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firstSheet="4" activeTab="12"/>
  </bookViews>
  <sheets>
    <sheet name="Score Card" sheetId="1" r:id="rId1"/>
    <sheet name="Emergency" sheetId="2" r:id="rId2"/>
    <sheet name="OPD" sheetId="3" r:id="rId3"/>
    <sheet name=" LR (LaQshya)" sheetId="15" r:id="rId4"/>
    <sheet name="Maternity Ward" sheetId="5" r:id="rId5"/>
    <sheet name="SNCU " sheetId="6" r:id="rId6"/>
    <sheet name="M-OT (LaQshya)" sheetId="14" r:id="rId7"/>
    <sheet name="PP Unit" sheetId="8" r:id="rId8"/>
    <sheet name="Lab" sheetId="9" r:id="rId9"/>
    <sheet name="Radiology " sheetId="10" r:id="rId10"/>
    <sheet name="Pharmacy" sheetId="11" r:id="rId11"/>
    <sheet name="Auxillary " sheetId="12" r:id="rId12"/>
    <sheet name="General" sheetId="13" r:id="rId13"/>
  </sheets>
  <externalReferences>
    <externalReference r:id="rId14"/>
  </externalReferences>
  <definedNames>
    <definedName name="_xlnm._FilterDatabase" localSheetId="11" hidden="1">'Auxillary '!$A$3:$G$584</definedName>
    <definedName name="_xlnm._FilterDatabase" localSheetId="1" hidden="1">Emergency!$A$3:$G$655</definedName>
    <definedName name="_xlnm._FilterDatabase" localSheetId="12" hidden="1">General!$A$3:$G$805</definedName>
    <definedName name="_xlnm._FilterDatabase" localSheetId="8" hidden="1">Lab!$A$3:$G$608</definedName>
    <definedName name="_xlnm._FilterDatabase" localSheetId="4" hidden="1">'Maternity Ward'!$A$3:$G$643</definedName>
    <definedName name="_xlnm._FilterDatabase" localSheetId="6" hidden="1">'M-OT (LaQshya)'!$A$42:$G$627</definedName>
    <definedName name="_xlnm._FilterDatabase" localSheetId="2" hidden="1">OPD!$A$3:$G$676</definedName>
    <definedName name="_xlnm._FilterDatabase" localSheetId="10" hidden="1">Pharmacy!$A$3:$G$553</definedName>
    <definedName name="_xlnm._FilterDatabase" localSheetId="7" hidden="1">'PP Unit'!$A$3:$G$686</definedName>
    <definedName name="_xlnm._FilterDatabase" localSheetId="9" hidden="1">'Radiology '!$A$3:$G$519</definedName>
    <definedName name="_xlnm._FilterDatabase" localSheetId="5" hidden="1">'SNCU '!$A$3:$G$693</definedName>
    <definedName name="Area_of_Concern___Patient_Rights">'[1]Summary and Table of Content'!$C$5</definedName>
    <definedName name="_xlnm.Print_Area" localSheetId="3">' LR (LaQshya)'!$A$1:$G$435</definedName>
    <definedName name="_xlnm.Print_Area" localSheetId="11">'Auxillary '!$A$1:$I$612</definedName>
    <definedName name="_xlnm.Print_Area" localSheetId="1">Emergency!$A$1:$G$688</definedName>
    <definedName name="_xlnm.Print_Area" localSheetId="12">General!$A$1:$G$834</definedName>
    <definedName name="_xlnm.Print_Area" localSheetId="8">Lab!$A$1:$G$635</definedName>
    <definedName name="_xlnm.Print_Area" localSheetId="4">'Maternity Ward'!$A$1:$G$672</definedName>
    <definedName name="_xlnm.Print_Area" localSheetId="2">OPD!$A$1:$I$707</definedName>
    <definedName name="_xlnm.Print_Area" localSheetId="10">Pharmacy!$A$1:$G$582</definedName>
    <definedName name="_xlnm.Print_Area" localSheetId="7">'PP Unit'!$A$1:$G$714</definedName>
    <definedName name="_xlnm.Print_Area" localSheetId="9">'Radiology '!$A$1:$G$546</definedName>
    <definedName name="_xlnm.Print_Area" localSheetId="0">'Score Card'!$A$1:$J$106</definedName>
    <definedName name="_xlnm.Print_Area" localSheetId="5">'SNCU '!$A$1:$I$722</definedName>
    <definedName name="_xlnm.Print_Titles" localSheetId="6">'M-OT (LaQshya)'!$42:$42</definedName>
    <definedName name="Z_5A5334BF_4161_4474_AB11_E32AC1D8DA20_.wvu.FilterData" localSheetId="6" hidden="1">'M-OT (LaQshya)'!$A$14:$G$662</definedName>
    <definedName name="Z_5A5334BF_4161_4474_AB11_E32AC1D8DA20_.wvu.PrintTitles" localSheetId="6" hidden="1">'M-OT (LaQshya)'!$42:$42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53" i="3"/>
  <c r="H653"/>
  <c r="H48" i="1"/>
  <c r="H41"/>
  <c r="I763" i="13" l="1"/>
  <c r="H763"/>
  <c r="H99" i="1" s="1"/>
  <c r="I756" i="13"/>
  <c r="H756"/>
  <c r="H98" i="1" s="1"/>
  <c r="I740" i="13"/>
  <c r="H740"/>
  <c r="I254"/>
  <c r="H254"/>
  <c r="I145"/>
  <c r="H145"/>
  <c r="I550" i="12"/>
  <c r="H550"/>
  <c r="I543"/>
  <c r="H543"/>
  <c r="I161"/>
  <c r="H161"/>
  <c r="I92"/>
  <c r="H92"/>
  <c r="I523" i="11"/>
  <c r="H523"/>
  <c r="I516"/>
  <c r="H516"/>
  <c r="I179"/>
  <c r="H179"/>
  <c r="I101"/>
  <c r="H101"/>
  <c r="I486" i="10"/>
  <c r="H486"/>
  <c r="I479"/>
  <c r="H479"/>
  <c r="I158"/>
  <c r="H158"/>
  <c r="I95"/>
  <c r="H95"/>
  <c r="I567" i="9"/>
  <c r="H567"/>
  <c r="I560"/>
  <c r="H560"/>
  <c r="I181"/>
  <c r="H181"/>
  <c r="I104"/>
  <c r="H104"/>
  <c r="I646" i="8"/>
  <c r="H646"/>
  <c r="I639"/>
  <c r="H639"/>
  <c r="I202"/>
  <c r="H202"/>
  <c r="H229"/>
  <c r="I229"/>
  <c r="I114"/>
  <c r="H114"/>
  <c r="I650" i="6"/>
  <c r="H650"/>
  <c r="I643"/>
  <c r="H643"/>
  <c r="I471"/>
  <c r="H471"/>
  <c r="I209"/>
  <c r="H209"/>
  <c r="I112"/>
  <c r="H112"/>
  <c r="I604" i="5"/>
  <c r="H604"/>
  <c r="I597"/>
  <c r="H597"/>
  <c r="I436"/>
  <c r="H436"/>
  <c r="I198"/>
  <c r="H198"/>
  <c r="I115"/>
  <c r="H115"/>
  <c r="I641" i="3"/>
  <c r="H641"/>
  <c r="I634"/>
  <c r="H634"/>
  <c r="I439"/>
  <c r="H439"/>
  <c r="I205"/>
  <c r="H205"/>
  <c r="I123"/>
  <c r="H123"/>
  <c r="I620" i="2"/>
  <c r="H620"/>
  <c r="I613"/>
  <c r="H613"/>
  <c r="I208"/>
  <c r="H208"/>
  <c r="I111"/>
  <c r="H111"/>
  <c r="H5" i="5" l="1"/>
  <c r="I544" i="2" l="1"/>
  <c r="H544"/>
  <c r="E418" i="15" l="1"/>
  <c r="I498" i="10" l="1"/>
  <c r="H498"/>
  <c r="I425"/>
  <c r="H425"/>
  <c r="I406"/>
  <c r="H406"/>
  <c r="H182" l="1"/>
  <c r="I400" i="15" l="1"/>
  <c r="H400"/>
  <c r="I387"/>
  <c r="H387"/>
  <c r="I383"/>
  <c r="H383"/>
  <c r="I379"/>
  <c r="H379"/>
  <c r="I376"/>
  <c r="H376"/>
  <c r="I373"/>
  <c r="H373"/>
  <c r="I370"/>
  <c r="H370"/>
  <c r="I362"/>
  <c r="H362"/>
  <c r="I358"/>
  <c r="H358"/>
  <c r="I343"/>
  <c r="H343"/>
  <c r="I340"/>
  <c r="H340"/>
  <c r="I336"/>
  <c r="H336"/>
  <c r="I334"/>
  <c r="H334"/>
  <c r="I324"/>
  <c r="H324"/>
  <c r="I318"/>
  <c r="H318"/>
  <c r="I311"/>
  <c r="H311"/>
  <c r="I302"/>
  <c r="H302"/>
  <c r="I294"/>
  <c r="H294"/>
  <c r="I290"/>
  <c r="H290"/>
  <c r="I280"/>
  <c r="H280"/>
  <c r="I242"/>
  <c r="H242"/>
  <c r="I239"/>
  <c r="H239"/>
  <c r="I237"/>
  <c r="H237"/>
  <c r="I235"/>
  <c r="H235"/>
  <c r="I227"/>
  <c r="H227"/>
  <c r="I219"/>
  <c r="H219"/>
  <c r="I215"/>
  <c r="H215"/>
  <c r="I212"/>
  <c r="H212"/>
  <c r="I206"/>
  <c r="H206"/>
  <c r="I195"/>
  <c r="H195"/>
  <c r="I189"/>
  <c r="H189"/>
  <c r="I184"/>
  <c r="H184"/>
  <c r="I179"/>
  <c r="H179"/>
  <c r="I176"/>
  <c r="H176"/>
  <c r="I173"/>
  <c r="H173"/>
  <c r="J173" s="1"/>
  <c r="I165"/>
  <c r="H165"/>
  <c r="I159"/>
  <c r="H159"/>
  <c r="I150"/>
  <c r="H150"/>
  <c r="I145"/>
  <c r="H145"/>
  <c r="I136"/>
  <c r="H136"/>
  <c r="I121"/>
  <c r="H121"/>
  <c r="I112"/>
  <c r="H112"/>
  <c r="I106"/>
  <c r="H106"/>
  <c r="I102"/>
  <c r="H102"/>
  <c r="I98"/>
  <c r="H98"/>
  <c r="I83"/>
  <c r="H83"/>
  <c r="I80"/>
  <c r="H80"/>
  <c r="J80" s="1"/>
  <c r="I77"/>
  <c r="H77"/>
  <c r="I67"/>
  <c r="H67"/>
  <c r="I62"/>
  <c r="H62"/>
  <c r="I57"/>
  <c r="H57"/>
  <c r="I54"/>
  <c r="H54"/>
  <c r="I44"/>
  <c r="H44"/>
  <c r="I42"/>
  <c r="H42"/>
  <c r="J340" l="1"/>
  <c r="I378"/>
  <c r="C426" s="1"/>
  <c r="J383"/>
  <c r="J373"/>
  <c r="J362"/>
  <c r="J358"/>
  <c r="J343"/>
  <c r="I333"/>
  <c r="C425" s="1"/>
  <c r="J324"/>
  <c r="J302"/>
  <c r="J280"/>
  <c r="J242"/>
  <c r="J235"/>
  <c r="J227"/>
  <c r="J219"/>
  <c r="J215"/>
  <c r="J212"/>
  <c r="H183"/>
  <c r="B423" s="1"/>
  <c r="J179"/>
  <c r="J176"/>
  <c r="J145"/>
  <c r="J136"/>
  <c r="J121"/>
  <c r="J112"/>
  <c r="H82"/>
  <c r="B421" s="1"/>
  <c r="J77"/>
  <c r="J67"/>
  <c r="J62"/>
  <c r="J57"/>
  <c r="J54"/>
  <c r="H41"/>
  <c r="B419" s="1"/>
  <c r="I144"/>
  <c r="C422" s="1"/>
  <c r="J387"/>
  <c r="I82"/>
  <c r="C421" s="1"/>
  <c r="J102"/>
  <c r="J159"/>
  <c r="I183"/>
  <c r="C423" s="1"/>
  <c r="J195"/>
  <c r="J237"/>
  <c r="J294"/>
  <c r="J311"/>
  <c r="J336"/>
  <c r="J370"/>
  <c r="J376"/>
  <c r="I41"/>
  <c r="C419" s="1"/>
  <c r="J83"/>
  <c r="J184"/>
  <c r="H289"/>
  <c r="J400"/>
  <c r="J44"/>
  <c r="I56"/>
  <c r="C420" s="1"/>
  <c r="J98"/>
  <c r="J106"/>
  <c r="H144"/>
  <c r="B422" s="1"/>
  <c r="J165"/>
  <c r="J189"/>
  <c r="J206"/>
  <c r="J239"/>
  <c r="I289"/>
  <c r="C424" s="1"/>
  <c r="J318"/>
  <c r="J334"/>
  <c r="J379"/>
  <c r="H333"/>
  <c r="H56"/>
  <c r="J150"/>
  <c r="H378"/>
  <c r="J42"/>
  <c r="J290"/>
  <c r="I625" i="14"/>
  <c r="H625"/>
  <c r="I618"/>
  <c r="H618"/>
  <c r="I612"/>
  <c r="H612"/>
  <c r="I608"/>
  <c r="H608"/>
  <c r="I596"/>
  <c r="H596"/>
  <c r="I586"/>
  <c r="H586"/>
  <c r="I578"/>
  <c r="H578"/>
  <c r="I571"/>
  <c r="H571"/>
  <c r="I567"/>
  <c r="H567"/>
  <c r="I554"/>
  <c r="H554"/>
  <c r="I550"/>
  <c r="J550" s="1"/>
  <c r="H550"/>
  <c r="I543"/>
  <c r="H543"/>
  <c r="I532"/>
  <c r="H532"/>
  <c r="I516"/>
  <c r="H516"/>
  <c r="I500"/>
  <c r="H500"/>
  <c r="I491"/>
  <c r="H491"/>
  <c r="I478"/>
  <c r="H478"/>
  <c r="I471"/>
  <c r="H471"/>
  <c r="I428"/>
  <c r="H428"/>
  <c r="I408"/>
  <c r="H408"/>
  <c r="I396"/>
  <c r="J396" s="1"/>
  <c r="H396"/>
  <c r="I374"/>
  <c r="H374"/>
  <c r="I361"/>
  <c r="H361"/>
  <c r="I348"/>
  <c r="H348"/>
  <c r="I344"/>
  <c r="H344"/>
  <c r="I338"/>
  <c r="H338"/>
  <c r="I319"/>
  <c r="H319"/>
  <c r="I310"/>
  <c r="H310"/>
  <c r="I306"/>
  <c r="H306"/>
  <c r="I303"/>
  <c r="H303"/>
  <c r="I298"/>
  <c r="H298"/>
  <c r="I293"/>
  <c r="H293"/>
  <c r="I290"/>
  <c r="H290"/>
  <c r="I277"/>
  <c r="H277"/>
  <c r="I262"/>
  <c r="H262"/>
  <c r="I253"/>
  <c r="H253"/>
  <c r="I243"/>
  <c r="H243"/>
  <c r="I237"/>
  <c r="H237"/>
  <c r="I226"/>
  <c r="H226"/>
  <c r="I220"/>
  <c r="H220"/>
  <c r="I204"/>
  <c r="H204"/>
  <c r="I190"/>
  <c r="H190"/>
  <c r="I178"/>
  <c r="H178"/>
  <c r="I171"/>
  <c r="H171"/>
  <c r="I167"/>
  <c r="H167"/>
  <c r="I160"/>
  <c r="H160"/>
  <c r="I143"/>
  <c r="H143"/>
  <c r="I126"/>
  <c r="H126"/>
  <c r="I119"/>
  <c r="H119"/>
  <c r="I113"/>
  <c r="H113"/>
  <c r="I108"/>
  <c r="H108"/>
  <c r="I100"/>
  <c r="H100"/>
  <c r="I70"/>
  <c r="J70" s="1"/>
  <c r="H70"/>
  <c r="I63"/>
  <c r="H63"/>
  <c r="I44"/>
  <c r="H44"/>
  <c r="C427" i="15" l="1"/>
  <c r="J618" i="14"/>
  <c r="H607"/>
  <c r="B641" s="1"/>
  <c r="J586"/>
  <c r="J571"/>
  <c r="J554"/>
  <c r="J543"/>
  <c r="J408"/>
  <c r="J374"/>
  <c r="J160"/>
  <c r="J126"/>
  <c r="J113"/>
  <c r="J63"/>
  <c r="J289" i="15"/>
  <c r="B424"/>
  <c r="D424" s="1"/>
  <c r="C14" s="1"/>
  <c r="J183"/>
  <c r="D422"/>
  <c r="C12" s="1"/>
  <c r="D421"/>
  <c r="C11" s="1"/>
  <c r="J82"/>
  <c r="J41"/>
  <c r="J119" i="14"/>
  <c r="J220"/>
  <c r="J253"/>
  <c r="J310"/>
  <c r="J144" i="15"/>
  <c r="D423"/>
  <c r="C13" s="1"/>
  <c r="I99" i="14"/>
  <c r="C635" s="1"/>
  <c r="J167"/>
  <c r="J178"/>
  <c r="H219"/>
  <c r="B637" s="1"/>
  <c r="J243"/>
  <c r="J262"/>
  <c r="J298"/>
  <c r="J596"/>
  <c r="J612"/>
  <c r="J56" i="15"/>
  <c r="B420"/>
  <c r="D420" s="1"/>
  <c r="C10" s="1"/>
  <c r="D419"/>
  <c r="C9" s="1"/>
  <c r="J108" i="14"/>
  <c r="J190"/>
  <c r="J277"/>
  <c r="J293"/>
  <c r="J578"/>
  <c r="J290"/>
  <c r="J319"/>
  <c r="H470"/>
  <c r="B639" s="1"/>
  <c r="J500"/>
  <c r="J532"/>
  <c r="H78" i="1"/>
  <c r="J378" i="15"/>
  <c r="B426"/>
  <c r="D426" s="1"/>
  <c r="C16" s="1"/>
  <c r="B425"/>
  <c r="D425" s="1"/>
  <c r="C15" s="1"/>
  <c r="J333"/>
  <c r="J143" i="14"/>
  <c r="H284"/>
  <c r="B638" s="1"/>
  <c r="J348"/>
  <c r="J471"/>
  <c r="J516"/>
  <c r="J608"/>
  <c r="J306"/>
  <c r="I542"/>
  <c r="C640" s="1"/>
  <c r="I43"/>
  <c r="C634" s="1"/>
  <c r="H99"/>
  <c r="I142"/>
  <c r="C636" s="1"/>
  <c r="J226"/>
  <c r="J303"/>
  <c r="J344"/>
  <c r="J361"/>
  <c r="J478"/>
  <c r="J625"/>
  <c r="H43"/>
  <c r="B634" s="1"/>
  <c r="J171"/>
  <c r="J204"/>
  <c r="J237"/>
  <c r="J338"/>
  <c r="J428"/>
  <c r="J491"/>
  <c r="J567"/>
  <c r="I219"/>
  <c r="C637" s="1"/>
  <c r="I284"/>
  <c r="C638" s="1"/>
  <c r="I470"/>
  <c r="C639" s="1"/>
  <c r="H542"/>
  <c r="I607"/>
  <c r="C641" s="1"/>
  <c r="H142"/>
  <c r="J44"/>
  <c r="J100"/>
  <c r="C642" l="1"/>
  <c r="B427" i="15"/>
  <c r="D427" s="1"/>
  <c r="F9" s="1"/>
  <c r="D641" i="14"/>
  <c r="C16" s="1"/>
  <c r="D637"/>
  <c r="C12" s="1"/>
  <c r="J99"/>
  <c r="D638"/>
  <c r="C13" s="1"/>
  <c r="J43"/>
  <c r="D634"/>
  <c r="C9" s="1"/>
  <c r="D639"/>
  <c r="C14" s="1"/>
  <c r="B635"/>
  <c r="J284"/>
  <c r="J470"/>
  <c r="J142"/>
  <c r="B636"/>
  <c r="J542"/>
  <c r="B640"/>
  <c r="J607"/>
  <c r="J219"/>
  <c r="H544" i="3"/>
  <c r="I491"/>
  <c r="I501" i="9"/>
  <c r="B642" i="14" l="1"/>
  <c r="D642" s="1"/>
  <c r="B10" i="1" s="1"/>
  <c r="D6"/>
  <c r="D636" i="14"/>
  <c r="C11" s="1"/>
  <c r="D635"/>
  <c r="C10" s="1"/>
  <c r="D640"/>
  <c r="C15" s="1"/>
  <c r="I800" i="13"/>
  <c r="H800"/>
  <c r="I793"/>
  <c r="H793"/>
  <c r="I787"/>
  <c r="H787"/>
  <c r="I775"/>
  <c r="H775"/>
  <c r="I748"/>
  <c r="H748"/>
  <c r="I718"/>
  <c r="H718"/>
  <c r="I714"/>
  <c r="H714"/>
  <c r="I702"/>
  <c r="H702"/>
  <c r="I697"/>
  <c r="H697"/>
  <c r="I683"/>
  <c r="H683"/>
  <c r="I667"/>
  <c r="I666" s="1"/>
  <c r="H667"/>
  <c r="I644"/>
  <c r="H644"/>
  <c r="I638"/>
  <c r="H638"/>
  <c r="I634"/>
  <c r="H634"/>
  <c r="I627"/>
  <c r="H627"/>
  <c r="I623"/>
  <c r="H623"/>
  <c r="I598"/>
  <c r="H598"/>
  <c r="I565"/>
  <c r="H565"/>
  <c r="I543"/>
  <c r="H543"/>
  <c r="I512"/>
  <c r="H512"/>
  <c r="I494"/>
  <c r="H494"/>
  <c r="I491"/>
  <c r="H491"/>
  <c r="I483"/>
  <c r="H483"/>
  <c r="I480"/>
  <c r="H480"/>
  <c r="I474"/>
  <c r="H474"/>
  <c r="I462"/>
  <c r="H462"/>
  <c r="I452"/>
  <c r="H452"/>
  <c r="I441"/>
  <c r="H441"/>
  <c r="I421"/>
  <c r="H421"/>
  <c r="I404"/>
  <c r="H404"/>
  <c r="I395"/>
  <c r="H395"/>
  <c r="I384"/>
  <c r="H384"/>
  <c r="I380"/>
  <c r="H380"/>
  <c r="I351"/>
  <c r="H351"/>
  <c r="I323"/>
  <c r="H323"/>
  <c r="I297"/>
  <c r="H297"/>
  <c r="I287"/>
  <c r="H287"/>
  <c r="I276"/>
  <c r="H276"/>
  <c r="I244"/>
  <c r="H244"/>
  <c r="I240"/>
  <c r="H240"/>
  <c r="I221"/>
  <c r="H221"/>
  <c r="I210"/>
  <c r="H210"/>
  <c r="I187"/>
  <c r="H187"/>
  <c r="I158"/>
  <c r="H158"/>
  <c r="H157" s="1"/>
  <c r="I138"/>
  <c r="H138"/>
  <c r="I124"/>
  <c r="H124"/>
  <c r="I119"/>
  <c r="H119"/>
  <c r="I95"/>
  <c r="H95"/>
  <c r="I65"/>
  <c r="H65"/>
  <c r="I60"/>
  <c r="H60"/>
  <c r="I51"/>
  <c r="H51"/>
  <c r="I38"/>
  <c r="H38"/>
  <c r="I33"/>
  <c r="H33"/>
  <c r="I25"/>
  <c r="H25"/>
  <c r="I5"/>
  <c r="H5"/>
  <c r="I579" i="12"/>
  <c r="H579"/>
  <c r="I575"/>
  <c r="H575"/>
  <c r="I569"/>
  <c r="H569"/>
  <c r="I562"/>
  <c r="H562"/>
  <c r="I540"/>
  <c r="H540"/>
  <c r="I534"/>
  <c r="H534"/>
  <c r="I527"/>
  <c r="H527"/>
  <c r="I523"/>
  <c r="H523"/>
  <c r="I486"/>
  <c r="H486"/>
  <c r="I481"/>
  <c r="H481"/>
  <c r="I476"/>
  <c r="H476"/>
  <c r="I473"/>
  <c r="H473"/>
  <c r="I462"/>
  <c r="H462"/>
  <c r="I448"/>
  <c r="H448"/>
  <c r="I442"/>
  <c r="H442"/>
  <c r="I435"/>
  <c r="H435"/>
  <c r="I427"/>
  <c r="H427"/>
  <c r="I419"/>
  <c r="H419"/>
  <c r="I333"/>
  <c r="H333"/>
  <c r="I304"/>
  <c r="H304"/>
  <c r="I270"/>
  <c r="H270"/>
  <c r="I262"/>
  <c r="H262"/>
  <c r="I236"/>
  <c r="H236"/>
  <c r="I220"/>
  <c r="H220"/>
  <c r="I216"/>
  <c r="H216"/>
  <c r="I203"/>
  <c r="H203"/>
  <c r="I191"/>
  <c r="H191"/>
  <c r="I177"/>
  <c r="H177"/>
  <c r="I148"/>
  <c r="H148"/>
  <c r="I143"/>
  <c r="H143"/>
  <c r="I133"/>
  <c r="H133"/>
  <c r="I126"/>
  <c r="H126"/>
  <c r="I120"/>
  <c r="H120"/>
  <c r="I105"/>
  <c r="I104" s="1"/>
  <c r="H105"/>
  <c r="I85"/>
  <c r="H85"/>
  <c r="I79"/>
  <c r="H79"/>
  <c r="I74"/>
  <c r="H74"/>
  <c r="I59"/>
  <c r="I58" s="1"/>
  <c r="H59"/>
  <c r="I46"/>
  <c r="H46"/>
  <c r="I551" i="11"/>
  <c r="H551"/>
  <c r="I545"/>
  <c r="H545"/>
  <c r="I540"/>
  <c r="H540"/>
  <c r="I535"/>
  <c r="H535"/>
  <c r="I512"/>
  <c r="H512"/>
  <c r="I507"/>
  <c r="H507"/>
  <c r="I500"/>
  <c r="H500"/>
  <c r="I496"/>
  <c r="H496"/>
  <c r="I478"/>
  <c r="H478"/>
  <c r="I473"/>
  <c r="H473"/>
  <c r="I466"/>
  <c r="I465" s="1"/>
  <c r="H466"/>
  <c r="I458"/>
  <c r="H458"/>
  <c r="I452"/>
  <c r="H452"/>
  <c r="I433"/>
  <c r="H433"/>
  <c r="I347"/>
  <c r="H347"/>
  <c r="I329"/>
  <c r="H329"/>
  <c r="I323"/>
  <c r="H323"/>
  <c r="I313"/>
  <c r="H313"/>
  <c r="I287"/>
  <c r="H287"/>
  <c r="I282"/>
  <c r="H282"/>
  <c r="I278"/>
  <c r="H278"/>
  <c r="I259"/>
  <c r="H259"/>
  <c r="I248"/>
  <c r="H248"/>
  <c r="I241"/>
  <c r="H241"/>
  <c r="I201"/>
  <c r="H201"/>
  <c r="I196"/>
  <c r="H196"/>
  <c r="I171"/>
  <c r="H171"/>
  <c r="I149"/>
  <c r="H149"/>
  <c r="I143"/>
  <c r="H143"/>
  <c r="I136"/>
  <c r="H136"/>
  <c r="I129"/>
  <c r="H129"/>
  <c r="I114"/>
  <c r="H114"/>
  <c r="H113" s="1"/>
  <c r="I93"/>
  <c r="H93"/>
  <c r="I87"/>
  <c r="H87"/>
  <c r="I82"/>
  <c r="H82"/>
  <c r="I76"/>
  <c r="H76"/>
  <c r="I64"/>
  <c r="I63" s="1"/>
  <c r="H64"/>
  <c r="I49"/>
  <c r="H49"/>
  <c r="I36"/>
  <c r="H36"/>
  <c r="I5"/>
  <c r="H5"/>
  <c r="I516" i="10"/>
  <c r="H516"/>
  <c r="I511"/>
  <c r="H511"/>
  <c r="I506"/>
  <c r="H506"/>
  <c r="I475"/>
  <c r="H475"/>
  <c r="I471"/>
  <c r="H471"/>
  <c r="I465"/>
  <c r="H465"/>
  <c r="I461"/>
  <c r="H461"/>
  <c r="I448"/>
  <c r="H448"/>
  <c r="I443"/>
  <c r="H443"/>
  <c r="I438"/>
  <c r="H438"/>
  <c r="I435"/>
  <c r="H435"/>
  <c r="I414"/>
  <c r="H414"/>
  <c r="I410"/>
  <c r="H410"/>
  <c r="I397"/>
  <c r="H397"/>
  <c r="I389"/>
  <c r="H389"/>
  <c r="I300"/>
  <c r="H300"/>
  <c r="I293"/>
  <c r="H293"/>
  <c r="I276"/>
  <c r="H276"/>
  <c r="I253"/>
  <c r="H253"/>
  <c r="I244"/>
  <c r="H244"/>
  <c r="I240"/>
  <c r="H240"/>
  <c r="I235"/>
  <c r="H235"/>
  <c r="I229"/>
  <c r="H229"/>
  <c r="I210"/>
  <c r="H210"/>
  <c r="I199"/>
  <c r="H199"/>
  <c r="I192"/>
  <c r="H192"/>
  <c r="I182"/>
  <c r="I173"/>
  <c r="H173"/>
  <c r="I147"/>
  <c r="H147"/>
  <c r="I143"/>
  <c r="H143"/>
  <c r="I136"/>
  <c r="H136"/>
  <c r="I130"/>
  <c r="H130"/>
  <c r="I123"/>
  <c r="H123"/>
  <c r="I108"/>
  <c r="H108"/>
  <c r="I88"/>
  <c r="H88"/>
  <c r="I82"/>
  <c r="H82"/>
  <c r="I77"/>
  <c r="H77"/>
  <c r="I71"/>
  <c r="H71"/>
  <c r="I60"/>
  <c r="H60"/>
  <c r="I31"/>
  <c r="H31"/>
  <c r="I25"/>
  <c r="H25"/>
  <c r="I5"/>
  <c r="H5"/>
  <c r="I605" i="9"/>
  <c r="H605"/>
  <c r="I598"/>
  <c r="H598"/>
  <c r="I590"/>
  <c r="H590"/>
  <c r="I579"/>
  <c r="H579"/>
  <c r="I556"/>
  <c r="H556"/>
  <c r="I551"/>
  <c r="H551"/>
  <c r="I545"/>
  <c r="H545"/>
  <c r="I541"/>
  <c r="H541"/>
  <c r="I514"/>
  <c r="H514"/>
  <c r="H501"/>
  <c r="I496"/>
  <c r="H496"/>
  <c r="I493"/>
  <c r="I492" s="1"/>
  <c r="H493"/>
  <c r="I475"/>
  <c r="H475"/>
  <c r="I464"/>
  <c r="H464"/>
  <c r="I456"/>
  <c r="H456"/>
  <c r="I450"/>
  <c r="H450"/>
  <c r="I438"/>
  <c r="H438"/>
  <c r="I429"/>
  <c r="H429"/>
  <c r="I417"/>
  <c r="H417"/>
  <c r="I337"/>
  <c r="H337"/>
  <c r="I330"/>
  <c r="H330"/>
  <c r="I312"/>
  <c r="H312"/>
  <c r="I293"/>
  <c r="H293"/>
  <c r="I287"/>
  <c r="H287"/>
  <c r="I278"/>
  <c r="H278"/>
  <c r="I274"/>
  <c r="H274"/>
  <c r="I268"/>
  <c r="H268"/>
  <c r="I264"/>
  <c r="H264"/>
  <c r="I246"/>
  <c r="H246"/>
  <c r="I235"/>
  <c r="H235"/>
  <c r="I225"/>
  <c r="H225"/>
  <c r="I211"/>
  <c r="H211"/>
  <c r="I199"/>
  <c r="H199"/>
  <c r="I164"/>
  <c r="H164"/>
  <c r="I157"/>
  <c r="H157"/>
  <c r="I148"/>
  <c r="H148"/>
  <c r="I141"/>
  <c r="H141"/>
  <c r="I133"/>
  <c r="H133"/>
  <c r="I117"/>
  <c r="H117"/>
  <c r="H116" s="1"/>
  <c r="I96"/>
  <c r="H96"/>
  <c r="I90"/>
  <c r="H90"/>
  <c r="I85"/>
  <c r="H85"/>
  <c r="I79"/>
  <c r="H79"/>
  <c r="I68"/>
  <c r="I67" s="1"/>
  <c r="H68"/>
  <c r="I64"/>
  <c r="H64"/>
  <c r="I43"/>
  <c r="H43"/>
  <c r="I31"/>
  <c r="H31"/>
  <c r="I683" i="8"/>
  <c r="H683"/>
  <c r="I674"/>
  <c r="H674"/>
  <c r="I670"/>
  <c r="H670"/>
  <c r="I658"/>
  <c r="H658"/>
  <c r="I635"/>
  <c r="H635"/>
  <c r="I630"/>
  <c r="H630"/>
  <c r="I623"/>
  <c r="H623"/>
  <c r="I619"/>
  <c r="H619"/>
  <c r="I600"/>
  <c r="H600"/>
  <c r="I595"/>
  <c r="H595"/>
  <c r="I591"/>
  <c r="H591"/>
  <c r="I588"/>
  <c r="H588"/>
  <c r="H587" s="1"/>
  <c r="I571"/>
  <c r="H571"/>
  <c r="I552"/>
  <c r="H552"/>
  <c r="I533"/>
  <c r="H533"/>
  <c r="I523"/>
  <c r="H523"/>
  <c r="I506"/>
  <c r="H506"/>
  <c r="I498"/>
  <c r="H498"/>
  <c r="I455"/>
  <c r="H455"/>
  <c r="I429"/>
  <c r="H429"/>
  <c r="I423"/>
  <c r="H423"/>
  <c r="I414"/>
  <c r="H414"/>
  <c r="I410"/>
  <c r="H410"/>
  <c r="I395"/>
  <c r="H395"/>
  <c r="I388"/>
  <c r="H388"/>
  <c r="I373"/>
  <c r="H373"/>
  <c r="I361"/>
  <c r="H361"/>
  <c r="I349"/>
  <c r="H349"/>
  <c r="I343"/>
  <c r="H343"/>
  <c r="I340"/>
  <c r="H340"/>
  <c r="I332"/>
  <c r="H332"/>
  <c r="I327"/>
  <c r="H327"/>
  <c r="I318"/>
  <c r="H318"/>
  <c r="I308"/>
  <c r="H308"/>
  <c r="I304"/>
  <c r="H304"/>
  <c r="I299"/>
  <c r="H299"/>
  <c r="I295"/>
  <c r="H295"/>
  <c r="I284"/>
  <c r="H284"/>
  <c r="I273"/>
  <c r="H273"/>
  <c r="I260"/>
  <c r="H260"/>
  <c r="I250"/>
  <c r="H250"/>
  <c r="I236"/>
  <c r="H236"/>
  <c r="I184"/>
  <c r="H184"/>
  <c r="I172"/>
  <c r="H172"/>
  <c r="I164"/>
  <c r="H164"/>
  <c r="I158"/>
  <c r="H158"/>
  <c r="I151"/>
  <c r="H151"/>
  <c r="I127"/>
  <c r="H127"/>
  <c r="I105"/>
  <c r="H105"/>
  <c r="I97"/>
  <c r="H97"/>
  <c r="I88"/>
  <c r="H88"/>
  <c r="I79"/>
  <c r="H79"/>
  <c r="I65"/>
  <c r="H65"/>
  <c r="I37"/>
  <c r="H37"/>
  <c r="I25"/>
  <c r="H25"/>
  <c r="I5"/>
  <c r="H5"/>
  <c r="I690" i="6"/>
  <c r="H690"/>
  <c r="I678"/>
  <c r="H678"/>
  <c r="I670"/>
  <c r="H670"/>
  <c r="I662"/>
  <c r="H662"/>
  <c r="I639"/>
  <c r="H639"/>
  <c r="I634"/>
  <c r="H634"/>
  <c r="I626"/>
  <c r="H626"/>
  <c r="I622"/>
  <c r="H622"/>
  <c r="I597"/>
  <c r="H597"/>
  <c r="I592"/>
  <c r="H592"/>
  <c r="I589"/>
  <c r="H589"/>
  <c r="I585"/>
  <c r="H585"/>
  <c r="I568"/>
  <c r="H568"/>
  <c r="I551"/>
  <c r="H551"/>
  <c r="I535"/>
  <c r="H535"/>
  <c r="I526"/>
  <c r="H526"/>
  <c r="I513"/>
  <c r="H513"/>
  <c r="I505"/>
  <c r="H505"/>
  <c r="I445"/>
  <c r="H445"/>
  <c r="I421"/>
  <c r="H421"/>
  <c r="I417"/>
  <c r="H417"/>
  <c r="I404"/>
  <c r="H404"/>
  <c r="I400"/>
  <c r="H400"/>
  <c r="I388"/>
  <c r="H388"/>
  <c r="I379"/>
  <c r="H379"/>
  <c r="I365"/>
  <c r="H365"/>
  <c r="I359"/>
  <c r="H359"/>
  <c r="I356"/>
  <c r="H356"/>
  <c r="I346"/>
  <c r="H346"/>
  <c r="I336"/>
  <c r="H336"/>
  <c r="I327"/>
  <c r="H327"/>
  <c r="I318"/>
  <c r="H318"/>
  <c r="I313"/>
  <c r="H313"/>
  <c r="I308"/>
  <c r="H308"/>
  <c r="I292"/>
  <c r="H292"/>
  <c r="I287"/>
  <c r="H287"/>
  <c r="I281"/>
  <c r="H281"/>
  <c r="I268"/>
  <c r="H268"/>
  <c r="I254"/>
  <c r="H254"/>
  <c r="I237"/>
  <c r="H237"/>
  <c r="I228"/>
  <c r="H228"/>
  <c r="I196"/>
  <c r="H196"/>
  <c r="I184"/>
  <c r="H184"/>
  <c r="I176"/>
  <c r="H176"/>
  <c r="I168"/>
  <c r="H168"/>
  <c r="I153"/>
  <c r="H153"/>
  <c r="I126"/>
  <c r="H126"/>
  <c r="I98"/>
  <c r="H98"/>
  <c r="I90"/>
  <c r="H90"/>
  <c r="I85"/>
  <c r="H85"/>
  <c r="I64"/>
  <c r="H64"/>
  <c r="I36"/>
  <c r="H36"/>
  <c r="I24"/>
  <c r="H24"/>
  <c r="I5"/>
  <c r="H5"/>
  <c r="I638" i="5"/>
  <c r="H638"/>
  <c r="I629"/>
  <c r="H629"/>
  <c r="I623"/>
  <c r="H623"/>
  <c r="I616"/>
  <c r="H616"/>
  <c r="I593"/>
  <c r="H593"/>
  <c r="I588"/>
  <c r="H588"/>
  <c r="I579"/>
  <c r="H579"/>
  <c r="I575"/>
  <c r="H575"/>
  <c r="I552"/>
  <c r="H552"/>
  <c r="I547"/>
  <c r="H547"/>
  <c r="I543"/>
  <c r="H543"/>
  <c r="I540"/>
  <c r="H540"/>
  <c r="I524"/>
  <c r="H524"/>
  <c r="I513"/>
  <c r="H513"/>
  <c r="I503"/>
  <c r="H503"/>
  <c r="I498"/>
  <c r="H498"/>
  <c r="I488"/>
  <c r="H488"/>
  <c r="I480"/>
  <c r="H480"/>
  <c r="I447"/>
  <c r="H447"/>
  <c r="I420"/>
  <c r="H420"/>
  <c r="I413"/>
  <c r="H413"/>
  <c r="I404"/>
  <c r="H404"/>
  <c r="I389"/>
  <c r="H389"/>
  <c r="I385"/>
  <c r="H385"/>
  <c r="I378"/>
  <c r="H378"/>
  <c r="I363"/>
  <c r="H363"/>
  <c r="I354"/>
  <c r="H354"/>
  <c r="I342"/>
  <c r="H342"/>
  <c r="I336"/>
  <c r="H336"/>
  <c r="I333"/>
  <c r="H333"/>
  <c r="I323"/>
  <c r="H323"/>
  <c r="I311"/>
  <c r="H311"/>
  <c r="I302"/>
  <c r="H302"/>
  <c r="I293"/>
  <c r="H293"/>
  <c r="I289"/>
  <c r="H289"/>
  <c r="I284"/>
  <c r="H284"/>
  <c r="I268"/>
  <c r="H268"/>
  <c r="I263"/>
  <c r="H263"/>
  <c r="I258"/>
  <c r="H258"/>
  <c r="I245"/>
  <c r="H245"/>
  <c r="I235"/>
  <c r="H235"/>
  <c r="I221"/>
  <c r="H221"/>
  <c r="I216"/>
  <c r="H216"/>
  <c r="I186"/>
  <c r="H186"/>
  <c r="I173"/>
  <c r="H173"/>
  <c r="I165"/>
  <c r="H165"/>
  <c r="I159"/>
  <c r="H159"/>
  <c r="I153"/>
  <c r="H153"/>
  <c r="I128"/>
  <c r="H128"/>
  <c r="I101"/>
  <c r="H101"/>
  <c r="I94"/>
  <c r="H94"/>
  <c r="I85"/>
  <c r="H85"/>
  <c r="I75"/>
  <c r="H75"/>
  <c r="I61"/>
  <c r="H61"/>
  <c r="I37"/>
  <c r="H37"/>
  <c r="I33"/>
  <c r="H33"/>
  <c r="I24"/>
  <c r="H24"/>
  <c r="I5"/>
  <c r="I671" i="3"/>
  <c r="H671"/>
  <c r="I666"/>
  <c r="H666"/>
  <c r="I662"/>
  <c r="H662"/>
  <c r="I630"/>
  <c r="H630"/>
  <c r="I625"/>
  <c r="H625"/>
  <c r="I618"/>
  <c r="H618"/>
  <c r="I614"/>
  <c r="H614"/>
  <c r="I596"/>
  <c r="H596"/>
  <c r="I590"/>
  <c r="H590"/>
  <c r="I586"/>
  <c r="H586"/>
  <c r="I583"/>
  <c r="H583"/>
  <c r="I567"/>
  <c r="H567"/>
  <c r="I554"/>
  <c r="H554"/>
  <c r="I544"/>
  <c r="I539"/>
  <c r="H539"/>
  <c r="I529"/>
  <c r="H529"/>
  <c r="I521"/>
  <c r="H521"/>
  <c r="H491"/>
  <c r="I474"/>
  <c r="H474"/>
  <c r="I402"/>
  <c r="H402"/>
  <c r="I372"/>
  <c r="H372"/>
  <c r="I365"/>
  <c r="H365"/>
  <c r="I347"/>
  <c r="H347"/>
  <c r="I337"/>
  <c r="H337"/>
  <c r="I330"/>
  <c r="H330"/>
  <c r="I327"/>
  <c r="H327"/>
  <c r="I311"/>
  <c r="H311"/>
  <c r="I308"/>
  <c r="H308"/>
  <c r="I294"/>
  <c r="H294"/>
  <c r="I290"/>
  <c r="H290"/>
  <c r="I285"/>
  <c r="H285"/>
  <c r="I271"/>
  <c r="H271"/>
  <c r="I267"/>
  <c r="H267"/>
  <c r="I263"/>
  <c r="H263"/>
  <c r="I250"/>
  <c r="H250"/>
  <c r="I240"/>
  <c r="H240"/>
  <c r="I225"/>
  <c r="H225"/>
  <c r="I220"/>
  <c r="H220"/>
  <c r="I190"/>
  <c r="H190"/>
  <c r="I184"/>
  <c r="H184"/>
  <c r="I173"/>
  <c r="H173"/>
  <c r="I167"/>
  <c r="H167"/>
  <c r="I161"/>
  <c r="H161"/>
  <c r="I136"/>
  <c r="H136"/>
  <c r="I116"/>
  <c r="H116"/>
  <c r="I109"/>
  <c r="H109"/>
  <c r="I102"/>
  <c r="H102"/>
  <c r="I91"/>
  <c r="H91"/>
  <c r="I76"/>
  <c r="H76"/>
  <c r="I72"/>
  <c r="H72"/>
  <c r="I45"/>
  <c r="H45"/>
  <c r="I40"/>
  <c r="H40"/>
  <c r="I33"/>
  <c r="H33"/>
  <c r="I5"/>
  <c r="H5"/>
  <c r="I651" i="2"/>
  <c r="H651"/>
  <c r="H103" i="1" s="1"/>
  <c r="I647" i="2"/>
  <c r="H647"/>
  <c r="I640"/>
  <c r="H640"/>
  <c r="I632"/>
  <c r="H632"/>
  <c r="I609"/>
  <c r="H609"/>
  <c r="I604"/>
  <c r="H604"/>
  <c r="I596"/>
  <c r="H596"/>
  <c r="I592"/>
  <c r="H592"/>
  <c r="I574"/>
  <c r="H574"/>
  <c r="I568"/>
  <c r="H568"/>
  <c r="I561"/>
  <c r="I560" s="1"/>
  <c r="H561"/>
  <c r="H560" s="1"/>
  <c r="I532"/>
  <c r="H532"/>
  <c r="I521"/>
  <c r="H521"/>
  <c r="I515"/>
  <c r="H515"/>
  <c r="I505"/>
  <c r="H505"/>
  <c r="I497"/>
  <c r="H497"/>
  <c r="I439"/>
  <c r="H439"/>
  <c r="I433"/>
  <c r="H433"/>
  <c r="I414"/>
  <c r="H414"/>
  <c r="I410"/>
  <c r="H410"/>
  <c r="I383"/>
  <c r="H383"/>
  <c r="I370"/>
  <c r="H370"/>
  <c r="I361"/>
  <c r="H361"/>
  <c r="I349"/>
  <c r="H349"/>
  <c r="I343"/>
  <c r="H343"/>
  <c r="I340"/>
  <c r="H340"/>
  <c r="I330"/>
  <c r="H330"/>
  <c r="I318"/>
  <c r="H318"/>
  <c r="I313"/>
  <c r="H313"/>
  <c r="I299"/>
  <c r="H299"/>
  <c r="I295"/>
  <c r="H295"/>
  <c r="I290"/>
  <c r="H290"/>
  <c r="I286"/>
  <c r="H286"/>
  <c r="I276"/>
  <c r="H276"/>
  <c r="I266"/>
  <c r="H266"/>
  <c r="I253"/>
  <c r="H253"/>
  <c r="I244"/>
  <c r="H244"/>
  <c r="I227"/>
  <c r="H227"/>
  <c r="I221"/>
  <c r="H221"/>
  <c r="I194"/>
  <c r="H194"/>
  <c r="I176"/>
  <c r="H176"/>
  <c r="I167"/>
  <c r="H167"/>
  <c r="I161"/>
  <c r="H161"/>
  <c r="I155"/>
  <c r="H155"/>
  <c r="I126"/>
  <c r="I125" s="1"/>
  <c r="H126"/>
  <c r="H125" s="1"/>
  <c r="I104"/>
  <c r="H104"/>
  <c r="I98"/>
  <c r="H98"/>
  <c r="I92"/>
  <c r="H92"/>
  <c r="I76"/>
  <c r="H76"/>
  <c r="I63"/>
  <c r="H63"/>
  <c r="I59"/>
  <c r="H59"/>
  <c r="I51"/>
  <c r="H51"/>
  <c r="I35"/>
  <c r="H35"/>
  <c r="I25"/>
  <c r="H25"/>
  <c r="I5"/>
  <c r="H5"/>
  <c r="H30" i="1" s="1"/>
  <c r="B26"/>
  <c r="B25"/>
  <c r="B24"/>
  <c r="B23"/>
  <c r="B22"/>
  <c r="B21"/>
  <c r="B20"/>
  <c r="B19"/>
  <c r="I472" i="12" l="1"/>
  <c r="H539" i="5"/>
  <c r="H584" i="6"/>
  <c r="H582" i="3"/>
  <c r="I539" i="5"/>
  <c r="I584" i="6"/>
  <c r="I587" i="8"/>
  <c r="I157" i="13"/>
  <c r="I582" i="3"/>
  <c r="H492" i="9"/>
  <c r="H434" i="10"/>
  <c r="B540" s="1"/>
  <c r="H465" i="11"/>
  <c r="H104" i="12"/>
  <c r="H472"/>
  <c r="H666" i="13"/>
  <c r="B828" s="1"/>
  <c r="I434" i="10"/>
  <c r="H59"/>
  <c r="I59"/>
  <c r="C535" s="1"/>
  <c r="I64" i="13"/>
  <c r="H64"/>
  <c r="H58" i="12"/>
  <c r="I113" i="11"/>
  <c r="H63"/>
  <c r="H107" i="10"/>
  <c r="I107"/>
  <c r="C536" s="1"/>
  <c r="I116" i="9"/>
  <c r="H67"/>
  <c r="H126" i="8"/>
  <c r="H228"/>
  <c r="I126"/>
  <c r="C704" s="1"/>
  <c r="H64"/>
  <c r="B703" s="1"/>
  <c r="I228"/>
  <c r="C705" s="1"/>
  <c r="I64"/>
  <c r="C703" s="1"/>
  <c r="I63" i="6"/>
  <c r="I125"/>
  <c r="C712" s="1"/>
  <c r="H125"/>
  <c r="B712" s="1"/>
  <c r="D712" s="1"/>
  <c r="H63"/>
  <c r="B711" s="1"/>
  <c r="H127" i="5"/>
  <c r="I127"/>
  <c r="I60"/>
  <c r="H60"/>
  <c r="B660" s="1"/>
  <c r="H75" i="3"/>
  <c r="H135"/>
  <c r="I135"/>
  <c r="I75"/>
  <c r="C695" s="1"/>
  <c r="H62" i="2"/>
  <c r="I62"/>
  <c r="H70" i="1"/>
  <c r="H292" i="5"/>
  <c r="B663" s="1"/>
  <c r="H4"/>
  <c r="B659" s="1"/>
  <c r="I432" i="11"/>
  <c r="C575" s="1"/>
  <c r="B571"/>
  <c r="H4"/>
  <c r="B570" s="1"/>
  <c r="H81" i="1"/>
  <c r="H4" i="6"/>
  <c r="B710" s="1"/>
  <c r="H4" i="3"/>
  <c r="B694" s="1"/>
  <c r="H75" i="1"/>
  <c r="I615" i="5"/>
  <c r="C666" s="1"/>
  <c r="I428" i="9"/>
  <c r="C628" s="1"/>
  <c r="H4" i="12"/>
  <c r="B600" s="1"/>
  <c r="H418"/>
  <c r="B605" s="1"/>
  <c r="I561"/>
  <c r="C607" s="1"/>
  <c r="B624" i="9"/>
  <c r="H64" i="1"/>
  <c r="H76"/>
  <c r="H66"/>
  <c r="H73"/>
  <c r="H62"/>
  <c r="H82"/>
  <c r="H37"/>
  <c r="H44"/>
  <c r="H32"/>
  <c r="H46"/>
  <c r="H39"/>
  <c r="H49"/>
  <c r="H55"/>
  <c r="H67"/>
  <c r="H59"/>
  <c r="H61"/>
  <c r="H53"/>
  <c r="H71"/>
  <c r="H94"/>
  <c r="H51"/>
  <c r="H92"/>
  <c r="H96"/>
  <c r="H102"/>
  <c r="H100"/>
  <c r="H65"/>
  <c r="H42"/>
  <c r="H84"/>
  <c r="H86"/>
  <c r="H90"/>
  <c r="H60"/>
  <c r="H85"/>
  <c r="H68"/>
  <c r="H89"/>
  <c r="H31"/>
  <c r="H36"/>
  <c r="H38"/>
  <c r="H40"/>
  <c r="H43"/>
  <c r="H45"/>
  <c r="H47"/>
  <c r="H50"/>
  <c r="H52"/>
  <c r="H63"/>
  <c r="H72"/>
  <c r="H93"/>
  <c r="H95"/>
  <c r="H97"/>
  <c r="H101"/>
  <c r="H91"/>
  <c r="H4" i="8"/>
  <c r="B702" s="1"/>
  <c r="I4" i="11"/>
  <c r="C570" s="1"/>
  <c r="H77" i="1"/>
  <c r="H79"/>
  <c r="H87"/>
  <c r="H88"/>
  <c r="H83"/>
  <c r="H74"/>
  <c r="I290" i="11"/>
  <c r="C574" s="1"/>
  <c r="H33" i="1"/>
  <c r="I652" i="3"/>
  <c r="C701" s="1"/>
  <c r="I4" i="5"/>
  <c r="C659" s="1"/>
  <c r="C624" i="9"/>
  <c r="H56" i="1"/>
  <c r="B823" i="13"/>
  <c r="H57" i="1"/>
  <c r="H597" i="13"/>
  <c r="B827" s="1"/>
  <c r="H4" i="10"/>
  <c r="B534" s="1"/>
  <c r="I4" i="3"/>
  <c r="C694" s="1"/>
  <c r="C711" i="6"/>
  <c r="B601" i="12"/>
  <c r="H80" i="1"/>
  <c r="H290" i="11"/>
  <c r="B574" s="1"/>
  <c r="H432"/>
  <c r="B575" s="1"/>
  <c r="D575" s="1"/>
  <c r="C564" s="1"/>
  <c r="H561" i="12"/>
  <c r="B607" s="1"/>
  <c r="D607" s="1"/>
  <c r="C597" s="1"/>
  <c r="I4" i="6"/>
  <c r="C710" s="1"/>
  <c r="C572" i="11"/>
  <c r="I451" i="13"/>
  <c r="C826" s="1"/>
  <c r="B695" i="3"/>
  <c r="I4" i="8"/>
  <c r="C702" s="1"/>
  <c r="I4" i="10"/>
  <c r="C534" s="1"/>
  <c r="C601" i="12"/>
  <c r="I272"/>
  <c r="C604" s="1"/>
  <c r="H657" i="8"/>
  <c r="B709" s="1"/>
  <c r="H4" i="9"/>
  <c r="B623" s="1"/>
  <c r="B535" i="10"/>
  <c r="C571" i="11"/>
  <c r="D571" s="1"/>
  <c r="C560" s="1"/>
  <c r="H4" i="13"/>
  <c r="B822" s="1"/>
  <c r="H34" i="1"/>
  <c r="I657" i="8"/>
  <c r="C709" s="1"/>
  <c r="I277" i="9"/>
  <c r="C627" s="1"/>
  <c r="I4" i="13"/>
  <c r="C822" s="1"/>
  <c r="I496" i="2"/>
  <c r="C676" s="1"/>
  <c r="H496"/>
  <c r="B676" s="1"/>
  <c r="H69" i="1"/>
  <c r="H774" i="13"/>
  <c r="B829" s="1"/>
  <c r="I774"/>
  <c r="C829" s="1"/>
  <c r="C828"/>
  <c r="H89"/>
  <c r="I597"/>
  <c r="C827" s="1"/>
  <c r="H451"/>
  <c r="B826" s="1"/>
  <c r="H58" i="1"/>
  <c r="I275" i="13"/>
  <c r="C825" s="1"/>
  <c r="H275"/>
  <c r="B825" s="1"/>
  <c r="B824"/>
  <c r="C824"/>
  <c r="C823"/>
  <c r="B606" i="12"/>
  <c r="C606"/>
  <c r="I418"/>
  <c r="C605" s="1"/>
  <c r="D605" s="1"/>
  <c r="C595" s="1"/>
  <c r="H272"/>
  <c r="B604" s="1"/>
  <c r="I176"/>
  <c r="C603" s="1"/>
  <c r="H176"/>
  <c r="B603" s="1"/>
  <c r="B602"/>
  <c r="C602"/>
  <c r="I4"/>
  <c r="C600" s="1"/>
  <c r="H534" i="11"/>
  <c r="B577" s="1"/>
  <c r="I534"/>
  <c r="C577" s="1"/>
  <c r="B576"/>
  <c r="C576"/>
  <c r="I195"/>
  <c r="C573" s="1"/>
  <c r="H195"/>
  <c r="B573" s="1"/>
  <c r="B572"/>
  <c r="H497" i="10"/>
  <c r="B541" s="1"/>
  <c r="I497"/>
  <c r="C541" s="1"/>
  <c r="C540"/>
  <c r="H388"/>
  <c r="B539" s="1"/>
  <c r="I388"/>
  <c r="C539" s="1"/>
  <c r="I243"/>
  <c r="C538" s="1"/>
  <c r="H243"/>
  <c r="B538" s="1"/>
  <c r="H172"/>
  <c r="B537" s="1"/>
  <c r="I172"/>
  <c r="C537" s="1"/>
  <c r="B536"/>
  <c r="H578" i="9"/>
  <c r="B630" s="1"/>
  <c r="I578"/>
  <c r="C630" s="1"/>
  <c r="C629"/>
  <c r="B629"/>
  <c r="H428"/>
  <c r="B628" s="1"/>
  <c r="H277"/>
  <c r="B627" s="1"/>
  <c r="H198"/>
  <c r="B626" s="1"/>
  <c r="I198"/>
  <c r="C626" s="1"/>
  <c r="C625"/>
  <c r="B625"/>
  <c r="I4"/>
  <c r="C623" s="1"/>
  <c r="H35" i="1"/>
  <c r="C708" i="8"/>
  <c r="B708"/>
  <c r="H497"/>
  <c r="B707" s="1"/>
  <c r="I497"/>
  <c r="C707" s="1"/>
  <c r="I307"/>
  <c r="C706" s="1"/>
  <c r="H307"/>
  <c r="B706" s="1"/>
  <c r="B705"/>
  <c r="B704"/>
  <c r="H661" i="6"/>
  <c r="B717" s="1"/>
  <c r="I661"/>
  <c r="C717" s="1"/>
  <c r="B716"/>
  <c r="C716"/>
  <c r="H504"/>
  <c r="B715" s="1"/>
  <c r="I504"/>
  <c r="C715" s="1"/>
  <c r="H317"/>
  <c r="B714" s="1"/>
  <c r="I317"/>
  <c r="C714" s="1"/>
  <c r="H227"/>
  <c r="B713" s="1"/>
  <c r="I227"/>
  <c r="C713" s="1"/>
  <c r="H615" i="5"/>
  <c r="B666" s="1"/>
  <c r="C665"/>
  <c r="B665"/>
  <c r="I479"/>
  <c r="C664" s="1"/>
  <c r="H479"/>
  <c r="B664" s="1"/>
  <c r="I292"/>
  <c r="C663" s="1"/>
  <c r="I215"/>
  <c r="C662" s="1"/>
  <c r="H54" i="1"/>
  <c r="H215" i="5"/>
  <c r="B662" s="1"/>
  <c r="B661"/>
  <c r="C661"/>
  <c r="C660"/>
  <c r="H652" i="3"/>
  <c r="B701" s="1"/>
  <c r="C700"/>
  <c r="B700"/>
  <c r="H520"/>
  <c r="B699" s="1"/>
  <c r="I520"/>
  <c r="C699" s="1"/>
  <c r="I293"/>
  <c r="C698" s="1"/>
  <c r="H293"/>
  <c r="B698" s="1"/>
  <c r="H219"/>
  <c r="B697" s="1"/>
  <c r="I219"/>
  <c r="C697" s="1"/>
  <c r="B696"/>
  <c r="C696"/>
  <c r="H631" i="2"/>
  <c r="B678" s="1"/>
  <c r="I631"/>
  <c r="C678" s="1"/>
  <c r="B677"/>
  <c r="C677"/>
  <c r="H298"/>
  <c r="B675" s="1"/>
  <c r="I298"/>
  <c r="C675" s="1"/>
  <c r="H220"/>
  <c r="B674" s="1"/>
  <c r="I220"/>
  <c r="C674" s="1"/>
  <c r="B673"/>
  <c r="C673"/>
  <c r="B672"/>
  <c r="C16" i="1" s="1"/>
  <c r="C672" i="2"/>
  <c r="H4"/>
  <c r="B671" s="1"/>
  <c r="B16" i="1" s="1"/>
  <c r="I4" i="2"/>
  <c r="C671" s="1"/>
  <c r="D600" i="12" l="1"/>
  <c r="C590" s="1"/>
  <c r="D574" i="11"/>
  <c r="C563" s="1"/>
  <c r="D570"/>
  <c r="C559" s="1"/>
  <c r="D702" i="8"/>
  <c r="C692" s="1"/>
  <c r="D710" i="6"/>
  <c r="C699" s="1"/>
  <c r="D694" i="3"/>
  <c r="C683" s="1"/>
  <c r="D711" i="6"/>
  <c r="C700" s="1"/>
  <c r="D827" i="13"/>
  <c r="C816" s="1"/>
  <c r="D823"/>
  <c r="C812" s="1"/>
  <c r="D822"/>
  <c r="C811" s="1"/>
  <c r="D604" i="12"/>
  <c r="C594" s="1"/>
  <c r="D572" i="11"/>
  <c r="C561" s="1"/>
  <c r="D624" i="9"/>
  <c r="C614" s="1"/>
  <c r="D709" i="8"/>
  <c r="C699" s="1"/>
  <c r="D666" i="5"/>
  <c r="C656" s="1"/>
  <c r="D695" i="3"/>
  <c r="C684" s="1"/>
  <c r="D628" i="9"/>
  <c r="C618" s="1"/>
  <c r="D826" i="13"/>
  <c r="C815" s="1"/>
  <c r="D623" i="9"/>
  <c r="C613" s="1"/>
  <c r="C679" i="2"/>
  <c r="B679"/>
  <c r="D675"/>
  <c r="C664" s="1"/>
  <c r="D678"/>
  <c r="C667" s="1"/>
  <c r="C20" i="1"/>
  <c r="D665" i="5"/>
  <c r="C655" s="1"/>
  <c r="D659"/>
  <c r="C649" s="1"/>
  <c r="C19" i="1"/>
  <c r="D16"/>
  <c r="C21" s="1"/>
  <c r="B18"/>
  <c r="C23" s="1"/>
  <c r="D18"/>
  <c r="C25" s="1"/>
  <c r="E18"/>
  <c r="C26" s="1"/>
  <c r="E16"/>
  <c r="C22" s="1"/>
  <c r="D717" i="6"/>
  <c r="C706" s="1"/>
  <c r="C18" i="1"/>
  <c r="C24" s="1"/>
  <c r="D627" i="9"/>
  <c r="C617" s="1"/>
  <c r="D601" i="12"/>
  <c r="C591" s="1"/>
  <c r="D9" i="14"/>
  <c r="D534" i="10"/>
  <c r="C524" s="1"/>
  <c r="D701" i="3"/>
  <c r="C690" s="1"/>
  <c r="D676" i="2"/>
  <c r="C665" s="1"/>
  <c r="D626" i="9"/>
  <c r="C616" s="1"/>
  <c r="B578" i="11"/>
  <c r="D539" i="10"/>
  <c r="C529" s="1"/>
  <c r="D535"/>
  <c r="C525" s="1"/>
  <c r="D672" i="2"/>
  <c r="C661" s="1"/>
  <c r="D714" i="6"/>
  <c r="C703" s="1"/>
  <c r="D707" i="8"/>
  <c r="C697" s="1"/>
  <c r="B608" i="12"/>
  <c r="C631" i="9"/>
  <c r="B830" i="13"/>
  <c r="D713" i="6"/>
  <c r="C702" s="1"/>
  <c r="C578" i="11"/>
  <c r="D700" i="3"/>
  <c r="C689" s="1"/>
  <c r="D663" i="5"/>
  <c r="C653" s="1"/>
  <c r="D664"/>
  <c r="C654" s="1"/>
  <c r="D705" i="8"/>
  <c r="C695" s="1"/>
  <c r="C710"/>
  <c r="D629" i="9"/>
  <c r="C619" s="1"/>
  <c r="D536" i="10"/>
  <c r="C526" s="1"/>
  <c r="D541"/>
  <c r="C531" s="1"/>
  <c r="D671" i="2"/>
  <c r="C660" s="1"/>
  <c r="D677"/>
  <c r="C666" s="1"/>
  <c r="D673"/>
  <c r="C662" s="1"/>
  <c r="D706" i="8"/>
  <c r="C696" s="1"/>
  <c r="D829" i="13"/>
  <c r="C818" s="1"/>
  <c r="C830"/>
  <c r="D828"/>
  <c r="C817" s="1"/>
  <c r="D825"/>
  <c r="C814" s="1"/>
  <c r="D824"/>
  <c r="C813" s="1"/>
  <c r="D606" i="12"/>
  <c r="C596" s="1"/>
  <c r="D603"/>
  <c r="C593" s="1"/>
  <c r="C608"/>
  <c r="D602"/>
  <c r="C592" s="1"/>
  <c r="D577" i="11"/>
  <c r="C566" s="1"/>
  <c r="D576"/>
  <c r="C565" s="1"/>
  <c r="D573"/>
  <c r="C562" s="1"/>
  <c r="D540" i="10"/>
  <c r="C530" s="1"/>
  <c r="C542"/>
  <c r="D538"/>
  <c r="C528" s="1"/>
  <c r="D537"/>
  <c r="C527" s="1"/>
  <c r="B542"/>
  <c r="D630" i="9"/>
  <c r="C620" s="1"/>
  <c r="B631"/>
  <c r="D625"/>
  <c r="C615" s="1"/>
  <c r="D708" i="8"/>
  <c r="C698" s="1"/>
  <c r="B710"/>
  <c r="D704"/>
  <c r="C694" s="1"/>
  <c r="D703"/>
  <c r="C693" s="1"/>
  <c r="D716" i="6"/>
  <c r="C705" s="1"/>
  <c r="D715"/>
  <c r="C704" s="1"/>
  <c r="C718"/>
  <c r="C701"/>
  <c r="B718"/>
  <c r="D662" i="5"/>
  <c r="C652" s="1"/>
  <c r="C667"/>
  <c r="D661"/>
  <c r="C651" s="1"/>
  <c r="D660"/>
  <c r="C650" s="1"/>
  <c r="B667"/>
  <c r="D699" i="3"/>
  <c r="C688" s="1"/>
  <c r="D698"/>
  <c r="C687" s="1"/>
  <c r="C702"/>
  <c r="B702"/>
  <c r="D697"/>
  <c r="C686" s="1"/>
  <c r="D696"/>
  <c r="C685" s="1"/>
  <c r="D674" i="2"/>
  <c r="C663" s="1"/>
  <c r="C8" i="1" l="1"/>
  <c r="D710" i="8"/>
  <c r="C690" s="1"/>
  <c r="E8" i="1" s="1"/>
  <c r="D679" i="2"/>
  <c r="C658" s="1"/>
  <c r="B6" i="1" s="1"/>
  <c r="D578" i="11"/>
  <c r="C557" s="1"/>
  <c r="C12" i="1" s="1"/>
  <c r="D631" i="9"/>
  <c r="C611" s="1"/>
  <c r="E10" i="1" s="1"/>
  <c r="D608" i="12"/>
  <c r="C588" s="1"/>
  <c r="D12" i="1" s="1"/>
  <c r="D830" i="13"/>
  <c r="C809" s="1"/>
  <c r="E12" i="1" s="1"/>
  <c r="D542" i="10"/>
  <c r="C522" s="1"/>
  <c r="B12" i="1" s="1"/>
  <c r="D718" i="6"/>
  <c r="C697" s="1"/>
  <c r="B8" i="1" s="1"/>
  <c r="D667" i="5"/>
  <c r="C647" s="1"/>
  <c r="E6" i="1" s="1"/>
  <c r="D702" i="3"/>
  <c r="C681" s="1"/>
  <c r="C6" i="1" s="1"/>
</calcChain>
</file>

<file path=xl/sharedStrings.xml><?xml version="1.0" encoding="utf-8"?>
<sst xmlns="http://schemas.openxmlformats.org/spreadsheetml/2006/main" count="20982" uniqueCount="5519">
  <si>
    <t xml:space="preserve">National Quality Assurance Standards </t>
  </si>
  <si>
    <t xml:space="preserve">Checklist for Outdoor Department  </t>
  </si>
  <si>
    <t>Checklist  Emergency Department</t>
  </si>
  <si>
    <t>Reference No.</t>
  </si>
  <si>
    <t>Measurable Element</t>
  </si>
  <si>
    <t>Checkpoint</t>
  </si>
  <si>
    <t xml:space="preserve">Checkpoint </t>
  </si>
  <si>
    <t xml:space="preserve">Compliance 
</t>
  </si>
  <si>
    <t xml:space="preserve">Assessment Method </t>
  </si>
  <si>
    <t>Means of Verification</t>
  </si>
  <si>
    <t xml:space="preserve">Remarks </t>
  </si>
  <si>
    <t xml:space="preserve">Means of Verification </t>
  </si>
  <si>
    <t xml:space="preserve">Obtained </t>
  </si>
  <si>
    <t xml:space="preserve">Maximum </t>
  </si>
  <si>
    <t>.</t>
  </si>
  <si>
    <t xml:space="preserve">Area of Concern - A Service Provision </t>
  </si>
  <si>
    <t>Standard A1</t>
  </si>
  <si>
    <t>Standard A1.</t>
  </si>
  <si>
    <t>Facility Provides Curative Services</t>
  </si>
  <si>
    <t>ME A1.1</t>
  </si>
  <si>
    <t>ME A1.1.</t>
  </si>
  <si>
    <t>The facility provides General Medicine services</t>
  </si>
  <si>
    <t>ME A1.2</t>
  </si>
  <si>
    <t>The facility provides General Surgery services</t>
  </si>
  <si>
    <t>ME A1.3</t>
  </si>
  <si>
    <t>The facility provides Obstetrics &amp; Gynaecology Services</t>
  </si>
  <si>
    <t xml:space="preserve">Availability of  Functional  Obstetrics &amp; Gynaecology Clinic </t>
  </si>
  <si>
    <t xml:space="preserve">SI/OB </t>
  </si>
  <si>
    <t>Dedicated speciality  Obstetrics &amp; Gynaecology  Clinic. High risk pregnancy cases are referred from ANC clinic and consulted.</t>
  </si>
  <si>
    <t>ME A1.4</t>
  </si>
  <si>
    <t>The facility provides Paediatric Services</t>
  </si>
  <si>
    <t xml:space="preserve">Availability of  Paediatric Clinic </t>
  </si>
  <si>
    <t>Dedicated Paediatric speciality  Clinic</t>
  </si>
  <si>
    <t>ME A1.2.</t>
  </si>
  <si>
    <t>ME A1.5</t>
  </si>
  <si>
    <t>The facility provides Ophthalmology Services</t>
  </si>
  <si>
    <t>ME A1.6</t>
  </si>
  <si>
    <t>ME A1.3.</t>
  </si>
  <si>
    <t>Availability of  Emergency Obstetrics &amp;Gynaecology Procedures</t>
  </si>
  <si>
    <t>The facility provides ENT Services</t>
  </si>
  <si>
    <t>ME A1.4.</t>
  </si>
  <si>
    <t>The facility provides paediateric services</t>
  </si>
  <si>
    <t>ME A1.5.</t>
  </si>
  <si>
    <t>ME A1.6.</t>
  </si>
  <si>
    <t>ME A1.7.</t>
  </si>
  <si>
    <t>The facility provides Orthopaedics Services</t>
  </si>
  <si>
    <t>ME A1.8</t>
  </si>
  <si>
    <t>The facility provides Skin &amp; VD Services</t>
  </si>
  <si>
    <t>ME A1.9.</t>
  </si>
  <si>
    <t>The facility provides Psychiatry Services</t>
  </si>
  <si>
    <t>ME A1.10</t>
  </si>
  <si>
    <t xml:space="preserve">The facility provides Dental Treatment Services </t>
  </si>
  <si>
    <t>ME A1.11</t>
  </si>
  <si>
    <t xml:space="preserve">The facility provides AYUSH Services </t>
  </si>
  <si>
    <t>ME A1.7</t>
  </si>
  <si>
    <t>ME A1.12</t>
  </si>
  <si>
    <t xml:space="preserve">The facility provides Physiotherapy Services </t>
  </si>
  <si>
    <t>ME A1.13.</t>
  </si>
  <si>
    <t xml:space="preserve">The facility provides services for OPD procedures </t>
  </si>
  <si>
    <t>ME A1.9</t>
  </si>
  <si>
    <t>ME A1.14.</t>
  </si>
  <si>
    <t xml:space="preserve">Services are available for the time period as mandated </t>
  </si>
  <si>
    <t xml:space="preserve">24X7 availability of dedicated emergency Services </t>
  </si>
  <si>
    <t xml:space="preserve">SI/RR </t>
  </si>
  <si>
    <t>ME A1.13</t>
  </si>
  <si>
    <t>ME A1.15</t>
  </si>
  <si>
    <t xml:space="preserve">Availability of  Injection room facilities at OPD </t>
  </si>
  <si>
    <t xml:space="preserve">The facility provides services for Super specialties, as mandated </t>
  </si>
  <si>
    <t>Dressing, Suturing and drainage</t>
  </si>
  <si>
    <t>ME A1.16.</t>
  </si>
  <si>
    <t>ME A1.14</t>
  </si>
  <si>
    <t xml:space="preserve">The facility provides Accident &amp; Emergency Services </t>
  </si>
  <si>
    <t xml:space="preserve">Availability of Emergency procedures </t>
  </si>
  <si>
    <t xml:space="preserve">At least 6 Hours of OPD Services are available </t>
  </si>
  <si>
    <t xml:space="preserve">Defibrillation, CPR, Mobilization, Chest Tube, Intubations, Tracheotomy, Mechanical Ventilation </t>
  </si>
  <si>
    <t>ME A1.17</t>
  </si>
  <si>
    <t>The facility provides Intensive care Services</t>
  </si>
  <si>
    <t>ME A1.18</t>
  </si>
  <si>
    <t>The facility provides Blood bank &amp; transfusion services</t>
  </si>
  <si>
    <t>Standard A2</t>
  </si>
  <si>
    <t xml:space="preserve">Facility provides RMNCHA Services </t>
  </si>
  <si>
    <t>ME A1.16</t>
  </si>
  <si>
    <t>ME A2.1</t>
  </si>
  <si>
    <t xml:space="preserve">The facility provides Reproductive health  Services </t>
  </si>
  <si>
    <t>ME A2.2</t>
  </si>
  <si>
    <t xml:space="preserve">The facility provides Maternal health Services </t>
  </si>
  <si>
    <t>Emergency Mangement of Preeclampsia &amp; Eclampsia</t>
  </si>
  <si>
    <t>SI/OB</t>
  </si>
  <si>
    <t>Emergency Mangement of Rupture Uterus</t>
  </si>
  <si>
    <t>Emergnecy Mangement of Shock due to obstructed labour or other resons</t>
  </si>
  <si>
    <t>ME A2.3</t>
  </si>
  <si>
    <t xml:space="preserve">The facility provides Newborn health  Services </t>
  </si>
  <si>
    <t>Triage and emergency management  of New Born cases</t>
  </si>
  <si>
    <t>Stablization, Resucitation etc.</t>
  </si>
  <si>
    <t xml:space="preserve">Availability of functional ANC clinic </t>
  </si>
  <si>
    <t xml:space="preserve">Availability of Functional immunization clinic </t>
  </si>
  <si>
    <t>ME A2.4</t>
  </si>
  <si>
    <t xml:space="preserve">The facility provides Child health Services </t>
  </si>
  <si>
    <t>ME A2.5</t>
  </si>
  <si>
    <t xml:space="preserve">The facility provides Adolescent health Services </t>
  </si>
  <si>
    <t xml:space="preserve">Availability of Functional ARSH clinic </t>
  </si>
  <si>
    <t>Standard A3</t>
  </si>
  <si>
    <t xml:space="preserve">Facility Provides diagnostic Services </t>
  </si>
  <si>
    <t>Standard A3.</t>
  </si>
  <si>
    <t>ME A3.1</t>
  </si>
  <si>
    <t xml:space="preserve">The facility provides Radiology Services </t>
  </si>
  <si>
    <t>ME A3.2</t>
  </si>
  <si>
    <t xml:space="preserve">The facility Provides Laboratory Services </t>
  </si>
  <si>
    <t>ME A3.3</t>
  </si>
  <si>
    <t>The facility provides other diagnostic services, as mandated</t>
  </si>
  <si>
    <t>Standard A4</t>
  </si>
  <si>
    <t>Facility provides services as mandated in national Health Programs/ state scheme</t>
  </si>
  <si>
    <t>ME A3.1.</t>
  </si>
  <si>
    <t xml:space="preserve">Availability / Linkage to X-ray &amp; USG services </t>
  </si>
  <si>
    <t>Radiology Services are functional 24X7</t>
  </si>
  <si>
    <t xml:space="preserve">Check services are functional at night </t>
  </si>
  <si>
    <t>ME A3.2.</t>
  </si>
  <si>
    <t>Availability of Emergency diagnostic tests 24x7</t>
  </si>
  <si>
    <t>HB%, CPC, Blood Sugar, RDK, Urine Protein, Electrolyte (Na+K)</t>
  </si>
  <si>
    <t>ME A4.1</t>
  </si>
  <si>
    <t xml:space="preserve">The facility provides services under National Vector Borne Disease Control Programme as per guidelines </t>
  </si>
  <si>
    <t>ME A4.2</t>
  </si>
  <si>
    <t xml:space="preserve">The facility provides services under Revised National TB Control Programme as per guidelines </t>
  </si>
  <si>
    <t>ME A4.3</t>
  </si>
  <si>
    <t>The facility provides services under National Leprosy Eradication Programme as per guidelines</t>
  </si>
  <si>
    <t>ME A4.4</t>
  </si>
  <si>
    <t>The facility provides services under National AIDS Control Programme as per guidelines</t>
  </si>
  <si>
    <t>ME A4.5</t>
  </si>
  <si>
    <t xml:space="preserve">The facility provides services under National Programme for Prevention and control of Blindness as per guidelines </t>
  </si>
  <si>
    <t>ME A4.6</t>
  </si>
  <si>
    <t xml:space="preserve">The facility provides services under Mental Health Programme  as per guidelines </t>
  </si>
  <si>
    <t>ME A4.7</t>
  </si>
  <si>
    <t xml:space="preserve">Availability of Functional ICTC </t>
  </si>
  <si>
    <t xml:space="preserve">The facility provides services under National Programme for the health care of the elderly as per guidelines </t>
  </si>
  <si>
    <t>ME A4.8</t>
  </si>
  <si>
    <t xml:space="preserve">Availability of HIV Testing and Counselling </t>
  </si>
  <si>
    <t xml:space="preserve">The facility provides services under National Programme for Prevention and control of Cancer, Diabetes, Cardiovascular diseases &amp; Stroke (NPCDCS)  as per guidelines </t>
  </si>
  <si>
    <t>SI/RR</t>
  </si>
  <si>
    <t xml:space="preserve">PPTCT Services for HIV positive Pregnant Women </t>
  </si>
  <si>
    <t>ME A4.9</t>
  </si>
  <si>
    <t xml:space="preserve">The facility Provides services under Integrated Disease Surveillance Programme as per Guidelines </t>
  </si>
  <si>
    <t xml:space="preserve">The facility provides services under National Programme for prevention and control of Blindness as per guidelines </t>
  </si>
  <si>
    <t>ME A4.10</t>
  </si>
  <si>
    <t>The facility provide services under National health Programme for deafness</t>
  </si>
  <si>
    <t>ME A4.11</t>
  </si>
  <si>
    <t>The facility provides services as per State specific health programmes</t>
  </si>
  <si>
    <t>Standard A5.</t>
  </si>
  <si>
    <t xml:space="preserve">Facility provides support services </t>
  </si>
  <si>
    <t>Standard A5</t>
  </si>
  <si>
    <t>ME A5.1</t>
  </si>
  <si>
    <t>The facility provides dietary services</t>
  </si>
  <si>
    <t>ME A5.2</t>
  </si>
  <si>
    <t xml:space="preserve">The facility provides laundry services </t>
  </si>
  <si>
    <t>ME A5.3</t>
  </si>
  <si>
    <t xml:space="preserve">The facility provides security services </t>
  </si>
  <si>
    <t>ME A5.3.</t>
  </si>
  <si>
    <t>ME A5.4</t>
  </si>
  <si>
    <t xml:space="preserve">The facility provides housekeeping services </t>
  </si>
  <si>
    <t>ME A5.5</t>
  </si>
  <si>
    <t xml:space="preserve">The facility ensures maintenance services </t>
  </si>
  <si>
    <t>ME A5.6</t>
  </si>
  <si>
    <t>The facility provides pharmacy services</t>
  </si>
  <si>
    <t>ME A5.7</t>
  </si>
  <si>
    <t>The facility has services of medical record department</t>
  </si>
  <si>
    <t>Standard A6</t>
  </si>
  <si>
    <t>Health services provided at the facility are appropriate to community needs.</t>
  </si>
  <si>
    <t>ME A5.7.</t>
  </si>
  <si>
    <t xml:space="preserve">Availability of Medico-legal record services including rape cases </t>
  </si>
  <si>
    <t>Standard A6.</t>
  </si>
  <si>
    <t>ME A6.1</t>
  </si>
  <si>
    <t xml:space="preserve">The facility provides curatives &amp; preventive services for the health problems and diseases, prevalent locally. </t>
  </si>
  <si>
    <t>ME A6.2</t>
  </si>
  <si>
    <t xml:space="preserve">There is process for consulting community/ or their representatives when planning or revising scope of services of the facility </t>
  </si>
  <si>
    <t>Area of Concern - B Patient Rights</t>
  </si>
  <si>
    <t>ME A6.1.</t>
  </si>
  <si>
    <t xml:space="preserve">Availability of specific procedures for local prevalent emergencies </t>
  </si>
  <si>
    <t>Ask for the specific local health frequent emergencies. See if emergency is ready for it or not.</t>
  </si>
  <si>
    <t>Standard B1</t>
  </si>
  <si>
    <t xml:space="preserve">Facility provides the information to care seekers, attendants &amp; community about the available  services  and their modalities </t>
  </si>
  <si>
    <t>Standard B1.</t>
  </si>
  <si>
    <t>ME B1.1</t>
  </si>
  <si>
    <t xml:space="preserve">The facility has uniform and user-friendly signage system </t>
  </si>
  <si>
    <t xml:space="preserve">Availability  departmental signage's </t>
  </si>
  <si>
    <t>OB</t>
  </si>
  <si>
    <t xml:space="preserve">(Numbering, main department and internal sectional signage </t>
  </si>
  <si>
    <t xml:space="preserve">Display of layout/floor directory </t>
  </si>
  <si>
    <t>ME B1.1.</t>
  </si>
  <si>
    <t>ME B1.2</t>
  </si>
  <si>
    <t xml:space="preserve">The facility displays the services and entitlements available in its departments </t>
  </si>
  <si>
    <t xml:space="preserve">List of OPD Clinics are available </t>
  </si>
  <si>
    <t>Availability  departmental signage's .</t>
  </si>
  <si>
    <t xml:space="preserve">Emergency department board is prominently displayed with facility of illumination in night. </t>
  </si>
  <si>
    <t>Names of doctor on duty is displayed and updated</t>
  </si>
  <si>
    <t>Availability of Directional  Signage's.</t>
  </si>
  <si>
    <t>Timing for OPD are displayed</t>
  </si>
  <si>
    <t xml:space="preserve">OB </t>
  </si>
  <si>
    <t>Direction is displayed from main gate to direct.</t>
  </si>
  <si>
    <t>ME B1.2.</t>
  </si>
  <si>
    <t xml:space="preserve">Entitlement under JSY , JSSK and other schemes </t>
  </si>
  <si>
    <t>List of services including emergencies that are managed at the facility</t>
  </si>
  <si>
    <t>Important  numbers like  ambulance are displayed</t>
  </si>
  <si>
    <t>Names of doctor and nursing staff on duty are displayed and updated</t>
  </si>
  <si>
    <t>ME B1.3</t>
  </si>
  <si>
    <t xml:space="preserve">The facility has established citizen charter, which is followed at all levels </t>
  </si>
  <si>
    <t xml:space="preserve">Display of citizen charter </t>
  </si>
  <si>
    <t>ME B1.4</t>
  </si>
  <si>
    <t xml:space="preserve">User charges are displayed and communicated to patients effectively </t>
  </si>
  <si>
    <t xml:space="preserve">User charges  for services are displayed </t>
  </si>
  <si>
    <t>ME B1.5</t>
  </si>
  <si>
    <t>Patients &amp; visitors are sensitised and educated through appropriate IEC / BCC approaches</t>
  </si>
  <si>
    <t>IEC Material is displayed</t>
  </si>
  <si>
    <t>IEC Display through Close Circuit TV in OPD</t>
  </si>
  <si>
    <t>List of drugs available are displayed</t>
  </si>
  <si>
    <t>Education material for counselling are available in Counselling room</t>
  </si>
  <si>
    <t>Important  numbers including ambulance, blood bank , police and referral centres displayed</t>
  </si>
  <si>
    <t>ME B1.6</t>
  </si>
  <si>
    <t xml:space="preserve">Information is available in local language and easy to understand </t>
  </si>
  <si>
    <t>Signage's and information  are available in local language</t>
  </si>
  <si>
    <t>ME B1.7</t>
  </si>
  <si>
    <t xml:space="preserve">The facility provides information to patients and visitor through an exclusive set-up. </t>
  </si>
  <si>
    <t xml:space="preserve">Availability of Enquiry Desk with dedicated staff </t>
  </si>
  <si>
    <t>Dedicated or shared with registration counter</t>
  </si>
  <si>
    <t>ME B1.8</t>
  </si>
  <si>
    <t xml:space="preserve">The facility ensures access to clinical records of patients to entitled personnel </t>
  </si>
  <si>
    <t xml:space="preserve">OPD slip is given to the patient </t>
  </si>
  <si>
    <t>RR/OB</t>
  </si>
  <si>
    <t>Standard B2</t>
  </si>
  <si>
    <t>Services are delivered in a manner that is sensitive to gender, religious and cultural needs, and there are no barrier on account of physical economic, cultural or social reasons.</t>
  </si>
  <si>
    <t>ME B1.4.</t>
  </si>
  <si>
    <t>ME B2.1</t>
  </si>
  <si>
    <t>Services are provided in manner that are sensitive to gender</t>
  </si>
  <si>
    <t>ME B1.6.</t>
  </si>
  <si>
    <t xml:space="preserve">Separate toilets for male and female </t>
  </si>
  <si>
    <t xml:space="preserve">Availability of female staff if a male doctor examination a female patients </t>
  </si>
  <si>
    <t>ME B1.7.</t>
  </si>
  <si>
    <t>Enquiry services are available 24X7.</t>
  </si>
  <si>
    <t>Enquiry services may be provided by registration clerk/Nurse in a small set up. For large and busy emergency departments there should be dedicated enquiry counter</t>
  </si>
  <si>
    <t xml:space="preserve">Availability of Breast feeding corner </t>
  </si>
  <si>
    <t>Treatment note/discharge note is given to patient</t>
  </si>
  <si>
    <t>ME B2.2</t>
  </si>
  <si>
    <t xml:space="preserve">Religious and cultural preferences of patients and attendants are taken into consideration while delivering services  </t>
  </si>
  <si>
    <t>Check for that there is provision of providing Discharge/Refferal note if patient is reffred from Emergnecy</t>
  </si>
  <si>
    <t>ME B2.3</t>
  </si>
  <si>
    <t xml:space="preserve">Access to facility is provided without any physical barrier &amp; and friendly to people with disabilities </t>
  </si>
  <si>
    <t>Standard B2.</t>
  </si>
  <si>
    <t xml:space="preserve">Services are delivered in a manner that is sensitive to gender, religious, and cultural needs, and there are no barrier on account of physical  economic, cultural or social reasons. </t>
  </si>
  <si>
    <t>Availability of Wheel chair or stretcher for easy Access to the OPD</t>
  </si>
  <si>
    <t>Availability of ramps with railing</t>
  </si>
  <si>
    <t>There is no chaos and over crowding in the OPD</t>
  </si>
  <si>
    <t>Availability of disable friendly toilet</t>
  </si>
  <si>
    <t>ME B2.4</t>
  </si>
  <si>
    <t xml:space="preserve">There is no discrimination on basis of social and economic status of the patients </t>
  </si>
  <si>
    <t>ME B2.5</t>
  </si>
  <si>
    <t>ME B2.1.</t>
  </si>
  <si>
    <t xml:space="preserve">There is affirmative actions to ensure that vulnerable sections can access services   </t>
  </si>
  <si>
    <t xml:space="preserve">Separate room for examination of rape victims </t>
  </si>
  <si>
    <t>Availability of sexual assault forensic evidence kit</t>
  </si>
  <si>
    <t>Standard B3</t>
  </si>
  <si>
    <t>Facility maintains the privacy, confidentiality &amp; Dignity of patient and related information.</t>
  </si>
  <si>
    <t xml:space="preserve">Availability of protocols /guidelines for collection of forensic evidence in case of rape victim </t>
  </si>
  <si>
    <t>OB /RR</t>
  </si>
  <si>
    <t xml:space="preserve">Counselling services are available for rape victim and domestic violence </t>
  </si>
  <si>
    <t>OB/RR</t>
  </si>
  <si>
    <t xml:space="preserve">Availability of female staff if a male doctor examine a female patients </t>
  </si>
  <si>
    <t xml:space="preserve">OB/SI </t>
  </si>
  <si>
    <t>ME B3.1</t>
  </si>
  <si>
    <t xml:space="preserve">Adequate visual privacy is provided at every point of care </t>
  </si>
  <si>
    <t xml:space="preserve">Availability of screen at Examination Area </t>
  </si>
  <si>
    <t xml:space="preserve">One Patient is seen at a time in clinics </t>
  </si>
  <si>
    <t>Privacy at the counselling room is maintained</t>
  </si>
  <si>
    <t>ME B3.2</t>
  </si>
  <si>
    <t xml:space="preserve">Confidentiality of patients records and clinical information is maintained </t>
  </si>
  <si>
    <t xml:space="preserve">Confidentiality of HIV reports at ICTC </t>
  </si>
  <si>
    <t>ME B3.3</t>
  </si>
  <si>
    <t>ME B2.3.</t>
  </si>
  <si>
    <t xml:space="preserve">The facility ensures the behaviours of staff is dignified and respectful, while delivering the services </t>
  </si>
  <si>
    <t>Behaviour of staff is empathetic and courteous</t>
  </si>
  <si>
    <t>Availability of Wheel chair/ stretcher for emergency</t>
  </si>
  <si>
    <t xml:space="preserve">PI/OB </t>
  </si>
  <si>
    <t>ME B3.4</t>
  </si>
  <si>
    <t>The facility ensures privacy and confidentiality to every patient, especially of those conditions having social stigma, and also safeguards vulnerable groups</t>
  </si>
  <si>
    <t>Privacy and confidentiality of HIV</t>
  </si>
  <si>
    <t xml:space="preserve">Check in RTI/STI clinic </t>
  </si>
  <si>
    <t>Standard B4</t>
  </si>
  <si>
    <t xml:space="preserve">Facility has defined and established procedures for informing and involving patient and their families about treatment and obtaining informed consent wherever it is required.   </t>
  </si>
  <si>
    <t>Emergency is located at ground floor</t>
  </si>
  <si>
    <t>Ambulance has direct access to the receiving/triage area of the emergency.</t>
  </si>
  <si>
    <t>No vehicle parked on the way /in front of emergency entrance. Access road to emergency is wide enough for streamline moment of emergency</t>
  </si>
  <si>
    <t>ME B2.4.</t>
  </si>
  <si>
    <t>ME B4.1</t>
  </si>
  <si>
    <t>Standard B3.</t>
  </si>
  <si>
    <t xml:space="preserve">There is established procedures for taking informed consent before treatment and procedures </t>
  </si>
  <si>
    <t xml:space="preserve">Informed consent for before HIV testing at ICTC  </t>
  </si>
  <si>
    <t>ME B4.2</t>
  </si>
  <si>
    <t xml:space="preserve">Patient is informed about his/her rights  and responsibilities </t>
  </si>
  <si>
    <t>Display of patient rights and responsibilities.</t>
  </si>
  <si>
    <t>ME B4.3</t>
  </si>
  <si>
    <t>Staff are aware of Patients rights responsibilities</t>
  </si>
  <si>
    <t>ME B4.4</t>
  </si>
  <si>
    <t xml:space="preserve">Information about the treatment is shared with patients or attendants, regularly </t>
  </si>
  <si>
    <t xml:space="preserve">Patient is informed about her clinical condition and treatment been provided </t>
  </si>
  <si>
    <t>PI</t>
  </si>
  <si>
    <t xml:space="preserve">Ask patients about what they have been communicated about the treatment plan </t>
  </si>
  <si>
    <t>ME B3.1.</t>
  </si>
  <si>
    <t xml:space="preserve">Pre and Post test counselling is given at ICTC </t>
  </si>
  <si>
    <t>SI/PI/RR</t>
  </si>
  <si>
    <t>Screens provided at emergency</t>
  </si>
  <si>
    <t xml:space="preserve">Hospital Score Card </t>
  </si>
  <si>
    <t>At the examination and procedure area.</t>
  </si>
  <si>
    <t>ME B4.5</t>
  </si>
  <si>
    <t>The facility has defined and established grievance redressal system in place</t>
  </si>
  <si>
    <t>Availability of complaint box and display of process for grievance re redressal and whom to contact is displayed</t>
  </si>
  <si>
    <t>ME B3.2.</t>
  </si>
  <si>
    <t>Confidentiality of patient record maintained</t>
  </si>
  <si>
    <t>Standard B5</t>
  </si>
  <si>
    <t>Facility ensures that there are no financial barrier to access and that there is financial protection given from cost of care.</t>
  </si>
  <si>
    <t>MLC cases are kept in secure place beyond access of general public</t>
  </si>
  <si>
    <t>ME B3.3.</t>
  </si>
  <si>
    <t>OB/PI</t>
  </si>
  <si>
    <t>ME B3.4.</t>
  </si>
  <si>
    <t xml:space="preserve">Privacy and confidentiality  of HIV, Rape Pshychotic cases </t>
  </si>
  <si>
    <t>ME B5.1</t>
  </si>
  <si>
    <t>Standard B4.</t>
  </si>
  <si>
    <t>The facility provides cashless services to pregnant women, mothers and neonates as per prevalent government schemes</t>
  </si>
  <si>
    <t>District Women Hospital ----------------------------------------------------------</t>
  </si>
  <si>
    <t>Free OPD Consultation / ANC Checkups</t>
  </si>
  <si>
    <t>PI/SI</t>
  </si>
  <si>
    <t>For JSSK entitlement</t>
  </si>
  <si>
    <t>ME B5.2</t>
  </si>
  <si>
    <t>The facility ensures that drugs prescribed are available at Pharmacy and wards</t>
  </si>
  <si>
    <t>Check that  patient party has not spent on purchasing drugs or consumables from outside.</t>
  </si>
  <si>
    <t>ME B5.3</t>
  </si>
  <si>
    <t xml:space="preserve">It is ensured that facilities for the prescribed investigations are available at the facility </t>
  </si>
  <si>
    <t>Check that  patient party has not spent on diagnostics from outside.</t>
  </si>
  <si>
    <t>ME B5.4</t>
  </si>
  <si>
    <t xml:space="preserve">The facility provide free of cost treatment to Below poverty line patients without administrative hassles </t>
  </si>
  <si>
    <t xml:space="preserve">Free OPD Consultation for BPL patients </t>
  </si>
  <si>
    <t>PI/SI/RR</t>
  </si>
  <si>
    <t>ME B5.5</t>
  </si>
  <si>
    <t xml:space="preserve">The facility ensures timely reimbursement of financial entitlements and reimbursement to the patients </t>
  </si>
  <si>
    <t xml:space="preserve">If any other expenditure occurred it is reimbursed from hospital </t>
  </si>
  <si>
    <t>ME B5.6</t>
  </si>
  <si>
    <t>The facility ensure implementation of health insurance schemes as per National /state scheme</t>
  </si>
  <si>
    <t>ME B4.1.</t>
  </si>
  <si>
    <t>Consent is taken for invasive emergency procedures</t>
  </si>
  <si>
    <t>Area of Concern - C Inputs</t>
  </si>
  <si>
    <t>ME B4.2.</t>
  </si>
  <si>
    <t xml:space="preserve">Departmental Scores </t>
  </si>
  <si>
    <t>ME B4.3.</t>
  </si>
  <si>
    <t>Staff is aware about patient rights and responsibilities</t>
  </si>
  <si>
    <t>SI</t>
  </si>
  <si>
    <t>ME B4.4.</t>
  </si>
  <si>
    <t>ME B4.5.</t>
  </si>
  <si>
    <t>Availability of complaint box and display of process for grievance  redresaal and whom to contact is displayed</t>
  </si>
  <si>
    <t>Standard B5.</t>
  </si>
  <si>
    <t>Standard C1</t>
  </si>
  <si>
    <t>The facility has infrastructure for delivery of assured services, and available infrastructure meets the prevalent norms</t>
  </si>
  <si>
    <t xml:space="preserve">Emergency </t>
  </si>
  <si>
    <t>ME C1.1</t>
  </si>
  <si>
    <t xml:space="preserve">Departments have adequate space as per patient or work load  </t>
  </si>
  <si>
    <t>Emergency services are free for all including pregnant woman, neonate and children</t>
  </si>
  <si>
    <t xml:space="preserve">OPD </t>
  </si>
  <si>
    <t>ME B5.2.</t>
  </si>
  <si>
    <t xml:space="preserve">Clinics has adequate space for consultation and examination  </t>
  </si>
  <si>
    <t>Adequate Space in Clinics (12 sq ft)</t>
  </si>
  <si>
    <t>ME B5.3.</t>
  </si>
  <si>
    <t xml:space="preserve">Availability of adequate waiting area
</t>
  </si>
  <si>
    <t>Waiting area at the scale of 1 sq ft per average daily patient with minimum 400 sq ft of area</t>
  </si>
  <si>
    <t>ME C1.2</t>
  </si>
  <si>
    <t>ME B5.4.</t>
  </si>
  <si>
    <t xml:space="preserve">Patient amenities are provide as per patient load </t>
  </si>
  <si>
    <t xml:space="preserve">Maternity Ward </t>
  </si>
  <si>
    <t>ME B5.5.</t>
  </si>
  <si>
    <t>Availability of seating arrangement in waiting area</t>
  </si>
  <si>
    <t xml:space="preserve">As per average OPD at peak time </t>
  </si>
  <si>
    <t xml:space="preserve">Availability of sub waiting at for separate clinics </t>
  </si>
  <si>
    <t xml:space="preserve">For clinics has high patient load </t>
  </si>
  <si>
    <t xml:space="preserve">Availability of cold  Drinking water </t>
  </si>
  <si>
    <t xml:space="preserve">See if its is easily accessible to the visitors </t>
  </si>
  <si>
    <t xml:space="preserve">Availability of functional toilets </t>
  </si>
  <si>
    <t xml:space="preserve">Urinals 1 per 50 person
water closet and wash basins 1 per 100 person </t>
  </si>
  <si>
    <t>Availability of patient calling system</t>
  </si>
  <si>
    <t>Availability of public telephone booth</t>
  </si>
  <si>
    <t>Standard C1.</t>
  </si>
  <si>
    <t>ME C1.3</t>
  </si>
  <si>
    <t xml:space="preserve">Departments have layout and demarcated areas as per functions </t>
  </si>
  <si>
    <t xml:space="preserve">There is designated area for registration </t>
  </si>
  <si>
    <t>Dedicated clinic for each speciality</t>
  </si>
  <si>
    <t xml:space="preserve">SNCU </t>
  </si>
  <si>
    <t>One clinic is not shared by 2 doctors at one time</t>
  </si>
  <si>
    <t xml:space="preserve">Dedicated examination areas is provided with each clinics </t>
  </si>
  <si>
    <t>THE QUALITY SCORE</t>
  </si>
  <si>
    <t>ME C1.1.</t>
  </si>
  <si>
    <t xml:space="preserve">Demarcated injection room </t>
  </si>
  <si>
    <t xml:space="preserve">Adequate space for accommodating emergency load </t>
  </si>
  <si>
    <t>1000 square meters per 100 patient daily loads</t>
  </si>
  <si>
    <t>Demarcated immunization room for pregnant women and children</t>
  </si>
  <si>
    <t xml:space="preserve">Availability of adequate waiting area 
</t>
  </si>
  <si>
    <t>OPD has separate entry  and exit from IPD and Emergency</t>
  </si>
  <si>
    <t>availability of clean and dirty utility room</t>
  </si>
  <si>
    <t>ME C1.2.</t>
  </si>
  <si>
    <t>Availability of seating arrangement in the waiting area</t>
  </si>
  <si>
    <t xml:space="preserve">Post Partum Unit </t>
  </si>
  <si>
    <t>ME C1.3.</t>
  </si>
  <si>
    <t xml:space="preserve">Demarcated trolley bay </t>
  </si>
  <si>
    <t xml:space="preserve">Demarcated receiving /triage areas </t>
  </si>
  <si>
    <t xml:space="preserve">Demarcated Nursing station </t>
  </si>
  <si>
    <t>Demarcated duty room for doctor /nurse</t>
  </si>
  <si>
    <t xml:space="preserve">Demarcated resuscitation area </t>
  </si>
  <si>
    <t xml:space="preserve">Demarcated observation area/beds </t>
  </si>
  <si>
    <t xml:space="preserve">Demarcated trolley/wheelchair bay </t>
  </si>
  <si>
    <t>Demarcated dressing area /room</t>
  </si>
  <si>
    <t xml:space="preserve">Demarcated area for keeping serious patient for intensive monitoring </t>
  </si>
  <si>
    <t>ME C1.4</t>
  </si>
  <si>
    <t>The facility has adequate circulation area and open spaces according to need and local law</t>
  </si>
  <si>
    <t xml:space="preserve">Lay out is flexible </t>
  </si>
  <si>
    <t>All the fixture and furniture are movable to rearrange the different areas in case of  mass casualty</t>
  </si>
  <si>
    <t xml:space="preserve">Dedicated Minor OT </t>
  </si>
  <si>
    <t xml:space="preserve">Corridors at OPD are broad enough to manage stretcher and trolleys </t>
  </si>
  <si>
    <t xml:space="preserve">Shaded porch for ambulance </t>
  </si>
  <si>
    <t>ME C1.4.</t>
  </si>
  <si>
    <t xml:space="preserve">Corridors at Emergency are broad enough for easy moment of stretcher and trolley </t>
  </si>
  <si>
    <t>2-3 meter</t>
  </si>
  <si>
    <t>ME C1.5.</t>
  </si>
  <si>
    <t xml:space="preserve">The facility has infrastructure for intramural and extramural communication </t>
  </si>
  <si>
    <t xml:space="preserve">Availability of functional  telephone and Intercom Services </t>
  </si>
  <si>
    <t>The ambulance(s) has a proper communication system(at least cell phone)</t>
  </si>
  <si>
    <t>ME C1.6.</t>
  </si>
  <si>
    <t xml:space="preserve">Service counters are available as per patient load </t>
  </si>
  <si>
    <t xml:space="preserve">Availability of emergency beds as per load </t>
  </si>
  <si>
    <t>ME C1.7.</t>
  </si>
  <si>
    <t xml:space="preserve">The facility and departments are planned to ensure structure follows the function/processes (Structure commensurate with the function of the hospital) </t>
  </si>
  <si>
    <t>Unidirectional flow of services.</t>
  </si>
  <si>
    <t>ME C1.5</t>
  </si>
  <si>
    <t>Receiving/Triage-Resucitation-observtion beds- Procedures area. There is no crises cross</t>
  </si>
  <si>
    <t xml:space="preserve">Availability of functional telephone and Intercom Services </t>
  </si>
  <si>
    <t>ME C1.6</t>
  </si>
  <si>
    <t>Separate entrance for emergency department</t>
  </si>
  <si>
    <t xml:space="preserve">Availability of Registration  counters  as per Patient load 
</t>
  </si>
  <si>
    <t>Entrance of Emergency should not be shared with OPD and IPD</t>
  </si>
  <si>
    <t>Average Time taken for registration would be 3-5 min so number of counter required would be worked on scale of 12-20 patient/hour per counter</t>
  </si>
  <si>
    <t xml:space="preserve">Laboratory </t>
  </si>
  <si>
    <t xml:space="preserve">Emergency has functional linkage with Major OT , ICU and labour room , Indoors and laboratories </t>
  </si>
  <si>
    <t>ME C1.7</t>
  </si>
  <si>
    <t>Unidirectional  flow of services</t>
  </si>
  <si>
    <t>Layout of OPD shall follow functional flow of the
patients, e.g.:
Enquiry→Registration→Waiting→Sub-waiting→
Clinic→Dressing room/Injection Room→
Diagnostics (lab/X-ray)→Pharmacy→Exit</t>
  </si>
  <si>
    <t>Emergency is located near to the entry of the hospital</t>
  </si>
  <si>
    <t>Standard C2.</t>
  </si>
  <si>
    <t>All OPD clinics and related auxiliary services are co located in one functional area</t>
  </si>
  <si>
    <t xml:space="preserve">The facility ensures the physical safety of the infrastructure. </t>
  </si>
  <si>
    <t>OPD is located near to the entry of the hospital</t>
  </si>
  <si>
    <t>Standard C2</t>
  </si>
  <si>
    <t>Radiology</t>
  </si>
  <si>
    <t xml:space="preserve">Pharmacy </t>
  </si>
  <si>
    <t>ME C2.1</t>
  </si>
  <si>
    <t xml:space="preserve">The facility ensures the seismic safety of the infrastructure </t>
  </si>
  <si>
    <t xml:space="preserve">Non structural components are properly secured </t>
  </si>
  <si>
    <t xml:space="preserve">Check for fixtures and furniture like cupboards, cabinets, and heavy equipments , hanging objects are properly fastened and secured </t>
  </si>
  <si>
    <t>ME C2.2</t>
  </si>
  <si>
    <t>The facility ensures safety of lifts and lifts have required certificate from the designated bodies/ board</t>
  </si>
  <si>
    <t xml:space="preserve">Auxillary </t>
  </si>
  <si>
    <t>ME C2.3.</t>
  </si>
  <si>
    <t xml:space="preserve">The facility ensures safety of electrical establishment </t>
  </si>
  <si>
    <t xml:space="preserve">General / Admin. </t>
  </si>
  <si>
    <t>Emergency department does not have temporary connections and loosely hanging wires</t>
  </si>
  <si>
    <t>ME C2.4.</t>
  </si>
  <si>
    <t xml:space="preserve">Physical condition of buildings are safe for providing patient care </t>
  </si>
  <si>
    <t>ME C2.3</t>
  </si>
  <si>
    <t>OPD building does not have temporary connections and loosely hanging wires</t>
  </si>
  <si>
    <t>ME C2.4</t>
  </si>
  <si>
    <t xml:space="preserve">Floors of the Emergency are non slippery and even </t>
  </si>
  <si>
    <t xml:space="preserve">Floors of the OPD are non slippery and even </t>
  </si>
  <si>
    <t>Windows have grills and wire meshwork</t>
  </si>
  <si>
    <t>Standard C3</t>
  </si>
  <si>
    <t xml:space="preserve">The facility has established Programme for fire safety and other disaster </t>
  </si>
  <si>
    <t>Standard C3.</t>
  </si>
  <si>
    <t>ME C3.1</t>
  </si>
  <si>
    <t>The facility has plan for prevention of fire</t>
  </si>
  <si>
    <t>OPD has sufficient fire  exit to permit safe escape to its occupant at time of fire</t>
  </si>
  <si>
    <t xml:space="preserve">Thematic Scores </t>
  </si>
  <si>
    <t>ME C3.1.</t>
  </si>
  <si>
    <t>Emergency has sufficient fire  exit to permit safe escape to its occupant at time of fire</t>
  </si>
  <si>
    <t xml:space="preserve"> Sevice Provision </t>
  </si>
  <si>
    <t>Check the fire exits are clearly visible and routes to reach exit are clearly marked.</t>
  </si>
  <si>
    <t>ME C3.2</t>
  </si>
  <si>
    <t xml:space="preserve">The facility has adequate fire fighting Equipment </t>
  </si>
  <si>
    <t>OPD has installed fire Extinguisher  that is Class A , Class B C type or ABC type</t>
  </si>
  <si>
    <t>Check the expiry date for fire extinguishers are displayed on each extinguisher as well as due date for next refilling is clearly mentioned</t>
  </si>
  <si>
    <t>ME C3.3</t>
  </si>
  <si>
    <t xml:space="preserve">The facility has a system of periodic training of staff and conducts mock drills regularly for fire and other disaster situation </t>
  </si>
  <si>
    <t>Check for staff competencies for operating fire extinguisher and what to do in case of fire</t>
  </si>
  <si>
    <t>ME C3.2.</t>
  </si>
  <si>
    <t>Emergency has installed fire Extinguisher  that is Class A , Class B, C type or ABC type</t>
  </si>
  <si>
    <t>Standard C4</t>
  </si>
  <si>
    <t xml:space="preserve">The facility has adequate qualified and trained staff,  required for providing the assured services to the current case load </t>
  </si>
  <si>
    <t xml:space="preserve"> Patient Rights </t>
  </si>
  <si>
    <t xml:space="preserve"> Inputs </t>
  </si>
  <si>
    <t xml:space="preserve">Support Services </t>
  </si>
  <si>
    <t>ME C3.3.</t>
  </si>
  <si>
    <t>Standard C4.</t>
  </si>
  <si>
    <t>ME C4.1</t>
  </si>
  <si>
    <t xml:space="preserve">The facility has adequate specialist doctors as per service provision </t>
  </si>
  <si>
    <t xml:space="preserve">Availability of specialist Doctor at OPD time </t>
  </si>
  <si>
    <t xml:space="preserve">Check for specialist are available  at scheduled time </t>
  </si>
  <si>
    <t>ME C4.2</t>
  </si>
  <si>
    <t xml:space="preserve">The facility has adequate general duty doctors as per service provision and work load </t>
  </si>
  <si>
    <t>Availability of General duty doctor  at Screening Clinic</t>
  </si>
  <si>
    <t>ME C4.3</t>
  </si>
  <si>
    <t xml:space="preserve">The facility has adequate nursing staff as per service provision and work load </t>
  </si>
  <si>
    <t>Availability of Nursing staff</t>
  </si>
  <si>
    <t>OB/RR/SI</t>
  </si>
  <si>
    <t xml:space="preserve"> At Injection room/ OPD Clinic as Per Requirement </t>
  </si>
  <si>
    <t>ME C4.4</t>
  </si>
  <si>
    <t xml:space="preserve">The facility has adequate technicians/paramedics as per requirement </t>
  </si>
  <si>
    <t>Counsellor for ICTC</t>
  </si>
  <si>
    <t>ME C4.1.</t>
  </si>
  <si>
    <t xml:space="preserve">Availability of specialist Doctor </t>
  </si>
  <si>
    <t xml:space="preserve">Check for Obs Gynae, Paeditrician, Radiologist, Anaesthetist, specialist on call/ full time </t>
  </si>
  <si>
    <t xml:space="preserve">Lab technician for ICTC </t>
  </si>
  <si>
    <t>ME C4.2.</t>
  </si>
  <si>
    <t>Full Time</t>
  </si>
  <si>
    <t xml:space="preserve">Availability of emergency medical officer </t>
  </si>
  <si>
    <t>At least one 24X7</t>
  </si>
  <si>
    <t>Counsellor  for ARSH clinic</t>
  </si>
  <si>
    <t xml:space="preserve">Full time </t>
  </si>
  <si>
    <t>ME C4.3.</t>
  </si>
  <si>
    <t xml:space="preserve">Availability of Nursing staff </t>
  </si>
  <si>
    <t xml:space="preserve">At least 2 in day and 1 in night </t>
  </si>
  <si>
    <t>ME C4.5</t>
  </si>
  <si>
    <t xml:space="preserve">The facility has adequate support / general staff </t>
  </si>
  <si>
    <t xml:space="preserve">availability of dedicated security guard for OPD </t>
  </si>
  <si>
    <t>ME C4.4.</t>
  </si>
  <si>
    <t xml:space="preserve">Availability of registration clerks as per load </t>
  </si>
  <si>
    <t>ME C4.5.</t>
  </si>
  <si>
    <t>Availability of housekeeping staff</t>
  </si>
  <si>
    <t xml:space="preserve">Dedicated 24X7 house keeping staff </t>
  </si>
  <si>
    <t xml:space="preserve"> Bio Medical waste Management</t>
  </si>
  <si>
    <t>availability of dedicated security guards 24X7</t>
  </si>
  <si>
    <t xml:space="preserve">Infection control and hand hygiene </t>
  </si>
  <si>
    <t>Patient Safety</t>
  </si>
  <si>
    <t xml:space="preserve">ICTC Team Training </t>
  </si>
  <si>
    <t>Availability of Drivers for Ambulance 24X7</t>
  </si>
  <si>
    <t xml:space="preserve">Induction and refresher training for ICTC counsellor </t>
  </si>
  <si>
    <t>Basic life support (BLS)/ Advance life support (ALS)</t>
  </si>
  <si>
    <t>Induction and refresher training for ICTC lab technician</t>
  </si>
  <si>
    <t>Check the competency of staff to use OPD equipment like BP apparatus etc</t>
  </si>
  <si>
    <t>Bio Medical waste Management</t>
  </si>
  <si>
    <t>At ANC clinic staff is skilled to identify high risk pregnancies</t>
  </si>
  <si>
    <t xml:space="preserve"> Infection control and hand hygiene </t>
  </si>
  <si>
    <t xml:space="preserve">Counsellor is skilled for  counselling </t>
  </si>
  <si>
    <t xml:space="preserve">Staff is skilled for maintaining clinical records </t>
  </si>
  <si>
    <t>Standard C5</t>
  </si>
  <si>
    <t>Facility provides drugs and consumables required for assured list of services.</t>
  </si>
  <si>
    <t xml:space="preserve">Staff is skilled for emergency procedures </t>
  </si>
  <si>
    <t>Staff is skilled for resuscitation and use defibrillator</t>
  </si>
  <si>
    <t>ME C5.1</t>
  </si>
  <si>
    <t xml:space="preserve">The departments have availability of adequate drugs at point of use </t>
  </si>
  <si>
    <t xml:space="preserve">Availability of injectables at injection room </t>
  </si>
  <si>
    <t xml:space="preserve">OB/RR </t>
  </si>
  <si>
    <t xml:space="preserve">TT , Iron Sucrose </t>
  </si>
  <si>
    <t>Standard C5.</t>
  </si>
  <si>
    <t>Availability of vaccine as per National Immunization Program</t>
  </si>
  <si>
    <t>ME C5.2</t>
  </si>
  <si>
    <t xml:space="preserve">The departments have adequate consumables at point of use </t>
  </si>
  <si>
    <t xml:space="preserve">Availability of disposables at dressing room and  clinics </t>
  </si>
  <si>
    <t xml:space="preserve">examination gloves, Syringes, Dressing material , suturing material </t>
  </si>
  <si>
    <t xml:space="preserve">HIV testing Kits I, II and III at ICTC </t>
  </si>
  <si>
    <t>ME C5.3</t>
  </si>
  <si>
    <t xml:space="preserve">Emergency drug trays are maintained at every point of care, where ever it may be needed </t>
  </si>
  <si>
    <t xml:space="preserve">Emergency Drug Tray is maintained at injection room &amp; immunization room </t>
  </si>
  <si>
    <t>Standard C6</t>
  </si>
  <si>
    <t>The facility has equipment &amp; instruments required for assured list of services.</t>
  </si>
  <si>
    <t>ME C5.1.</t>
  </si>
  <si>
    <t>Availability of Analgesics/Antipyretics/Anti Inflammatory</t>
  </si>
  <si>
    <t>ME C6.1</t>
  </si>
  <si>
    <t xml:space="preserve">Availability of equipment &amp; instruments for examination &amp; monitoring of patients </t>
  </si>
  <si>
    <t xml:space="preserve">Availability of functional Equipment  &amp;Instruments for examination &amp; Monitoring </t>
  </si>
  <si>
    <t xml:space="preserve">Availability of Antibiotics </t>
  </si>
  <si>
    <t xml:space="preserve">BP apparatus, thermometer, weighting machine, torch, stethoscope, Examination table </t>
  </si>
  <si>
    <t>ME C6.2</t>
  </si>
  <si>
    <t xml:space="preserve">Availability of equipment &amp; instruments for treatment procedures, being undertaken in the facility  </t>
  </si>
  <si>
    <t>Availability of functional Instruments/Equipments  for Gynae and obstetric</t>
  </si>
  <si>
    <t>PV examination kit, Inch tape, fetoscope, Weighting machine, BP apparatus etc.</t>
  </si>
  <si>
    <t xml:space="preserve">Availability of Infusion Fluids </t>
  </si>
  <si>
    <t>ME C6.3</t>
  </si>
  <si>
    <t>Availability of equipment &amp; instruments for diagnostic procedures being undertaken in the facility</t>
  </si>
  <si>
    <t xml:space="preserve">Availability of Equipments for ICTC lab </t>
  </si>
  <si>
    <t>Micropipettes, Centrifuge, Needle destroyer, Refrigerators</t>
  </si>
  <si>
    <t xml:space="preserve"> Clinical Services </t>
  </si>
  <si>
    <t>ME C6.4</t>
  </si>
  <si>
    <t>Availability of equipment and instruments for resuscitation of patients and for providing intensive and critical care to patients</t>
  </si>
  <si>
    <t>ME C6.5</t>
  </si>
  <si>
    <t>Availability of Equipment for Storage</t>
  </si>
  <si>
    <t>Availability of equipment for storage for drugs</t>
  </si>
  <si>
    <t>Refrigerator, Crash cart/Drug trolley, instrumental trolley, dressing trolley</t>
  </si>
  <si>
    <t>ME C6.6</t>
  </si>
  <si>
    <t>Availability of functional equipment and instruments for support services</t>
  </si>
  <si>
    <t>Availability of equipments for cleaning</t>
  </si>
  <si>
    <t xml:space="preserve">Buckets for mopping, mops, duster, waste trolley, Deck brush </t>
  </si>
  <si>
    <t xml:space="preserve"> Infection Control </t>
  </si>
  <si>
    <t xml:space="preserve">Availability of equipment for sterilization and disinfection </t>
  </si>
  <si>
    <t xml:space="preserve"> Quality Mangement </t>
  </si>
  <si>
    <t>Boiler</t>
  </si>
  <si>
    <t xml:space="preserve"> Outcome </t>
  </si>
  <si>
    <t>ME C6.7</t>
  </si>
  <si>
    <t xml:space="preserve">Departments have patient furniture and fixtures as per load and service provision </t>
  </si>
  <si>
    <t xml:space="preserve">Availability of Fixtures </t>
  </si>
  <si>
    <t xml:space="preserve">Spot light, electrical fixture for equipments, X ray view box </t>
  </si>
  <si>
    <t>Availability of Drugs acting on CVS</t>
  </si>
  <si>
    <t xml:space="preserve">Availability of furniture at clinics </t>
  </si>
  <si>
    <t>Doctors Chair, Patient Stool, Examination Table, Attendant Chair, Table, Footstep, cupboard</t>
  </si>
  <si>
    <t>Availability of drugs action on CNS/PNS</t>
  </si>
  <si>
    <t xml:space="preserve">Area of Concern - D Support Services </t>
  </si>
  <si>
    <t xml:space="preserve">Availability of dressing material and antiseptic lotion </t>
  </si>
  <si>
    <t>Drugs for Respiratory System</t>
  </si>
  <si>
    <t xml:space="preserve">Hormonal Preparation </t>
  </si>
  <si>
    <t>Availability of emergency drugs in ambulance</t>
  </si>
  <si>
    <t>Standard D1</t>
  </si>
  <si>
    <t xml:space="preserve">The facility has established Programme for inspection, testing and maintenance and calibration of Equipment. </t>
  </si>
  <si>
    <t>Availability of drugs for obstetric emergencies</t>
  </si>
  <si>
    <t>Megsulf, Oxytocin, Plasma Expanders</t>
  </si>
  <si>
    <t xml:space="preserve">Availability of Medical gases </t>
  </si>
  <si>
    <t xml:space="preserve">Availability of Oxygen Cylinders </t>
  </si>
  <si>
    <t xml:space="preserve">Availability of Immunological </t>
  </si>
  <si>
    <t>Anti tetanus Human Immunoglobin</t>
  </si>
  <si>
    <t xml:space="preserve">Antidotes and Other Substances used in Poisonings </t>
  </si>
  <si>
    <t>ME D1.1</t>
  </si>
  <si>
    <t>The facility has established system for maintenance of critical Equipment</t>
  </si>
  <si>
    <t xml:space="preserve">Inj. Atropine Sulphate </t>
  </si>
  <si>
    <t>All equipments are covered under AMC including preventive maintenance</t>
  </si>
  <si>
    <t>There is system of timely corrective  break down maintenance of the equipments</t>
  </si>
  <si>
    <t>ME C5.2.</t>
  </si>
  <si>
    <t xml:space="preserve">Resuscitation Consumables / Tubes </t>
  </si>
  <si>
    <t xml:space="preserve">Masks, Catheters, Chest Tube, ET tubes etc </t>
  </si>
  <si>
    <t>ME D1.2</t>
  </si>
  <si>
    <t xml:space="preserve">The facility has established procedure for internal and external calibration of measuring Equipment </t>
  </si>
  <si>
    <t xml:space="preserve">All the measuring equipments/ instrument  are calibrated </t>
  </si>
  <si>
    <t xml:space="preserve">OB/ RR </t>
  </si>
  <si>
    <t xml:space="preserve">BP apparatus, thermometer are calibrated </t>
  </si>
  <si>
    <t xml:space="preserve">Availability of disposables at dressing room </t>
  </si>
  <si>
    <t>ME D1.3</t>
  </si>
  <si>
    <t>Operating and maintenance instructions are available with the users of equipment</t>
  </si>
  <si>
    <t>Standard D2</t>
  </si>
  <si>
    <t>Availability of consumables in ambulance</t>
  </si>
  <si>
    <t>The facility has defined procedures for storage, inventory management and dispensing of drugs in pharmacy and patient care areas</t>
  </si>
  <si>
    <t xml:space="preserve">Dressing material / Suture material </t>
  </si>
  <si>
    <t>ME C5.3.</t>
  </si>
  <si>
    <t xml:space="preserve">Emergency Drug Tray/ Crash Cart is maintained at emergency </t>
  </si>
  <si>
    <t>Arranged in 5 X 5 Arranagement</t>
  </si>
  <si>
    <t>Standard C6.</t>
  </si>
  <si>
    <t>ME D2.1</t>
  </si>
  <si>
    <t xml:space="preserve">There is established procedure for forecasting and indenting drugs and consumables </t>
  </si>
  <si>
    <t xml:space="preserve">There is process indenting consumables and drugs in injection/ dressing room </t>
  </si>
  <si>
    <t xml:space="preserve">Stock level are daily updated
Requisition are timely placed                    
</t>
  </si>
  <si>
    <t>ME D2.2</t>
  </si>
  <si>
    <t>The facility has establish procedure for procurement of drugs</t>
  </si>
  <si>
    <t>ME D2.3</t>
  </si>
  <si>
    <t>The facility ensures proper storage of drugs and consumables</t>
  </si>
  <si>
    <t xml:space="preserve">Drugs are stored in containers/tray/crash cart and are labelled </t>
  </si>
  <si>
    <t>Vaccine are kept at recommended temperature at immunization room</t>
  </si>
  <si>
    <t>ME D2.4</t>
  </si>
  <si>
    <t xml:space="preserve">The facility ensures management of expiry and near expiry drugs </t>
  </si>
  <si>
    <t>Expiry dates for injectables are maintained at injection and immunization room</t>
  </si>
  <si>
    <t>ME C6.1.</t>
  </si>
  <si>
    <t xml:space="preserve">No expiry drug found </t>
  </si>
  <si>
    <t>BP apparatus, Multiparameter Torch, hammer , Spot Light , Foetal Doppler</t>
  </si>
  <si>
    <t>Records for expiry and near expiry drugs are maintained for drug stored at department</t>
  </si>
  <si>
    <t>RR</t>
  </si>
  <si>
    <t>ME D2.5</t>
  </si>
  <si>
    <t>The facility has established procedure for inventory management techniques</t>
  </si>
  <si>
    <t xml:space="preserve">There is practice of calculating and maintaining buffer stock </t>
  </si>
  <si>
    <t>Availability of Monitoring equipments in ambulance</t>
  </si>
  <si>
    <t xml:space="preserve">Department maintained stock and expenditure register of drugs and consumables </t>
  </si>
  <si>
    <t>ME C6.2.</t>
  </si>
  <si>
    <t>ME D2.6</t>
  </si>
  <si>
    <t xml:space="preserve">Availability of instruments for emergency obstetrics procedure </t>
  </si>
  <si>
    <t>There is a procedure for periodically replenishing the drugs in patient care areas</t>
  </si>
  <si>
    <t xml:space="preserve">There is procedure for replenishing drug tray /crash cart </t>
  </si>
  <si>
    <t>Delivery tray, New boarn Resucitation Tray, Eclamsia Tray, Abortion (D&amp;C) Tray</t>
  </si>
  <si>
    <t>There is no stock out of drugs</t>
  </si>
  <si>
    <t>ME C6.3.</t>
  </si>
  <si>
    <t xml:space="preserve">Availability of Point of care diagnostic devices </t>
  </si>
  <si>
    <t xml:space="preserve"> Glucometer, Dip &amp; Read Uristrips, HIV rapid diagnostic kit</t>
  </si>
  <si>
    <t>ME D2.7</t>
  </si>
  <si>
    <t xml:space="preserve">There is process for storage of vaccines and other drugs, requiring controlled temperature </t>
  </si>
  <si>
    <t xml:space="preserve">Temperature of refrigerators are kept as per storage requirement  and records are maintained </t>
  </si>
  <si>
    <t>Check for temperature charts are maintained and updated periodically</t>
  </si>
  <si>
    <t>ME C6.4.</t>
  </si>
  <si>
    <t>Availability  of functional Instruments for Resuscitation.</t>
  </si>
  <si>
    <t>Cold chain is maintained at immunization room</t>
  </si>
  <si>
    <t>Ambu bag, defibrillator, layrngo scope,  suction apparatus , LMA</t>
  </si>
  <si>
    <t xml:space="preserve">Check for four conditioned Ice packs are placed in Carrier Box,
DPT, DT, TT and Hep B Vaccines are  not kept in direct contact of Frozen Ice pack  </t>
  </si>
  <si>
    <t>ME D2.8</t>
  </si>
  <si>
    <t xml:space="preserve">There is a procedure for secure storage of narcotic and psychotropic drugs </t>
  </si>
  <si>
    <t>Availability of resuscitation equipments in ambulance</t>
  </si>
  <si>
    <t>Standard D3</t>
  </si>
  <si>
    <t xml:space="preserve">The facility provides safe, secure and comfortable environment to staff, patients and visitors. </t>
  </si>
  <si>
    <t>ME C6.5.</t>
  </si>
  <si>
    <t>Refrigerator, Crash cart/Drug Tray, instrument trolley, dressing trolley</t>
  </si>
  <si>
    <t>ME D3.1</t>
  </si>
  <si>
    <t xml:space="preserve">The facility provides adequate illumination level at patient care areas </t>
  </si>
  <si>
    <t xml:space="preserve">Adequate Illumination in clinics </t>
  </si>
  <si>
    <t>Examination table</t>
  </si>
  <si>
    <t>ME C6.7.</t>
  </si>
  <si>
    <t>Availability of patient beds with prop up facility  and wheels</t>
  </si>
  <si>
    <t>Adequate Illumination in procedure area</t>
  </si>
  <si>
    <t>Delivery Table and Observation Bed</t>
  </si>
  <si>
    <t>Dressing room, injection room and immunization room</t>
  </si>
  <si>
    <t>ME D3.2</t>
  </si>
  <si>
    <t xml:space="preserve">The facility has provision of restriction of visitors in patient areas </t>
  </si>
  <si>
    <t>Only one patient is allowed one time at clinic</t>
  </si>
  <si>
    <t>Availability of attachment/accessories with patient bed</t>
  </si>
  <si>
    <t>Hospital graded Mattress, IV stand, bed rails, Bed pan</t>
  </si>
  <si>
    <t>Limited number of attendant/ relatives are allowed with patient</t>
  </si>
  <si>
    <t xml:space="preserve">Availability of fixtures </t>
  </si>
  <si>
    <t>Spot light, electrical fixture for equipments like suction, monitor and defibrillator, X ray view box</t>
  </si>
  <si>
    <t xml:space="preserve">Medical representative are restricted in OPD timings </t>
  </si>
  <si>
    <t>ME D3.3</t>
  </si>
  <si>
    <t>The facility ensures safe and comfortable environment for patients and service providers</t>
  </si>
  <si>
    <t>Availability of furniture at emergency</t>
  </si>
  <si>
    <t>Temperature control and ventilation in waiting areas</t>
  </si>
  <si>
    <t>PI/OB</t>
  </si>
  <si>
    <t>Fans/ Air conditioning/Heating/Exhaust/Ventilators as per environment condition and requirement</t>
  </si>
  <si>
    <t>Temperature control and ventilation in clinics</t>
  </si>
  <si>
    <t>ME D3.4</t>
  </si>
  <si>
    <t xml:space="preserve">The facility has security system in place at patient care areas </t>
  </si>
  <si>
    <t>Hospital has sound security system to manage overcrowding in OPD</t>
  </si>
  <si>
    <t>ME D3.5</t>
  </si>
  <si>
    <t>The facility has established measure for safety and security of female staff</t>
  </si>
  <si>
    <t>Ask female staff whether they feel secure at work place</t>
  </si>
  <si>
    <t>Standard D4</t>
  </si>
  <si>
    <t xml:space="preserve">The facility has established Programme for maintenance and upkeep of the facility </t>
  </si>
  <si>
    <t>Doctors Chair, Patient Stool, Examination Table, Chair, Table, Footstep, cupboard</t>
  </si>
  <si>
    <t>ME D4.1</t>
  </si>
  <si>
    <t xml:space="preserve">Exterior of the  facility building is maintained appropriately </t>
  </si>
  <si>
    <t xml:space="preserve">Building is painted/whitewashed in uniform colour </t>
  </si>
  <si>
    <t xml:space="preserve">Interior of patient care areas are plastered &amp; painted </t>
  </si>
  <si>
    <t>ME D4.2</t>
  </si>
  <si>
    <t xml:space="preserve">Patient care areas are clean and hygienic </t>
  </si>
  <si>
    <t xml:space="preserve">Floors, walls, roof, roof topes, sinks patient care and circulation  areas are Clean </t>
  </si>
  <si>
    <t>All area are clean  with no dirt,grease,littering and cobwebs</t>
  </si>
  <si>
    <t>Surface of furniture and fixtures are clean</t>
  </si>
  <si>
    <t>Toilets are clean with functional flush and running water</t>
  </si>
  <si>
    <t>ME D4.3</t>
  </si>
  <si>
    <t xml:space="preserve">Hospital infrastructure is adequately maintained </t>
  </si>
  <si>
    <t xml:space="preserve">Check for there is no seepage , Cracks, chipping of plaster </t>
  </si>
  <si>
    <t>Standard D1.</t>
  </si>
  <si>
    <t>Window panes , doors and other fixtures are intact</t>
  </si>
  <si>
    <t xml:space="preserve">Patients beds are intact and  painted </t>
  </si>
  <si>
    <t>Mattresses are intact and clean</t>
  </si>
  <si>
    <t>ME D4.4</t>
  </si>
  <si>
    <t xml:space="preserve">Hospital maintains the open area and landscaping of them </t>
  </si>
  <si>
    <t>ME D4.5</t>
  </si>
  <si>
    <t xml:space="preserve">The facility has policy of removal of condemned junk material </t>
  </si>
  <si>
    <t xml:space="preserve">No condemned/Junk material lying in the OPD </t>
  </si>
  <si>
    <t>ME D4.6</t>
  </si>
  <si>
    <t xml:space="preserve">The facility has established procedures for pest, rodent and animal control </t>
  </si>
  <si>
    <t>No stray animal/rodent/birds</t>
  </si>
  <si>
    <t>ME D1.1.</t>
  </si>
  <si>
    <t>Standard D5</t>
  </si>
  <si>
    <t>The facility ensures 24X7 water and power backup as per requirement of service delivery, and support services norms</t>
  </si>
  <si>
    <t>Staff is skilled for trouble shooting in case equipment malfunction</t>
  </si>
  <si>
    <t>PERCENTAGE</t>
  </si>
  <si>
    <t>ME D1.2.</t>
  </si>
  <si>
    <t>ME D5.1</t>
  </si>
  <si>
    <t xml:space="preserve">The facility has adequate arrangement storage and supply for portable water in all functional areas  </t>
  </si>
  <si>
    <t xml:space="preserve">Availability of 24x7 running and potable water </t>
  </si>
  <si>
    <t>ME D5.2</t>
  </si>
  <si>
    <t>ME D1.3.</t>
  </si>
  <si>
    <t>The facility ensures adequate power backup in all patient care areas as per load</t>
  </si>
  <si>
    <t xml:space="preserve">Availability of power back up in OPD </t>
  </si>
  <si>
    <t xml:space="preserve">Operating instructions for critical equipments are available </t>
  </si>
  <si>
    <t>ME D5.3</t>
  </si>
  <si>
    <t>Critical areas of the facility ensures availability of oxygen, medical gases and vacuum supply</t>
  </si>
  <si>
    <t>Standard D2.</t>
  </si>
  <si>
    <t>StandardD6</t>
  </si>
  <si>
    <t xml:space="preserve">Dietary services are available as per service provision and nutritional requirement of the patients. </t>
  </si>
  <si>
    <t>ME D6.1</t>
  </si>
  <si>
    <t xml:space="preserve">The facility has provision of nutritional assessment of the patients </t>
  </si>
  <si>
    <t>Nutritional assessment of patient done as required and directed by doctor</t>
  </si>
  <si>
    <t>RR/SI</t>
  </si>
  <si>
    <t>ME D6.2</t>
  </si>
  <si>
    <t xml:space="preserve">There is established system of timely  indenting of consumables and drugs </t>
  </si>
  <si>
    <t xml:space="preserve">The facility provides diets according to nutritional requirements of the patients </t>
  </si>
  <si>
    <t>ME D6.3</t>
  </si>
  <si>
    <t xml:space="preserve">Hospital has standard procedures for preparation, handling, storage and distribution of diets, as per requirement of patients </t>
  </si>
  <si>
    <t>Standard D7</t>
  </si>
  <si>
    <t xml:space="preserve">The facility ensures clean linen to the patients </t>
  </si>
  <si>
    <t>ME D2.3.</t>
  </si>
  <si>
    <t xml:space="preserve">Empty and  filled cylinders are labelled </t>
  </si>
  <si>
    <t>ME D2.4.</t>
  </si>
  <si>
    <t xml:space="preserve">Expiry dates' are maintained at emergency drug tray </t>
  </si>
  <si>
    <t>ME D7.1</t>
  </si>
  <si>
    <t>The facility has adequate sets of linen</t>
  </si>
  <si>
    <t xml:space="preserve">Availability of linen in examination area </t>
  </si>
  <si>
    <t>ME D7.2</t>
  </si>
  <si>
    <t xml:space="preserve">The facility has established procedures for changing of linen in patient care areas </t>
  </si>
  <si>
    <t>ME D7.3</t>
  </si>
  <si>
    <t>The facility has standard procedures for handling , collection, transportation and washing  of linen</t>
  </si>
  <si>
    <t>Standard D8</t>
  </si>
  <si>
    <t xml:space="preserve">The facility has defined and established procedures for promoting public participation in management of hospital transparency and accountability.  </t>
  </si>
  <si>
    <t>ME D2.5.</t>
  </si>
  <si>
    <t>There is practice of calculating and maintaining buffer stock in Emergency</t>
  </si>
  <si>
    <t>ME D8.1</t>
  </si>
  <si>
    <t xml:space="preserve">The facility has established procures for management of activities of Rogi Kalyan Samitis </t>
  </si>
  <si>
    <t>ME D8.2</t>
  </si>
  <si>
    <t>The facility has established procedures for community based monitoring of its services</t>
  </si>
  <si>
    <t>Standard D9</t>
  </si>
  <si>
    <t>Department maintained stock and expenditure register of drugs and consumables in Emergency</t>
  </si>
  <si>
    <t xml:space="preserve">Hospital has defined and established procedures for Financial Management  </t>
  </si>
  <si>
    <t>ME D9.1</t>
  </si>
  <si>
    <t xml:space="preserve">The facility ensures the proper utilization of fund provided to it </t>
  </si>
  <si>
    <t>ME D9.2</t>
  </si>
  <si>
    <t xml:space="preserve">The facility ensures proper planning and requisition of resources based on its need </t>
  </si>
  <si>
    <t>Standard D10</t>
  </si>
  <si>
    <t xml:space="preserve">Facility is compliant with all statutory and regulatory requirement imposed by local, state or central government  </t>
  </si>
  <si>
    <t>There is practice of calculating and maintaining buffer stock in ambulance</t>
  </si>
  <si>
    <t>Department maintained stock and expenditure register of drugs and consumables in ambulance</t>
  </si>
  <si>
    <t>ME D10.1</t>
  </si>
  <si>
    <t xml:space="preserve">The facility has requisite licences and certificates for operation of hospital and different activities </t>
  </si>
  <si>
    <t>ME D2.6.</t>
  </si>
  <si>
    <t xml:space="preserve">There is procedure for replenishing drug tray emergency crash cart </t>
  </si>
  <si>
    <t>ME D10.2</t>
  </si>
  <si>
    <t xml:space="preserve">Updated copies of relevant laws, regulations and government orders are available at the facility </t>
  </si>
  <si>
    <t>ME D10.3</t>
  </si>
  <si>
    <t>The facility ensure relevant processes are in compliance with statutory requirement</t>
  </si>
  <si>
    <t>There is procedure for replenishing drug tray emergency crash cart in ambulance</t>
  </si>
  <si>
    <t>OB/SI</t>
  </si>
  <si>
    <t>Standard D11</t>
  </si>
  <si>
    <t xml:space="preserve"> Roles &amp; Responsibilities of administrative and clinical staff are determined as per govt. regulations and standards operating procedures.  </t>
  </si>
  <si>
    <t>ME D2.7.</t>
  </si>
  <si>
    <t>Temperature of refrigerators are kept as per storage requirement  and records are maintained</t>
  </si>
  <si>
    <t>ME D2.8.</t>
  </si>
  <si>
    <t>ME D11.1</t>
  </si>
  <si>
    <t xml:space="preserve">The facility has established job description as per govt guidelines </t>
  </si>
  <si>
    <t xml:space="preserve">Staff is aware of their role and responsibilities 
</t>
  </si>
  <si>
    <t>Standard D3.</t>
  </si>
  <si>
    <t>ME D11.2</t>
  </si>
  <si>
    <t xml:space="preserve">The facility has a established procedure for duty roster and deputation to different departments </t>
  </si>
  <si>
    <t>There is procedure to ensure that staff is available on duty as per duty roster</t>
  </si>
  <si>
    <t>Check for system for recording time of reporting and relieving (Attendance register/ Biometrics etc)</t>
  </si>
  <si>
    <t>There is designated  in charge for department</t>
  </si>
  <si>
    <t>ME D11.3</t>
  </si>
  <si>
    <t>The facility ensures the adherence to dress code as mandated by its administration / the health department</t>
  </si>
  <si>
    <t xml:space="preserve">Doctor, nursing staff and support staff adhere to their respective dress code </t>
  </si>
  <si>
    <t>Standard D12</t>
  </si>
  <si>
    <t>Facility has established procedure for monitoring the quality of outsourced services and adheres to contractual obligations</t>
  </si>
  <si>
    <t>ME D3.1.</t>
  </si>
  <si>
    <t>Adequate illumination at procedure area</t>
  </si>
  <si>
    <t>Resuscitation area, dressing room and  examination area</t>
  </si>
  <si>
    <t>Adequate illumination at receiving and triage area</t>
  </si>
  <si>
    <t>ME D3.2.</t>
  </si>
  <si>
    <t>ME D12.1</t>
  </si>
  <si>
    <t>There is established system for contract management for out sourced services</t>
  </si>
  <si>
    <t>Visitors are restricted at resuscitation and  procedure area</t>
  </si>
  <si>
    <t>Temperature control and ventilation in patient care area</t>
  </si>
  <si>
    <t>There is procedure to  monitor the quality and adequacy of  outsourced services on regular basis</t>
  </si>
  <si>
    <t>Verification of outsourced services (cleaning/Laundry/Security/Maintenance)  provided are done by designated in-house staff</t>
  </si>
  <si>
    <t>ME D12.2</t>
  </si>
  <si>
    <t>There is a system of periodic review of quality of out sourced services</t>
  </si>
  <si>
    <t>Temperature control and ventilation in nursing station/duty room</t>
  </si>
  <si>
    <t xml:space="preserve">Area of Concern - E Clinical Services </t>
  </si>
  <si>
    <t>ME D3.4.</t>
  </si>
  <si>
    <t>There are set procedures for handling mass situation and violence in emergency</t>
  </si>
  <si>
    <t xml:space="preserve">See for linkage to police, self protection form staff </t>
  </si>
  <si>
    <t>Hospital has sound security system to manage overcrowding in emergency</t>
  </si>
  <si>
    <t>Standard D4.</t>
  </si>
  <si>
    <t>Standard E1</t>
  </si>
  <si>
    <t xml:space="preserve">The facility has defined procedures for registration,  consultation and admission of patients. </t>
  </si>
  <si>
    <t>ME E1.1</t>
  </si>
  <si>
    <t xml:space="preserve">The facility has established procedure for registration of patients </t>
  </si>
  <si>
    <t xml:space="preserve"> Unique  identification number  is given to each patient during process of registration</t>
  </si>
  <si>
    <t>Patient demographic details are recorded in OPD registration records</t>
  </si>
  <si>
    <t>Check for that patient demographics like Name, age, Sex, Address  etc.</t>
  </si>
  <si>
    <t xml:space="preserve">Patients are directed to relevant clinic by registration clerk based on complaint </t>
  </si>
  <si>
    <t>Registration clerk is aware of categories of the patient exempted from user charges</t>
  </si>
  <si>
    <t>ME E1.2</t>
  </si>
  <si>
    <t xml:space="preserve">The facility has a established procedure for OPD consultation </t>
  </si>
  <si>
    <t>There is procedure for systematic calling of patients one by one</t>
  </si>
  <si>
    <t xml:space="preserve">Patient is called by Doctor/attendant as per his/her turn on the basis of “first come first examine” basis.  </t>
  </si>
  <si>
    <t xml:space="preserve">Patient History is taken and recorded </t>
  </si>
  <si>
    <t>Physical Examination is done and recorded wherever required</t>
  </si>
  <si>
    <t xml:space="preserve">Provisional Diagnosis is recorded </t>
  </si>
  <si>
    <t xml:space="preserve">No Patient is Consulted in Standing Position </t>
  </si>
  <si>
    <t>ME D4.2.</t>
  </si>
  <si>
    <t>Clinical staff is not engaged in administrative work</t>
  </si>
  <si>
    <t>ME E1.3</t>
  </si>
  <si>
    <t xml:space="preserve">There is established procedure for admission of patients </t>
  </si>
  <si>
    <t>There is establish procedure for admission through OPD</t>
  </si>
  <si>
    <t>There is establish procedure for day care admission</t>
  </si>
  <si>
    <t>ME E1.4</t>
  </si>
  <si>
    <t xml:space="preserve">There is established procedure for managing patients, in case beds are not available at the facility </t>
  </si>
  <si>
    <t>Standard E2</t>
  </si>
  <si>
    <t xml:space="preserve">The facility has defined and established procedures for clinical assessment and reassessment of the patients. </t>
  </si>
  <si>
    <t>ME D4.3.</t>
  </si>
  <si>
    <t>ME E2.1</t>
  </si>
  <si>
    <t xml:space="preserve">There is established procedure for initial assessment of patients </t>
  </si>
  <si>
    <t xml:space="preserve">There is screening clinic for initial assessment of the patients </t>
  </si>
  <si>
    <t>ME E2.2</t>
  </si>
  <si>
    <t xml:space="preserve">There is established procedure for follow-up/ reassessment of Patients </t>
  </si>
  <si>
    <t>Procedure for follow up of old patients</t>
  </si>
  <si>
    <t>Standard E3</t>
  </si>
  <si>
    <t>Facility has defined and established procedures for continuity of care of patient and referral</t>
  </si>
  <si>
    <t>ME D4.5.</t>
  </si>
  <si>
    <t>No condemned/Junk material in the Emergency</t>
  </si>
  <si>
    <t>Standard D5.</t>
  </si>
  <si>
    <t>ME E3.1</t>
  </si>
  <si>
    <t>Facility has established procedure for continuity of care during interdepartmental transfer</t>
  </si>
  <si>
    <t xml:space="preserve">Facility has established procedure for handing over of patients during departmental transfer </t>
  </si>
  <si>
    <t xml:space="preserve">There is a procedure consultation of  the patient to other specialist with in the hospital </t>
  </si>
  <si>
    <t>ME E3.2</t>
  </si>
  <si>
    <t>Facility provides appropriate referral linkages to the patients/Services  for transfer to other/higher facilities to assure their continuity of care.</t>
  </si>
  <si>
    <t xml:space="preserve">Availability of referral linkages for OPD consultation. </t>
  </si>
  <si>
    <t xml:space="preserve">RR/OB </t>
  </si>
  <si>
    <t xml:space="preserve">Check how patient are referred if services are not available </t>
  </si>
  <si>
    <t>Facility has functional referral linkages to higher facilities</t>
  </si>
  <si>
    <t>ME D5.1.</t>
  </si>
  <si>
    <t xml:space="preserve">Facility has functional referral linkages to lower facilities </t>
  </si>
  <si>
    <t xml:space="preserve">There is a system of follow up of referred patients </t>
  </si>
  <si>
    <t>ME D5.2.</t>
  </si>
  <si>
    <t>Availability of power back in Emergency</t>
  </si>
  <si>
    <t xml:space="preserve">ICTC has functional Linkages with ART and state reference Labs </t>
  </si>
  <si>
    <t>ME E3.3</t>
  </si>
  <si>
    <t xml:space="preserve">A person is identified for care during all steps of care </t>
  </si>
  <si>
    <t>ME E3.4</t>
  </si>
  <si>
    <t xml:space="preserve">Facility is connected to medical colleges through telemedicine services </t>
  </si>
  <si>
    <t>Availability of Emergency light</t>
  </si>
  <si>
    <t>Standard E4</t>
  </si>
  <si>
    <t>The facility has defined and established procedures for nursing care</t>
  </si>
  <si>
    <t>ME D5.3.</t>
  </si>
  <si>
    <t>ME E4.1</t>
  </si>
  <si>
    <t xml:space="preserve">Procedure for identification of patients is established at the facility </t>
  </si>
  <si>
    <t>ME E4.2</t>
  </si>
  <si>
    <t>Procedure for ensuring timely and accurate nursing care as per treatment plan is established at the facility</t>
  </si>
  <si>
    <t>ME E4.3</t>
  </si>
  <si>
    <t>There is established procedure of patient hand over, whenever staff duty change happens</t>
  </si>
  <si>
    <t>ME E4.4</t>
  </si>
  <si>
    <t xml:space="preserve">Nursing records are maintained </t>
  </si>
  <si>
    <t>ME E4.5</t>
  </si>
  <si>
    <t xml:space="preserve">There is procedure for periodic monitoring of patients </t>
  </si>
  <si>
    <t>Standard E5</t>
  </si>
  <si>
    <t xml:space="preserve">Facility has a procedure to identify high risk and vulnerable patients.  </t>
  </si>
  <si>
    <t>Standard D7.</t>
  </si>
  <si>
    <t>ME E5.1</t>
  </si>
  <si>
    <t xml:space="preserve">The facility identifies vulnerable patients and ensure their safe care </t>
  </si>
  <si>
    <t>ME E5.2</t>
  </si>
  <si>
    <t>The facility identifies high risk  patients and ensure their care, as per their need</t>
  </si>
  <si>
    <t>For any critical patient needing urgent attention queue can be bypassed for providing services on priority basis</t>
  </si>
  <si>
    <t>Standard E6</t>
  </si>
  <si>
    <t xml:space="preserve"> Facility follows standard treatment guidelines defined by state/Central government for prescribing the generic drugs &amp; their rational use. </t>
  </si>
  <si>
    <t>ME D7.1.</t>
  </si>
  <si>
    <t>Clean Linens are provided at observation beds</t>
  </si>
  <si>
    <t>ME D7.2.</t>
  </si>
  <si>
    <t>Linen are changed after change shift of each patient or whenever it get soiled</t>
  </si>
  <si>
    <t>There is  system to check the cleanliness and Quantity of the linen received from laundry</t>
  </si>
  <si>
    <t>ME E6.1</t>
  </si>
  <si>
    <t>Facility ensured that drugs are prescribed in generic name only</t>
  </si>
  <si>
    <t xml:space="preserve">Check for OPD slip if drugs are prescribed under generic name only </t>
  </si>
  <si>
    <t xml:space="preserve">A copy of Prescription is kept with the facility </t>
  </si>
  <si>
    <t>ME E6.2</t>
  </si>
  <si>
    <t>There is procedure of rational use of drugs</t>
  </si>
  <si>
    <t>Check for that relevant Standard treatment guideline are available at point of use</t>
  </si>
  <si>
    <t>Check staff is aware of the drug regime and doses as per STG</t>
  </si>
  <si>
    <t>Check OPD ticket that drugs are prescribed as per STG</t>
  </si>
  <si>
    <t xml:space="preserve">Availability of drug formulary </t>
  </si>
  <si>
    <t>Standard E7</t>
  </si>
  <si>
    <t>Facility has defined procedures for safe drug administration</t>
  </si>
  <si>
    <t>ME E7.1</t>
  </si>
  <si>
    <t>There is process for identifying and cautious administration of high alert drugs  (to check)</t>
  </si>
  <si>
    <t>ME E7.2</t>
  </si>
  <si>
    <t>Medication orders are written legibly and adequately</t>
  </si>
  <si>
    <t xml:space="preserve">Every Medical advice and procedure is accompanied with date , time and signature </t>
  </si>
  <si>
    <t>Standard D10.</t>
  </si>
  <si>
    <t>Check for the writing, It  comprehendible by the clinical staff</t>
  </si>
  <si>
    <t>ME E7.3</t>
  </si>
  <si>
    <t xml:space="preserve">There is a procedure to check drug before administration/ dispensing </t>
  </si>
  <si>
    <t>Drugs are checked for expiry and   other inconsistency before administration</t>
  </si>
  <si>
    <t>Check in Injection room</t>
  </si>
  <si>
    <t>Check single dose vial are not used for more than one dose</t>
  </si>
  <si>
    <t>Check for any open single dose vial with left  over content intended to be used later on</t>
  </si>
  <si>
    <t>Check for separate sterile needle is used every time for multiple dose vial</t>
  </si>
  <si>
    <t xml:space="preserve">
In multi dose vial needle is not left in the septum</t>
  </si>
  <si>
    <t>Any adverse drug reaction is recorded and reported</t>
  </si>
  <si>
    <t>ME E7.4</t>
  </si>
  <si>
    <t xml:space="preserve">There is a system to ensure right medicine is given to right patient </t>
  </si>
  <si>
    <t>ME D10.1.</t>
  </si>
  <si>
    <t>Valid licences for ambulances are available</t>
  </si>
  <si>
    <t>ME E7.5</t>
  </si>
  <si>
    <t xml:space="preserve">Patient is counselled for self drug administration </t>
  </si>
  <si>
    <t xml:space="preserve">Patient is advice by doctor/ Pharmacist /nurse about the dosages and timings . </t>
  </si>
  <si>
    <t>SI/PI</t>
  </si>
  <si>
    <t>Standard E8</t>
  </si>
  <si>
    <t>Facility has defined and established procedures for maintaining, updating of patients’ clinical records and their storage</t>
  </si>
  <si>
    <t>ME D10.3.</t>
  </si>
  <si>
    <t>Staff is aware of requirements of medico legal cases</t>
  </si>
  <si>
    <t>Standard D11.</t>
  </si>
  <si>
    <t>ME E8.1</t>
  </si>
  <si>
    <t xml:space="preserve">All the assessments, re-assessment and investigations are recorded and updated </t>
  </si>
  <si>
    <t xml:space="preserve">Patient History, Chief Complaint and Examination Diagnosis/ Provisional Diagnosis is recorded in OPD slip </t>
  </si>
  <si>
    <t>ME E8.2</t>
  </si>
  <si>
    <t xml:space="preserve">All treatment plan prescription/orders are recorded in the patient records. </t>
  </si>
  <si>
    <t xml:space="preserve"> Written
Prescription Treatment plan is written </t>
  </si>
  <si>
    <t>ME E8.3</t>
  </si>
  <si>
    <t xml:space="preserve">Care provided to each patient is recorded in the patient records </t>
  </si>
  <si>
    <t>ME E8.4</t>
  </si>
  <si>
    <t xml:space="preserve">Procedures performed are written on patients records </t>
  </si>
  <si>
    <t xml:space="preserve">Any dressing/injection, other procedure recorded in the OPD slip </t>
  </si>
  <si>
    <t>ME E8.5</t>
  </si>
  <si>
    <t xml:space="preserve">Adequate form and formats are available at point of use </t>
  </si>
  <si>
    <t>Check for the availability of OPD slip, Requisition slips etc.</t>
  </si>
  <si>
    <t>ME E8.6</t>
  </si>
  <si>
    <t xml:space="preserve">Register/records are maintained as per guidelines </t>
  </si>
  <si>
    <t>OPD records are maintained</t>
  </si>
  <si>
    <t>OPD register, ANC register, Injection room  register etc</t>
  </si>
  <si>
    <t>All register/records are identified and numbered</t>
  </si>
  <si>
    <t>ME E8.7</t>
  </si>
  <si>
    <t>The facility ensures safe and adequate storage and retrieval  of medical records</t>
  </si>
  <si>
    <t xml:space="preserve">Safe keeping of OPD records </t>
  </si>
  <si>
    <t>Standard E9</t>
  </si>
  <si>
    <t>The facility has defined and established procedures for discharge of patient.</t>
  </si>
  <si>
    <t>ME D11.1.</t>
  </si>
  <si>
    <t>ME D11.2.</t>
  </si>
  <si>
    <t>ME E9.1</t>
  </si>
  <si>
    <t xml:space="preserve">Discharge is done after assessing patient readiness </t>
  </si>
  <si>
    <t>ME E9.2</t>
  </si>
  <si>
    <t xml:space="preserve">Case summary and follow-up instructions are provided at the discharge  </t>
  </si>
  <si>
    <t>ME D11.3.</t>
  </si>
  <si>
    <t>ME E9.3</t>
  </si>
  <si>
    <t xml:space="preserve">Counselling services are provided as during discharges wherever required </t>
  </si>
  <si>
    <t>ME E9.4</t>
  </si>
  <si>
    <t>The facility has established procedure for patients leaving the facility against medical advice, absconding, etc</t>
  </si>
  <si>
    <t>Standard E10</t>
  </si>
  <si>
    <t>The facility has defined and established procedures for intensive care.</t>
  </si>
  <si>
    <t>ME E10.1</t>
  </si>
  <si>
    <t>The facility has established procedure for shifting the patient to step-down/ward  based on explicit assessment criteria</t>
  </si>
  <si>
    <t>ME E10.2</t>
  </si>
  <si>
    <t>The facility has defined and established procedure for intensive care</t>
  </si>
  <si>
    <t>ME E10.3</t>
  </si>
  <si>
    <t xml:space="preserve">The facility has explicit clinical criteria for providing intubations &amp; extubation, and care of patients on ventilation and subsequently on its removal </t>
  </si>
  <si>
    <t>Standard E11</t>
  </si>
  <si>
    <t xml:space="preserve">The facility has defined and established procedures for Emergency Services and Disaster Management </t>
  </si>
  <si>
    <t>Verification of outsourced services (cleaning/ Dietary/Laundry/Security/Maintenance)  provided are done by designated in-house staff</t>
  </si>
  <si>
    <t>ME E11.1</t>
  </si>
  <si>
    <t xml:space="preserve">There is procedure for Receiving and triage of patients </t>
  </si>
  <si>
    <t>ME E11.2</t>
  </si>
  <si>
    <t>Emergency protocols are defined and implemented</t>
  </si>
  <si>
    <t>ME E11.3</t>
  </si>
  <si>
    <t xml:space="preserve">The facility has disaster management plan in place </t>
  </si>
  <si>
    <t>Staff is aware of disaster plan</t>
  </si>
  <si>
    <t>Role and responsibilities of staff in disaster is defined</t>
  </si>
  <si>
    <t>ME E11.4</t>
  </si>
  <si>
    <t>The facility ensures adequate and timely availability of ambulances services and mobilisation of resources, as per requirement</t>
  </si>
  <si>
    <t>ME E11.5</t>
  </si>
  <si>
    <t xml:space="preserve">There is procedure for handling medico legal cases </t>
  </si>
  <si>
    <t>Standard E12</t>
  </si>
  <si>
    <t xml:space="preserve">The facility has defined and established procedures of diagnostic services  </t>
  </si>
  <si>
    <t>ME E12.1</t>
  </si>
  <si>
    <t xml:space="preserve">There are established  procedures for Pre-testing Activities </t>
  </si>
  <si>
    <t xml:space="preserve"> Container is labelled properly after the sample collection</t>
  </si>
  <si>
    <t>Standard E1.</t>
  </si>
  <si>
    <t>ME E12.2</t>
  </si>
  <si>
    <t xml:space="preserve">There are established  procedures for testing Activities </t>
  </si>
  <si>
    <t>ME E12.3</t>
  </si>
  <si>
    <t xml:space="preserve">There are established  procedures for Post-testing Activities </t>
  </si>
  <si>
    <t xml:space="preserve">Clinics is provided with the critical value of different tests </t>
  </si>
  <si>
    <t>Standard E13</t>
  </si>
  <si>
    <t>The facility has defined and established procedures for Blood Bank/Storage Management and Transfusion.</t>
  </si>
  <si>
    <t>ME E13.1</t>
  </si>
  <si>
    <t xml:space="preserve">Blood bank has defined and implemented donor selection criteria </t>
  </si>
  <si>
    <t>ME E13.2</t>
  </si>
  <si>
    <t xml:space="preserve">There is established procedure for the collection of blood </t>
  </si>
  <si>
    <t>ME E13.3</t>
  </si>
  <si>
    <t xml:space="preserve">There is established procedure for the testing of blood </t>
  </si>
  <si>
    <t>ME E1.1.</t>
  </si>
  <si>
    <t>ME E13.4</t>
  </si>
  <si>
    <t xml:space="preserve">There is established procedure for preparation of blood component </t>
  </si>
  <si>
    <t>ME E13.5</t>
  </si>
  <si>
    <t xml:space="preserve">There is establish procedure for labelling and identification of blood and its product </t>
  </si>
  <si>
    <t>Patient demographic details are recorded in admission records</t>
  </si>
  <si>
    <t>Check for that patient demographics like Name, age, Sex, Address, Chief complaint, etc.</t>
  </si>
  <si>
    <t>ME E13.6</t>
  </si>
  <si>
    <t xml:space="preserve">There is established procedure for storage of blood </t>
  </si>
  <si>
    <t>ME E13.7</t>
  </si>
  <si>
    <t xml:space="preserve">There is established the compatibility testing </t>
  </si>
  <si>
    <t>ME E1.3.</t>
  </si>
  <si>
    <t>ME E13.8</t>
  </si>
  <si>
    <t xml:space="preserve">There is established procedure for issuing blood </t>
  </si>
  <si>
    <t>There is established criteria for admission through emergency department</t>
  </si>
  <si>
    <t>ME E13.9</t>
  </si>
  <si>
    <t xml:space="preserve">There is established procedure for transfusion of blood </t>
  </si>
  <si>
    <t>ME E13.10</t>
  </si>
  <si>
    <t xml:space="preserve">There is a established procedure for monitoring and reporting Transfusion complication </t>
  </si>
  <si>
    <t>There is establish procedure for admission of MLC cases as per prevalent laws</t>
  </si>
  <si>
    <t>Standard E14</t>
  </si>
  <si>
    <t xml:space="preserve">Facility has established procedures for Anaesthetic Services </t>
  </si>
  <si>
    <t xml:space="preserve">Admission is done by written order of a qualified doctor </t>
  </si>
  <si>
    <t>ME E14.1</t>
  </si>
  <si>
    <t xml:space="preserve">Facility has established procedures for Pre Anaesthetic Check up </t>
  </si>
  <si>
    <t>There is no delay in  treatment because of admission process</t>
  </si>
  <si>
    <t>ME E14.2</t>
  </si>
  <si>
    <t xml:space="preserve">Facility has established procedures for monitoring during anaesthesia </t>
  </si>
  <si>
    <t>ME E14.3</t>
  </si>
  <si>
    <t xml:space="preserve">Facility has established procedures for Post Anaesthesia care </t>
  </si>
  <si>
    <t>Time of admission is recorded in patient record</t>
  </si>
  <si>
    <t>Standard E15</t>
  </si>
  <si>
    <t xml:space="preserve">Facility has defined and established procedures of Surgical Services </t>
  </si>
  <si>
    <t>There is no delay in  transfer of patient to respective department once admission is confirmed</t>
  </si>
  <si>
    <t>ME E15.1</t>
  </si>
  <si>
    <t xml:space="preserve">Facility has established procedures OT Scheduling </t>
  </si>
  <si>
    <t xml:space="preserve">Emergency department is aware of admission criteria to critical care units </t>
  </si>
  <si>
    <t>ME E15.2</t>
  </si>
  <si>
    <t xml:space="preserve">Facility has established procedures for Preoperative care </t>
  </si>
  <si>
    <t xml:space="preserve">Like ICU, SNCU, Burn cases </t>
  </si>
  <si>
    <t>ME E15.3</t>
  </si>
  <si>
    <t xml:space="preserve">Facility has established procedures for Surgical Safety </t>
  </si>
  <si>
    <t>Staff is aware of cases that can not be admitted at the facility due to constraint in scope of services</t>
  </si>
  <si>
    <t>ME E15.4</t>
  </si>
  <si>
    <t xml:space="preserve">Facility has established procedures for Post operative care </t>
  </si>
  <si>
    <t>ME E1.4.</t>
  </si>
  <si>
    <t>The is provision of extra beds, trolley beds  in case of high occupancy or mass casualty</t>
  </si>
  <si>
    <t>Standard E16</t>
  </si>
  <si>
    <t>The facility has defined and established procedures for end of life care and death</t>
  </si>
  <si>
    <t>Standard E2.</t>
  </si>
  <si>
    <t>ME E16.1</t>
  </si>
  <si>
    <t xml:space="preserve">Death of admitted patient is adequately recorded and communicated </t>
  </si>
  <si>
    <t>ME E16.2</t>
  </si>
  <si>
    <t>The facility has standard procedures for handling the death in the hospital</t>
  </si>
  <si>
    <t>ME E16.3</t>
  </si>
  <si>
    <t>The facility has standard operating procedure for end of life support</t>
  </si>
  <si>
    <t>ME E16.4</t>
  </si>
  <si>
    <t>The facility has standard procedures for conducting post-mortem, its recording and meeting its obligation under the law</t>
  </si>
  <si>
    <t>Maternal &amp; Child Health Services</t>
  </si>
  <si>
    <t>ME E2.1.</t>
  </si>
  <si>
    <t>Assessment criteria of different kind of Obstetric Emergncy is defined and practiced</t>
  </si>
  <si>
    <t>Assessment Criteria for High Risk Pregnanacy</t>
  </si>
  <si>
    <t xml:space="preserve">Initial assessment and treatment is provided immediately  
 </t>
  </si>
  <si>
    <t>Standard E17</t>
  </si>
  <si>
    <t xml:space="preserve">Facility has established procedures for Antenatal care as per  guidelines </t>
  </si>
  <si>
    <t>Initial assessment is documented preferably within 2 hours</t>
  </si>
  <si>
    <t>ME E2.2.</t>
  </si>
  <si>
    <t>There is fixed schedule for reassessment of patient under observation</t>
  </si>
  <si>
    <t>Standard E3.</t>
  </si>
  <si>
    <t>ME E17.1</t>
  </si>
  <si>
    <t>There is an established procedure for Registration and follow up of pregnant women.</t>
  </si>
  <si>
    <t>Facility provides and updates “Mother and Child Protection Card”.</t>
  </si>
  <si>
    <t xml:space="preserve">Line listing </t>
  </si>
  <si>
    <t xml:space="preserve">Records are maintained for ANC registered pregnant women </t>
  </si>
  <si>
    <t>Records of each ANC checkups is maintained in Mother and child protection card</t>
  </si>
  <si>
    <t>ME E17.2</t>
  </si>
  <si>
    <t>There is an established procedure for History taking, Physical examination, and counselling for each antenatal visit.</t>
  </si>
  <si>
    <t>ANC checkups is done by Qualified personnel</t>
  </si>
  <si>
    <t xml:space="preserve">At ANC clinic, Pregnancy is confirmed by performing urine test </t>
  </si>
  <si>
    <t>ME E3.1.</t>
  </si>
  <si>
    <t>There is procedure for hand over for patient transfer from emergency to IPD /OT</t>
  </si>
  <si>
    <t>Check for how hand over is given from emergency to ward, ICU, SNCU etc.</t>
  </si>
  <si>
    <t>Last menstrual period (LMP) is recorded and Expected date of Delivery (EDD) is calculated</t>
  </si>
  <si>
    <t xml:space="preserve">Weight measurement </t>
  </si>
  <si>
    <t xml:space="preserve">blood pressure, </t>
  </si>
  <si>
    <t>respiratory rate</t>
  </si>
  <si>
    <t>ME E3.2.</t>
  </si>
  <si>
    <t xml:space="preserve">pallor, oedema and icterus.   </t>
  </si>
  <si>
    <t>Patient referred with referral slip</t>
  </si>
  <si>
    <t xml:space="preserve">abdominal palpation for foetal growth, foetal lie </t>
  </si>
  <si>
    <t xml:space="preserve">Availability of referral linkages to higher centres. </t>
  </si>
  <si>
    <t xml:space="preserve">auscultation for foetal heart sound </t>
  </si>
  <si>
    <t>breast examination</t>
  </si>
  <si>
    <t>Advance communication is done with higher centre</t>
  </si>
  <si>
    <t>History of past illness / pregnancy complication is taken and recorded</t>
  </si>
  <si>
    <t xml:space="preserve">4 ANC checkups of women is confirmed </t>
  </si>
  <si>
    <t>Referral vehicle is being arranged</t>
  </si>
  <si>
    <t>ME E17.3</t>
  </si>
  <si>
    <t>Facility ensures availability of diagnostic and drugs during antenatal care of pregnant women</t>
  </si>
  <si>
    <t>Referral in or referral out register is maintained</t>
  </si>
  <si>
    <t>Diagnostic  test under ANC check up are prescribed by ANC clinic</t>
  </si>
  <si>
    <t>Check for Haemoglobin, urine albumin urine sugar blood group and Rh factor Syphilis (VDRL/RPR) HIV blood sugar malaria Hepatitis B</t>
  </si>
  <si>
    <t>ME E17.4</t>
  </si>
  <si>
    <t>There is an established procedure for identification of High risk pregnancy and appropriate treatment/referral as per scope of services.</t>
  </si>
  <si>
    <t xml:space="preserve">High risk pregnant women are referred to specialist </t>
  </si>
  <si>
    <t>Check for if there is any system of follow up</t>
  </si>
  <si>
    <t>ME E17.5</t>
  </si>
  <si>
    <t>Check for referral cards filled from lower facilities</t>
  </si>
  <si>
    <t xml:space="preserve">There is an established procedure for identification and management of moderate and severe anaemia </t>
  </si>
  <si>
    <t xml:space="preserve">Line listing of pregnant women with moderate and sever anaemia </t>
  </si>
  <si>
    <t>ME E3.3.</t>
  </si>
  <si>
    <t xml:space="preserve">Provision for Injectable Iron Treatment for moderate anaemia </t>
  </si>
  <si>
    <t xml:space="preserve">Doctor and nurse is designated for each patient admitted to emergency ward </t>
  </si>
  <si>
    <t>ME E17.6</t>
  </si>
  <si>
    <t>Counselling of pregnant women is done as per standard protocol and gestational age</t>
  </si>
  <si>
    <t xml:space="preserve">nutritional counselling </t>
  </si>
  <si>
    <t>RR/PI</t>
  </si>
  <si>
    <t>recognizing danger sign of labour</t>
  </si>
  <si>
    <t>Standard E4.</t>
  </si>
  <si>
    <t xml:space="preserve">breast feeding </t>
  </si>
  <si>
    <t>institutional delivery</t>
  </si>
  <si>
    <t>arrangement of referral transport</t>
  </si>
  <si>
    <t>birth preparedness</t>
  </si>
  <si>
    <t>ME E4.1.</t>
  </si>
  <si>
    <t>There is a process  for ensuring the  identification before any clinical procedure</t>
  </si>
  <si>
    <t>Patient id band/ verbal confirmation/Bed no. etc.</t>
  </si>
  <si>
    <t>family planning</t>
  </si>
  <si>
    <t>ME E4.2.</t>
  </si>
  <si>
    <t xml:space="preserve">Treatment chart are maintained </t>
  </si>
  <si>
    <t>Standard E18</t>
  </si>
  <si>
    <t>Check for treatment chart are updated and drugs given are marked. Co relate it with drugs and doses prescribed.</t>
  </si>
  <si>
    <t xml:space="preserve">Facility has established procedures for Intranatal care as per guidelines </t>
  </si>
  <si>
    <t xml:space="preserve">There is a process to ensure the accuracy of verbal/telephonic orders  </t>
  </si>
  <si>
    <t>Verbal orders are rechecked before administration</t>
  </si>
  <si>
    <t>ME E4.3.</t>
  </si>
  <si>
    <t>Patient hand over is given during the change in the shift</t>
  </si>
  <si>
    <t>ME E18.1</t>
  </si>
  <si>
    <t>Established procedure and standard protocols for management of different stages of labour including AMTSL (Active Management of third Stage of labour)</t>
  </si>
  <si>
    <t>Nursing Handover register is maintained</t>
  </si>
  <si>
    <t>ME E18.2</t>
  </si>
  <si>
    <t>There is an established procedure for assisted and C-section deliveries per scope of services.</t>
  </si>
  <si>
    <t>Hand over is given bed side</t>
  </si>
  <si>
    <t>ME E18.3</t>
  </si>
  <si>
    <t>There is established procedure for management of Obstetrics Emergencies as per scope of services.</t>
  </si>
  <si>
    <t>ME E4.4.</t>
  </si>
  <si>
    <t xml:space="preserve">Nursing notes are maintained adequately </t>
  </si>
  <si>
    <t>Check for nursing note register. Notes are adequately written</t>
  </si>
  <si>
    <t>ME E4.5.</t>
  </si>
  <si>
    <t>ME E18.4</t>
  </si>
  <si>
    <t xml:space="preserve">Patient Vitals are monitored and recorded periodically </t>
  </si>
  <si>
    <t>There is an established procedure for new born resuscitation and newborn care.</t>
  </si>
  <si>
    <t>Standard E19</t>
  </si>
  <si>
    <t xml:space="preserve">Facility has established procedures for postnatal care as per guidelines </t>
  </si>
  <si>
    <t>Check for TPR chart, IO chart, any other vital required is monitored</t>
  </si>
  <si>
    <t xml:space="preserve">Critical patients are monitored continually </t>
  </si>
  <si>
    <t>Check for use of cardiac monitor/multi parameter</t>
  </si>
  <si>
    <t>ME E19.1</t>
  </si>
  <si>
    <t xml:space="preserve">Post partum Care is Provided to Mother </t>
  </si>
  <si>
    <t>Standard E5.</t>
  </si>
  <si>
    <t>ME E19.2</t>
  </si>
  <si>
    <t>Facility ensures adequate stay of Mother and newborn as per standard Protocols.</t>
  </si>
  <si>
    <t>ME E19.3</t>
  </si>
  <si>
    <t>There is an established procedure for Post partum counselling of mother</t>
  </si>
  <si>
    <t>ME E19.4</t>
  </si>
  <si>
    <t>Stabilization/treatment/referral of post natal complication</t>
  </si>
  <si>
    <t>ME E19.5</t>
  </si>
  <si>
    <t>There is established procedure for discharge and follow up of mother and newborn.</t>
  </si>
  <si>
    <t>ME E5.1.</t>
  </si>
  <si>
    <t>Vulnerable patients are identified and measures are taken to protect them from any harm</t>
  </si>
  <si>
    <t>Standard E20</t>
  </si>
  <si>
    <t xml:space="preserve">The facility has established procedures for care of new born, infant and child as per guidelines </t>
  </si>
  <si>
    <t xml:space="preserve">Unstable, irritable, unconscious. Psychotic  and serious patients are identified </t>
  </si>
  <si>
    <t>ME E5.2.</t>
  </si>
  <si>
    <t>High risk medical emergencies are identified and treatment given on priority</t>
  </si>
  <si>
    <t>Standard E6.</t>
  </si>
  <si>
    <t>ME E20.1</t>
  </si>
  <si>
    <t xml:space="preserve">The facility provides immunization services as per guidelines </t>
  </si>
  <si>
    <t xml:space="preserve">Availability of diluents for Reconstitution of measles vaccine </t>
  </si>
  <si>
    <t xml:space="preserve">Recommended temperature of diluents is insured before reconstitution </t>
  </si>
  <si>
    <t>ME E6.1.</t>
  </si>
  <si>
    <t xml:space="preserve">Check for BHT  if drugs are prescribed under generic name only </t>
  </si>
  <si>
    <t xml:space="preserve">Check diluents are kept under cold chain at least before 24 hours before reconstitution 
Diluents are kept in vaccine carrier only at immunization clinic but should not be in direct contact of ice pack </t>
  </si>
  <si>
    <t>ME E6.2.</t>
  </si>
  <si>
    <t xml:space="preserve">Reconstituted vaccines are not used after recommended time </t>
  </si>
  <si>
    <t xml:space="preserve">Ask staff about when BCG, measles and JE vaccines are constituted and till when these are valid for use. Should not be used beyond 4 hours after reconstitution </t>
  </si>
  <si>
    <t>Check BHT that drugs are prescribed as per STG</t>
  </si>
  <si>
    <t xml:space="preserve">Time of opening/ Reconstitution of vial is recorded </t>
  </si>
  <si>
    <t xml:space="preserve">Check for records </t>
  </si>
  <si>
    <t xml:space="preserve">Availability of drug formulary at emergency </t>
  </si>
  <si>
    <t>Standard E7.</t>
  </si>
  <si>
    <t xml:space="preserve">Staff checks VVM level before using vaccines </t>
  </si>
  <si>
    <t xml:space="preserve">Ask staff how to check VVM level and  how to identify discard point </t>
  </si>
  <si>
    <t xml:space="preserve">Staff is aware of how check freeze damage for T-Series vaccines </t>
  </si>
  <si>
    <t xml:space="preserve">Ask staff to demonstrate how to conduct Shake test for DPT, DT and TT </t>
  </si>
  <si>
    <t xml:space="preserve">Discarded vaccines are kept separately </t>
  </si>
  <si>
    <t xml:space="preserve">Check for no expired, frozen or with VVM beyond the discard point vaccine stored in clod chain </t>
  </si>
  <si>
    <t>ME E7.1.</t>
  </si>
  <si>
    <t xml:space="preserve">There is process for identifying and cautious administration of high alert drugs </t>
  </si>
  <si>
    <t>High alert drugs available in department are identified</t>
  </si>
  <si>
    <t xml:space="preserve">Check for DPT, DT, Hep Band TT vials are not kept in direct contact of ice pack </t>
  </si>
  <si>
    <t>Electrolytes like Potassium chloride,opiods, Neuro muscular blocking agent, Anti thrombolytic agent, insulin, warfarin, Heparin, Adrenergic agonist etc.</t>
  </si>
  <si>
    <t xml:space="preserve">AD syringes are available as per requirement </t>
  </si>
  <si>
    <t xml:space="preserve">Check for 0.1 ml AD syringe for BCG and 0.5  ml syringe for others are available </t>
  </si>
  <si>
    <t>Maximum dose of high alert drugs are defined and communicated</t>
  </si>
  <si>
    <t xml:space="preserve">Staff knows correct use AD syringe </t>
  </si>
  <si>
    <t>Value for maximum doses as per age, weight and diagnosis are available with nursing station and doctor</t>
  </si>
  <si>
    <t xml:space="preserve">Ask for demonstration , How to peel, how to remove air bubble and injection site </t>
  </si>
  <si>
    <t xml:space="preserve">Check for AD syringes are not reused </t>
  </si>
  <si>
    <t>There is process to ensure that right doses of high alert drugs are only given</t>
  </si>
  <si>
    <t>A system of independent double check before administration, Error prone medical abbreviations are avoided</t>
  </si>
  <si>
    <t xml:space="preserve">Vaccine recipient is asked to stay for half an hour after vaccination to observer any Adverse effect following immunization </t>
  </si>
  <si>
    <t>ME E7.2.</t>
  </si>
  <si>
    <t xml:space="preserve">Antipyretic  medicines available </t>
  </si>
  <si>
    <t xml:space="preserve">Availability of Immunization card </t>
  </si>
  <si>
    <t>Counselling on side effects and follow up visits done(CEI)</t>
  </si>
  <si>
    <t>ME E7.3.</t>
  </si>
  <si>
    <t>Staff is aware of how to minor and serious advise events (AEFI)</t>
  </si>
  <si>
    <t xml:space="preserve">Staff knows what to do in case of anaphylaxis </t>
  </si>
  <si>
    <t>ME E20.2</t>
  </si>
  <si>
    <t>Triage, Assessment &amp; Management of newborns having 
emergency signs are done as per guidelines</t>
  </si>
  <si>
    <t xml:space="preserve">Check for adherence to clinical protocols </t>
  </si>
  <si>
    <t>ME E20.3</t>
  </si>
  <si>
    <t xml:space="preserve">Management of Low birth weight
newborns is done as per  guidelines </t>
  </si>
  <si>
    <t>ME E20.4</t>
  </si>
  <si>
    <t xml:space="preserve">Management of neonatal asphyxia, jaundice and sepsis is done as per guidelines </t>
  </si>
  <si>
    <t>ME E20.5</t>
  </si>
  <si>
    <t xml:space="preserve">Management of children presenting
with fever, cough/ breathlessness is done as per guidelines </t>
  </si>
  <si>
    <t>Check for any open single dose vial with left  over content indented to be used later on</t>
  </si>
  <si>
    <t>ME E20.6</t>
  </si>
  <si>
    <t xml:space="preserve">Management of children with severe
Acute Malnutrition is done as per  guidelines </t>
  </si>
  <si>
    <t>ME E20.7</t>
  </si>
  <si>
    <t xml:space="preserve">Management of children presenting
diarrhoea is done per  guidelines </t>
  </si>
  <si>
    <t>Standard E21</t>
  </si>
  <si>
    <t>Facility has established procedures for abortion and family planning as per government guidelines and law</t>
  </si>
  <si>
    <t>ME E7.4.</t>
  </si>
  <si>
    <t>Administration of medicines done after ensuring right patient, right drugs , right route, right time</t>
  </si>
  <si>
    <t>ME E7.5.</t>
  </si>
  <si>
    <t>ME E21.1</t>
  </si>
  <si>
    <t xml:space="preserve">Family planning counselling services provided as per guidelines </t>
  </si>
  <si>
    <t>Standard E8.</t>
  </si>
  <si>
    <t>ME E21.2</t>
  </si>
  <si>
    <t>Facility provides spacing method of family planning as per guideline</t>
  </si>
  <si>
    <t>ME E21.3</t>
  </si>
  <si>
    <t>Facility provides limiting method of family planning as per guideline</t>
  </si>
  <si>
    <t>ME E21.4</t>
  </si>
  <si>
    <t>Facility provide counselling services for abortion as per guideline</t>
  </si>
  <si>
    <t>ME E21.5</t>
  </si>
  <si>
    <t>Facility provide abortion services for 1st trimester as per guideline</t>
  </si>
  <si>
    <t>ME E21.6</t>
  </si>
  <si>
    <t>Facility provide abortion services for 2nd trimester as per guideline</t>
  </si>
  <si>
    <t>ME E8.1.</t>
  </si>
  <si>
    <t>Standard E22</t>
  </si>
  <si>
    <t>Assessment findings are written on BHT</t>
  </si>
  <si>
    <t xml:space="preserve">Facility provides Adolescent Reproductive and Sexual Health services as per guidelines  </t>
  </si>
  <si>
    <t xml:space="preserve">Day to day progress of patient is recorded in BHT </t>
  </si>
  <si>
    <t>ME E8.2.</t>
  </si>
  <si>
    <t>Treatment plan, first orders are written on BHT</t>
  </si>
  <si>
    <t xml:space="preserve">Treatment prescribed in nursing records </t>
  </si>
  <si>
    <t>ME E8.3.</t>
  </si>
  <si>
    <t>Maintenance of treatment chart/treatment registers</t>
  </si>
  <si>
    <t xml:space="preserve">Treatment given is recorded in treatment chat </t>
  </si>
  <si>
    <t>ME E8.4.</t>
  </si>
  <si>
    <t>Any procedure performed written on BHT</t>
  </si>
  <si>
    <t>CPR, Dressing, mobilization etc</t>
  </si>
  <si>
    <t>ME E8.5.</t>
  </si>
  <si>
    <t>ME E22.1</t>
  </si>
  <si>
    <t>Availability of form formats for emergency</t>
  </si>
  <si>
    <t>Facility provides Promotive ARSH Services</t>
  </si>
  <si>
    <t>Provision of Antenatal natal check up for pregnant adolescent</t>
  </si>
  <si>
    <t>MLC,PIB, Lab /X-ray requisition, death certificate, Initial assessment format, referral slip etc.</t>
  </si>
  <si>
    <t xml:space="preserve">Manstural Hygiene, Nutritional Counselling, contraceptive counselling, Couple counselling ANC checkups, ensuring institutional delivery </t>
  </si>
  <si>
    <t>Counselling and provision of emergency contraceptive pills</t>
  </si>
  <si>
    <t>ME E8.6.</t>
  </si>
  <si>
    <t>Check for the availability of Emergency Contraceptive pills (Levonorgesterol)</t>
  </si>
  <si>
    <t xml:space="preserve">Emergency Records are maintained </t>
  </si>
  <si>
    <t>Emergency register, death register, MLC register, are maintained</t>
  </si>
  <si>
    <t>Counselling and provision of reversible Contraceptives</t>
  </si>
  <si>
    <t xml:space="preserve">Check for the availability of Oral Contraceptive Pills, Condoms and IUD   </t>
  </si>
  <si>
    <t>Availability and Display of IEC material</t>
  </si>
  <si>
    <t>Poster Displayed, Reading Material handouts etc.</t>
  </si>
  <si>
    <t>ME E8.7.</t>
  </si>
  <si>
    <t xml:space="preserve">Safe keeping of MLC records </t>
  </si>
  <si>
    <t>Information and advice ob sexual and reproductive health related issues</t>
  </si>
  <si>
    <t>Advice on topic related to Growth and development,puberty,sexuality cancers, myths &amp; misconception, pregnancy, safe sex, contraception, unsafe abortion, menstrual disorders,anemia, sexual abuse ,RTI/STI's etc.</t>
  </si>
  <si>
    <t>ME E22.2</t>
  </si>
  <si>
    <t>Facility provides Preventive ARSH Services</t>
  </si>
  <si>
    <t>Services for Tetanus immunization</t>
  </si>
  <si>
    <t>TT at 10 and 16 year</t>
  </si>
  <si>
    <t>Standard E9.</t>
  </si>
  <si>
    <t>Services for Prophylaxis against Nutritional Anaemia</t>
  </si>
  <si>
    <t>Haemoglobin estimation, weekly IFA tablet, and treatment for worm infestation</t>
  </si>
  <si>
    <t>Nutrition Counselling</t>
  </si>
  <si>
    <t>Services for early and safe termination of pregnancy and management of post abortion complication</t>
  </si>
  <si>
    <t>MVA procedure for pregnancy up to 8 week Post abortion counselling</t>
  </si>
  <si>
    <t>ME E22.3</t>
  </si>
  <si>
    <t>Facility Provides Curative ARSH Services</t>
  </si>
  <si>
    <t>Treatment of Common RTI/STI's</t>
  </si>
  <si>
    <t>Privacy and Confidentiality, treatment Compliance, Partner Management, Follow up visit and referral</t>
  </si>
  <si>
    <t>Treatment and counselling for Menstrual disorders</t>
  </si>
  <si>
    <t xml:space="preserve">Symptomatic treatment , counselling </t>
  </si>
  <si>
    <t>ME E9.1.</t>
  </si>
  <si>
    <t xml:space="preserve">Assessment is done before discharging patient from emergency </t>
  </si>
  <si>
    <t>See if there is any procedure/protocol for discharging the patient if the condition of patient improves in emergency itself.
What is the procedure for discharge for short stay / day care patients</t>
  </si>
  <si>
    <t>Treatment and counselling for sexual concern for male and female adolescents</t>
  </si>
  <si>
    <t>Discharge is done by a responsible and qualified doctor</t>
  </si>
  <si>
    <t>Management of sexual abuse amongst Girls</t>
  </si>
  <si>
    <t xml:space="preserve">Patient / attendants are consulted before discharge </t>
  </si>
  <si>
    <t>ECP, Prophylaxis against STI, PEP for hIV and Counselling</t>
  </si>
  <si>
    <t xml:space="preserve">Treating doctor is consulted/ informed  before discharge of patients </t>
  </si>
  <si>
    <t>ME E22.4</t>
  </si>
  <si>
    <t>Facility Provides Referral Services for ARSH</t>
  </si>
  <si>
    <t>Referral Linkages to ICTC and PPTCT</t>
  </si>
  <si>
    <t>ME E9.2.</t>
  </si>
  <si>
    <t xml:space="preserve">Discharge summary is provided </t>
  </si>
  <si>
    <t>See for discharge summary, referral slip provided.</t>
  </si>
  <si>
    <t>Privacy and confidentiality maintained at ARSH clinic</t>
  </si>
  <si>
    <t>Screens and curtains for visual privacy,confidentaility policy displayed, one client at a time</t>
  </si>
  <si>
    <t xml:space="preserve">Discharge summary adequately mentions patients clinical condition, treatment given and follow up </t>
  </si>
  <si>
    <t>National Health Programs</t>
  </si>
  <si>
    <t>Discharge summary is give to patients going in LAMA/Referral</t>
  </si>
  <si>
    <t>ME E9.3.</t>
  </si>
  <si>
    <t>Counselling services are provided wherever it is required</t>
  </si>
  <si>
    <t xml:space="preserve">Declaration is taken from the LAMA patient </t>
  </si>
  <si>
    <t>Standard E10.</t>
  </si>
  <si>
    <t>ME E10.1.</t>
  </si>
  <si>
    <t>Standard E23</t>
  </si>
  <si>
    <t xml:space="preserve">Facility provides National health program as per operational/Clinical Guidelines </t>
  </si>
  <si>
    <t>ME E10.3.</t>
  </si>
  <si>
    <t xml:space="preserve">The facility has explicit clinical criteria for providing intubation &amp; extubation, and care of patients on ventilation and subsequently on its removal </t>
  </si>
  <si>
    <t>Standard E11.</t>
  </si>
  <si>
    <t>ME E23.1</t>
  </si>
  <si>
    <t>ME E11.1.</t>
  </si>
  <si>
    <t xml:space="preserve">Facility provides service under National Vector Borne Disease Control Program as per guidelines </t>
  </si>
  <si>
    <t xml:space="preserve">Emergency has a implemented system of sorting the patients </t>
  </si>
  <si>
    <t>Treatment of Malaria in pregnancy as per protocol</t>
  </si>
  <si>
    <t>As care provider how they triage patient- immediate, delayed, expectant, minimal, dead</t>
  </si>
  <si>
    <t>Responsibility of receiving and shifting the patient from vehicle is defined</t>
  </si>
  <si>
    <t>Emergency protocols are available at point of use</t>
  </si>
  <si>
    <t xml:space="preserve">As per Clincal Guidelines for Treatment of Maleria 
</t>
  </si>
  <si>
    <t>ME E23.2</t>
  </si>
  <si>
    <t>ME E11.2.</t>
  </si>
  <si>
    <t xml:space="preserve">Facility provides service under Revised National TB Control Program as per guidelines </t>
  </si>
  <si>
    <t>Protocols for treatment for TB during pregnancy and Post natal Period is adhered</t>
  </si>
  <si>
    <t>See for protocols of Pre Ecalmpisa, Shock, PPH, New Born Resucitation, Prolonged labour etc.</t>
  </si>
  <si>
    <t>Discontinuation of Streptomycin
Chemoprophylaxis of baby in case of smear positive mother</t>
  </si>
  <si>
    <t>Staff is aware of Clinical protocols</t>
  </si>
  <si>
    <t>ME E23.3</t>
  </si>
  <si>
    <t>Facility provides service under National Leprosy Eradication Program as per guidelines</t>
  </si>
  <si>
    <t>There is procedure for CPR</t>
  </si>
  <si>
    <t>ME E11.3.</t>
  </si>
  <si>
    <t>Lines of authority is defined</t>
  </si>
  <si>
    <t>Procedure for internal communication defined</t>
  </si>
  <si>
    <t xml:space="preserve">There is procedure for setting up control room </t>
  </si>
  <si>
    <t>Disaster buffer stock of medicines and other supplies maintained</t>
  </si>
  <si>
    <t>ME E11.4.</t>
  </si>
  <si>
    <t xml:space="preserve">Check for how ambulances are called and patient is shifted </t>
  </si>
  <si>
    <t xml:space="preserve">Ambulances are equipped </t>
  </si>
  <si>
    <t>If the patient is stable then he is transferred in ambulance with the trained driver and one staff from hospital.</t>
  </si>
  <si>
    <t>ME E23.4</t>
  </si>
  <si>
    <t>Facility provides service under National AIDS Control program as per guidelines</t>
  </si>
  <si>
    <t xml:space="preserve">Pre Test Counselling is done as per protocols </t>
  </si>
  <si>
    <t>If the patient is serious (as decided by the Doctor), then trained driver and one paramedical staff is mandatory to accompany him.</t>
  </si>
  <si>
    <t>basic information and benefits of HIV testing
potential risks such as discrimination. The client is also informed about their right to refuse, follow-up services . Pregnant
women are given additional information on nutrition, hygiene, the importance of an
institutional delivery and HIV testing so as to avoid HIV transmission from mother to child.</t>
  </si>
  <si>
    <t xml:space="preserve">Post test counselling given as per protocol </t>
  </si>
  <si>
    <t xml:space="preserve">window period, a repeat test is recommended, clients with suspected tuberculosis are referred to the nearest microscopy centre. In case of a positive test result, the counsellor assists the client to understand the   
implications of the positive test result and helps in coping with the test result. The   
counsellor also ensures access to treatment and care, and supports disclosure of the HIV   
status to the spouse.   
</t>
  </si>
  <si>
    <t xml:space="preserve">Diagnosis and treatment of opportunistic Infections </t>
  </si>
  <si>
    <t xml:space="preserve">As per NACO guidelines </t>
  </si>
  <si>
    <t>The Patient’s rights are respected during transport.</t>
  </si>
  <si>
    <t>Ambulance appropriately equipped for BLS with trained personnel</t>
  </si>
  <si>
    <t>There is a daily checklist of all equipment and emergency medications</t>
  </si>
  <si>
    <t xml:space="preserve">Ambulance has a log book for the maintenance of vehicle and daily vehicle checklist </t>
  </si>
  <si>
    <t xml:space="preserve">Screening of PLHA for initiating ART </t>
  </si>
  <si>
    <t>Transfer register is maintained to record the detail of the referred patient</t>
  </si>
  <si>
    <t xml:space="preserve">Monitoring of patients on ART and management of side effects </t>
  </si>
  <si>
    <t>ME E11.5.</t>
  </si>
  <si>
    <t>Medico legal cases are identified by on patient records</t>
  </si>
  <si>
    <t xml:space="preserve">Counselling and Psychological support for PLHA </t>
  </si>
  <si>
    <t>MLC cases are not delayed because of police proceedings</t>
  </si>
  <si>
    <t>ME E23.5</t>
  </si>
  <si>
    <t>SI/OB/RR</t>
  </si>
  <si>
    <t xml:space="preserve">Facility provides service under National program for control of Blindness as per guidelines </t>
  </si>
  <si>
    <t>ME E23.6</t>
  </si>
  <si>
    <t>There is procedure for informing police</t>
  </si>
  <si>
    <t xml:space="preserve">Facility provides service under Mental Health Program  as per guidelines </t>
  </si>
  <si>
    <t>Discharge is not done before police consent</t>
  </si>
  <si>
    <t>Emergency has criteria for defining medico legal cases</t>
  </si>
  <si>
    <t>ME E23.7</t>
  </si>
  <si>
    <t xml:space="preserve">Facility provides service under National programme for the health care of the elderly as per guidelines </t>
  </si>
  <si>
    <t>Criteria is defined based on cases and when to do MLC</t>
  </si>
  <si>
    <t>Standard E12.</t>
  </si>
  <si>
    <t>ME E23.8</t>
  </si>
  <si>
    <t xml:space="preserve">Facility provides service under National Programme for Prevention and Control of cancer, diabetes, cardiovascular diseases &amp; stroke (NPCDCS)  as per guidelines </t>
  </si>
  <si>
    <t>ME E23.9</t>
  </si>
  <si>
    <t>Facility provide service for Integrated disease surveillance program</t>
  </si>
  <si>
    <t>ME E23.10</t>
  </si>
  <si>
    <t>Facility provide services under National  program for prevention and control of  deafness</t>
  </si>
  <si>
    <t>ME E12.1.</t>
  </si>
  <si>
    <t>ME E12.3.</t>
  </si>
  <si>
    <t>Area of Concern - F Infection Control</t>
  </si>
  <si>
    <t xml:space="preserve">Nursing station is provided with the critical value of different tests </t>
  </si>
  <si>
    <t>Standard E13.</t>
  </si>
  <si>
    <t>Standard F1</t>
  </si>
  <si>
    <t>Facility has infection control program and procedures in place for prevention and measurement of hospital associated infection</t>
  </si>
  <si>
    <t>ME F1.1</t>
  </si>
  <si>
    <t>ME E13.5.</t>
  </si>
  <si>
    <t xml:space="preserve">Facility has functional infection control committee </t>
  </si>
  <si>
    <t>ME F1.2</t>
  </si>
  <si>
    <t>Facility  has provision for Passive  and active culture surveillance of critical &amp; high risk areas</t>
  </si>
  <si>
    <t>ME F1.3</t>
  </si>
  <si>
    <t xml:space="preserve">Facility measures hospital associated infection rates </t>
  </si>
  <si>
    <t>There is a procedure for issuing the blood promptly for life saving measures</t>
  </si>
  <si>
    <t>ME F1.4</t>
  </si>
  <si>
    <t xml:space="preserve">Consent is taken before transfusion </t>
  </si>
  <si>
    <t xml:space="preserve">Patient's identification is verified before transfusion </t>
  </si>
  <si>
    <t xml:space="preserve">There is Provision of Periodic Medical Checkups and immunization of staff </t>
  </si>
  <si>
    <t>There is procedure for immunization of the staff</t>
  </si>
  <si>
    <t>Hepatitis B, Tetanus Toxic etc</t>
  </si>
  <si>
    <t xml:space="preserve">Blood is kept on optimum temperature before transfusion </t>
  </si>
  <si>
    <t>Periodic medical checkups of the staff</t>
  </si>
  <si>
    <t xml:space="preserve">Blood transfusion is monitored and regulated by qualified person </t>
  </si>
  <si>
    <t>ME F1.5</t>
  </si>
  <si>
    <t xml:space="preserve">Facility has established procedures for regular monitoring of infection control practices </t>
  </si>
  <si>
    <t xml:space="preserve">Regular monitoring of infection control practices </t>
  </si>
  <si>
    <t xml:space="preserve">Blood transfusion note is written in patient record </t>
  </si>
  <si>
    <t xml:space="preserve">Hand washing and infection control audits done at periodic intervals </t>
  </si>
  <si>
    <t>ME F1.6</t>
  </si>
  <si>
    <t>Facility has defined and established antibiotic policy</t>
  </si>
  <si>
    <t xml:space="preserve">Any major or minor transfusion reaction is recorded and reported to responsible person </t>
  </si>
  <si>
    <t xml:space="preserve">Check for Doctors are aware of Hospital Antibiotic Policy </t>
  </si>
  <si>
    <t>Standard F2</t>
  </si>
  <si>
    <t>Facility has defined and Implemented procedures for ensuring hand hygiene practices and antisepsis</t>
  </si>
  <si>
    <t>Standard E15.</t>
  </si>
  <si>
    <t>ME F2.1</t>
  </si>
  <si>
    <t xml:space="preserve">Hand washing facilities are provided at point of use </t>
  </si>
  <si>
    <t xml:space="preserve">Availability of hand washing Facility at Point of Use </t>
  </si>
  <si>
    <t xml:space="preserve">Check for availability of wash basin near the point of use </t>
  </si>
  <si>
    <t xml:space="preserve">Availability of running Water </t>
  </si>
  <si>
    <t xml:space="preserve">Ask to Open the tap. Ask Staff  water supply is regular </t>
  </si>
  <si>
    <t>Availability of antiseptic soap with soap dish/ liquid antiseptic with dispenser.</t>
  </si>
  <si>
    <t>ME E15.1.</t>
  </si>
  <si>
    <t>Check for availability/ Ask staff if the supply is adequate and uninterrupted</t>
  </si>
  <si>
    <t>There is procedure for emergency surgeries</t>
  </si>
  <si>
    <t>See surgeon is available on call/on duty</t>
  </si>
  <si>
    <t xml:space="preserve">Availability of Alcohol based Hand rub </t>
  </si>
  <si>
    <t>Procedure for arranging logistics</t>
  </si>
  <si>
    <t>Check for availability/  Ask staff for regular supply.</t>
  </si>
  <si>
    <t>Responsibilities are defined and patient is shifted promptly</t>
  </si>
  <si>
    <t xml:space="preserve">Display of Hand washing Instruction at Point of Use </t>
  </si>
  <si>
    <t>Prominently displayed above the hand washing facility , preferably in Local language</t>
  </si>
  <si>
    <t>ME F2.2</t>
  </si>
  <si>
    <t xml:space="preserve">Staff is trained and adhere to standard hand washing practices </t>
  </si>
  <si>
    <t xml:space="preserve">Adherence to 6 steps of Hand washing </t>
  </si>
  <si>
    <t xml:space="preserve">Ask of demonstration </t>
  </si>
  <si>
    <t xml:space="preserve">Staff aware of when to hand wash </t>
  </si>
  <si>
    <t>ME F2.3</t>
  </si>
  <si>
    <t>Facility ensures standard practices and materials for antisepsis</t>
  </si>
  <si>
    <t xml:space="preserve">Availability of Antiseptic Solutions </t>
  </si>
  <si>
    <t>Standard E16.</t>
  </si>
  <si>
    <t>Proper cleaning of procedure site  with antisepsis</t>
  </si>
  <si>
    <t>like before giving IM/IV injection, drawing blood, putting Intravenous and urinary catheter</t>
  </si>
  <si>
    <t>Standard F3</t>
  </si>
  <si>
    <t xml:space="preserve">Facility ensures standard practices and materials for Personal protection </t>
  </si>
  <si>
    <t>ME E16.1.</t>
  </si>
  <si>
    <t xml:space="preserve">Facility has a standard procedure to decent communicate death to relatives </t>
  </si>
  <si>
    <t>Death note is written on patient record</t>
  </si>
  <si>
    <t>ME F3.1</t>
  </si>
  <si>
    <t xml:space="preserve">Facility ensures adequate personal protection equipments as per requirements </t>
  </si>
  <si>
    <t>ME E16.2.</t>
  </si>
  <si>
    <t>Past history and sign of any medico legal cause is looked for</t>
  </si>
  <si>
    <t>Check what is policy for registering brought in dead, death cases as MLC</t>
  </si>
  <si>
    <t>There is criteria for declaring death</t>
  </si>
  <si>
    <t>ask form how death is declared - Physical examination or ECG is done</t>
  </si>
  <si>
    <t xml:space="preserve">Clean gloves are available at point of use </t>
  </si>
  <si>
    <t>Procedure for handing over the dead body</t>
  </si>
  <si>
    <t xml:space="preserve">Availability of Masks </t>
  </si>
  <si>
    <t>Death certificate is issued</t>
  </si>
  <si>
    <t>ME F3.2</t>
  </si>
  <si>
    <t xml:space="preserve">Staff is adhere to standard personal protection practices </t>
  </si>
  <si>
    <t xml:space="preserve">No reuse of disposable gloves, Masks, caps and aprons. </t>
  </si>
  <si>
    <t xml:space="preserve">Patients Relatives are informed clearly about the deterioration in health condition of Patients </t>
  </si>
  <si>
    <t xml:space="preserve">Compliance to correct method of wearing and removing the gloves </t>
  </si>
  <si>
    <t>Standard F4</t>
  </si>
  <si>
    <t xml:space="preserve">There is a standard procedure of removal of life sustaining treatment as per law </t>
  </si>
  <si>
    <t xml:space="preserve">Facility has standard Procedures for processing of equipments and instruments </t>
  </si>
  <si>
    <t xml:space="preserve">Check about the policy and practice for removing life support </t>
  </si>
  <si>
    <t xml:space="preserve">There is a procedure to allow patient relative/Next of Kin to observe patient in last hours </t>
  </si>
  <si>
    <t>ME F4.1</t>
  </si>
  <si>
    <t xml:space="preserve">Facility ensures standard practices and materials for decontamination and cleaning of instruments and  procedures areas </t>
  </si>
  <si>
    <t>Decontamination of operating &amp; Procedure surfaces</t>
  </si>
  <si>
    <t>Ask staff about how they decontaminate the procedure surface like Examination table , dressing table, Stretcher/Trolleys  etc. 
(Wiping with .5% Chlorine solution</t>
  </si>
  <si>
    <t xml:space="preserve">Proper Decontamination of instruments after use </t>
  </si>
  <si>
    <t xml:space="preserve">
Ask staff how they decontaminate the instruments like Stethoscope, Dressing Instruments, Examination Instruments, Blood Pressure Cuff etc
(Soaking in 0.5% Chlorine Solution, Wiping with 0.5% Chlorine Solution </t>
  </si>
  <si>
    <t>Contact time for decontamination  is adequate</t>
  </si>
  <si>
    <t>10 minutes</t>
  </si>
  <si>
    <t>Cleaning of instruments after decontamination</t>
  </si>
  <si>
    <t>Cleaning is done with detergent and running water after decontamination</t>
  </si>
  <si>
    <t>Proper handling of Soiled and infected linen</t>
  </si>
  <si>
    <t xml:space="preserve">No sorting ,Rinsing or sluicing at Point of use/ Patient care area </t>
  </si>
  <si>
    <t>Staff know how to make chlorine solution</t>
  </si>
  <si>
    <t>ME F4.2</t>
  </si>
  <si>
    <t xml:space="preserve">Facility ensures standard practices and materials for disinfection and sterilization of instruments and equipments </t>
  </si>
  <si>
    <t>Equipment and instruments are  sterilized after each use as per requirement</t>
  </si>
  <si>
    <t>Autoclaving/HLD/Chemical Sterilization</t>
  </si>
  <si>
    <t>High level Disinfection of instruments/equipments  is done  as per protocol</t>
  </si>
  <si>
    <t>Ask staff about method and time required for boiling</t>
  </si>
  <si>
    <t>Autoclaved dressing material is used</t>
  </si>
  <si>
    <t>Standard F5</t>
  </si>
  <si>
    <t xml:space="preserve">Physical layout and environmental control of the patient care areas ensures infection prevention </t>
  </si>
  <si>
    <t>ME F5.1</t>
  </si>
  <si>
    <t xml:space="preserve">Layout of the department is conducive for the infection control practices </t>
  </si>
  <si>
    <t xml:space="preserve">Facility layout ensures separation of general traffic from patient traffic </t>
  </si>
  <si>
    <t>ME F5.2</t>
  </si>
  <si>
    <t xml:space="preserve">Facility ensures availability of  standard materials for cleaning and disinfection of patient care areas </t>
  </si>
  <si>
    <t>Availability of disinfectant as per requirement</t>
  </si>
  <si>
    <t xml:space="preserve">Chlorine solution, Glutaraldehyde, carbolic acid </t>
  </si>
  <si>
    <t>Availability of cleaning agent as per requirement</t>
  </si>
  <si>
    <t>Hospital grade phenyl, disinfectant detergent solution</t>
  </si>
  <si>
    <t>ME F5.3</t>
  </si>
  <si>
    <t xml:space="preserve">Facility ensures standard practices followed for cleaning and disinfection of patient care areas </t>
  </si>
  <si>
    <t xml:space="preserve">Staff is trained for spill management </t>
  </si>
  <si>
    <t>Cleaning of patient care area with detergent solution</t>
  </si>
  <si>
    <t>Staff is trained for preparing cleaning solution as per standard procedure</t>
  </si>
  <si>
    <t>Standard practice of mopping and scrubbing are followed</t>
  </si>
  <si>
    <t>Unidirectional mopping from inside out</t>
  </si>
  <si>
    <t>Cleaning equipments like broom are not used in patient care areas</t>
  </si>
  <si>
    <t>Any cleaning equipment leading to dispersion of dust particles in air should be avoided</t>
  </si>
  <si>
    <t>ME F5.4</t>
  </si>
  <si>
    <t xml:space="preserve">Facility ensures segregation infectious patients </t>
  </si>
  <si>
    <t>ME F5.5</t>
  </si>
  <si>
    <t xml:space="preserve">Facility ensures air quality of high risk area </t>
  </si>
  <si>
    <t>Standard F6</t>
  </si>
  <si>
    <t xml:space="preserve">Facility has defined and established procedures for segregation, collection, treatment and disposal of Bio Medical and hazardous Waste. </t>
  </si>
  <si>
    <t>ME F6.1</t>
  </si>
  <si>
    <t>Facility Ensures segregation of Bio Medical Waste as per guidelines</t>
  </si>
  <si>
    <t xml:space="preserve">Availability of colour coded bins at point of waste generation </t>
  </si>
  <si>
    <t xml:space="preserve">Segregation of different category of waste as per guidelines </t>
  </si>
  <si>
    <t xml:space="preserve">Display of work instructions for segregation and handling of Biomedical waste </t>
  </si>
  <si>
    <t>Standard F1.</t>
  </si>
  <si>
    <t>There is no mixing of infectious and general waste</t>
  </si>
  <si>
    <t>ME F6.2</t>
  </si>
  <si>
    <t xml:space="preserve">Facility ensures management of sharps as per guidelines </t>
  </si>
  <si>
    <t xml:space="preserve">Availability of functional needle cutters </t>
  </si>
  <si>
    <t xml:space="preserve">See if it has been used or just lying idle </t>
  </si>
  <si>
    <t xml:space="preserve">Availability of post exposure prophylaxis </t>
  </si>
  <si>
    <t>Ask if available. Where it is stored and who is in charge of that.</t>
  </si>
  <si>
    <t xml:space="preserve">Staff knows what to do in condition of needle stick injury </t>
  </si>
  <si>
    <t xml:space="preserve">Staff knows what to do in case of shape injury. Whom to report. See if any reporting has been done </t>
  </si>
  <si>
    <t>ME F6.3</t>
  </si>
  <si>
    <t xml:space="preserve">Facility ensures transportation and disposal of waste as per guidelines </t>
  </si>
  <si>
    <t>Check bins are not overfilled</t>
  </si>
  <si>
    <t>Transportation of bio medical waste is done in close container/trolley</t>
  </si>
  <si>
    <t xml:space="preserve">Staff aware of mercury spill management </t>
  </si>
  <si>
    <t>Area of Concern - G Quality Management</t>
  </si>
  <si>
    <t>Standard F2.</t>
  </si>
  <si>
    <t>Standard G1</t>
  </si>
  <si>
    <t xml:space="preserve">The facility has established organizational framework for quality improvement </t>
  </si>
  <si>
    <t>ME G1.1</t>
  </si>
  <si>
    <t xml:space="preserve">The facility has a quality team in place </t>
  </si>
  <si>
    <t xml:space="preserve">There is a designated departmental  nodal person for coordinating Quality Assurance activities </t>
  </si>
  <si>
    <t>ME G1.2</t>
  </si>
  <si>
    <t>The facility reviews quality of its services at periodic intervals</t>
  </si>
  <si>
    <t>Standard G2</t>
  </si>
  <si>
    <t>Facility has established system for patient and employee satisfaction</t>
  </si>
  <si>
    <t>Standard F3.</t>
  </si>
  <si>
    <t>ME G2.1</t>
  </si>
  <si>
    <t>Patient Satisfaction surveys are conducted at periodic intervals</t>
  </si>
  <si>
    <t xml:space="preserve">OPD Patient satisfaction survey done on monthly basis </t>
  </si>
  <si>
    <t>ME G2.2</t>
  </si>
  <si>
    <t xml:space="preserve">Facility analyses the patient feed back and do root cause analysis </t>
  </si>
  <si>
    <t>ME G2.3</t>
  </si>
  <si>
    <t xml:space="preserve">Facility prepares the action plans for the areas of low satisfaction </t>
  </si>
  <si>
    <t>Standard G3</t>
  </si>
  <si>
    <t xml:space="preserve">Facility have established internal and external quality assurance programs wherever it is critical to quality. </t>
  </si>
  <si>
    <t>ME F1.2.</t>
  </si>
  <si>
    <t>ME G3.1</t>
  </si>
  <si>
    <t xml:space="preserve">Facility has established internal quality assurance program at relevant departments </t>
  </si>
  <si>
    <t>Surface and environment samples are taken for microbiological surveillance</t>
  </si>
  <si>
    <t>There is system daily round by matron/hospital manager/ hospital superintendent/ Hospital Manager/ Matron in charge for monitoring of services</t>
  </si>
  <si>
    <t xml:space="preserve">Swab are taken from infection prone surfaces </t>
  </si>
  <si>
    <t>Internal Quality Assurance is established at  ICTC lab</t>
  </si>
  <si>
    <t>ME G3.2</t>
  </si>
  <si>
    <t xml:space="preserve">Facility has established external assurance programs at relevant departments </t>
  </si>
  <si>
    <t xml:space="preserve">External Quality assurance program is established at ICTC lab </t>
  </si>
  <si>
    <t>ME F1.4.</t>
  </si>
  <si>
    <t>Standard F4.</t>
  </si>
  <si>
    <t>ME G3.3</t>
  </si>
  <si>
    <t>Facility has established system for use of check lists in different departments and services</t>
  </si>
  <si>
    <t xml:space="preserve">Departmental checklist are used for monitoring and quality assurance </t>
  </si>
  <si>
    <t>ME F1.5.</t>
  </si>
  <si>
    <t xml:space="preserve">Staff is designated for filling and monitoring of these checklists </t>
  </si>
  <si>
    <t>Standard G4</t>
  </si>
  <si>
    <t xml:space="preserve">Facility has established, documented implemented and maintained Standard Operating Procedures for all key processes and support services. </t>
  </si>
  <si>
    <t>ME G4.1</t>
  </si>
  <si>
    <t xml:space="preserve">Departmental standard operating procedures are available </t>
  </si>
  <si>
    <t>Standard operating procedure for department has been prepared and approved</t>
  </si>
  <si>
    <t>Current version of SOP are available with  process owner</t>
  </si>
  <si>
    <t>Standard F5.</t>
  </si>
  <si>
    <t>ME G4.2</t>
  </si>
  <si>
    <t xml:space="preserve">Standard Operating Procedures adequately describes process and procedures </t>
  </si>
  <si>
    <t>OPD has documented procedure for Registration</t>
  </si>
  <si>
    <t>ME F2.1.</t>
  </si>
  <si>
    <t xml:space="preserve">OPD has documented procedure for patient calling system in OPD clinics </t>
  </si>
  <si>
    <t>OPD has documented procedure for receiving of patient in clinic</t>
  </si>
  <si>
    <t xml:space="preserve">OPD has documented process for OPD consultation </t>
  </si>
  <si>
    <t xml:space="preserve">OPD has documented procedure for investigation </t>
  </si>
  <si>
    <t>OPD has documented procedure for prescription and drug dispensing</t>
  </si>
  <si>
    <t xml:space="preserve">Availability of Alchol based Hand rub </t>
  </si>
  <si>
    <t>OPD has documented procedure for nursing process in OPD</t>
  </si>
  <si>
    <t>OPD has documented procedure for patient privacy and confidentiality</t>
  </si>
  <si>
    <t>ME F2.2.</t>
  </si>
  <si>
    <t>OPD has documented procedure for conducting, analysing patient satisfaction survey</t>
  </si>
  <si>
    <t>OPD has documented procedure for equipment management and maintenance in OPD</t>
  </si>
  <si>
    <t>Department has documented procedure for Administrative  and non clinical work at OPD</t>
  </si>
  <si>
    <t>ME F2.3.</t>
  </si>
  <si>
    <t>Department has documented procedure for No Smoking Policy in OPD</t>
  </si>
  <si>
    <t>OPD has documented procedure for duty roaster, punctuality, dress code and identity for OPD staff</t>
  </si>
  <si>
    <t>Proper cleaning of procedure site  with antisepesis</t>
  </si>
  <si>
    <t>like before giving IM/IV injection, drawing blood, putting Interavenous and urinary catheter</t>
  </si>
  <si>
    <t>ME G4.3</t>
  </si>
  <si>
    <t xml:space="preserve">Staff is trained and aware of the standard procedures written in SOPs </t>
  </si>
  <si>
    <t xml:space="preserve">Check Staff is a aware of relevant part of SOPs </t>
  </si>
  <si>
    <t>Standard F6.</t>
  </si>
  <si>
    <t>ME G4.4</t>
  </si>
  <si>
    <t xml:space="preserve">Work instructions are displayed at Point of use </t>
  </si>
  <si>
    <t>Work instruction/clinical  protocols are displayed</t>
  </si>
  <si>
    <t>Relevant protocols are displayed like Clinical Protocols for ANC checkups</t>
  </si>
  <si>
    <t>Standard G 5</t>
  </si>
  <si>
    <t xml:space="preserve">Facility maps its key processes and seeks to make them more efficient by reducing non value adding activities and wastages </t>
  </si>
  <si>
    <t>ME G5.1</t>
  </si>
  <si>
    <t xml:space="preserve">Facility maps its critical processes </t>
  </si>
  <si>
    <t>Process mapping of critical processes done</t>
  </si>
  <si>
    <t>ME F3.1.</t>
  </si>
  <si>
    <t>ME G5.2</t>
  </si>
  <si>
    <t xml:space="preserve">Facility identifies non value adding activities / waste / redundant activities </t>
  </si>
  <si>
    <t xml:space="preserve">Non value adding activities are identified </t>
  </si>
  <si>
    <t>ME G5.3</t>
  </si>
  <si>
    <t xml:space="preserve">Facility takes corrective action to improve the processes </t>
  </si>
  <si>
    <t xml:space="preserve">Processes are rearranged as per requirement </t>
  </si>
  <si>
    <t>Standard G6</t>
  </si>
  <si>
    <t>The facility has established system of periodic review as internal  assessment , medical &amp; death audit and prescription audit</t>
  </si>
  <si>
    <t>Personal protective kit for infectious patients</t>
  </si>
  <si>
    <t>ME F3.2.</t>
  </si>
  <si>
    <t>ME G6.1</t>
  </si>
  <si>
    <t xml:space="preserve">The facility conducts periodic internal assessment </t>
  </si>
  <si>
    <t xml:space="preserve">Internal assessment is done at periodic interval </t>
  </si>
  <si>
    <t>ME G6.2</t>
  </si>
  <si>
    <t xml:space="preserve">The facility conducts the periodic prescription/ medical/death audits </t>
  </si>
  <si>
    <t xml:space="preserve">There is procedure to conduct Medical Audit </t>
  </si>
  <si>
    <t xml:space="preserve">There is procedure to conduct Prescription audit </t>
  </si>
  <si>
    <t>ME G6.3</t>
  </si>
  <si>
    <t>The facility ensures non compliances are enumerated and recorded adequately</t>
  </si>
  <si>
    <t xml:space="preserve">Non Compliance are enumerated and recorded </t>
  </si>
  <si>
    <t>ME G6.4</t>
  </si>
  <si>
    <t xml:space="preserve">Action plan is made on the gaps found in the assessment / audit process </t>
  </si>
  <si>
    <t xml:space="preserve">Action plan prepared </t>
  </si>
  <si>
    <t>ME G6.5</t>
  </si>
  <si>
    <t xml:space="preserve">Corrective and preventive actions are taken to address issues, observed in the assessment &amp; audit </t>
  </si>
  <si>
    <t xml:space="preserve">Corrective and preventive  action taken </t>
  </si>
  <si>
    <t>ME F4.1.</t>
  </si>
  <si>
    <t>Standard G7</t>
  </si>
  <si>
    <t xml:space="preserve">Facility ensures standard practices and materials for decontamination and clean ing of instruments and  procedures areas </t>
  </si>
  <si>
    <t xml:space="preserve">The facility has defined and established Quality Policy &amp; Quality Objectives </t>
  </si>
  <si>
    <t>Ask stff about how they decontaminate the procedure surface like Examination table , dressing table, Stretcher/Trolleys  etc. 
(Wiping with .5% Chlorine solution</t>
  </si>
  <si>
    <t xml:space="preserve">Decontamination of instruments after use </t>
  </si>
  <si>
    <t xml:space="preserve">
Ask staff how they decontaminate the instruments like ambubag, suction cannula, Airways, Face Masks, Surgical Instruments 
(Soaking in 0.5% Chlorine Solution, Wiping with 0.5% Chlorine Solution or 70% Alcohal as applicable </t>
  </si>
  <si>
    <t>Contact time for decontamination  is adeqaute</t>
  </si>
  <si>
    <t>ME G7.1</t>
  </si>
  <si>
    <t xml:space="preserve">The facility defines its quality policy </t>
  </si>
  <si>
    <t>ME G7.2</t>
  </si>
  <si>
    <t>ME G7.3</t>
  </si>
  <si>
    <t>ME G7.4</t>
  </si>
  <si>
    <t>Standard G8</t>
  </si>
  <si>
    <t>Facility seeks continually improvement by practicing Quality method and tools.</t>
  </si>
  <si>
    <t>ME F4.2.</t>
  </si>
  <si>
    <t>Equipment and instruments are  sterlized after each use as per requirement</t>
  </si>
  <si>
    <t>Autoclaving/HLD/Chemical Sterlization</t>
  </si>
  <si>
    <t>Ask staff about method and time required for bioling</t>
  </si>
  <si>
    <t>ME G8.1</t>
  </si>
  <si>
    <t xml:space="preserve">Facility uses method for quality improvement in services </t>
  </si>
  <si>
    <t>PDCA</t>
  </si>
  <si>
    <t>Chemical sterilization  of instruments/equipments is done as per protocols</t>
  </si>
  <si>
    <t>5S</t>
  </si>
  <si>
    <t>Six Sigma</t>
  </si>
  <si>
    <t>ME G8.2</t>
  </si>
  <si>
    <t xml:space="preserve">Facility uses tools for quality improvement in services </t>
  </si>
  <si>
    <t>Ask staff about method, concentration and contact time  requied for chemical sterilization</t>
  </si>
  <si>
    <t>Standard G3.</t>
  </si>
  <si>
    <t xml:space="preserve">Area of Concern - H Outcome </t>
  </si>
  <si>
    <t xml:space="preserve">Standard H1 </t>
  </si>
  <si>
    <t xml:space="preserve">The facility measures Productivity Indicators and ensures compliance with State/National benchmarks </t>
  </si>
  <si>
    <t>ME F5.1.</t>
  </si>
  <si>
    <t>ME F5.2.</t>
  </si>
  <si>
    <t>ME H1.1</t>
  </si>
  <si>
    <t xml:space="preserve">Facility measures productivity Indicators on monthly basis </t>
  </si>
  <si>
    <t xml:space="preserve">Proportion of follow-up patients </t>
  </si>
  <si>
    <t xml:space="preserve">Chlorine solution, Gluteraldehye, carbolic acid </t>
  </si>
  <si>
    <t xml:space="preserve">No of ANC done per thousand </t>
  </si>
  <si>
    <t>Hospital grade phenyle, disinfectant detergent solution</t>
  </si>
  <si>
    <t xml:space="preserve">ICTC OPD per thousand </t>
  </si>
  <si>
    <t>ME F5.3.</t>
  </si>
  <si>
    <t>Cleaning of patient care area with disinfectant detergent solution</t>
  </si>
  <si>
    <t xml:space="preserve">ARSH OPD per thousand </t>
  </si>
  <si>
    <t>Standard G4.</t>
  </si>
  <si>
    <t xml:space="preserve">Immunization OPD per thousand </t>
  </si>
  <si>
    <t>ME H1.2</t>
  </si>
  <si>
    <t>The Facility measures equity indicators periodically</t>
  </si>
  <si>
    <t xml:space="preserve">Proportion of BPL patients </t>
  </si>
  <si>
    <t>ME H1.3</t>
  </si>
  <si>
    <t>ME F5.4.</t>
  </si>
  <si>
    <t xml:space="preserve">Facility ensures compliance of key productivity indicators with national/state benchmarks </t>
  </si>
  <si>
    <t>Emergency department define list of infectious diseases require special precaution and barrier nursing</t>
  </si>
  <si>
    <t xml:space="preserve">Standard H2 </t>
  </si>
  <si>
    <t>The facility measures Efficiency Indicators and ensure to reach State/National Benchmark</t>
  </si>
  <si>
    <t xml:space="preserve">Staff is trained for barrier nursing </t>
  </si>
  <si>
    <t>Standard G5.</t>
  </si>
  <si>
    <t>ME H2.1</t>
  </si>
  <si>
    <t>ME F6.1.</t>
  </si>
  <si>
    <t xml:space="preserve">Facility measures efficiency Indicators on monthly basis </t>
  </si>
  <si>
    <t>OPD per Doctor</t>
  </si>
  <si>
    <t>Counselling per counsellor</t>
  </si>
  <si>
    <t>ME H2.2</t>
  </si>
  <si>
    <t xml:space="preserve">Facility ensures compliance of key efficiency indicators with national/state benchmarks </t>
  </si>
  <si>
    <t>Standard H3</t>
  </si>
  <si>
    <t>The facility measures Clinical Care &amp; Safety Indicators and tries to reach State/National benchmark</t>
  </si>
  <si>
    <t>ME F6.2.</t>
  </si>
  <si>
    <t>Standard G6.</t>
  </si>
  <si>
    <t>ME H3.1</t>
  </si>
  <si>
    <t xml:space="preserve">Facility measures Clinical Care &amp; Safety Indicators on monthly basis </t>
  </si>
  <si>
    <t xml:space="preserve">Consultation time at ANC Clinic </t>
  </si>
  <si>
    <t>ME F6.3.</t>
  </si>
  <si>
    <t>Time motion study</t>
  </si>
  <si>
    <t xml:space="preserve">Proportion of High risk pregnancy detected during ANC </t>
  </si>
  <si>
    <t>No of High Risk Pregnancies X100/ Total no PW used ANC services in the month</t>
  </si>
  <si>
    <t xml:space="preserve">Proportion of severe anaemia cases </t>
  </si>
  <si>
    <t>ME H3.2</t>
  </si>
  <si>
    <t xml:space="preserve">Facility ensures compliance of key Clinical Care &amp; Safety with national/state benchmarks </t>
  </si>
  <si>
    <t>Standard H4</t>
  </si>
  <si>
    <t xml:space="preserve">The facility measures Service Quality Indicators and endeavours to reach State/National benchmark </t>
  </si>
  <si>
    <t>Standard G7.</t>
  </si>
  <si>
    <t xml:space="preserve">Disinfection of liquid waste before disposal </t>
  </si>
  <si>
    <t>Quality  Management</t>
  </si>
  <si>
    <t>ME H4.1</t>
  </si>
  <si>
    <t xml:space="preserve">Facility measures Service Quality Indicators on monthly basis </t>
  </si>
  <si>
    <t xml:space="preserve">Patient Satisfaction Score </t>
  </si>
  <si>
    <t xml:space="preserve">Waiting time at registration counter </t>
  </si>
  <si>
    <t xml:space="preserve">Waiting time at ANC Clinic </t>
  </si>
  <si>
    <t>Standard G8.</t>
  </si>
  <si>
    <t>Average door to drug time</t>
  </si>
  <si>
    <t>ME H4.2</t>
  </si>
  <si>
    <t xml:space="preserve">Facility ensures compliance of key Service Quality with national/state benchmarks </t>
  </si>
  <si>
    <t xml:space="preserve">OPD Score Card </t>
  </si>
  <si>
    <t>Standard H1 .</t>
  </si>
  <si>
    <t>OPD Score</t>
  </si>
  <si>
    <t xml:space="preserve">Area of Concern wise Score </t>
  </si>
  <si>
    <t>ME G3.1.</t>
  </si>
  <si>
    <t>There is system daily round by matron/hospital manager/ hospital superitendant/ Hospital Manager/ Matron in charge for monitoring of services</t>
  </si>
  <si>
    <t xml:space="preserve">There is system for periodic check up of Ambulances by designated hospital staff </t>
  </si>
  <si>
    <t>ME G3.2.</t>
  </si>
  <si>
    <t>There is periodic assessment of preparedness for disaster by competent authority</t>
  </si>
  <si>
    <t>ME G3.3.</t>
  </si>
  <si>
    <t>A</t>
  </si>
  <si>
    <t xml:space="preserve">Service Provision </t>
  </si>
  <si>
    <t>Standard H2 .</t>
  </si>
  <si>
    <t>B</t>
  </si>
  <si>
    <t xml:space="preserve">Patient Rights </t>
  </si>
  <si>
    <t>ME G4.1.</t>
  </si>
  <si>
    <t>C</t>
  </si>
  <si>
    <t xml:space="preserve">Inputs </t>
  </si>
  <si>
    <t>ME G4.2.</t>
  </si>
  <si>
    <t>Emergency has documented procedure for receiving the patient in emergency</t>
  </si>
  <si>
    <t>D</t>
  </si>
  <si>
    <t xml:space="preserve">Department has documented procedure for triaging </t>
  </si>
  <si>
    <t>E</t>
  </si>
  <si>
    <t xml:space="preserve">Department has documented procedure for taking consent </t>
  </si>
  <si>
    <t xml:space="preserve">Clinical Services </t>
  </si>
  <si>
    <t>Department has documented procedure for initial screening of patient</t>
  </si>
  <si>
    <t>F</t>
  </si>
  <si>
    <t>Infection Control</t>
  </si>
  <si>
    <t>Department has documented procedure for nursing care</t>
  </si>
  <si>
    <t>Standard H3.</t>
  </si>
  <si>
    <t>Department has documented procedure for admission and transfer of the patient to ward</t>
  </si>
  <si>
    <t>G</t>
  </si>
  <si>
    <t xml:space="preserve">Quality Management </t>
  </si>
  <si>
    <t>Emergency has documented procedure for Handling medical records</t>
  </si>
  <si>
    <t>H</t>
  </si>
  <si>
    <t>Department has documented procedure for maintaining records in Emergency</t>
  </si>
  <si>
    <t xml:space="preserve">Outcome </t>
  </si>
  <si>
    <t>Department has documented procedure to handle brought in dead patient</t>
  </si>
  <si>
    <t>Department has documented procedure for storage, handling and release of dead body</t>
  </si>
  <si>
    <t>Department has documented procedure for storage and replenishing the  medicine  in emergency</t>
  </si>
  <si>
    <t>Maximum</t>
  </si>
  <si>
    <t xml:space="preserve">Percent </t>
  </si>
  <si>
    <t>Department has documented procedure for equipment preventive and break down maintenance</t>
  </si>
  <si>
    <t>Department has documented procedure for Disaster management</t>
  </si>
  <si>
    <t>ME G4.3.</t>
  </si>
  <si>
    <t>ME G4.4.</t>
  </si>
  <si>
    <t>Triage, CPR, Medical clinical protocols like Snake bite and poisoning</t>
  </si>
  <si>
    <t>Standard H4.</t>
  </si>
  <si>
    <t>Standard G 5.</t>
  </si>
  <si>
    <t>ME G5.1.</t>
  </si>
  <si>
    <t>ME G5.2.</t>
  </si>
  <si>
    <t>ME G6.1.</t>
  </si>
  <si>
    <t xml:space="preserve">There is procedure to conduct Death audit </t>
  </si>
  <si>
    <t>ME G6.4.</t>
  </si>
  <si>
    <t>ME G6.5.</t>
  </si>
  <si>
    <t>ME G7.2.</t>
  </si>
  <si>
    <t>ME G7.3.</t>
  </si>
  <si>
    <t xml:space="preserve">Total </t>
  </si>
  <si>
    <t>ME G8.1.</t>
  </si>
  <si>
    <t>Mistake proofing</t>
  </si>
  <si>
    <t>ME G8.2.</t>
  </si>
  <si>
    <t>ME H1.1.</t>
  </si>
  <si>
    <t xml:space="preserve">No of Emergency cases per thousand population </t>
  </si>
  <si>
    <t xml:space="preserve">No of trips per ambulance </t>
  </si>
  <si>
    <t>No. of obstetric cases treated per 1000 emergency cases</t>
  </si>
  <si>
    <t xml:space="preserve">No of resuscitation done per thousand population </t>
  </si>
  <si>
    <t>Resuscitation should include: Chest  Compression, Airway and Breathing</t>
  </si>
  <si>
    <t xml:space="preserve">Proportion of Patients attended in Night </t>
  </si>
  <si>
    <t>ME H1.2.</t>
  </si>
  <si>
    <t xml:space="preserve">Proportion of BPL Patients </t>
  </si>
  <si>
    <t>ME H1.3.</t>
  </si>
  <si>
    <t>ME H2.1.</t>
  </si>
  <si>
    <t xml:space="preserve">Response time for ambulance </t>
  </si>
  <si>
    <t xml:space="preserve">Proportion of cases referred </t>
  </si>
  <si>
    <t>Response time at emergency for initial assessment</t>
  </si>
  <si>
    <t>Proportion of patient referred by state owned/108 ambulance per 1000 referral cases</t>
  </si>
  <si>
    <t>ME H3.1.</t>
  </si>
  <si>
    <t xml:space="preserve">No of adverse events per thousand patients </t>
  </si>
  <si>
    <t xml:space="preserve">Death Rate </t>
  </si>
  <si>
    <t xml:space="preserve">No of Deaths in Emergency/ Total no of emergency attended </t>
  </si>
  <si>
    <t>ME H4.1.</t>
  </si>
  <si>
    <t xml:space="preserve">LAMA  Rate </t>
  </si>
  <si>
    <t xml:space="preserve">No of LAMA X 100/ No of Patients seen at emergency </t>
  </si>
  <si>
    <t>Absconding rate</t>
  </si>
  <si>
    <t xml:space="preserve">No of Absconding X 100/ No of Patients seen at emergency </t>
  </si>
  <si>
    <t>s</t>
  </si>
  <si>
    <t xml:space="preserve">Emergency Score Card </t>
  </si>
  <si>
    <t>Emergency Score</t>
  </si>
  <si>
    <t xml:space="preserve">Quality Manangement </t>
  </si>
  <si>
    <t xml:space="preserve">Checklist for Labour Room </t>
  </si>
  <si>
    <t>Reference No</t>
  </si>
  <si>
    <t>The facility provides Curative Services</t>
  </si>
  <si>
    <t xml:space="preserve">The facility provides RMNCHA Services </t>
  </si>
  <si>
    <t>Availability of Post partum sterilization services</t>
  </si>
  <si>
    <t xml:space="preserve">Management of Postpartum Haemorrhage  </t>
  </si>
  <si>
    <t xml:space="preserve">Management of Retained Placenta </t>
  </si>
  <si>
    <t>Management of PIH/Eclampsia/ Pre eclampsia</t>
  </si>
  <si>
    <t>Availability of New born resuscitation</t>
  </si>
  <si>
    <t>Availability of Essential new born care</t>
  </si>
  <si>
    <t xml:space="preserve">The facility Provides diagnostic Services </t>
  </si>
  <si>
    <t>Availability of point of care diagnostic test</t>
  </si>
  <si>
    <t>The facility provides services as mandated in national Health Programmes/ state scheme</t>
  </si>
  <si>
    <t xml:space="preserve">The facility provides support services </t>
  </si>
  <si>
    <t xml:space="preserve">The facility provides the information to care seekers, attendants &amp; community about the available  services  and their modalities </t>
  </si>
  <si>
    <t xml:space="preserve">Directional signage for  department is  displayed </t>
  </si>
  <si>
    <t>Restricted area signage displayed</t>
  </si>
  <si>
    <t xml:space="preserve">Entitlements under JSSK Displayed </t>
  </si>
  <si>
    <t xml:space="preserve">Entitlement under JSY displayed </t>
  </si>
  <si>
    <t xml:space="preserve">Contact details of referral transport / ambulance displayed </t>
  </si>
  <si>
    <t>Enquiry desk serving both maternity ward and labour</t>
  </si>
  <si>
    <t xml:space="preserve">Services are delivered in a manner that is sensitive to gender, religious and cultural needs, and there are no barrier on account of physical  economic, cultural or social reasons. </t>
  </si>
  <si>
    <t>Availability of Wheel chair or stretcher for easy Access to the labour room</t>
  </si>
  <si>
    <t>Availability of ramps and railing</t>
  </si>
  <si>
    <t>If not located on the ground floor availability of the ramp / lift with person for shifting</t>
  </si>
  <si>
    <t>The facility maintains privacy, confidentiality &amp; dignity of patient, and has a system for guarding patient related information.</t>
  </si>
  <si>
    <t>Availability of screen/ partition at delivery tables</t>
  </si>
  <si>
    <t>Curtains / frosted glass have been provided at windows</t>
  </si>
  <si>
    <t>Patient Records are kept at secure place beyond access to general staff/visitors</t>
  </si>
  <si>
    <t xml:space="preserve">OB/PI </t>
  </si>
  <si>
    <t xml:space="preserve">HIV status of patient is not disclosed except to staff that is directly involved in care </t>
  </si>
  <si>
    <t xml:space="preserve">The facility has defined and established procedures for informing patients about the medical condition, and involving them in treatment planning, and facilitates informed decision making    </t>
  </si>
  <si>
    <t>The facility ensures that there are no financial barrier to access, and that there is financial protection given from the cost of hospital services.</t>
  </si>
  <si>
    <t>Availability of store</t>
  </si>
  <si>
    <t xml:space="preserve">Corridors connecting labour room are broad enough to manage stretcher and trolleys </t>
  </si>
  <si>
    <t>Availability of labour tables as per delivery load</t>
  </si>
  <si>
    <t>Unidirectional  flow of care</t>
  </si>
  <si>
    <t>Labour room does not have temporary connections and loosely hanging wires</t>
  </si>
  <si>
    <t xml:space="preserve">Switch Boards other electrical installations are intact </t>
  </si>
  <si>
    <t>Labour room has sufficient fire  exit to permit safe escape to its occupant at time of fire</t>
  </si>
  <si>
    <t xml:space="preserve">Checklist for Maternity Ward  </t>
  </si>
  <si>
    <t>Reference no</t>
  </si>
  <si>
    <t>Availability of Ob&amp;G specialist on duty and on call paediatrician</t>
  </si>
  <si>
    <t xml:space="preserve">Measurable Element </t>
  </si>
  <si>
    <t>Checkpoints</t>
  </si>
  <si>
    <t>Availability of Nursing staff /ANM</t>
  </si>
  <si>
    <t>Compliance</t>
  </si>
  <si>
    <t>Assessment method</t>
  </si>
  <si>
    <t>Means of verification</t>
  </si>
  <si>
    <t>Remarks</t>
  </si>
  <si>
    <t>Obtained Marks</t>
  </si>
  <si>
    <t>Maximum Marks</t>
  </si>
  <si>
    <t>Nursing staff is skilled identifying and managing complication</t>
  </si>
  <si>
    <t xml:space="preserve">Counsellor is skilled for postnatal counselling </t>
  </si>
  <si>
    <t>The facility provides drugs and consumables required for assured services.</t>
  </si>
  <si>
    <t xml:space="preserve">Availability of uterotonic Drugs </t>
  </si>
  <si>
    <t xml:space="preserve">Availability of Antihypertensive </t>
  </si>
  <si>
    <t xml:space="preserve">Availability of IV Fluids </t>
  </si>
  <si>
    <t xml:space="preserve"> IV fluids, Normal saline, Ringer lactate,</t>
  </si>
  <si>
    <t>Others</t>
  </si>
  <si>
    <t xml:space="preserve">Availability of drugs for newborn </t>
  </si>
  <si>
    <t>Availability of dressings and Sanitary pads</t>
  </si>
  <si>
    <t>gauze piece and cotton swabs, sanitary pads, needle (round body and cutting), chromic catgut no. 0,</t>
  </si>
  <si>
    <t>Availability of syringes and IV Sets /tubes</t>
  </si>
  <si>
    <t>Antiseptic lotion</t>
  </si>
  <si>
    <t xml:space="preserve">Availability of consumables for new born care </t>
  </si>
  <si>
    <t>Emergency Drug Tray is maintained</t>
  </si>
  <si>
    <t>Availability of Gynaecology indoor services</t>
  </si>
  <si>
    <t>For obstetric indoor services kindly refer to ME A2.2</t>
  </si>
  <si>
    <t>Delivery kits are in adequate numbers as per load</t>
  </si>
  <si>
    <t>Availability of Instruments arranged  for Episiotomy  trays</t>
  </si>
  <si>
    <t>Availability of Baby tray</t>
  </si>
  <si>
    <t>Availability of instruments arranged for MVA/EVA tray</t>
  </si>
  <si>
    <t>Availability of instruments arranged for PPIUCD tray</t>
  </si>
  <si>
    <t>Availability of Point of care diagnostic instruments</t>
  </si>
  <si>
    <t>Availability of nursing services 24X7</t>
  </si>
  <si>
    <t>Glucometer, Doppler and HIV rapid diagnostic kit</t>
  </si>
  <si>
    <t>Refrigerator, Crash cart/Drug trolley, instrument trolley, dressing trolley</t>
  </si>
  <si>
    <t>Availability/ linkage with blood bank</t>
  </si>
  <si>
    <t>Availability of  indoor services for  Antenatal cases</t>
  </si>
  <si>
    <t>Antenatal ward- Clean Ward</t>
  </si>
  <si>
    <t xml:space="preserve">Availability of indoor services for  normal delivery </t>
  </si>
  <si>
    <t>Postnatal ward -Normal delivery</t>
  </si>
  <si>
    <t xml:space="preserve">Availability of indoor services for C section </t>
  </si>
  <si>
    <t>Postnatal ward -C-section delivery</t>
  </si>
  <si>
    <t>Availability of indoor services for Septic cases</t>
  </si>
  <si>
    <t>Septic ward</t>
  </si>
  <si>
    <t xml:space="preserve">Prevention of hypothermia and initiation of breast feeding </t>
  </si>
  <si>
    <t xml:space="preserve">Screening of New born for Birth Defects </t>
  </si>
  <si>
    <t>Availability / linkage with Radiology</t>
  </si>
  <si>
    <t>Availability / linkage with laboratory</t>
  </si>
  <si>
    <t>Up to date instructions for operation and maintenance of equipments are readily available with labour room staff.</t>
  </si>
  <si>
    <t>Treatment of Malaria in pregnancy</t>
  </si>
  <si>
    <t>check the records for management of cases in last one year</t>
  </si>
  <si>
    <t xml:space="preserve">The facility provides services under National Programme for control of Blindness as per guidelines </t>
  </si>
  <si>
    <t>The facility provide services under National health Programme for prevention and control of deafness</t>
  </si>
  <si>
    <t xml:space="preserve">Referral of of child born of High Risk pregnancy showing features suggestive of hearing empairment </t>
  </si>
  <si>
    <t xml:space="preserve">Narcotics and psychotropic drugs are kept in lock and key </t>
  </si>
  <si>
    <t xml:space="preserve">Checklist for SNCU </t>
  </si>
  <si>
    <t>Reference</t>
  </si>
  <si>
    <t xml:space="preserve">ME Statement </t>
  </si>
  <si>
    <t>Compliance/Full/ Partial/No</t>
  </si>
  <si>
    <t>Assessment Method</t>
  </si>
  <si>
    <t>There is no overcrowding in labour room</t>
  </si>
  <si>
    <t>Security arrangement in labour room</t>
  </si>
  <si>
    <t>New born identification band and foot prints are in practice</t>
  </si>
  <si>
    <t>Ask female staff weather they feel secure at work place</t>
  </si>
  <si>
    <t>Visiting hours and visitor policy are displayed</t>
  </si>
  <si>
    <t>List of drugs available are displayed and updated</t>
  </si>
  <si>
    <t>Breast feeding and care of breast, kangaroo care, family planning, Danger signs, PN advice, Information material about PCPNDT etc</t>
  </si>
  <si>
    <t>Counselling aids like flip chart etc are available for post partum counselling</t>
  </si>
  <si>
    <t xml:space="preserve">The Facility Provides  of General Medicine Services </t>
  </si>
  <si>
    <t xml:space="preserve">The Facility Provides General Surgeries Services </t>
  </si>
  <si>
    <t xml:space="preserve">The Facility Provides Obstetrics &amp; Gynaecology Services </t>
  </si>
  <si>
    <t xml:space="preserve">The Facility Provides Paediatric Services </t>
  </si>
  <si>
    <t>Discharge summary  is given to the patient</t>
  </si>
  <si>
    <t>Availability of functional SNCU</t>
  </si>
  <si>
    <t>For detailed service provision kindly refer A2.3</t>
  </si>
  <si>
    <t xml:space="preserve">Services are delivered in a manner that is sensitive to gender, religious and cultural needs, and there are no barrier on account of physical economic, cultural or social reasons. </t>
  </si>
  <si>
    <t xml:space="preserve">The Facility provides Ophthalmology Services </t>
  </si>
  <si>
    <t xml:space="preserve">The Facility provides ENT Services </t>
  </si>
  <si>
    <t xml:space="preserve">The Facility provides Orthopaedics Services </t>
  </si>
  <si>
    <t xml:space="preserve">The Facility provides Skin &amp; VD Services </t>
  </si>
  <si>
    <t xml:space="preserve">The Facility Provides Psychiatry Services </t>
  </si>
  <si>
    <t xml:space="preserve">The Facility Provides Dental Treatment Services </t>
  </si>
  <si>
    <t>No Male attendant allowed to stay in female wards  at night</t>
  </si>
  <si>
    <t>No condemned/Junk material in the Labour room</t>
  </si>
  <si>
    <t xml:space="preserve">The Facility Provides AYUSH Services </t>
  </si>
  <si>
    <t xml:space="preserve">The Facility provides Physiotherapy Services </t>
  </si>
  <si>
    <t xml:space="preserve">The Facility provides services for OPD procedures </t>
  </si>
  <si>
    <t>Availability of Wheel chair or stretcher for easy Access to the ward</t>
  </si>
  <si>
    <t>Availability of nursing care services 24X7</t>
  </si>
  <si>
    <t>The Facility provides services for Super specialties, as mandated</t>
  </si>
  <si>
    <t xml:space="preserve">The Facility Provides Accident &amp; Emergency Services </t>
  </si>
  <si>
    <t>The Facility Provides Intensive care Services</t>
  </si>
  <si>
    <t>The Facility provides blood bank  and transfusion services</t>
  </si>
  <si>
    <t>Availability of hot water</t>
  </si>
  <si>
    <t>Availability of power back  up in labour room</t>
  </si>
  <si>
    <t xml:space="preserve">Availability of UPS  </t>
  </si>
  <si>
    <t>Bracket screen</t>
  </si>
  <si>
    <t>Curtains have been provided at windows</t>
  </si>
  <si>
    <t xml:space="preserve">Patients are dressed/covered while shifting the patients from one department to other </t>
  </si>
  <si>
    <t xml:space="preserve">No two patients are treated on one bed </t>
  </si>
  <si>
    <t xml:space="preserve">Availability  of Centralized /local piped Oxygen and vacuum supply </t>
  </si>
  <si>
    <t xml:space="preserve">The Facility provides Reproductive health  Services </t>
  </si>
  <si>
    <t xml:space="preserve">No information regarding patient  identity and details are unnecessary displayed </t>
  </si>
  <si>
    <t xml:space="preserve">The Facility provides maternal health Services </t>
  </si>
  <si>
    <t xml:space="preserve">The Facility provides Newborn health  Services </t>
  </si>
  <si>
    <t>Management of low birth weight infants &lt;1800 gm and preterm</t>
  </si>
  <si>
    <t>Management of all sick new borns except those requiring mechanical ventilation and major surgical intervention</t>
  </si>
  <si>
    <t>Resuscitation</t>
  </si>
  <si>
    <t xml:space="preserve">Prevention of infection including management of newborn sepsis </t>
  </si>
  <si>
    <t>Provision of Warmth</t>
  </si>
  <si>
    <t>Phototherapy for new born</t>
  </si>
  <si>
    <t>Breast feeding/feeding support and Kangaroo Mother care (KMC)</t>
  </si>
  <si>
    <t xml:space="preserve">The Facility provides child health Services </t>
  </si>
  <si>
    <t xml:space="preserve">General Consent is taken before admission </t>
  </si>
  <si>
    <t xml:space="preserve">The Facility provides adolescent health Services </t>
  </si>
  <si>
    <t xml:space="preserve">Patient and their attendent is informed about her clinical condition and treatment being provided </t>
  </si>
  <si>
    <t xml:space="preserve">The Facility provides Radiology Services </t>
  </si>
  <si>
    <t>Availability for USG and portable X ray services</t>
  </si>
  <si>
    <t>In house, Parent hospital and Outsourced</t>
  </si>
  <si>
    <t xml:space="preserve">The Facility Provides Laboratory Services </t>
  </si>
  <si>
    <t>SNCU has facility /Linkage for laboratory investigation.</t>
  </si>
  <si>
    <t>Availability of side laboratory: Serum billirubin, Plasma glucose, Serum creatnine, Blood count, Platelet, C reactive protein, Prothrobin time, Blood gas analysis with PH measurement analysis.  If linkage with outside lab than give partial compliance</t>
  </si>
  <si>
    <t>Facility provides other diagnostic services, as mandated</t>
  </si>
  <si>
    <t>Stay in ward is free of cost</t>
  </si>
  <si>
    <t>Availability of Free Diet</t>
  </si>
  <si>
    <t>Availability of Free drop back</t>
  </si>
  <si>
    <t xml:space="preserve">The facility provides services under National Programme for prevention and  control of Blindness as per guidelines </t>
  </si>
  <si>
    <t>Availability of Free referral vehicle/Ambulance services</t>
  </si>
  <si>
    <t>Availability of Free Blood</t>
  </si>
  <si>
    <t xml:space="preserve">The facility is compliant with all statutory and regulatory requirement imposed by local, state or central government  </t>
  </si>
  <si>
    <t>Availability of Free drugs</t>
  </si>
  <si>
    <t>Availability of free diagnostic</t>
  </si>
  <si>
    <t xml:space="preserve">JSY Payment is done before discharge </t>
  </si>
  <si>
    <t xml:space="preserve">Roles &amp; Responsibilities of administrative and clinical staff are determined as per govt. regulations and standards operating procedures.  </t>
  </si>
  <si>
    <t xml:space="preserve">Adequate space in wards with no cluttering of beds </t>
  </si>
  <si>
    <t xml:space="preserve"> Distance between centres of two beds – 2.25 meter</t>
  </si>
  <si>
    <t>The facility has established procedure for monitoring the quality of outsourced services and adheres to contractual obligations</t>
  </si>
  <si>
    <t xml:space="preserve">Functional toilets  with running water and flush are available as per  strength and patient load of ward </t>
  </si>
  <si>
    <t xml:space="preserve">one toilet for 12 patients </t>
  </si>
  <si>
    <t xml:space="preserve">Functional bathroom with running water are available as per  strength and patient load of ward </t>
  </si>
  <si>
    <t xml:space="preserve">Availability of drinking water </t>
  </si>
  <si>
    <t>Patient/ visitor Hand washing area</t>
  </si>
  <si>
    <t xml:space="preserve">Separate toilets for visitors </t>
  </si>
  <si>
    <t xml:space="preserve">TV for entertainment and health promotion </t>
  </si>
  <si>
    <t xml:space="preserve">Adequate shaded waiting area is provide for attendants of patient </t>
  </si>
  <si>
    <t xml:space="preserve">Availability of Dedicated nursing station </t>
  </si>
  <si>
    <t>Availability of Examination room</t>
  </si>
  <si>
    <t>Availability of Treatment room</t>
  </si>
  <si>
    <t>Availability of Doctor's Duty room</t>
  </si>
  <si>
    <t>Availability of Nurse Duty room</t>
  </si>
  <si>
    <t>Availability of Store</t>
  </si>
  <si>
    <t xml:space="preserve">Drug &amp;Linen store </t>
  </si>
  <si>
    <t>Availability of Dirty room</t>
  </si>
  <si>
    <t xml:space="preserve">There is sufficient space between two bed to provide bed side nursing care and movement </t>
  </si>
  <si>
    <t>Space between two beds should be at least 4 ft and clearance between head end of bed and wall should be at least 1 ft and between side of bed and wall should be 2 ft</t>
  </si>
  <si>
    <t>Corridors are wide enough for patient, visitor and  trolley/ equipment movement</t>
  </si>
  <si>
    <t>Corridor should be 3 meters wide</t>
  </si>
  <si>
    <t xml:space="preserve">There  is separate nursing station for each ward </t>
  </si>
  <si>
    <t>Availability of adequate beds as per delivery load</t>
  </si>
  <si>
    <t>10 beds for 100 delivery per month</t>
  </si>
  <si>
    <t xml:space="preserve">Prepartaum and post partum wards are in proximity and functional linkage with labour room </t>
  </si>
  <si>
    <t xml:space="preserve">Postpartum ward and SNCU are in proximity and functional linkage </t>
  </si>
  <si>
    <t xml:space="preserve">C section ward is in Proximity and has functional linkage with OT </t>
  </si>
  <si>
    <t xml:space="preserve">Location of nursing station and patients beds  enables easy and direct observation of patients </t>
  </si>
  <si>
    <t>IPD building does not have temporary connections and loosely hanging wires</t>
  </si>
  <si>
    <t>Switch Boards other electrical installations are intact. There is proper earthing</t>
  </si>
  <si>
    <t>Services available in SNCU are displayed</t>
  </si>
  <si>
    <t>Check for that patient demographics like Name, age, Sex, Chief complaint, etc.</t>
  </si>
  <si>
    <t>Information about doctor/ Nurse on duty  is displayed and updated</t>
  </si>
  <si>
    <t xml:space="preserve">Contact information in respect of SNCU referral  services are displayed  </t>
  </si>
  <si>
    <t xml:space="preserve">Floors of the maternity ward are non slippery and even </t>
  </si>
  <si>
    <t>There is procedure for admitting Pregnant women directly coming to Labour room</t>
  </si>
  <si>
    <t>SI/RR/OB</t>
  </si>
  <si>
    <t>Display of  information for education of mother /relatives</t>
  </si>
  <si>
    <t xml:space="preserve">There is no delay in admission of pregnant women in labour pain </t>
  </si>
  <si>
    <t>Display of pictorial  information/ chart regarding expression of milk/ techniques for assistive feeding , KMC, complimentary feeding etc.</t>
  </si>
  <si>
    <t>OB/SI/RR</t>
  </si>
  <si>
    <t>Counselling aids are available for education of mother</t>
  </si>
  <si>
    <t>Check how service provider cope with shortage of delivery tables due to high patient load</t>
  </si>
  <si>
    <t>Maternity ward has sufficient fire  exit to permit safe escape to its occupant at time of fire</t>
  </si>
  <si>
    <t>Discharge summery  is given to the patient</t>
  </si>
  <si>
    <t xml:space="preserve">Services are delivered in manners that are sensitive to gender, religious, social and cultural needs and there are no barrier on account of physical access, language, cultural or social status. </t>
  </si>
  <si>
    <t>Maternity ward has installed fire Extinguisher  that is either  Class A , Class B, C type or ABC type</t>
  </si>
  <si>
    <t xml:space="preserve">Rapid Initial assessment of Pregnant Women to identify complication and Prioritize care 
 </t>
  </si>
  <si>
    <t>RR/SI/OB</t>
  </si>
  <si>
    <t xml:space="preserve">Recording and reporting of Clinical History </t>
  </si>
  <si>
    <t xml:space="preserve">Recording of current labour details  </t>
  </si>
  <si>
    <t xml:space="preserve">Time of start, frequency of contractions, time of bag of water leaking, colour and smell of fluid and baby movement </t>
  </si>
  <si>
    <t xml:space="preserve">Availability of General duty doctor at all time </t>
  </si>
  <si>
    <t xml:space="preserve"> </t>
  </si>
  <si>
    <t xml:space="preserve">Physical Examination </t>
  </si>
  <si>
    <t xml:space="preserve">Recording of Vitals , shape &amp; Size of abdomen , presence of  scars, foetal lie  and presentation. &amp; vaginal examination </t>
  </si>
  <si>
    <t xml:space="preserve">6 for 100-200 Deliveries/Month
8 for More than 200 deliveries per month </t>
  </si>
  <si>
    <t>There is fixed schedule for reassessment of Pregnant women as per standard protocol</t>
  </si>
  <si>
    <t>Availability of RMNCH counsellor</t>
  </si>
  <si>
    <t xml:space="preserve">Counsellor available for postpartum counselling of mothers </t>
  </si>
  <si>
    <t>Availability of dresser for C section ward</t>
  </si>
  <si>
    <t>Availability of ward attendant</t>
  </si>
  <si>
    <t>Availability of mamta/ ayahs and  Sanitary worker</t>
  </si>
  <si>
    <t xml:space="preserve">Availability Security staff </t>
  </si>
  <si>
    <t>The facility has defined and established procedures for continuity of care of patient and referral</t>
  </si>
  <si>
    <t>Privacy is maintained in breast feeding room</t>
  </si>
  <si>
    <t xml:space="preserve">Infant and young Child Feeding ( IYCF) practices   </t>
  </si>
  <si>
    <t xml:space="preserve">Biomedical waste management </t>
  </si>
  <si>
    <t>The facility has established procedure for continuity of care during interdepartmental transfer</t>
  </si>
  <si>
    <t xml:space="preserve">There is a procedure for consultation of  the patient to other specialist with in the hospital </t>
  </si>
  <si>
    <t>Nursing staff is skilled identificaton  and managing complication</t>
  </si>
  <si>
    <t>The facility provides appropriate referral linkages to the patients/Services  for transfer to other/higher facilities to assure the continuity of care.</t>
  </si>
  <si>
    <t xml:space="preserve">SNCU has system in place to take informed consent from patient relative whenever required </t>
  </si>
  <si>
    <t>SNCU has system in place to involve patient relatives in decision making of patient treatment</t>
  </si>
  <si>
    <t>SNCU has system in place to provide communication of newborn condition to parents/ relatives at least once in day</t>
  </si>
  <si>
    <t>Facility has defined and established grievance redressal system in place</t>
  </si>
  <si>
    <t>Availability of complaint box and display of process for grievance re addressal and whom to contact is displayed</t>
  </si>
  <si>
    <t>Check for nursing hand over</t>
  </si>
  <si>
    <t xml:space="preserve">Availability of Uterotonic  Drugs </t>
  </si>
  <si>
    <t xml:space="preserve">The facility is connected to medical colleges through telemedicine services </t>
  </si>
  <si>
    <t>Tocolytics ,Isoxsuprine</t>
  </si>
  <si>
    <t>Tab metronidazole 400mg, Gentamicin,</t>
  </si>
  <si>
    <t xml:space="preserve"> Tab Misprostol 200mg, Labetalol</t>
  </si>
  <si>
    <t xml:space="preserve">availability of analgesics and antipyretics </t>
  </si>
  <si>
    <t>Availability of Free diagnostics</t>
  </si>
  <si>
    <t xml:space="preserve"> Tab Paracetamol, Tab Ibuprofen, Piroxicam</t>
  </si>
  <si>
    <t>Availability of  free drop back</t>
  </si>
  <si>
    <t xml:space="preserve">Availability of other emergency drugs </t>
  </si>
  <si>
    <t>Tab Retrodrine, Misoprostol, Prostodin, steroid as Hydrocortisone, dexamethasone, iron, calcium, and folic acids tablets</t>
  </si>
  <si>
    <t>Availability of Free diet to patient</t>
  </si>
  <si>
    <t>Inj Vit K 10mg, Vaccine OPV, Hep B, BCG, paracetamol syrup/drops, Syp Calcium with Vit D, Multivitamin drops, colicaid drops, Nevirapine drops (for HIV + ve mother born children), gentian Violet (0.50%)</t>
  </si>
  <si>
    <t>Availability of Free Diet to mother</t>
  </si>
  <si>
    <t xml:space="preserve">Identification  tags for mother and baby / foot print are used for identification of newborns </t>
  </si>
  <si>
    <t>Availability of Free patient transport</t>
  </si>
  <si>
    <t xml:space="preserve">There is a process to ensue the accuracy of verbal/telephonic orders  </t>
  </si>
  <si>
    <t>Paediatric iv sets, urinary catheter with bag, Foyle's catheter Nasogastric tube, Syringe A/D</t>
  </si>
  <si>
    <t>Availabliity of Free Blood</t>
  </si>
  <si>
    <t>Betadine</t>
  </si>
  <si>
    <t xml:space="preserve"> gastric tube and cord clamp, dressing pad </t>
  </si>
  <si>
    <t>Availability of free stay to mother</t>
  </si>
  <si>
    <t>Availability of emergency drug tray in Maternity ward</t>
  </si>
  <si>
    <t xml:space="preserve">BP apparatus, Thermometer, foetoscope, baby and adult  weighing scale, Stethoscope, Doppler </t>
  </si>
  <si>
    <t xml:space="preserve">Availability of functional Equipment/Instruments Gynae &amp; Obstetric Procedures  </t>
  </si>
  <si>
    <t xml:space="preserve">The facility has a procedure to identify high risk and vulnerable patients.  </t>
  </si>
  <si>
    <t>Dressing and suture removal kit, speculum, Anterior vaginal wall retractor.</t>
  </si>
  <si>
    <t>Glucometer and HIV rapid diagnostic kit</t>
  </si>
  <si>
    <t>Availability of resuscitation equipments</t>
  </si>
  <si>
    <t>Adult and baby bag and mask, Oxygen, Suction machine, Airway, Laryngoscope, ET tube</t>
  </si>
  <si>
    <t xml:space="preserve">Availability of patient beds with prop up facility  </t>
  </si>
  <si>
    <t>Check the measure taken to prevent new born theft, sweeping and baby fall</t>
  </si>
  <si>
    <t>Availability of attachment/ accessories  with patient bed</t>
  </si>
  <si>
    <t xml:space="preserve">High Risk Pregnancy cases are identified and kept in intensive monitoring </t>
  </si>
  <si>
    <t>Hospital graded mattress, Bed side locker , IVstand, Bed pan</t>
  </si>
  <si>
    <t>Availability of Fixtures</t>
  </si>
  <si>
    <t>Spot light, electrical fixture for equipments like suction, X ray view box</t>
  </si>
  <si>
    <t xml:space="preserve"> The facility follows standard treatment guidelines defined by state/Central government for prescribing the generic drugs &amp; their rational use. </t>
  </si>
  <si>
    <t>Adequate space as per patient care units</t>
  </si>
  <si>
    <t>Space between 2 adjacent beds in SNCU should be 4 ft. Space between wall and beds is 2 ft</t>
  </si>
  <si>
    <t>Availability of adequate waiting area</t>
  </si>
  <si>
    <t>Availability of furniture</t>
  </si>
  <si>
    <t>cupboard, nursing counter, table for preparation of medicines, chair.</t>
  </si>
  <si>
    <t>The facility ensured that drugs are prescribed in generic name only</t>
  </si>
  <si>
    <t>Toilets for visitors</t>
  </si>
  <si>
    <t>Adequate sitting area for patient relative</t>
  </si>
  <si>
    <t xml:space="preserve">SNCU has separate Inborn unit </t>
  </si>
  <si>
    <t>SNCU has separate Out born unit</t>
  </si>
  <si>
    <t>SNCU has separate designed washing area</t>
  </si>
  <si>
    <t>The facility has defined procedures for safe drug administration</t>
  </si>
  <si>
    <r>
      <rPr>
        <sz val="7"/>
        <color rgb="FF000000"/>
        <rFont val="Times New Roman"/>
        <family val="1"/>
      </rPr>
      <t> </t>
    </r>
    <r>
      <rPr>
        <sz val="11"/>
        <color rgb="FF000000"/>
        <rFont val="Calibri"/>
        <family val="2"/>
      </rPr>
      <t>The rooms has been separated by transparent observation windows from the nurses' working place in between</t>
    </r>
  </si>
  <si>
    <t xml:space="preserve">Patient care area has 2 interconnected rooms </t>
  </si>
  <si>
    <t>Availability of nursing station</t>
  </si>
  <si>
    <t>Hand washing and gowning area</t>
  </si>
  <si>
    <t xml:space="preserve">BP apparatus, thermometers etc are calibrated </t>
  </si>
  <si>
    <t xml:space="preserve">Receiving room with examination area  </t>
  </si>
  <si>
    <t>Clean area for mixing intravenous fluids and Medications/ fluid preparation area</t>
  </si>
  <si>
    <t xml:space="preserve">There is process for identifying and cautious administration of high alert drugs  </t>
  </si>
  <si>
    <t>Magsulf (to be kept in fridge) , Methergine</t>
  </si>
  <si>
    <t xml:space="preserve"> Doctors duty room,</t>
  </si>
  <si>
    <t>Dirty utility area</t>
  </si>
  <si>
    <t>Mother's area for expression of breast milk/ Breast feeding</t>
  </si>
  <si>
    <t xml:space="preserve">SNCU has system in place to call mother's of baby for feeding </t>
  </si>
  <si>
    <t>Unit stores</t>
  </si>
  <si>
    <t>Side lab. Nurses change room, autoclaving room, Counselling room</t>
  </si>
  <si>
    <t>Step down area in close proximity</t>
  </si>
  <si>
    <t>Availability of adequate circulation area for easy moment of staff  and equipments</t>
  </si>
  <si>
    <t>There is established system of timely  indenting of consumables and drugs  at nursing station</t>
  </si>
  <si>
    <t>Availability of adequate patient care units as per case load</t>
  </si>
  <si>
    <t>According to the delivery load (Calculation as per GOI guidelines)</t>
  </si>
  <si>
    <t>SNCU is easily accessible from labour room, maternity ward and obstetric OT</t>
  </si>
  <si>
    <t>Arrangement of different section ensures unidirectional flow</t>
  </si>
  <si>
    <t>Unidirectional  flow of goods and services.</t>
  </si>
  <si>
    <t xml:space="preserve">Facility ensures the physical safety of the infrastructure. </t>
  </si>
  <si>
    <t>The facility has defined and established procedures for maintaining, updating of patients’ clinical records and their storage</t>
  </si>
  <si>
    <t>Separate prescription for narcotic and psychotropic drugs</t>
  </si>
  <si>
    <t>Progress of labour is recorded</t>
  </si>
  <si>
    <t>SNCU  does not have temporary connections and loosely hanging wires</t>
  </si>
  <si>
    <t>Medication order, treatment plan, lab investigation are recoded adequately</t>
  </si>
  <si>
    <t xml:space="preserve">SNCU has  mechanism for periodical check / test of all electrical installation  by competent electrical Engineer </t>
  </si>
  <si>
    <t xml:space="preserve">10 central Voltage stabilize outlets are available with each warmer in main SNCU, Step down area and triage room </t>
  </si>
  <si>
    <t>50% 0f each should be 5amp and 50% should be 15 amp to handle equipments</t>
  </si>
  <si>
    <t>Delivery note is adequate</t>
  </si>
  <si>
    <t>Adequate Illumination at nursing station</t>
  </si>
  <si>
    <t>Outcome of delivery, date and time, gestation age, delivery conducted by, type of delivery, complication if any ,indication of intervention, date and time of transfer, cause of death etc</t>
  </si>
  <si>
    <t>SNCU has system for power audit of unit at defined intervals and records of same is maintained</t>
  </si>
  <si>
    <t>Adequate illumination in patient care areas</t>
  </si>
  <si>
    <t>SNCU has earthling system available</t>
  </si>
  <si>
    <t>Dedicated earthling   pit  system available</t>
  </si>
  <si>
    <t>Baby note is adequate</t>
  </si>
  <si>
    <t xml:space="preserve">Visiting hour are fixed and practiced </t>
  </si>
  <si>
    <t>Did baby cry, Essential new born care, resuscitation if any, Sex, weight, time of initiation of breast feed, birth doses, congenital anomaly if any.</t>
  </si>
  <si>
    <t>SNCU has dedicated earthling pit system available and records of its measurement is maintained</t>
  </si>
  <si>
    <t>There is no overcrowding in the wards during to visitors hours</t>
  </si>
  <si>
    <t>Earth resistance should be measured twice in a year and logged</t>
  </si>
  <si>
    <t>Standard Formats available</t>
  </si>
  <si>
    <t>Wall mounted digital display is available in SNCU to show earth to neutral voltage</t>
  </si>
  <si>
    <t>Optimal temperature and warmth is ensured            Fans/ Air conditioning/Heating/Exhaust/Ventilators as per environment condition and requirement</t>
  </si>
  <si>
    <t xml:space="preserve">Normal range 3-5 V (if exceed to report immediately) </t>
  </si>
  <si>
    <t xml:space="preserve">Registers and records are maintained as per guidelines </t>
  </si>
  <si>
    <t>Quality output of voltage stabilizer is displayed in each stabilizer  as per manufacturer guideline</t>
  </si>
  <si>
    <t>Power boards are marked as per phase to which it belongs</t>
  </si>
  <si>
    <t>Security arrangement in maternity ward</t>
  </si>
  <si>
    <t>SNCU has system to measure earth resistance at defined interval</t>
  </si>
  <si>
    <t xml:space="preserve"> Earth resistance should be measured twice in a year and logged</t>
  </si>
  <si>
    <t xml:space="preserve">Floors of the SNCU are non slippery and even </t>
  </si>
  <si>
    <t>Windows/ ventilators if any in the OT are intact and sealed</t>
  </si>
  <si>
    <t xml:space="preserve">Facility has established program for fire safety and other disaster </t>
  </si>
  <si>
    <t>SNCU has sufficient fire  exit to permit safe escape to its occupant at time of fire</t>
  </si>
  <si>
    <t>Mattresses are Intact and clean</t>
  </si>
  <si>
    <t>SNCU has installed fire Extinguisher  that is Class A , ClassB, C type or ABC type</t>
  </si>
  <si>
    <t>No condemned/Junk material in the ward</t>
  </si>
  <si>
    <t>SNCU has provision of  Smoke and heat detector</t>
  </si>
  <si>
    <t>SNCU  has electrical and automatic fire alarm system or alarm system sounded by actuation of any automatic fire extinguisher</t>
  </si>
  <si>
    <t>Check for staff compatencies for operating fire extinguisher and what to do in case of fire</t>
  </si>
  <si>
    <t xml:space="preserve">Facility has the appropriate number of staff with the correct skill mix required for providing the assured services to the current case load </t>
  </si>
  <si>
    <t>Availability of power back in ward</t>
  </si>
  <si>
    <t>Availability of fulltime Paediatrician</t>
  </si>
  <si>
    <t>At least one paediatrician</t>
  </si>
  <si>
    <t>Availability of 1 Medical officer per shift</t>
  </si>
  <si>
    <t xml:space="preserve">Availability of 3 Nursing staff per shift </t>
  </si>
  <si>
    <t>Availability 1 technician for side lab</t>
  </si>
  <si>
    <t>Availability of SNCU attendant</t>
  </si>
  <si>
    <t xml:space="preserve">Availability of one sanitary staff and ayahs </t>
  </si>
  <si>
    <t>Availability of one data entry operator</t>
  </si>
  <si>
    <t xml:space="preserve">Nutritional assessment of patient done specially for high risk pregnancy and other specified cases </t>
  </si>
  <si>
    <t>For hypertensive patient, diabetic cases. Check nutrition advice from records</t>
  </si>
  <si>
    <t>Facility based New Born Care (FBNC) training</t>
  </si>
  <si>
    <t>To all Medical Officers and Nursing Staff posted at SNCU</t>
  </si>
  <si>
    <t>Check for the adequacy and frequency of diet as per nutritional requirement</t>
  </si>
  <si>
    <t>Check that all items fixed in diet menu is provided to the patient</t>
  </si>
  <si>
    <t xml:space="preserve">Training on infection control and hand hygiene </t>
  </si>
  <si>
    <t>Check for the Quality of diet provided</t>
  </si>
  <si>
    <t>Ask patient/staff weather they are satisfied with the Quality of food</t>
  </si>
  <si>
    <t>Training on Bio Medical waste Management</t>
  </si>
  <si>
    <t xml:space="preserve">There is procedure of requisition of different type of diet from ward to kitchen </t>
  </si>
  <si>
    <t>diet for diabetic patients, low salt and high protein diet etc</t>
  </si>
  <si>
    <t>Nursing staff is skilled for operation of equipments</t>
  </si>
  <si>
    <t>Staff is skilled  for resuscitation of New Born</t>
  </si>
  <si>
    <t xml:space="preserve">Clean Linens are provided for all occupied bed </t>
  </si>
  <si>
    <t xml:space="preserve">Nursing Staff is skilled for maintaining clinical records </t>
  </si>
  <si>
    <t xml:space="preserve">Gown are provided at least to the cases going for surgery </t>
  </si>
  <si>
    <t>Availability of Blankets, draw sheet, pillow with pillow cover and mackintosh</t>
  </si>
  <si>
    <t xml:space="preserve">Linen is changed every day and whenever it get soiled </t>
  </si>
  <si>
    <t xml:space="preserve">Nursing station is provided with the critical value of different test </t>
  </si>
  <si>
    <t xml:space="preserve">Inj. Ampicillin with Cloxacillin, Inj. Ampicillin
Inj. Cefotaxime
Inj. Gentamycin Amoxycillin-Clavulanic Suspension </t>
  </si>
  <si>
    <t xml:space="preserve">Availability of analgesics and antipyretics </t>
  </si>
  <si>
    <t>Paracetamol</t>
  </si>
  <si>
    <t>5%, 10%, 25% Dextrose
Normal saline</t>
  </si>
  <si>
    <t>Inj.Adrenaline (1:10000)
Inj. Naloxone
 Sodium Bicarbonate Injection Aminophylline
 Phenobarbitone (Injection +oral)
 Injection Hydrocortisone,Inj.Dexamethasone, Inj. Phenytoin</t>
  </si>
  <si>
    <t>Drugs for electrolyte imbalance</t>
  </si>
  <si>
    <t>Inj. Potassium Chloride 15%
Inj. Calcium Gluconate 10%
Inj. Magnesium Sulphate 50%</t>
  </si>
  <si>
    <t>Vit K ,</t>
  </si>
  <si>
    <t>Availability of dressings material and diapers</t>
  </si>
  <si>
    <t xml:space="preserve">Gauze piece and cotton swabs, Diapers, </t>
  </si>
  <si>
    <t>Neoflon 24 G , microdrip set with &amp;without burette, BT set, Suction catheter, PT tube, feeding tube</t>
  </si>
  <si>
    <t xml:space="preserve">Baby ID tag, cord clamp, mucus sucker, </t>
  </si>
  <si>
    <t>Facility has equipments &amp; instruments required for assured list of services.</t>
  </si>
  <si>
    <t>Multiparamonitor , Thermometer, Weighing scale, pulse oxy meter, Stethoscope</t>
  </si>
  <si>
    <t xml:space="preserve">blood is kept on optimum temperature before transfusion </t>
  </si>
  <si>
    <t xml:space="preserve">Staff is aware of their role and responsibilities </t>
  </si>
  <si>
    <t>Availability of diagnostic instruments for side laboratory</t>
  </si>
  <si>
    <t>Availability of services in side lab; Micro hematocrit,Multistix,Bilirubinometer,Microscope,Dextrometer, Glucometer</t>
  </si>
  <si>
    <t>Functional Patient care  units</t>
  </si>
  <si>
    <t>Radiant warmers  and phototherapy machine</t>
  </si>
  <si>
    <t>Functional Critical care Equipments</t>
  </si>
  <si>
    <t>Infusion pumps,Oxygen cylinder/central line/Oxygen concentrator, oxygen hood,</t>
  </si>
  <si>
    <t>Functional Resuscitation equipments</t>
  </si>
  <si>
    <t>Bag and mask, laryngoscope, ET tubes,  suction machine</t>
  </si>
  <si>
    <t xml:space="preserve">The facility has established procedures for Anaesthetic Services </t>
  </si>
  <si>
    <t xml:space="preserve">Buckets for mopping, Separate mops for inborn and outborn and circulation area, duster, waste trolley, Deck brush </t>
  </si>
  <si>
    <t>Availability of dedicated washing machine for SNCU</t>
  </si>
  <si>
    <t>The facility has established procedures for Pre-anaesthetic Check up and maintenance of records</t>
  </si>
  <si>
    <t>Autoclave</t>
  </si>
  <si>
    <t>The facility has established procedures for monitoring during anaesthesia and maintenance of records</t>
  </si>
  <si>
    <t>Electrical panel with each unit,  X ray view box.</t>
  </si>
  <si>
    <t xml:space="preserve">Availability of furniture  </t>
  </si>
  <si>
    <t>Cupboard, nursing counter, table for preparation of medicines, chair, furniture at breast feeding room.</t>
  </si>
  <si>
    <t xml:space="preserve">The facility has established procedures for Post-anaesthesia care </t>
  </si>
  <si>
    <t xml:space="preserve">The facility has defined and established procedures of Operation theatre services </t>
  </si>
  <si>
    <t xml:space="preserve">The facility has established procedures OT Scheduling </t>
  </si>
  <si>
    <t xml:space="preserve">The facility has established procedures for Preoperative care </t>
  </si>
  <si>
    <t xml:space="preserve">Facility has established program for inspection, testing and maintenance and calibration of equipments. </t>
  </si>
  <si>
    <t xml:space="preserve">The facility has established procedures for Surgical Safety </t>
  </si>
  <si>
    <t xml:space="preserve">The facility has established procedures for Post operative care </t>
  </si>
  <si>
    <t>Radiant warmer, suction machine, Oxygen concentrator, pulse oximeter/ Multipara monitor</t>
  </si>
  <si>
    <t xml:space="preserve">There is separate counter for admission of patients </t>
  </si>
  <si>
    <t>There has system to label Defective/Out of order equipments and stored appropriately until it has been repaired</t>
  </si>
  <si>
    <t xml:space="preserve">There is provision of extra Beds  </t>
  </si>
  <si>
    <t>Periodic cleaning, inspection and  maintenance of the equipments is done by the operator</t>
  </si>
  <si>
    <t>There is system to label/ code the equipment to indicate status of calibration/ verification when recalibration is due</t>
  </si>
  <si>
    <t>Up to date instructions for operation and maintenance of equipments are readily available with SNCU staff.</t>
  </si>
  <si>
    <t xml:space="preserve">Initial assessment of all admitted patient done as per standard protocols 
 </t>
  </si>
  <si>
    <t>The assessment criteria for different clinical conditions are defined and measured in assessment sheet</t>
  </si>
  <si>
    <t xml:space="preserve"> ANC  history of pregnant women  is reviewed and recorded </t>
  </si>
  <si>
    <t xml:space="preserve">Death note including efforts done for resuscitation is noted in patient record </t>
  </si>
  <si>
    <t>Assesses general condition, including: vital signs, conjunctiva for pallor and jaundice, and bladder and bowel function, conducts breast examinations</t>
  </si>
  <si>
    <t xml:space="preserve">Dangers signs are identified and recorded </t>
  </si>
  <si>
    <t xml:space="preserve">Death summary is given to patient attendant quoting the immediate cause and underlying cause if possible </t>
  </si>
  <si>
    <t>Examines the perineum for inflammation, status of episiotomy/tears, lochia for colour, amount, consistency and odour, Checks calf  tenderness, redness or swelling</t>
  </si>
  <si>
    <t>Drugs are intended in Paediatric dosages  only</t>
  </si>
  <si>
    <t xml:space="preserve">There is fixed schedule for assessment of stable patients </t>
  </si>
  <si>
    <t xml:space="preserve">For critical patients admitted in the ward there  is provision of reassessment as per need </t>
  </si>
  <si>
    <t>Expressed milk is stored at recommended temperature</t>
  </si>
  <si>
    <t>Facility has established procedure for handing over of patients from maternity ward to OT/labour room</t>
  </si>
  <si>
    <t xml:space="preserve">The facility has established procedures for Antenatal care as per  guidelines </t>
  </si>
  <si>
    <t>There is practice of calculating and maintaining buffer stock in SNCU</t>
  </si>
  <si>
    <t xml:space="preserve">Facility has functional referral linkages to higher facilities </t>
  </si>
  <si>
    <t xml:space="preserve">Duty Doctor and nurse is assigned for each patients </t>
  </si>
  <si>
    <t>There is an established procedure for History taking, Physical examination, and counselling of each antenatal woman, visiting the facility.</t>
  </si>
  <si>
    <t>The facility ensures availability of diagnostic and drugs during antenatal care of pregnant women</t>
  </si>
  <si>
    <t xml:space="preserve">Separate procedure lightening capable of providing not less than 200Lux at the plane of infant bed,                          Ambient lightening levels in infants spaces shall be adjustable through range of at least 50 to more than 600 Lux. </t>
  </si>
  <si>
    <t xml:space="preserve">The facility has established procedures for Intranatal care as per guidelines </t>
  </si>
  <si>
    <t xml:space="preserve">Adequate illumination in patient care unit </t>
  </si>
  <si>
    <t>One female family members allowed to stay with the new born in step down</t>
  </si>
  <si>
    <t>Entry to SNCU is restricted</t>
  </si>
  <si>
    <t>SNCU has system to control temperature and humidity and record of same is maintained</t>
  </si>
  <si>
    <t>Temperature inside main SNCU should be maintained at (22-26OC), round O clock preferably by thermostatic control. Relative humidity of 30-60% should be maintained</t>
  </si>
  <si>
    <t>SNCU has procedure to check the  temperature of radiant warmer ,phototherapy units, baby incubators  etc.</t>
  </si>
  <si>
    <t>Established procedures and standard protocols for management of different stages of labour including AMTSL (Active Management of third Stage of labour) are followed at the facility</t>
  </si>
  <si>
    <t>Each equipment used should have servo controlled devices for heat control with cut off to limit increase in temperature of radiant warmers beyond a certain temperature or warning mechanism for sounding alert/alarm when temp increases beyond certain limits</t>
  </si>
  <si>
    <t>SNCU has system to control the sound producing activities and gadgets (like telephone sounds, staff area and equipments)</t>
  </si>
  <si>
    <t>Background sound should not be more than 45 db and peak density should not be more than 80db.</t>
  </si>
  <si>
    <t>SNCU has functional room thermometer and temperature is regularly maintained</t>
  </si>
  <si>
    <t xml:space="preserve">1 for each patient care room </t>
  </si>
  <si>
    <t xml:space="preserve">There is procedure for handing over the baby to mother/father </t>
  </si>
  <si>
    <t>Security arrangement in SNCU</t>
  </si>
  <si>
    <t xml:space="preserve">High risk cases : Eclampsia, Sepsiss,  diabetic, cardiac diseases and Intrauterine growth retardation </t>
  </si>
  <si>
    <t>Use of Uterotonic Drugs</t>
  </si>
  <si>
    <t>Control Cord Traction</t>
  </si>
  <si>
    <t xml:space="preserve">Only during Contraction </t>
  </si>
  <si>
    <t xml:space="preserve">After placenta expulsion , Checks Placenta &amp; Membranes for Completeness </t>
  </si>
  <si>
    <t xml:space="preserve">Check for BHT if drugs are prescribed under generic name only </t>
  </si>
  <si>
    <t>There is established procedure for management/Referral of Obstetrics Emergencies as per scope of services.</t>
  </si>
  <si>
    <t xml:space="preserve">Administration of another dose of Oxytocin 20IU in 500 ml of RL at 40-60 drops/min an attempt to deliver placenta with repeat controlled cord traction. If this fails performs manual removal of Placenta </t>
  </si>
  <si>
    <t xml:space="preserve">Management of Obstructed Labour </t>
  </si>
  <si>
    <t>No condemned/Junk material in the SNCU</t>
  </si>
  <si>
    <t>Check for any open single dose vial with left  over content kept  to be used later on</t>
  </si>
  <si>
    <t>Availability of power back up in patient care areas</t>
  </si>
  <si>
    <t xml:space="preserve">New born Resuscitation </t>
  </si>
  <si>
    <t xml:space="preserve">Ask Nursing staff to demonstrate Resuscitation Technique </t>
  </si>
  <si>
    <t xml:space="preserve">The facility has established procedures for postnatal care as per guidelines </t>
  </si>
  <si>
    <t>Nutritional assessment of patient done specially for mother of admitted baby</t>
  </si>
  <si>
    <t xml:space="preserve">Post partum Care is provided to the mothers </t>
  </si>
  <si>
    <t xml:space="preserve">Initiation of Breastfeeding with in 1 Hour </t>
  </si>
  <si>
    <t xml:space="preserve">Treatment prescribed in  nursing records </t>
  </si>
  <si>
    <t>The facility ensures adequate stay of mother and newborn in a safe environment as per standard Protocols.</t>
  </si>
  <si>
    <t>Maintenance  of treatment chart/treatment registers</t>
  </si>
  <si>
    <t>Dressing, mobilization etc</t>
  </si>
  <si>
    <t xml:space="preserve">Standard Format for bed head ticket/ Patient case sheet  available as per state guidelines </t>
  </si>
  <si>
    <t>The facility has established procedures for stabilization/treatment/referral of post natal complications</t>
  </si>
  <si>
    <t xml:space="preserve">Availability of formats for Treatment Charts, TPR Chart , Intake Output Chat Etc. </t>
  </si>
  <si>
    <t xml:space="preserve">There is established criteria for shifting newborn to SNCU </t>
  </si>
  <si>
    <t>General order book (GOB), report book, Admission register, lab register, Admission sheet/ bed head ticket, discharge slip, referral slip, referral in/referral out register, OT register, FP register, Diet register, Linen register, Drug indent register</t>
  </si>
  <si>
    <t>SNCU has facility to provide sufficient and  clean linen for each patient</t>
  </si>
  <si>
    <t xml:space="preserve">Safe keeping of  patient records </t>
  </si>
  <si>
    <t xml:space="preserve">Gown are provided to visitors/staff at the entrance of SNCU </t>
  </si>
  <si>
    <t xml:space="preserve">Assessment is done before discharging patient </t>
  </si>
  <si>
    <t>The facility has established procedures for abortion and family planning as per government guidelines and law</t>
  </si>
  <si>
    <t>The facility provides spacing method of family planning as per guideline</t>
  </si>
  <si>
    <t xml:space="preserve">Patient is counselled before  discharge </t>
  </si>
  <si>
    <t>The facility provides limiting method of family planning as per guideline</t>
  </si>
  <si>
    <t xml:space="preserve">Advice includes the information about the nearest health centre for further follow up </t>
  </si>
  <si>
    <t>The facility provide counselling services for abortion as per guideline</t>
  </si>
  <si>
    <t xml:space="preserve">Time of discharge is communicated to patient in prior </t>
  </si>
  <si>
    <t>The facility provide abortion services for 1st trimester as per guideline</t>
  </si>
  <si>
    <t>The facility provide abortion services for 2nd trimester as per guideline</t>
  </si>
  <si>
    <t xml:space="preserve">The facility provides Adolescent Reproductive and Sexual Health services as per guidelines  </t>
  </si>
  <si>
    <t>The facility provides Promotive ARSH Services</t>
  </si>
  <si>
    <t>The facility provides Preventive ARSH Services</t>
  </si>
  <si>
    <t>The facility Provides Curative ARSH Services</t>
  </si>
  <si>
    <t>The facility Provides Referral Services for ARSH</t>
  </si>
  <si>
    <t xml:space="preserve">The facility provides National health Programme as per operational/Clinical Guidelines </t>
  </si>
  <si>
    <t xml:space="preserve">The facility provides service under National Programme for Prevention and Control of cancer, diabetes, cardiovascular diseases &amp; stroke (NPCDCS)  as per guidelines </t>
  </si>
  <si>
    <t>The facility provide service for Integrated disease surveillance Programme</t>
  </si>
  <si>
    <t>The facility provide services under National  Programme for prevention and control of  deafness</t>
  </si>
  <si>
    <t xml:space="preserve">Blood transfusion note is written in patient recorded </t>
  </si>
  <si>
    <t>The facility has infection control Programme and procedures in place for prevention and measurement of hospital associated infection</t>
  </si>
  <si>
    <t xml:space="preserve">The facility has functional infection control committee </t>
  </si>
  <si>
    <t>The facility  has provision for Passive  and active culture surveillance of critical &amp; high risk areas</t>
  </si>
  <si>
    <t xml:space="preserve">Pre anaesthesia check up is conducted for elective / Planned surgeries </t>
  </si>
  <si>
    <t xml:space="preserve">The facility measures hospital associated infection rates </t>
  </si>
  <si>
    <t xml:space="preserve">There is Provision of Periodic Medical Check-up and immunization of staff </t>
  </si>
  <si>
    <t xml:space="preserve">The facility has established procedures for regular monitoring of infection control practices </t>
  </si>
  <si>
    <t>The facility has defined and established antibiotic policy</t>
  </si>
  <si>
    <t>The facility has defined and Implemented procedures for ensuring hand hygiene practices and antisepsis</t>
  </si>
  <si>
    <t>Admission criteria for SNCU is defined &amp; followed</t>
  </si>
  <si>
    <t>There is no delay in admission of patient</t>
  </si>
  <si>
    <t xml:space="preserve">Availability of elbow operated taps  </t>
  </si>
  <si>
    <t>Hand washing sink is wide and deep enough to prevent splashing and retention of water</t>
  </si>
  <si>
    <t xml:space="preserve">The facility staff is trained in hand washing practices and they adhere to standard hand washing practices </t>
  </si>
  <si>
    <t>Procedure cope with surplus patient load</t>
  </si>
  <si>
    <t>The facility ensures standard practices and materials for antisepsis</t>
  </si>
  <si>
    <t>Maintenance of records as per guideline</t>
  </si>
  <si>
    <t>Maternal and neonatal death</t>
  </si>
  <si>
    <t>Check Shaving is not done during part preparation/delivery cases</t>
  </si>
  <si>
    <t xml:space="preserve">The facility ensures standard practices and materials for Personal protection </t>
  </si>
  <si>
    <t>Maternal Health</t>
  </si>
  <si>
    <t xml:space="preserve">Initial assessment of all admitted patient done  as per standard protocols 
 </t>
  </si>
  <si>
    <t>Defined criteria for assessment like Silverman Anderson Score and down score</t>
  </si>
  <si>
    <t xml:space="preserve">The facility ensures adequate personal protection Equipment as per requirements </t>
  </si>
  <si>
    <t xml:space="preserve">Use of elbow length gloves for obstetrical purpose </t>
  </si>
  <si>
    <t>Management of PIH/Eclampsia</t>
  </si>
  <si>
    <t xml:space="preserve">Availability of gown/ Apron </t>
  </si>
  <si>
    <t>Management of sepsis</t>
  </si>
  <si>
    <t xml:space="preserve">Availability of Caps </t>
  </si>
  <si>
    <t>Management of diabetic pregnant mother</t>
  </si>
  <si>
    <t>Management of cardiac cases</t>
  </si>
  <si>
    <t>Management of IUGR</t>
  </si>
  <si>
    <t xml:space="preserve">The facility staff adheres to standard personal protection practices </t>
  </si>
  <si>
    <t>Management of of severe anaemia</t>
  </si>
  <si>
    <t xml:space="preserve">Blood Transfusion services available for anaemic patients </t>
  </si>
  <si>
    <t xml:space="preserve">The facility has standard procedures for processing of equipment and instruments </t>
  </si>
  <si>
    <t>There is procedure of taking   over of   new born from labour  OT/ Ward to SNCU</t>
  </si>
  <si>
    <t xml:space="preserve">Check  continuity of care is maintained while transferring/ handover the patient </t>
  </si>
  <si>
    <t xml:space="preserve">The facility ensures standard practices and materials for decontamination and cleaning of instruments and  procedures areas </t>
  </si>
  <si>
    <t xml:space="preserve">Post Partum Care of Newborn </t>
  </si>
  <si>
    <t>Maintains hand hygiene, keeps the baby wrapped (maintains temperature), Checks weight, temperature, respiration, heart rate, colour of skin and cord stump</t>
  </si>
  <si>
    <t xml:space="preserve">Checks and discusses with the mother on breastfeeding pattern, emphasising exclusive and on demand feeding. Demonstrates the proper positioning and attachment of the baby </t>
  </si>
  <si>
    <t>Post partum care of mother</t>
  </si>
  <si>
    <t>Check uterine contraction, bleeding as per treatment plan, check for TPR and output chart, Breast examination and milk initiation and perineal washes</t>
  </si>
  <si>
    <t xml:space="preserve">The facility ensures standard practices and materials for disinfection and sterilization of instruments and equipment </t>
  </si>
  <si>
    <t xml:space="preserve">48 Hour Stay of mothers and new born after delivery </t>
  </si>
  <si>
    <t xml:space="preserve">Identification  tags are used for identification of newborns </t>
  </si>
  <si>
    <t>Ask staff about temperature, pressure and time</t>
  </si>
  <si>
    <t>Ask staff about method, concentration and contact time  required for chemical sterilization</t>
  </si>
  <si>
    <t xml:space="preserve">Check patient is explained about follow up visits,  advice and counselling is done before discharge </t>
  </si>
  <si>
    <t xml:space="preserve">Autoclaved linen are used for procedure </t>
  </si>
  <si>
    <t>There is a procedure to ensure the traceability of sterilized packs</t>
  </si>
  <si>
    <t xml:space="preserve">Sterility of autoclaved packs is maintained during storage </t>
  </si>
  <si>
    <t>Sterile packs are kept in clean, dust free, moist free environment.</t>
  </si>
  <si>
    <t>Check for TPR chart, Phototherapy chart, any other vital required is monitored</t>
  </si>
  <si>
    <t>Zero dose vaccines are given</t>
  </si>
  <si>
    <t xml:space="preserve">Check for records BCG, Hepatitis Band  OPV 0 given to New born </t>
  </si>
  <si>
    <t xml:space="preserve">Care of Low Birth Weight and Premature babies </t>
  </si>
  <si>
    <t>Premature and LBW babies are identified: Weight less than 2500 g for low birth weight babies, gestation  of less than 37 weeks  for prematurely, Kangaroo Mother Care (KMC) is implemented for Low Birth Weight/Prematurely and assisted feeding arranged, if required</t>
  </si>
  <si>
    <t>Facility layout ensures separation of routes for clean and dirty items</t>
  </si>
  <si>
    <t xml:space="preserve">The facility ensures availability of  standard materials for cleaning and disinfection of patient care areas </t>
  </si>
  <si>
    <t>High risk patients are identified and treatment given on priority</t>
  </si>
  <si>
    <t xml:space="preserve">The facility ensures standard practices are followed for the cleaning and disinfection of patient care areas </t>
  </si>
  <si>
    <t>Use of three bucket system for mopping</t>
  </si>
  <si>
    <t>Fumigation/carbolization as per schedule</t>
  </si>
  <si>
    <t xml:space="preserve">External footwares are restricted </t>
  </si>
  <si>
    <t xml:space="preserve">The facility ensures segregation infectious patients </t>
  </si>
  <si>
    <t>Isolation and barrier nursing procedure are followed for septic cases</t>
  </si>
  <si>
    <t xml:space="preserve">The facility ensures air quality of high risk area </t>
  </si>
  <si>
    <t xml:space="preserve">The facility has defined and established procedures for segregation, collection, treatment and disposal of Bio Medical and hazardous Waste. </t>
  </si>
  <si>
    <t>The facility Ensures segregation of Bio Medical Waste as per guidelines and 'on-site' management of waste is carried out as per guidelines</t>
  </si>
  <si>
    <t>Electrolytes like Potassium chloride, Opioids, Neuro muscular blocking agent, Anti thrombolytic agent, insulin, warfarin, Heparin, Adrenergic agonist etc. as applicable</t>
  </si>
  <si>
    <t>National Health Program</t>
  </si>
  <si>
    <t xml:space="preserve">The facility ensures management of sharps as per guidelines </t>
  </si>
  <si>
    <t>Fluid and drug dosages are calculated according to body weight</t>
  </si>
  <si>
    <t>Check for calculation chart</t>
  </si>
  <si>
    <t>Drip rate and volume is calculated and monitored</t>
  </si>
  <si>
    <t>Check the nursing staff how they calculate Infusion and monitor it</t>
  </si>
  <si>
    <t xml:space="preserve">The facility ensures transportation and disposal of waste as per guidelines </t>
  </si>
  <si>
    <t>Patient progress is recorded as per defined assessment schedule</t>
  </si>
  <si>
    <t>Procedure performed are recorded in BHT</t>
  </si>
  <si>
    <t>Mobilization, resuscitation etc</t>
  </si>
  <si>
    <t>Standard Formats are available</t>
  </si>
  <si>
    <t xml:space="preserve">Availability of formats for Treatment Charts, TPR Chart , Intake Output Chart, Community follow up card, BHT, continuation sheet, Discharge card Etc. </t>
  </si>
  <si>
    <t>General order book (GOB), report book, Admission register, lab register, Admission sheet/ bed head ticket, discharge slip, referral slip, referral in/referral out register, OT register, Diet register, Linen register, Drug intend register</t>
  </si>
  <si>
    <t>There is procedure to report cases of Hospital acquired infection</t>
  </si>
  <si>
    <t>Patients are observed for any sign and symptoms of HAI like fever, purulent discharge from surgical site .</t>
  </si>
  <si>
    <t>Hepatitis B, Tetanus Toxid etc</t>
  </si>
  <si>
    <t>The facility has established system for patient and employee satisfaction</t>
  </si>
  <si>
    <t>Patient satisfaction surveys are conducted at periodic intervals</t>
  </si>
  <si>
    <t xml:space="preserve">SNCU has established criteria for discharge of the patient </t>
  </si>
  <si>
    <t xml:space="preserve">The facility analyses the patient feed back, and root-cause analysis </t>
  </si>
  <si>
    <t>Patient is shifted to ward/step down after assessment</t>
  </si>
  <si>
    <t xml:space="preserve">The facility prepares the action plans for the areas, contributing to low satisfaction of patients </t>
  </si>
  <si>
    <t xml:space="preserve">The facility have established internal and external quality assurance Programmes wherever it is critical to quality. </t>
  </si>
  <si>
    <t xml:space="preserve">The facility has established internal quality assurance programme in key departments </t>
  </si>
  <si>
    <t xml:space="preserve">The facility has established external assurance programmes at relevant departments </t>
  </si>
  <si>
    <t>there is procedure for clinical follow up of the new born by local CHW  (Community health care worker)/ASHA</t>
  </si>
  <si>
    <t>The facility has established system for use of check lists in different departments and services</t>
  </si>
  <si>
    <t xml:space="preserve">Counselling of mother before discharge </t>
  </si>
  <si>
    <t>for care of new born and breastfeeding, treatment and follow up counselling</t>
  </si>
  <si>
    <t xml:space="preserve">The facility has established, documented implemented and maintained Standard Operating Procedures for all key processes and support services. </t>
  </si>
  <si>
    <t>Criteria are defined for intubation</t>
  </si>
  <si>
    <t>Department has documented procedure for requisition of diagnosis and receiving of the reports</t>
  </si>
  <si>
    <t>Ask staff about how they decontaminate the procedure surface like Examination table , Patients Beds Stretcher/Trolleys  etc. 
(Wiping with .5% Chlorine solution</t>
  </si>
  <si>
    <t xml:space="preserve">
Ask staff how they decontaminate the instruments like Stethoscope, Dressing Instruments, Examination Instruments, Blood Pressure Cuff etc
(Soaking in 0.5% Chlorine Solution, Wiping with 0.5% Chlorine Solution or 70% Alcohol as applicable </t>
  </si>
  <si>
    <t>Triaging of new born as per guidelines</t>
  </si>
  <si>
    <t>System for coordinating with ambulances</t>
  </si>
  <si>
    <t>SNCU has provision of Ambulance to refer the case to higher centre</t>
  </si>
  <si>
    <t xml:space="preserve">Ambulance has provision/ method for maintenance of Warm chain while referred to higher centre </t>
  </si>
  <si>
    <t>Department has documented procedure for record Maintenance including   taking consent</t>
  </si>
  <si>
    <t xml:space="preserve">Staff is trained and aware of the procedures written in SOPs </t>
  </si>
  <si>
    <t xml:space="preserve">Ambulance/transport vehicle have adequate arrangement for Oxygen </t>
  </si>
  <si>
    <t xml:space="preserve">Ambulance/transport vehicle have dedicated rescue kit including " essential supplies kit", emergency drug kit </t>
  </si>
  <si>
    <t xml:space="preserve">The facility maps its key processes and seeks to make them more efficient by reducing non value adding activities and wastages </t>
  </si>
  <si>
    <t xml:space="preserve">SNCU has system to periodic check of ambulances/transport vehicle by driver/paramedic staff and counter checked by SNCU staff </t>
  </si>
  <si>
    <t>Transfer of patient in Ambulance /patient transport vehicle is accompanied by trained medical Practitioner</t>
  </si>
  <si>
    <t xml:space="preserve">The facility maps its critical processes </t>
  </si>
  <si>
    <t xml:space="preserve">The facility identifies non value adding activities / waste / redundant activities </t>
  </si>
  <si>
    <t xml:space="preserve">The facility takes corrective action to improve the processes </t>
  </si>
  <si>
    <t xml:space="preserve">SNCU has critical values of various lab test </t>
  </si>
  <si>
    <t>The facility seeks continually improvement by practicing Quality method and tools.</t>
  </si>
  <si>
    <t>Paediatric  blood bags are available</t>
  </si>
  <si>
    <t xml:space="preserve">The facility uses method for quality improvement in services </t>
  </si>
  <si>
    <t>if not available than how facility cope with it</t>
  </si>
  <si>
    <t xml:space="preserve">The facility uses tools for quality improvement in services </t>
  </si>
  <si>
    <t xml:space="preserve">Facility has established organizational framework for quality improvement </t>
  </si>
  <si>
    <t>Area of Concern - H Outcome</t>
  </si>
  <si>
    <t xml:space="preserve">Facility has a quality team in place </t>
  </si>
  <si>
    <t xml:space="preserve">Client/Patient satisfaction survey done on monthly basis </t>
  </si>
  <si>
    <t>% of newborns required
resuscitation out of total live
births</t>
  </si>
  <si>
    <t>SNCU has system for conducting grievance counselling of parents in case of newborns' mortality</t>
  </si>
  <si>
    <t>Department has documented procedure for receiving and initial assessment of the patient in Maternity ward</t>
  </si>
  <si>
    <t>Procedure to declare death  for brought in dead cases</t>
  </si>
  <si>
    <t>Department has documented procedure for admission, shifting and referral of pregnant mother</t>
  </si>
  <si>
    <t>Department has documented procedure for shifting the mother to labour room</t>
  </si>
  <si>
    <t>Department has documented procedure for preparation of the patient for surgical procedure</t>
  </si>
  <si>
    <t>% of environmental swab culture reported positive</t>
  </si>
  <si>
    <t>Department has documented procedure for transfusion of blood in maternity ward</t>
  </si>
  <si>
    <t>Department has documented procedure for maintenance of rights and dignity of pregnant women</t>
  </si>
  <si>
    <t>Department has documented procedure for discharge of the patient from maternity ward</t>
  </si>
  <si>
    <t>Department has documented procedure for post natal inpatient care of mother</t>
  </si>
  <si>
    <t>Department has documented procedure for post natal inpatient care of new born</t>
  </si>
  <si>
    <t xml:space="preserve">Department has documented procedure for payment/ incentives of beneficiary </t>
  </si>
  <si>
    <t>Department has documented procedure for counselling of the patient at the time of discharge</t>
  </si>
  <si>
    <t>Maternity ward has documented procedure for environmental cleaning and processing of the equipment</t>
  </si>
  <si>
    <t>Maternity ward has documented procedure for arrangement of intervention for maternity ward</t>
  </si>
  <si>
    <t>Maternity ward has documented procedure for sorting, cleaning and distribution of clean linen to patient</t>
  </si>
  <si>
    <t>Maternity ward has documented procedure for providing free diet to the patient as per their requirement</t>
  </si>
  <si>
    <t>Department has documented procedure for end of life care</t>
  </si>
  <si>
    <t xml:space="preserve">Check staff is a aware of relevant part of SOPs </t>
  </si>
  <si>
    <t>Patient safety, Identification of danger sign, postnatal care and counselling, new born care etc</t>
  </si>
  <si>
    <t xml:space="preserve">Labour room Score Card </t>
  </si>
  <si>
    <t xml:space="preserve">There is procedure to conduct maternal  Death audit </t>
  </si>
  <si>
    <t>Immunization services as per national guidelines</t>
  </si>
  <si>
    <t>zero dose, system of ensuing immunization</t>
  </si>
  <si>
    <t xml:space="preserve">There is procedure to conduct New born Death audit </t>
  </si>
  <si>
    <t>Adherence to clinical protocol</t>
  </si>
  <si>
    <t>FNBC guideline: Each unit should have at least 1 wash basin for every 5 beds</t>
  </si>
  <si>
    <t>Bed Occupancy Rate for normal delivery ward</t>
  </si>
  <si>
    <t>Check for availability/  Ask staff for regular supply. Hand rub dispenser are provided adjacent to bed</t>
  </si>
  <si>
    <t>Bed Occupancy Rate for C section ward</t>
  </si>
  <si>
    <t xml:space="preserve">Proportion of Severe anaemia cases treated with blood transfusion </t>
  </si>
  <si>
    <t>Proportion of cases of high risk pregnancy/ obstetric complications</t>
  </si>
  <si>
    <t xml:space="preserve">Mothers are practicing  wash hand washing  with soap </t>
  </si>
  <si>
    <t xml:space="preserve">Referral Rate </t>
  </si>
  <si>
    <t>Handwashing b/w each patient &amp; change of gloves</t>
  </si>
  <si>
    <t xml:space="preserve">Bed Turnover rate </t>
  </si>
  <si>
    <t>Availability of Mask</t>
  </si>
  <si>
    <t>Discharge rate</t>
  </si>
  <si>
    <t>No. of drugs stock out in the ward</t>
  </si>
  <si>
    <t>Staff and visitors</t>
  </si>
  <si>
    <t>Availability of shoe cover</t>
  </si>
  <si>
    <t>HIV kit</t>
  </si>
  <si>
    <t xml:space="preserve">Average length of stay for normal delivery </t>
  </si>
  <si>
    <t xml:space="preserve">Average length of Stay  for C-Section </t>
  </si>
  <si>
    <t>Newborns Breastfed within 1 hr of Birth</t>
  </si>
  <si>
    <t xml:space="preserve">Cleaning &amp; Decontamination of patient care Units </t>
  </si>
  <si>
    <t xml:space="preserve">Cleaning of Radiant warmer, Incubators and Bassinets with detergent water </t>
  </si>
  <si>
    <t>Maternal  Death per 1000 deliveries</t>
  </si>
  <si>
    <t xml:space="preserve">Decontamination for thermometer, Stethoscope,  Suction apparatus, ambu bag 70% Alcohol or detergent water as applicable </t>
  </si>
  <si>
    <t>Proportion of mother given postnatal counselling</t>
  </si>
  <si>
    <t xml:space="preserve">Time taken for initial assessment </t>
  </si>
  <si>
    <t>Autoclaving of instruments is done as per protocols</t>
  </si>
  <si>
    <t xml:space="preserve">LAMA Rate </t>
  </si>
  <si>
    <t xml:space="preserve">Proportion of JSY payment done with in stay of mother at facility </t>
  </si>
  <si>
    <t>Proportion of mothers given drop back facility</t>
  </si>
  <si>
    <t xml:space="preserve">Maternity Ward Score Card </t>
  </si>
  <si>
    <t>Maternity Ward Score</t>
  </si>
  <si>
    <t>SNCU has double door system</t>
  </si>
  <si>
    <t>There is separation between in born and out born unit</t>
  </si>
  <si>
    <t>by glass pane</t>
  </si>
  <si>
    <t xml:space="preserve">Floors and wall surfaces of SNCU are easily cleanable </t>
  </si>
  <si>
    <t xml:space="preserve">External foot wares are restricted </t>
  </si>
  <si>
    <t>SNCU has system to maintain  ventilation  and its environment should be dust free</t>
  </si>
  <si>
    <t>Ventilation can be provided in two ways: exhaust only and supply-and-exhaust. Exhaust fans pull stale air out of the unit while drawing fresh air in through cracks, windows or fresh air intakes. Exhaust-only ventilation is a good choice for units that do not have existing ductwork to distribute heated or cooled air</t>
  </si>
  <si>
    <t>Obtained</t>
  </si>
  <si>
    <t xml:space="preserve">Patient  relative satisfaction survey done on monthly basis </t>
  </si>
  <si>
    <t>SNCU has documented procedure for receiving and assessment of the patient</t>
  </si>
  <si>
    <t>SNCU has documented procedure for admission of the new born</t>
  </si>
  <si>
    <t>SNCU has documented procedure for discharge of the patient from unit</t>
  </si>
  <si>
    <t>SNCU has documented procedure for triage of new borns</t>
  </si>
  <si>
    <t>SNCU has documented procedure for assessment and treatment of new born emergency signs</t>
  </si>
  <si>
    <t>SNCU has documented procedure for neonatal transportation and referral from unit</t>
  </si>
  <si>
    <t>SNCU has documented procedure for shifting the patient in Step down unit</t>
  </si>
  <si>
    <t>SNCU has documented procedure for collection, transfer and reporting the sample to side laboratory</t>
  </si>
  <si>
    <t>SNCU has documented procedure for clinical assessment and reassessment of the patient and doctor follows it</t>
  </si>
  <si>
    <t>SNCU has documented procedure for key clinical protocols</t>
  </si>
  <si>
    <t>SNCU has documented procedure for preventive- break down maintenance and calibration  of equipments</t>
  </si>
  <si>
    <t>SNCU has documented system for storage, retaining ,retrieval  of  SNCU records</t>
  </si>
  <si>
    <t xml:space="preserve">SNCU has documented procedure for purchase of External  services and supplies  </t>
  </si>
  <si>
    <t>SNCU has documented procedure for Maintenance of infrastructure of SNCU</t>
  </si>
  <si>
    <t>SNCU has documented procedure for thermoregulation of new borns</t>
  </si>
  <si>
    <t>SNCU has documented procedure for drugs,intravenous,and fluid management and nutrition management of new borns</t>
  </si>
  <si>
    <t xml:space="preserve">SNCU has documented procedure for resuscitation of new born if required </t>
  </si>
  <si>
    <t>SNCU has documented procedure for infection control practices</t>
  </si>
  <si>
    <t xml:space="preserve">SNCU has documented procedure for inventory management </t>
  </si>
  <si>
    <t>SNCU has documented procedure for entry of parents visitor</t>
  </si>
  <si>
    <t>STP for phototherapy, Grading and management of hypothermia, Expression of milk\, Monitoring of babies receiving I/V, Precaution for phototherapy, Management of hypoglycaemia, housekeeping protocols, Administration of commonly used drugs, assessment of neonatal sepsis, Assessment of Jaundice, Temperature maintenance etc</t>
  </si>
  <si>
    <t>Inborn admission rate</t>
  </si>
  <si>
    <t xml:space="preserve">Proportion of
inborn babies admitted in the unit
</t>
  </si>
  <si>
    <t>Proportion of admissions which are out born</t>
  </si>
  <si>
    <t xml:space="preserve">Bed Occupancy Rate </t>
  </si>
  <si>
    <t>Proportion of female babies admitted</t>
  </si>
  <si>
    <t>LAMA rate for female babies</t>
  </si>
  <si>
    <t>Proportion of very low birth weight babies</t>
  </si>
  <si>
    <t>No. of very low birth weight babies (&lt; 1200 gm)/No. of Low birth+ Very low birth babies</t>
  </si>
  <si>
    <t xml:space="preserve">Down time Critical Equipments </t>
  </si>
  <si>
    <t xml:space="preserve">Bed Turnover Rate </t>
  </si>
  <si>
    <t>Survival rate</t>
  </si>
  <si>
    <t xml:space="preserve">No. of drug stock out in SNCU </t>
  </si>
  <si>
    <t xml:space="preserve">Average waiting time for initial assessment of newborn </t>
  </si>
  <si>
    <t xml:space="preserve">Proportion of newborn deaths among
inborn
</t>
  </si>
  <si>
    <t xml:space="preserve">Proportion of newborn deaths among
out-born
</t>
  </si>
  <si>
    <t xml:space="preserve">Case Fatality Rates </t>
  </si>
  <si>
    <t>Respiratory distress syndrome (RDS)
 Meconium aspiration syndrome (MAS)
• Hypoxic-ischemic encephalophaty
(HIE/ moderate/severe birth
asphyxia(BA)
• Sepsis/pneumonia/meningitis
Ma)or congenial malformation
• Prematurely</t>
  </si>
  <si>
    <t xml:space="preserve">Proportion of asphyxiated newborn  babies admitted out of deliveries conducted at facility </t>
  </si>
  <si>
    <t xml:space="preserve">Antibiotic use rate </t>
  </si>
  <si>
    <t>Average length of stay</t>
  </si>
  <si>
    <t xml:space="preserve">Adverse events are reported </t>
  </si>
  <si>
    <t>Baby theft, wrong drug administration, needle stick injury, absconding patients etc</t>
  </si>
  <si>
    <t>No of Newborn Resuscitated</t>
  </si>
  <si>
    <t xml:space="preserve">Attendant Satisfaction Score </t>
  </si>
  <si>
    <t xml:space="preserve">SNCU Score Card </t>
  </si>
  <si>
    <t>SNCU Score</t>
  </si>
  <si>
    <t xml:space="preserve">Checklist for Operation Theatre  </t>
  </si>
  <si>
    <t>OT Services  are available 24X7</t>
  </si>
  <si>
    <t xml:space="preserve">Availability  of departmental signage's </t>
  </si>
  <si>
    <t xml:space="preserve">Services are delivered in a manner that is sensitive to gender, religious and cultural needs, and there are no barrier on account of physical, economic, cultural or social reasons. </t>
  </si>
  <si>
    <t>Availability of Wheel chair or stretcher for easy Access to the OT</t>
  </si>
  <si>
    <t>Patients are properly draped/covered before and after produce</t>
  </si>
  <si>
    <t xml:space="preserve">Adequate space for accommodating surgical  load </t>
  </si>
  <si>
    <t xml:space="preserve">Demarcated of Protective Zone </t>
  </si>
  <si>
    <t>Demarcated Clean Zone</t>
  </si>
  <si>
    <t>Demarcated sterile Zone</t>
  </si>
  <si>
    <t>Demarcated disposal Zone</t>
  </si>
  <si>
    <t xml:space="preserve">Availability of Changing Rooms </t>
  </si>
  <si>
    <t xml:space="preserve">Availability of Pre Operative Room </t>
  </si>
  <si>
    <t>Availability of  earmarked area for newborn Corner</t>
  </si>
  <si>
    <t xml:space="preserve">Availability of Post Operative Room </t>
  </si>
  <si>
    <t xml:space="preserve">Availability of Autoclave room/ TSSU </t>
  </si>
  <si>
    <t>Availability of dirty utility area</t>
  </si>
  <si>
    <t xml:space="preserve">Corridors are wide enough for movement of trolleys </t>
  </si>
  <si>
    <t xml:space="preserve">OT tables are available as per load </t>
  </si>
  <si>
    <t>Unidirectional flow of goods and services</t>
  </si>
  <si>
    <t xml:space="preserve">Checklist for Post Partum Unit </t>
  </si>
  <si>
    <t>OT does not have temporary connections and loosely hanging wires</t>
  </si>
  <si>
    <t xml:space="preserve">Floors of the ward are non slippery and even </t>
  </si>
  <si>
    <t>Walls and floor of the OT covered with joint less tiles</t>
  </si>
  <si>
    <t>OT has sufficient fire  exit to permit safe escape to its occupant at time of fire</t>
  </si>
  <si>
    <t>Availability of anaesthetist</t>
  </si>
  <si>
    <t xml:space="preserve">As per patient load , at least two </t>
  </si>
  <si>
    <t>Availability of OT technician</t>
  </si>
  <si>
    <t xml:space="preserve">At least 6 hours of OPD services are available at Family Planning Clinic </t>
  </si>
  <si>
    <t>Availability of OT attendant/assistant</t>
  </si>
  <si>
    <t xml:space="preserve">Days for FP Surgeries are fixed </t>
  </si>
  <si>
    <t xml:space="preserve">As per Operational Guidelines for Fixed Day Surgery ( At least one day per week) </t>
  </si>
  <si>
    <t>Availability of Security staff</t>
  </si>
  <si>
    <t>Advance Life support</t>
  </si>
  <si>
    <t xml:space="preserve">Availability of Spacing methods of family planning </t>
  </si>
  <si>
    <t>Staff is Skilled to operate  OT equipments</t>
  </si>
  <si>
    <t>IUCD, OCP, ECP &amp; Condoms</t>
  </si>
  <si>
    <t>Staff is skilled for processing and packing instrument</t>
  </si>
  <si>
    <t xml:space="preserve">Availability of Female Limiting Methods of family Planning </t>
  </si>
  <si>
    <t>Tubectomy (Minilap and Laparoscopic)</t>
  </si>
  <si>
    <t>Tubal Ligation and PPIUD</t>
  </si>
  <si>
    <t>Availability of Family Planning Counselling and Promotive services</t>
  </si>
  <si>
    <t>Counselling and IEC</t>
  </si>
  <si>
    <t xml:space="preserve">Abortion and Contraception services for Ist and 2nd trimester </t>
  </si>
  <si>
    <t xml:space="preserve">Postpartum ward </t>
  </si>
  <si>
    <t xml:space="preserve">Dedicated postpartum ward for FP surgeries and abortion clients </t>
  </si>
  <si>
    <t xml:space="preserve">Availability of medical gases </t>
  </si>
  <si>
    <t>Availability of post natal counselling and follow up services</t>
  </si>
  <si>
    <t xml:space="preserve">Availability/Linkage to immunization services </t>
  </si>
  <si>
    <t>Availability of Abortion services for adolescent</t>
  </si>
  <si>
    <t>Availability of Contraception services</t>
  </si>
  <si>
    <t xml:space="preserve">Availability of  emergency drugs </t>
  </si>
  <si>
    <t xml:space="preserve"> Inj Magsulf 50%, Inj Calcium gluconate 10%, Inj Dexamethasone, inj Hydrocortisone, Succinate, Inj diazepam, inj Pheneramine maleate, inj Corboprost, Inj Fortwin, Inj Phenergen, Betameathazon, Inj Hydrazaline, Nefidepin, Methyldopa,ceftriaxone </t>
  </si>
  <si>
    <t xml:space="preserve">Availability of syringes and IV Sets </t>
  </si>
  <si>
    <t>Emergency drug tray is maintained in OT in pre and post operative room</t>
  </si>
  <si>
    <t>For sterilization surgeries, availability of  haemoglobin, urine analysis for sugar
and albumin</t>
  </si>
  <si>
    <t>Availability of  functional instruments for Gynae and obstetrics</t>
  </si>
  <si>
    <t xml:space="preserve">LSCS Set, Cervical Biopsy Set, Proctoscopy Set, Hysterectomy set, D&amp;C Set </t>
  </si>
  <si>
    <t>Radiant warmer, Baby tray with Two pre warmed towels/sheets for wrapping the baby, mucus extractor, bag and mask (0 &amp;1 no.), sterilized thread for cord/cord clamp, nasogastric tube</t>
  </si>
  <si>
    <t>Availability of  functional Instruments Resuscitation</t>
  </si>
  <si>
    <t>Availability of  functional anaesthesia equipment</t>
  </si>
  <si>
    <t xml:space="preserve">Buckets for mopping, Separate mops for patient care area and circulation area duster, waste trolley, Deck brush </t>
  </si>
  <si>
    <t>Availability of functional OT light</t>
  </si>
  <si>
    <t xml:space="preserve">Shadow less Major &amp; Minor, Ceiling and Stand Model, Focus Lamp </t>
  </si>
  <si>
    <t>Availability of attachment/ accessories  with OT table</t>
  </si>
  <si>
    <t>Cupboard, table for preparation of medicines, chair, racks,</t>
  </si>
  <si>
    <t>Restricted area signage are displayed</t>
  </si>
  <si>
    <t>List of Family Planning Services available</t>
  </si>
  <si>
    <t>Compensation for family planning indemnity scheme</t>
  </si>
  <si>
    <t xml:space="preserve">Compensation for family planning services are displayed </t>
  </si>
  <si>
    <t>Up to date instructions for operation and maintenance of equipments are readily available with staff.</t>
  </si>
  <si>
    <t>Checklist for Laboratory</t>
  </si>
  <si>
    <t>IEC Material regarding family planning displayed</t>
  </si>
  <si>
    <t xml:space="preserve">IEC materials such as posters, banners, and handbills 
available at the site and displayed
</t>
  </si>
  <si>
    <t xml:space="preserve">Flip charts, models, specimens, and samples of  
contraceptives available </t>
  </si>
  <si>
    <t>Compliance 
Full/Partial/No</t>
  </si>
  <si>
    <t xml:space="preserve">Audit Method </t>
  </si>
  <si>
    <t>There is no over emphasis on one method</t>
  </si>
  <si>
    <t xml:space="preserve">Ask Staff/client whether they were convinced for one method or given informed choice </t>
  </si>
  <si>
    <t>Anaesthetic agents are kept at secure place</t>
  </si>
  <si>
    <t>Adequate Illumination at OT table</t>
  </si>
  <si>
    <t>Entry to OT is restricted</t>
  </si>
  <si>
    <t>Warning light is provided outside OT and its been used when OT  is functional</t>
  </si>
  <si>
    <t>Availability of screens at IUD insertion room</t>
  </si>
  <si>
    <t>20-25OC, ICU has functional room thermometer and temperature is regularly maintained</t>
  </si>
  <si>
    <t>Availability of screens at family planning OT</t>
  </si>
  <si>
    <t>Security arrangement at OT</t>
  </si>
  <si>
    <t>Confidentiality of Abortion cases</t>
  </si>
  <si>
    <t>No entry shall be made in any case sheet , PT register , follow-up card or any other document, register indicating there in the name of the pregnant women . Only reference serial no. is mentioned on all the document</t>
  </si>
  <si>
    <t>Informed consent for IUD insertion</t>
  </si>
  <si>
    <t>Informed consent for family planning surgeries</t>
  </si>
  <si>
    <t>Informed consent on prescribed form C for abortion</t>
  </si>
  <si>
    <t>Display of reproductive rights of clients</t>
  </si>
  <si>
    <t>Staff about awareness reproductive rights of clients</t>
  </si>
  <si>
    <t>ME A 2.1</t>
  </si>
  <si>
    <t>ME A 2.2</t>
  </si>
  <si>
    <t>Client is informed about various options of family planning and assisted in decision making</t>
  </si>
  <si>
    <t>OT Table are intact and without rust</t>
  </si>
  <si>
    <t>ME A 2.3</t>
  </si>
  <si>
    <t>ME A 2.4</t>
  </si>
  <si>
    <t>ME A 2.5</t>
  </si>
  <si>
    <t>No condemned/Junk material in the OT</t>
  </si>
  <si>
    <t>No pests are noticed</t>
  </si>
  <si>
    <t xml:space="preserve">Drugs, consumables and contraceptives are  available free </t>
  </si>
  <si>
    <t xml:space="preserve">All surgical procedure for family planning are free of cost </t>
  </si>
  <si>
    <t xml:space="preserve">Availability of Hot water supply </t>
  </si>
  <si>
    <t>Availability of power back up in OT</t>
  </si>
  <si>
    <t xml:space="preserve">2 tier backup with UPS </t>
  </si>
  <si>
    <t xml:space="preserve">All lab services are available in routine working hours </t>
  </si>
  <si>
    <t>Emergency lab services are available for selected tests of Haematology, Biochemistry and Serology 24X7</t>
  </si>
  <si>
    <t xml:space="preserve">Timely payment of family planning compensation </t>
  </si>
  <si>
    <t>Availability of Haematology services</t>
  </si>
  <si>
    <t xml:space="preserve">Availability  of Centralized /local piped Oxygen, nitrogen and vacuum supply </t>
  </si>
  <si>
    <t>Availability of Bio chemistry services</t>
  </si>
  <si>
    <t>Availability of Cytology services</t>
  </si>
  <si>
    <t>Availability of  Clinical Pathology services</t>
  </si>
  <si>
    <t>Availability of Serology services</t>
  </si>
  <si>
    <t>ME A 3.3</t>
  </si>
  <si>
    <t>Adequate Space is  for counselling and examination</t>
  </si>
  <si>
    <t>Availability of dedicated OT for Family planning surgeries in PP unit</t>
  </si>
  <si>
    <t xml:space="preserve">Functional toilets with running water and flush are available as per bed strength and patient load of ward </t>
  </si>
  <si>
    <t>OT has facility to provide sufficient and  clean linen for surgical patient</t>
  </si>
  <si>
    <t>Drape, draw sheet, cut sheet and gown</t>
  </si>
  <si>
    <t>OT has facility to provide linen for staff</t>
  </si>
  <si>
    <t>Availability of seating arrangement</t>
  </si>
  <si>
    <t>ME  A4.3</t>
  </si>
  <si>
    <t>Linen is changed after each procedure</t>
  </si>
  <si>
    <t>ME A 4.6</t>
  </si>
  <si>
    <t xml:space="preserve">ME A4.9 </t>
  </si>
  <si>
    <t>The facility provide services under National health Programme for Prevention and Control of deafness</t>
  </si>
  <si>
    <t xml:space="preserve">Availability of Scrub Area </t>
  </si>
  <si>
    <t>Availability of dedicated counselling area</t>
  </si>
  <si>
    <t>Availability of examination cum minor procedure area for IUD insertion</t>
  </si>
  <si>
    <t xml:space="preserve">Corridors are wide enough for movement of trolleys and stretchers </t>
  </si>
  <si>
    <t>OT tables are available as per load</t>
  </si>
  <si>
    <t>Windows if any in the OT are intact and sealed</t>
  </si>
  <si>
    <t>ME A 6.1</t>
  </si>
  <si>
    <t>Laboratory provides specific test  for local health problems/ diseases e.g.. Dengue, swine flu etc.</t>
  </si>
  <si>
    <t>ME A 6.2</t>
  </si>
  <si>
    <t>PP unit  has installed fire Extinguisher  that is Class A , Class BC type or ABC type</t>
  </si>
  <si>
    <t xml:space="preserve">Availability  departmental  signage's </t>
  </si>
  <si>
    <t>Availability of trained surgeon for Minilap/ Laparoscopic/NSV</t>
  </si>
  <si>
    <t>Minilap - MBBS trained in procedure
Laparoscopic- DGO,MS, MD
trained in laparoscopic surgery</t>
  </si>
  <si>
    <t>List of services available are displayed at the entrance</t>
  </si>
  <si>
    <t xml:space="preserve">Trained in IUCD insertion </t>
  </si>
  <si>
    <t>Timing for collection of sample and delivery of reports are displayed</t>
  </si>
  <si>
    <t>Viability of Counsellor for family planning</t>
  </si>
  <si>
    <t xml:space="preserve">User charges in r/o laboratory services are displayed </t>
  </si>
  <si>
    <t>Family planning counselling</t>
  </si>
  <si>
    <t xml:space="preserve">Lab Reports are provided to Patient in proper printed format </t>
  </si>
  <si>
    <t>Laparoscopic surgery/Minilap</t>
  </si>
  <si>
    <t xml:space="preserve">Services are delivered in a manner that is sensitive to gender, religiousand cultural needs, and there are no barrier on account of physical , economic, cultural or social reasons. </t>
  </si>
  <si>
    <t xml:space="preserve">There is procedure for Pre Operative assessment </t>
  </si>
  <si>
    <t>NSV</t>
  </si>
  <si>
    <t>Bio medical waste Management</t>
  </si>
  <si>
    <t xml:space="preserve">Staff is skill for counselling services </t>
  </si>
  <si>
    <t xml:space="preserve">Staff is skilled  for resuscitation </t>
  </si>
  <si>
    <t xml:space="preserve">Check the availability of ramp in lab building area /sample collection area </t>
  </si>
  <si>
    <t>Availability of Oral Contraceptive Pills</t>
  </si>
  <si>
    <t>Stock for Month</t>
  </si>
  <si>
    <t>Availability of emergency Contraceptive Pills</t>
  </si>
  <si>
    <t>Availability of IUD devices</t>
  </si>
  <si>
    <t>Availability of Condoms</t>
  </si>
  <si>
    <t xml:space="preserve">Laboratory has system to ensure the confidentiality of the reports generated </t>
  </si>
  <si>
    <t xml:space="preserve">Availability of  anaesthetics </t>
  </si>
  <si>
    <t xml:space="preserve">Laboratory staff do not discuss the lab result outside. And reports are kept in secure place </t>
  </si>
  <si>
    <t>Tracer</t>
  </si>
  <si>
    <t>Sterilized consumables in dressing drum</t>
  </si>
  <si>
    <t xml:space="preserve">At OT </t>
  </si>
  <si>
    <t xml:space="preserve">HIV positive reports/pregnancy reports are communicated as per NACO guidelines </t>
  </si>
  <si>
    <t xml:space="preserve">Availability of  emergency drugs tray </t>
  </si>
  <si>
    <t>Patient id band/ verbal confirmation etc.</t>
  </si>
  <si>
    <t xml:space="preserve">Informed Consent is taken before HIV  testing, Biopsy and any other invasive procedure </t>
  </si>
  <si>
    <t>Before testing HIV patient is informed that  test is voluntary and result will be disclosed to  him/her only</t>
  </si>
  <si>
    <t xml:space="preserve">BP apparatus, Thermometer, Pulse Oxymeter, Multiparameter </t>
  </si>
  <si>
    <t>Pre test counselling is given before HIV testing</t>
  </si>
  <si>
    <t>Availability of Instruments/Equipments  for Gynae and obstetric</t>
  </si>
  <si>
    <t>PV examination kit</t>
  </si>
  <si>
    <t>Availability of Sterile IUD insertion and removal Kits</t>
  </si>
  <si>
    <t xml:space="preserve"> Operation Table with Trendelenburg facility</t>
  </si>
  <si>
    <t>Minilap instrument</t>
  </si>
  <si>
    <t>Laparoscopic set</t>
  </si>
  <si>
    <t>NSV sets</t>
  </si>
  <si>
    <t>Instruments for Laparoscopy</t>
  </si>
  <si>
    <t>HIV, Infectious cases</t>
  </si>
  <si>
    <t xml:space="preserve">Free Diagnostic tests for Pregnant women &amp; Infant </t>
  </si>
  <si>
    <t>Bag and mask, Oxygen, Suction machine , laryngoscope scope. LMA, ET Tube , Airway ,Defibrillator</t>
  </si>
  <si>
    <t>Check that  patient party has not incurred expenditure on purchasing consumables from outside.</t>
  </si>
  <si>
    <t>Check that  patient party has not incurred expenditure on diagnostics from outside.</t>
  </si>
  <si>
    <t>Laboratory provides complete list of diagnostic test available to all department of the hospital</t>
  </si>
  <si>
    <t xml:space="preserve">Tests are free of cost for BPL patients </t>
  </si>
  <si>
    <t>Autoclave/ boiler,</t>
  </si>
  <si>
    <t xml:space="preserve">Cashless investigation by empanelled lab for JSSK beneficiaries for test not available within the facility </t>
  </si>
  <si>
    <t>Hospital graded mattress , IV stand, Bed pan</t>
  </si>
  <si>
    <t>Tray for  monitors, Electrical panel for anaesthesia machine, cardiac monitor etc, panel with outlet for Oxygen and vacuum,  X ray view box.</t>
  </si>
  <si>
    <t xml:space="preserve">Laboratory space is adequate for carrying out activities </t>
  </si>
  <si>
    <t xml:space="preserve">Adequate area for sample collection, waiting, performing test, keeping equipment and storage of drugs and records </t>
  </si>
  <si>
    <t xml:space="preserve">Availability of sitting arrangement of sub waiting area
</t>
  </si>
  <si>
    <t xml:space="preserve">Availability of patient calling system at lab </t>
  </si>
  <si>
    <t>Availability of drinking water</t>
  </si>
  <si>
    <t>ME C 1.3</t>
  </si>
  <si>
    <t xml:space="preserve">Demarcated sample collection area </t>
  </si>
  <si>
    <t xml:space="preserve">Demarcated testing area </t>
  </si>
  <si>
    <t xml:space="preserve">Designated report writing area </t>
  </si>
  <si>
    <t xml:space="preserve">Laparoscope, MVA etc </t>
  </si>
  <si>
    <t xml:space="preserve">Demarcated washing and waste disposal area </t>
  </si>
  <si>
    <t>ME C 1.4</t>
  </si>
  <si>
    <t>ME C 1.5</t>
  </si>
  <si>
    <t>ME C 1.6</t>
  </si>
  <si>
    <t xml:space="preserve">Availability of collection counters as per load </t>
  </si>
  <si>
    <t xml:space="preserve">There is process indenting consumable and drugs </t>
  </si>
  <si>
    <t>ME C 1.7</t>
  </si>
  <si>
    <t xml:space="preserve">Unidirectional flow of services </t>
  </si>
  <si>
    <t>Records of Monitoring/ Assessments are maintained</t>
  </si>
  <si>
    <t>PAC, Intraoperative monitoring</t>
  </si>
  <si>
    <t>Sample collection- Sample processing- Analytical area- reporting.</t>
  </si>
  <si>
    <t>Standard C 2</t>
  </si>
  <si>
    <t>Contraceptives are stored away from water and sources of  heat,
direct sunlight etc.</t>
  </si>
  <si>
    <t xml:space="preserve">Operative Notes are Recorded </t>
  </si>
  <si>
    <t xml:space="preserve">Name of person in attendance during procedure, Pre and post operative diagnosis, Procedures carried out, length of procedures, estimated blood loss, Fluid administered, specimen removed, complications etc. </t>
  </si>
  <si>
    <t>Are expired contraceptives destroyed to prevent resale 
or other inappropriate use</t>
  </si>
  <si>
    <t>There is practice of calculating and maintaining buffer stock  of  contraceptives</t>
  </si>
  <si>
    <t>OT Register, Schedule, Infection  control records, autoclaving records etc</t>
  </si>
  <si>
    <t>Department maintained stock and expenditure register of contraceptives</t>
  </si>
  <si>
    <t>There is no stock out of contraceptives</t>
  </si>
  <si>
    <t>Laboratory does not have temporary connections and loose hanging wires</t>
  </si>
  <si>
    <t>Adequate Illumination at  procedure area at family planning clinic</t>
  </si>
  <si>
    <t>At IUD insertion area</t>
  </si>
  <si>
    <t xml:space="preserve">Adequate electrical socket provided for safe and smooth operation of lab equipments </t>
  </si>
  <si>
    <t>ME C2..4</t>
  </si>
  <si>
    <t>Only one client is allowed one time at clinic</t>
  </si>
  <si>
    <t>Temperature is maintained  and record of same is maintainted</t>
  </si>
  <si>
    <t>Appropriate humidity level is maintained</t>
  </si>
  <si>
    <t>Work benches are chemical resistant</t>
  </si>
  <si>
    <t>Security arrangement at PP unit</t>
  </si>
  <si>
    <t>Floors of the Laboratory are non slippery and even surfaces and acid resistent</t>
  </si>
  <si>
    <t>Laboratory has plan for  safe storage and handling of potentially flammable materials.</t>
  </si>
  <si>
    <t>Department has sufficient fire  exit with signage to permit safe escape to its occupant at time of fire</t>
  </si>
  <si>
    <t>Lab has installed fire Extinguisher  that is Class A , Class B C type or ABC type</t>
  </si>
  <si>
    <t>ME C3.4</t>
  </si>
  <si>
    <t xml:space="preserve">OT is provided with the critical value of different test </t>
  </si>
  <si>
    <t>No condemned/Junk material in the PP unit</t>
  </si>
  <si>
    <t xml:space="preserve">Availability of dedicated pathologist </t>
  </si>
  <si>
    <t>For 100 bed - 1 , 200-1, 300-3, 400-3, 500-4.</t>
  </si>
  <si>
    <t>Availability of Lab Technician 24X7</t>
  </si>
  <si>
    <t>For 100 beds- 6, 200-9, 300- 12, 400-15, 500-18</t>
  </si>
  <si>
    <t>Availability of Lab assistant</t>
  </si>
  <si>
    <t>Availability of security staff</t>
  </si>
  <si>
    <t>Training on automated Diagnostic Equipments like auto analyzer</t>
  </si>
  <si>
    <t xml:space="preserve">Availability of blood units in case of emergency with out replacement </t>
  </si>
  <si>
    <t>Training on Internal and External Quality Assurance</t>
  </si>
  <si>
    <t>Laboratory Safety</t>
  </si>
  <si>
    <t>Staff is skilled to run automated equipments</t>
  </si>
  <si>
    <t>Staff is skilled for maintaining Laboratory records</t>
  </si>
  <si>
    <t>Standard C 5</t>
  </si>
  <si>
    <t xml:space="preserve">Availability of stains </t>
  </si>
  <si>
    <t xml:space="preserve">Iodine Solution, Gram Romanowsky ,StainZiehl- neelsen, Acridine orange, Acridine orange </t>
  </si>
  <si>
    <t xml:space="preserve">Availability of reagents </t>
  </si>
  <si>
    <t xml:space="preserve">Reagents for auto analyzers, ELISA Readers </t>
  </si>
  <si>
    <t xml:space="preserve">Availability of other Chemicals </t>
  </si>
  <si>
    <t xml:space="preserve">Acetone, Alcohol, distilled water, Microscope gel etc. </t>
  </si>
  <si>
    <t xml:space="preserve">Availability Laboratory materials </t>
  </si>
  <si>
    <t>Evacuated Blood collection tubes, Swabs, Syringes, Glass slides, Glass marker/paper stickers</t>
  </si>
  <si>
    <t>Standard C 6</t>
  </si>
  <si>
    <t>There is procedure to ensure that PAC has been done before surgery</t>
  </si>
  <si>
    <t>There is procedure to review findings of PAC</t>
  </si>
  <si>
    <t xml:space="preserve">Food intake status of Patient is checked </t>
  </si>
  <si>
    <t>Patients vitals are recorded during  anaesthesia</t>
  </si>
  <si>
    <t xml:space="preserve">Airway security is ensured </t>
  </si>
  <si>
    <t>ME C 6.1</t>
  </si>
  <si>
    <t>BP apparatus, Stethoscope at sample collection area</t>
  </si>
  <si>
    <t>ME C 6.2</t>
  </si>
  <si>
    <t xml:space="preserve">Potency and level of anaesthesia is monitored </t>
  </si>
  <si>
    <t>ME C 6.3</t>
  </si>
  <si>
    <t xml:space="preserve">Availability of functional auto analyzers </t>
  </si>
  <si>
    <t xml:space="preserve">Auto/ Semi Auto analyzers according to need </t>
  </si>
  <si>
    <t xml:space="preserve">Availability of functional haematology equipments </t>
  </si>
  <si>
    <t xml:space="preserve">Cell Counters/ Counting Chambers , Heamoglobinometer , ESR stands with tubes </t>
  </si>
  <si>
    <t xml:space="preserve">Availability of functional  Biochemistry Equipment </t>
  </si>
  <si>
    <t xml:space="preserve"> Calorie meter,  Blood Gas Analyzer, Electrolyte analyzer </t>
  </si>
  <si>
    <t xml:space="preserve">Availability of functional  equipments for sample processing </t>
  </si>
  <si>
    <t>Micropipettes , Centrifuge, Water Bath, Hot air oven.</t>
  </si>
  <si>
    <t xml:space="preserve">Availability of functional Microscopy equipments </t>
  </si>
  <si>
    <t xml:space="preserve">Binocular Micro scope , FNAC, staining rack </t>
  </si>
  <si>
    <t xml:space="preserve">Post anaesthesia status is monitored and documented </t>
  </si>
  <si>
    <t xml:space="preserve">Availability of functional  Serology Equipments </t>
  </si>
  <si>
    <t>Elisa Reader, Elisa washer</t>
  </si>
  <si>
    <t>ME C 6.4</t>
  </si>
  <si>
    <t>ME C 6.5</t>
  </si>
  <si>
    <t>Availability of equipment for storage of sample and reagents</t>
  </si>
  <si>
    <t>Refrigerators</t>
  </si>
  <si>
    <t xml:space="preserve">Patient evaluation before surgery is done and recorded </t>
  </si>
  <si>
    <t>Vitals , Patients fasting status etc.</t>
  </si>
  <si>
    <t>ME BC 6.7</t>
  </si>
  <si>
    <t xml:space="preserve">Availability of fixtures at lab </t>
  </si>
  <si>
    <t>Illumination at work stations, Electrical fixture for lab equipments and storage equipments</t>
  </si>
  <si>
    <t xml:space="preserve">Availability of furniture </t>
  </si>
  <si>
    <t>Lab stools, Work bench's,  rack and cupboard for storage of reagent ,Patient stool, Chair table</t>
  </si>
  <si>
    <t xml:space="preserve">Surgical Safety Check List is used for each surgery </t>
  </si>
  <si>
    <t xml:space="preserve">Check for Surgical safety check list has been used for surgical procedures </t>
  </si>
  <si>
    <t xml:space="preserve">Sponge and Instrument Count Practice is implemented </t>
  </si>
  <si>
    <t xml:space="preserve">Appropriate suture material is used for surgery as per requirement </t>
  </si>
  <si>
    <t xml:space="preserve">Check for suturing techniques are applied as per protocol </t>
  </si>
  <si>
    <t xml:space="preserve">Post operative monitoring is done before discharging to ward </t>
  </si>
  <si>
    <t xml:space="preserve">Post operative notes and orders are recorded </t>
  </si>
  <si>
    <t xml:space="preserve">Post operative notes contains Vital signs, Pain control, Rate and type of IV fluids, Urine and Gastrointestinal fluid output, other medications and Laboratory investigations </t>
  </si>
  <si>
    <t>ME D 1.1</t>
  </si>
  <si>
    <t>Agency/ is identified for maintenance for equipments</t>
  </si>
  <si>
    <t>Staff is aware of legal age for family planning</t>
  </si>
  <si>
    <t>22-49 married only</t>
  </si>
  <si>
    <t>Calibrators are available for Automated haematology analyzers</t>
  </si>
  <si>
    <t>Laboratory has system to update correction factor after calibration wherever required</t>
  </si>
  <si>
    <t>Each lot of reagents has to be checked against earlier tested in use reagent lot or with suitable reference material before being placed in service and result should be recorded.</t>
  </si>
  <si>
    <t>There is established system of timely  indenting of consumables and reagents</t>
  </si>
  <si>
    <t xml:space="preserve">Reagents and consumables are kept away from water and sources of  heat,
direct sunlight </t>
  </si>
  <si>
    <t>Reagents are labelled appropriately</t>
  </si>
  <si>
    <t>Reagents label contain name, concentration, date of preparation/opening, date of expiry, storage conditions and warning</t>
  </si>
  <si>
    <t>No expired reagent found</t>
  </si>
  <si>
    <t xml:space="preserve">Records for expiry and near expiry reagent are maintained </t>
  </si>
  <si>
    <t>There is practice of calculating and maintaining buffer stock of reagents</t>
  </si>
  <si>
    <t>Department maintained stock and expenditure register of reagents</t>
  </si>
  <si>
    <t xml:space="preserve">There is procedure for replenishing drug tray </t>
  </si>
  <si>
    <t xml:space="preserve">There is no stock out of reagents </t>
  </si>
  <si>
    <t>Regular Defrosting is done</t>
  </si>
  <si>
    <t xml:space="preserve">Intraoperative care </t>
  </si>
  <si>
    <t xml:space="preserve">Check for measures taken to prevent Supine Hypotension (Use of pillow/Sandbag to tilt the uterus), Technique for Incision, Opening of Uterus, Delivery of Foetus and placenta, and closing of Uterine Incision </t>
  </si>
  <si>
    <t xml:space="preserve">Post operative care </t>
  </si>
  <si>
    <t xml:space="preserve">Management of PIH/Eclampsia </t>
  </si>
  <si>
    <t xml:space="preserve">Postpartum Haemorrhage  </t>
  </si>
  <si>
    <t xml:space="preserve">Adequate illumination at work station </t>
  </si>
  <si>
    <t>Adequate illumination at Collection area</t>
  </si>
  <si>
    <t>Entry  is restricted in testing area</t>
  </si>
  <si>
    <t>Temperature control and ventilation in collection area</t>
  </si>
  <si>
    <t>Temperature control and ventilation testing area</t>
  </si>
  <si>
    <t xml:space="preserve"> Unique  identification number  is given to each client during process of registration</t>
  </si>
  <si>
    <t xml:space="preserve">In histopathology, for tissue processing separate room with fume hood is available </t>
  </si>
  <si>
    <t>Client demographic details are recorded in admission records</t>
  </si>
  <si>
    <t xml:space="preserve">Availability of Eye washing facility </t>
  </si>
  <si>
    <t xml:space="preserve">Age criteria for family planning surgeries is adhered </t>
  </si>
  <si>
    <t>There is established criteria for admission of abortion cases</t>
  </si>
  <si>
    <t>Prevention of Hypothermia</t>
  </si>
  <si>
    <t>There is provision of extra beds during fixed day family planning surgery</t>
  </si>
  <si>
    <t>No condemned/Junk material in the lab</t>
  </si>
  <si>
    <t>History of  illness to screen for the diseases mentioned under the medical 
eligibility criteria</t>
  </si>
  <si>
    <t>Immunization status of  women for tetanus</t>
  </si>
  <si>
    <t>Current medications</t>
  </si>
  <si>
    <t>last contraceptive used and when</t>
  </si>
  <si>
    <t>Menstrual history: Date of  last menstrual period</t>
  </si>
  <si>
    <t>current pregnancy status
Obstetrics history</t>
  </si>
  <si>
    <t xml:space="preserve">Pulse, blood pressure, respiratory rate, temperature, body 
weight, general condition and pallor, auscultation of  heart and lungs, examination 
of  abdomen, pelvic examination, and other examinations as indicated by the
client’s medical history or general physical examination. </t>
  </si>
  <si>
    <t xml:space="preserve">Water use for analytical purpose should be of reagent grade </t>
  </si>
  <si>
    <t xml:space="preserve">There is fixed schedule for assessment of  patients </t>
  </si>
  <si>
    <t>Availability of power back up in laboratory</t>
  </si>
  <si>
    <t>Facility has established procedure for handing over form OT to ward</t>
  </si>
  <si>
    <t>Facility has functional referral linkages to higher facilities for cases which  can not be managed at the facility</t>
  </si>
  <si>
    <t xml:space="preserve">A nurse /doctor is identified responsible for each case </t>
  </si>
  <si>
    <t xml:space="preserve">Any positive report of notifiable disease is intimated to designated authorities </t>
  </si>
  <si>
    <t xml:space="preserve">Staff is aware of their role and responsibilities 
</t>
  </si>
  <si>
    <t xml:space="preserve">Doctor, technician and support staff adhere to their respective dress code </t>
  </si>
  <si>
    <t xml:space="preserve">Adherence to Surgical scrub method </t>
  </si>
  <si>
    <t xml:space="preserve">procedure should be repeated several times so that the scrub lasts for 3 to 5
minutes. The hands and forearms should be dried with a sterile towel only.  </t>
  </si>
  <si>
    <t>Check sterile field is maintained during surgery</t>
  </si>
  <si>
    <t>Surgical site covered with sterile drapes, sterile instruments are kept within the sterile field.</t>
  </si>
  <si>
    <t xml:space="preserve"> Unique  laboratory identification number  is given to each patient sample </t>
  </si>
  <si>
    <t>Patient demographic details are recorded in laboratory records</t>
  </si>
  <si>
    <t>Sterile s gloves are available at OT and Critical areas</t>
  </si>
  <si>
    <t xml:space="preserve"> History and Physical examination are recorded</t>
  </si>
  <si>
    <t>Drugs administered are recorded</t>
  </si>
  <si>
    <t>Anaesthesia and surgery note recorded</t>
  </si>
  <si>
    <t>Formats for Consent etc available</t>
  </si>
  <si>
    <t>Check for availability of eligible couple and sterilization register</t>
  </si>
  <si>
    <t>Records on family planning (FP) (including the number
of  clients counselled and the number of  acceptors)</t>
  </si>
  <si>
    <t xml:space="preserve">Laboratory has referral linkage for tests not available at the facility </t>
  </si>
  <si>
    <t xml:space="preserve">Follow-up records for FP clients
</t>
  </si>
  <si>
    <t xml:space="preserve">Facility gets referred patients from lower level of facility </t>
  </si>
  <si>
    <t>e.g.: linkage for disease surveillance and water testing</t>
  </si>
  <si>
    <t>Ask stff about how they decontaminate the procedure surface like OT Table, Stretcher/Trolleys  etc. 
(Wiping with .5% Chlorine solution</t>
  </si>
  <si>
    <t xml:space="preserve">
Ask staff how they decontaminate the instruments like ambubag, suction canulae, Surgical Instruments 
(Soaking in 0.5% Chlorine Solution, Wiping with 0.5% Clorine Solution or 70% Alcohal as applicable </t>
  </si>
  <si>
    <t>Procedure to handover test/ results during shift change</t>
  </si>
  <si>
    <t>Handover register is maintained</t>
  </si>
  <si>
    <t xml:space="preserve">Formaldehyde or glutaraldehyde solution replaced as per manufacturer instructions </t>
  </si>
  <si>
    <t xml:space="preserve">Instruments are packed according for autoclaving as per standard protocol </t>
  </si>
  <si>
    <t xml:space="preserve">Regular validation of sterilization through biological and chemical indicators </t>
  </si>
  <si>
    <t>Maintenance of records of sterilization</t>
  </si>
  <si>
    <t>There is a procedure to enusure the tracibility of sterilized packs</t>
  </si>
  <si>
    <t xml:space="preserve">Counselling of client before discharge </t>
  </si>
  <si>
    <t xml:space="preserve">Faculty layout ensures separation of general traffic from patient traffic </t>
  </si>
  <si>
    <t xml:space="preserve">Zoning of High risk areas </t>
  </si>
  <si>
    <t xml:space="preserve">Floors and wall surfaces of ICU are easily cleanable </t>
  </si>
  <si>
    <t xml:space="preserve">CSSD/TSSU has demarcated separate area for receiving dirty items, processes, keeping clean and sterile items </t>
  </si>
  <si>
    <t xml:space="preserve">Positive Pressure in OT </t>
  </si>
  <si>
    <t xml:space="preserve">Adequate air exchanges are maintained </t>
  </si>
  <si>
    <t xml:space="preserve">Printed formats for requisition and reporting are available </t>
  </si>
  <si>
    <t xml:space="preserve">Lab records are labelled and indexed </t>
  </si>
  <si>
    <t>Records are maintained for laboratory</t>
  </si>
  <si>
    <t xml:space="preserve">Test registers, IQAS/EQAS Registers, Expenditure registers, Accession list etc. </t>
  </si>
  <si>
    <t xml:space="preserve">Laboratory has adequate facility for storage of records </t>
  </si>
  <si>
    <t>Local anaesthesia is given as per guidelines</t>
  </si>
  <si>
    <t>Samples of medico legal cases are identified</t>
  </si>
  <si>
    <t>Requisition and reports are marked with MLC and reports are handed over to authorized personnel only</t>
  </si>
  <si>
    <t>FP surgeries are scheduled as oer guidelines</t>
  </si>
  <si>
    <t>Preoperative instructions given to the client</t>
  </si>
  <si>
    <t xml:space="preserve">Part preparation is done as per guidelines </t>
  </si>
  <si>
    <t>Requisition of all laboratory test is done in request form</t>
  </si>
  <si>
    <t xml:space="preserve">Request form contain information: Name and identification number of patient, name of authorized requester, type of primary sample, examination requested, date and time of primary sample collection and date and time of receipt of sample by laboratory, </t>
  </si>
  <si>
    <t>Instructions for collection and handling of primary sample are communicated to those responsible for collection</t>
  </si>
  <si>
    <t>Post operative care as per guidelines</t>
  </si>
  <si>
    <t>Laboratory has system in place to label the primary sample</t>
  </si>
  <si>
    <t>Laboratory has system to trace the primary sample from requisition form</t>
  </si>
  <si>
    <t>Laboratory has system to record the identity of person collecting the primary sample</t>
  </si>
  <si>
    <t>Laboratory has system in place to  monitor the transportation of the  sample</t>
  </si>
  <si>
    <t xml:space="preserve">Transportation of sample includes:  Time frame, temperature and carrier specified for transportation </t>
  </si>
  <si>
    <t>testing procedure are readily available at work station and staff is aware of them</t>
  </si>
  <si>
    <t>Laboratory has Biological reference interval for its examination of various results</t>
  </si>
  <si>
    <t>Laboratory has identified critical intervals for which immediate notification is done to concerned physician</t>
  </si>
  <si>
    <t>Laboratory has system to review the results of examination by authorized person before release of report</t>
  </si>
  <si>
    <t>Laboratory has format for reporting of results</t>
  </si>
  <si>
    <t>Laboratory has system to provide the reports within defined cycle time/ or each category of patient -routine and emergency</t>
  </si>
  <si>
    <t>Laboratory results written in reports are legible without error in transcription</t>
  </si>
  <si>
    <t>Laboratory has defined the retention period and disposal of used sample</t>
  </si>
  <si>
    <t>Laboratory has system to retain the copies of reported result and promptly retrieved when required</t>
  </si>
  <si>
    <t>Work instruction/clinical  protocols are  displayed</t>
  </si>
  <si>
    <t xml:space="preserve">The client is given full information about optimal pregnancy spacing and
the benefits of it as a part of FP health education and counselling. </t>
  </si>
  <si>
    <t>The importance of timely initiation of an FP method after childbirth, miscarriage,
or abortion will be emphasized.</t>
  </si>
  <si>
    <t>Client is counselled about the options for family planning available</t>
  </si>
  <si>
    <t>The client is informed that condoms prevent sexually transmitted infections (STIs) &amp; HIV</t>
  </si>
  <si>
    <t>Pills should be given only to those who meet the Medical Eligibility Criteria</t>
  </si>
  <si>
    <t xml:space="preserve">Contraindication of COC in Breastfeeding mothers within 6week and hypertension </t>
  </si>
  <si>
    <t>The client should be given full information about the risks, advantages, and possible side effects before OCPs are prescribed for her.</t>
  </si>
  <si>
    <t>Staff is aware of what to do if dose of contraceptive is missed</t>
  </si>
  <si>
    <t>Staff is aware of indication and method of administration of ECP</t>
  </si>
  <si>
    <t>within 72 hours, second dose 12 hours after first dose</t>
  </si>
  <si>
    <t>IUD insertion is done as per standard protocol</t>
  </si>
  <si>
    <t>No touch technique, Speculum and bimanual examination, sounding of uterus and placement</t>
  </si>
  <si>
    <t>Client is informed about the adverse effect that can happen and their remedy</t>
  </si>
  <si>
    <t>Cramping, vaginal discharge, heavier menstruation, checking of IUD</t>
  </si>
  <si>
    <t>Follow up services are provided as per protocols</t>
  </si>
  <si>
    <t>Removal of IUD, Instructions for when to return</t>
  </si>
  <si>
    <t>Staff is aware of case selection criteria for family planning</t>
  </si>
  <si>
    <t>49-22 year age
Married
at least having one year old
Spouse has not gone for sterilization</t>
  </si>
  <si>
    <t xml:space="preserve">C-Section Rate </t>
  </si>
  <si>
    <t>Assessment of client done before surgery for any Delay, refer of caution signs</t>
  </si>
  <si>
    <t>Physical examination and Medical History taken,</t>
  </si>
  <si>
    <t>Consent is confirmed before the procedure</t>
  </si>
  <si>
    <t>surgeon check for informed consent signed and ask client for the same</t>
  </si>
  <si>
    <t>Client is informed about post operative care, complication and follow up</t>
  </si>
  <si>
    <t>SI/RR/PI</t>
  </si>
  <si>
    <t>use of another family planning method for 3 months only,</t>
  </si>
  <si>
    <t>Follow up visits done as per GoI guidelines</t>
  </si>
  <si>
    <t>Visit after 48 hours, first follow up visit at 7th day and semen analysis after 3 months, emergency follow up</t>
  </si>
  <si>
    <t>Pre procedure Counselling provided</t>
  </si>
  <si>
    <t xml:space="preserve">As per national Guidelines
Transition phase after family planning surgery specially vasectomy defined </t>
  </si>
  <si>
    <t>Post procedure Counselling provided</t>
  </si>
  <si>
    <t>As per national guidelines</t>
  </si>
  <si>
    <t>Counselling on the follow-up visit</t>
  </si>
  <si>
    <t>MVA procedures are done as per guidelines</t>
  </si>
  <si>
    <t>Surgical Procedures procedures are done as per guidelines</t>
  </si>
  <si>
    <t>Dilation and evacuation</t>
  </si>
  <si>
    <t xml:space="preserve">Surgical Site infection Rate </t>
  </si>
  <si>
    <t>No. of observed surgical site infections*100/total no. of Major surgeries</t>
  </si>
  <si>
    <t>Perioperative Death Rate</t>
  </si>
  <si>
    <t>Deaths occurred from pre operative procedure to discharge of the patient</t>
  </si>
  <si>
    <t xml:space="preserve">Operation Cancellation rates </t>
  </si>
  <si>
    <t xml:space="preserve">No. of cancelled operation*1000 /total operation done </t>
  </si>
  <si>
    <t xml:space="preserve">Weekly reporting of Confirmed cases on form "L" from laboratory </t>
  </si>
  <si>
    <t>Technician is trained for taking and processing surface  and air sample</t>
  </si>
  <si>
    <t>Cleaning of cervix before IUD insertion with antiseptic solution</t>
  </si>
  <si>
    <t>Check sterile filled is maintained during surgery</t>
  </si>
  <si>
    <t>Availability of lab aprons/coats</t>
  </si>
  <si>
    <t>No reuse of disposable gloves and Masks.</t>
  </si>
  <si>
    <t>Ask staff about how they decontaminate work benches 
(Wiping with .5% Chlorine solution</t>
  </si>
  <si>
    <t>Proper Decontamination of instruments after use</t>
  </si>
  <si>
    <t>Decontamination of instruments and reusable of glassware are done after procedure in 1% chlorine solution/ any other appropriate method</t>
  </si>
  <si>
    <t>Disinfection of reusable glassware</t>
  </si>
  <si>
    <t>Disinfection by hot air oven at 160 oC for 1 hour</t>
  </si>
  <si>
    <t>Autoclaving for used culture media and other infected material</t>
  </si>
  <si>
    <t>Precaution with infectious patients like TB</t>
  </si>
  <si>
    <t>Use of double bucket system for mopping</t>
  </si>
  <si>
    <t xml:space="preserve">Air quality in Lab </t>
  </si>
  <si>
    <t>Negative Pressure for microbiology</t>
  </si>
  <si>
    <t>Disposal of sputum cups as per guidelines</t>
  </si>
  <si>
    <t>There is system to take feed back from clinician about quality of services</t>
  </si>
  <si>
    <t xml:space="preserve">Client satisfaction survey done on monthly basis </t>
  </si>
  <si>
    <t>Internal Quality assurance programme is in place</t>
  </si>
  <si>
    <t>Standards are run at defined interval</t>
  </si>
  <si>
    <t>Control charts are prepared and outliers are identified.</t>
  </si>
  <si>
    <t>Corrective action is taken on the identified outliers</t>
  </si>
  <si>
    <t xml:space="preserve">Cross Validation of Lab tests are done and records are maintained </t>
  </si>
  <si>
    <t>Corrective actions are taken on abnormal values</t>
  </si>
  <si>
    <t xml:space="preserve">Department has documented procedure for registration, admission and discharge </t>
  </si>
  <si>
    <t>External quality assurance under NACP</t>
  </si>
  <si>
    <t xml:space="preserve">Department has documented procedure for initial assessment of the patient </t>
  </si>
  <si>
    <t>Department has documented procedure for providing appointment/day and date  for the surgery</t>
  </si>
  <si>
    <t>Department has documented procedure for preparation of patient for surgery</t>
  </si>
  <si>
    <t>Department has documented procedure for IUD insertion</t>
  </si>
  <si>
    <t>Department has documented procedure for taking consent of the patient for procedure</t>
  </si>
  <si>
    <t xml:space="preserve">Department has documented procedure for record maintenance </t>
  </si>
  <si>
    <t xml:space="preserve">Department has documented procedure for counselling of the patient </t>
  </si>
  <si>
    <t xml:space="preserve">Department has manual for  female sterilization </t>
  </si>
  <si>
    <t xml:space="preserve">female only </t>
  </si>
  <si>
    <t>Department has manual  for Quality assurance  for sterilization</t>
  </si>
  <si>
    <t>Department has guideline for  administration of Emergency contraceptive</t>
  </si>
  <si>
    <t xml:space="preserve">Department has standard for various technique of contraception </t>
  </si>
  <si>
    <t>Department has standard IEC material for patient education and counselling</t>
  </si>
  <si>
    <t>Standard operting procedure for department has been prepared and approved</t>
  </si>
  <si>
    <t>Department has manual for FP indemnity scheme</t>
  </si>
  <si>
    <t>Laboratory has documented process for Collection and handling of primary sample</t>
  </si>
  <si>
    <t>IUD insertion, Processing of instruments</t>
  </si>
  <si>
    <t>Laboratory has documented procedure for transportation of primary sample with specification about time frame, temperature and carrier</t>
  </si>
  <si>
    <t>Laboratory has documented process on acceptance and rejection of primary samples</t>
  </si>
  <si>
    <t>Laboratory has documented procedure on receipt, labeling, processing and reporting of primary sample</t>
  </si>
  <si>
    <t>Laboratory has documented procedure on receipt, labeling, processing and reporting of primary sample for emergency cases</t>
  </si>
  <si>
    <t>Laboratory has documented system for storage of examined samples</t>
  </si>
  <si>
    <t>Laboratory has documented system for repeat tests due to analytical failure</t>
  </si>
  <si>
    <t xml:space="preserve">Laboratory has documented validated procedure for examination of samples </t>
  </si>
  <si>
    <t>Laboratory has documented biological reference intervals</t>
  </si>
  <si>
    <t>Laboratory has documented critical reference values and procedure for immediate reporting of results</t>
  </si>
  <si>
    <t>Laboratory has documented procedure for release of reports including details of who may release result and to whom</t>
  </si>
  <si>
    <t>Laboratory has documented internal quality control system to verify the quality of results</t>
  </si>
  <si>
    <t>Laboratory has  documented External Quality assurance program</t>
  </si>
  <si>
    <t>Laboratory has documented procedure for calibration of equipments</t>
  </si>
  <si>
    <t>Laboratory has documented procedure for validation of results of reagents ,stains , media and kits etc. wherever required</t>
  </si>
  <si>
    <t>Laboratory has documented system of resolution of complaints and other feedback received from stakeholders</t>
  </si>
  <si>
    <t>Laboratory has documented procedure for examination by referral laboratories</t>
  </si>
  <si>
    <t>Laboratory has documented system for storage, retaining and retrieval of laboratory records, primary sample, Examination sample and reports of results.</t>
  </si>
  <si>
    <t>Laboratory has documented system to control of its documents</t>
  </si>
  <si>
    <t>Laboratory has documented procedure for preventive and break down maintenance</t>
  </si>
  <si>
    <t>Laboratory has documented procedure for internal audits</t>
  </si>
  <si>
    <t xml:space="preserve">Laboratory has documented procedure for purchase of External  services and supplies  </t>
  </si>
  <si>
    <t>Work instruction/clincal  protocols are displayed</t>
  </si>
  <si>
    <t xml:space="preserve">Work instruction for Internal Quality control, </t>
  </si>
  <si>
    <t>IUD insertion per 1000 eligible female</t>
  </si>
  <si>
    <t>Denominator to be discussed</t>
  </si>
  <si>
    <t xml:space="preserve">Vasectomy performed </t>
  </si>
  <si>
    <t xml:space="preserve">Tubectomy performed </t>
  </si>
  <si>
    <t xml:space="preserve">No of First Trimester MTP </t>
  </si>
  <si>
    <t xml:space="preserve">No. of Second Trimester MTP </t>
  </si>
  <si>
    <t xml:space="preserve">OCP Users </t>
  </si>
  <si>
    <t xml:space="preserve">Proportion of users using limiting method </t>
  </si>
  <si>
    <t>Proportion of target met for female sterilization surgery</t>
  </si>
  <si>
    <t>No. of HIV test done per 1000 population</t>
  </si>
  <si>
    <t>No. of family planning counselling done per 1000 client</t>
  </si>
  <si>
    <t>No. of VDRL test done per 1000 population</t>
  </si>
  <si>
    <t>No. of HB test done per 1000 population</t>
  </si>
  <si>
    <t>Lab test done per patients in OPD</t>
  </si>
  <si>
    <t>Lab test done per patients IPD</t>
  </si>
  <si>
    <t>Proportion of lab test done at night</t>
  </si>
  <si>
    <t xml:space="preserve">Proportion of test done for BPL patients </t>
  </si>
  <si>
    <t xml:space="preserve">Skin to Skin time </t>
  </si>
  <si>
    <t>Proportion of clients agreed for family planning methods out of total counselled</t>
  </si>
  <si>
    <t xml:space="preserve">No of test not matched in validation </t>
  </si>
  <si>
    <t>VIS score for biochemistry or equivalent</t>
  </si>
  <si>
    <t xml:space="preserve">VIS score for haematology or equivalent </t>
  </si>
  <si>
    <t xml:space="preserve">Down time of critical equipments </t>
  </si>
  <si>
    <t xml:space="preserve">Turn around time for routine lab investigations </t>
  </si>
  <si>
    <t xml:space="preserve">Turn around time for emergency lab investigations </t>
  </si>
  <si>
    <t xml:space="preserve">Surgical Site Infection rate </t>
  </si>
  <si>
    <t xml:space="preserve">Medical Audit Score </t>
  </si>
  <si>
    <t>No. of complication per 1000 female sterilization surgeries</t>
  </si>
  <si>
    <t>Surgical site infection rate</t>
  </si>
  <si>
    <t>% of critical values reported within one hour</t>
  </si>
  <si>
    <t xml:space="preserve">No. of post operative deaths per 1000 surgeries </t>
  </si>
  <si>
    <t xml:space="preserve">Test demography </t>
  </si>
  <si>
    <t>Proportion of Haematology, biochemistry, serology, Microbiology, cytology, clinical pathology</t>
  </si>
  <si>
    <t xml:space="preserve">Report correlation rate </t>
  </si>
  <si>
    <t>Proportion of lab report co related with clinical examination</t>
  </si>
  <si>
    <t>No. of sterilization failure per 1000 surgeries</t>
  </si>
  <si>
    <t xml:space="preserve">Proportion of false positive /false negative </t>
  </si>
  <si>
    <t xml:space="preserve"> For Rapid diagnostic Kit test</t>
  </si>
  <si>
    <t xml:space="preserve">Waiting time at sample collection area </t>
  </si>
  <si>
    <t xml:space="preserve">Client Satisfaction score </t>
  </si>
  <si>
    <t>Number of stock out incidences of reagents</t>
  </si>
  <si>
    <t>Average counselling time</t>
  </si>
  <si>
    <t xml:space="preserve">Laboratory Score Card </t>
  </si>
  <si>
    <t>Laboratory  room Score</t>
  </si>
  <si>
    <t xml:space="preserve">Postpartum Unit Score Card </t>
  </si>
  <si>
    <t>Postpartum Score</t>
  </si>
  <si>
    <t>Percent</t>
  </si>
  <si>
    <t>Reference no.</t>
  </si>
  <si>
    <t>Emergency radiology  services are available for selected procedure 24X7</t>
  </si>
  <si>
    <t>Availability of USG services for Pregnant women</t>
  </si>
  <si>
    <t>Availability of ultrasound services</t>
  </si>
  <si>
    <t xml:space="preserve"> Pre natal diagnostic procedure: Ultrasonography, Fetoscopy</t>
  </si>
  <si>
    <t>Display of PNDT Notice at USG</t>
  </si>
  <si>
    <t>Notice in local language is displayed at entrance of  USG department that  All persons including the employer, 
employee or any other person associated with department shall not conduct or associate with or help in carrying out detection or disclosure of sex of foetus in any manner</t>
  </si>
  <si>
    <t xml:space="preserve">Reports are provided to Patient in proper printed format </t>
  </si>
  <si>
    <t>Services are delivered in a manner that is sensitive to gender, religious and cultural needs, and there are no barrier on account of physical  economic, cultural or social reasons</t>
  </si>
  <si>
    <t>USG  department  has provision of privacy while taking  sonography</t>
  </si>
  <si>
    <t xml:space="preserve">provision of screen </t>
  </si>
  <si>
    <t>Form F for USG under PNDT maintained for scan of pregnant woman</t>
  </si>
  <si>
    <t xml:space="preserve">Attached toilet facility available </t>
  </si>
  <si>
    <t>For USG</t>
  </si>
  <si>
    <t>Waiting area with sitting facility</t>
  </si>
  <si>
    <t>2-3 meters</t>
  </si>
  <si>
    <t xml:space="preserve">Switch Boards other electrical installation are intact </t>
  </si>
  <si>
    <t>Radiology department  has installed fire Extinguisher  that is Class A , Class B C type or ABC type</t>
  </si>
  <si>
    <t>Availability of Radiologist</t>
  </si>
  <si>
    <t>Availability of functional Ultrasonography</t>
  </si>
  <si>
    <t>Availability of functional Portable X-ray Machine</t>
  </si>
  <si>
    <t>60 MA X ray machine (Mobile)</t>
  </si>
  <si>
    <t xml:space="preserve">Operating instructions  and factor charts are available with the equipments </t>
  </si>
  <si>
    <t>Checklist for Pharmacy</t>
  </si>
  <si>
    <t>Adequate illumination at workstation at USG</t>
  </si>
  <si>
    <t>Temperature control and ventilation  USG</t>
  </si>
  <si>
    <t>Limited Drugs Available</t>
  </si>
  <si>
    <t>Dot Center Not available</t>
  </si>
  <si>
    <t xml:space="preserve">Dispensary services are available in OPD hours </t>
  </si>
  <si>
    <t xml:space="preserve">Facility ensure access to drug store after OPD hours
</t>
  </si>
  <si>
    <t xml:space="preserve">Generic Drug store is operational 24X7 </t>
  </si>
  <si>
    <t>Availability of Drugs under NVBDCP</t>
  </si>
  <si>
    <t>Chloroquine, Primaquine, ACT (Artemisinin Combination Therapy)</t>
  </si>
  <si>
    <t>Availability of Drugs under RNTBCP</t>
  </si>
  <si>
    <t xml:space="preserve">Availability of Drugs under NLEP </t>
  </si>
  <si>
    <t xml:space="preserve">Rifampicin, Clofazimine, Dapsone </t>
  </si>
  <si>
    <t xml:space="preserve">Availability of ARV Drugs under NACP </t>
  </si>
  <si>
    <t xml:space="preserve">Zidovudine, Stavudine, Lamivudine, Nevirapine in combination as per NACO </t>
  </si>
  <si>
    <t xml:space="preserve">Availability of Drugs for Paediatric HIV management </t>
  </si>
  <si>
    <t xml:space="preserve">Paediatric Dosages FDC 6, FDC 10, Efavirenz, Cotrimoxazole </t>
  </si>
  <si>
    <t xml:space="preserve">USG department has registration under PCPNDT </t>
  </si>
  <si>
    <t>Duplicate copy of Certificate of registration under  Form B is displayed inside the department</t>
  </si>
  <si>
    <t xml:space="preserve">USG is taken by person Qualified as per PCPNDT </t>
  </si>
  <si>
    <t>Dispensing of Medicines and consumables for OPD Patients</t>
  </si>
  <si>
    <t xml:space="preserve">Functional dispensary </t>
  </si>
  <si>
    <t>Generic Drug Store</t>
  </si>
  <si>
    <t>Functional jan ayushdhalya in premises or equivalent</t>
  </si>
  <si>
    <t>Storage of drugs</t>
  </si>
  <si>
    <t>Cold chain management services</t>
  </si>
  <si>
    <t xml:space="preserve">Checklist for Auxillary Services </t>
  </si>
  <si>
    <t xml:space="preserve"> Unique  identification number  is given to each patient  </t>
  </si>
  <si>
    <t xml:space="preserve">Assessment  Method </t>
  </si>
  <si>
    <t>Directional signage's are displayed in hospital for easy access to Pharmacy/Generic drug store</t>
  </si>
  <si>
    <t>List of Drugs available displayed at Pharmacy</t>
  </si>
  <si>
    <t xml:space="preserve">Status of availability of drugs  is updated daily </t>
  </si>
  <si>
    <t>Timing for dispensing counter of pharmacy   are displayed</t>
  </si>
  <si>
    <t>User charges in r/o services are displayed at entrance of generic drug store</t>
  </si>
  <si>
    <t xml:space="preserve">There is procedure for referral of patient for which services can not be provided  at the facility  </t>
  </si>
  <si>
    <t>Availability of separate Queue for Male and female at dispensing counter</t>
  </si>
  <si>
    <t>Pharmacy has easy access for moment of goods</t>
  </si>
  <si>
    <t>Check for availability of ramp and goods trolley/ cart</t>
  </si>
  <si>
    <t>Method of Administration /taking of  the medicines is informed to patient/ their relative by pharmacist as per  doctors prescription in OPD Pharmacy</t>
  </si>
  <si>
    <t>Free drugs and consumables for JSSK beneficiaries</t>
  </si>
  <si>
    <t>Pharmacy provides generic drug list to all hospital department</t>
  </si>
  <si>
    <t>Check that  patient party has not incurred expenditure on purchasing drugs or consumables from outside.</t>
  </si>
  <si>
    <t xml:space="preserve">Availability of operational  Kitchen </t>
  </si>
  <si>
    <t>Functional Kitchen within the premise of the hospital</t>
  </si>
  <si>
    <t>Availability of functional laundry</t>
  </si>
  <si>
    <t>Arrangement of laundry services inhouse or outsourced</t>
  </si>
  <si>
    <t>Availability of functional security services 24 X7</t>
  </si>
  <si>
    <t>Availability of Housekeeping  services 24X7</t>
  </si>
  <si>
    <t xml:space="preserve">Free drugs  for BPL patients </t>
  </si>
  <si>
    <t>Availability of waste disposal services</t>
  </si>
  <si>
    <t>Arrangement for disposal of Bio medical and general waste Inhouse or outsouced</t>
  </si>
  <si>
    <t>Availability of maintenance  services 24X7</t>
  </si>
  <si>
    <t>Includes Physical infrastructure maintenance and equipment maintenance</t>
  </si>
  <si>
    <t>Local purchase of stock out drugs/ Reimbursement of expenditure to the beneficiaries</t>
  </si>
  <si>
    <t>Availability of Medical record department</t>
  </si>
  <si>
    <t xml:space="preserve">Procedure for handling of  MLC </t>
  </si>
  <si>
    <t>Requisition and reports are marked with MLC and reports are handed over to authorize person</t>
  </si>
  <si>
    <t>Hospital has allocated space for Pharmacy in OPD</t>
  </si>
  <si>
    <t xml:space="preserve">Minimum space required is 250sq F or                          5% of average OPD X 0.8 sq m.                     </t>
  </si>
  <si>
    <t xml:space="preserve">Dispensary  has adequate waiting space  as per load </t>
  </si>
  <si>
    <t>Pharmacy has  patients sitting  arrangement as per requirement</t>
  </si>
  <si>
    <t>Availability of departmental signage for support service department</t>
  </si>
  <si>
    <t xml:space="preserve">Dispensary counter has provision of shade    </t>
  </si>
  <si>
    <t>Dedicated area for keeping medical gases</t>
  </si>
  <si>
    <t>Requisition of all USG examination  is done in request form</t>
  </si>
  <si>
    <t>Dedicated area for keeping inflammables</t>
  </si>
  <si>
    <t>Storage of sprit etc.</t>
  </si>
  <si>
    <t>Preparation of the patient is done as per requirement</t>
  </si>
  <si>
    <t>Demarcated are of keeping near expiry drugs</t>
  </si>
  <si>
    <t>Demarcated area for keeping instruments and consumables</t>
  </si>
  <si>
    <t>Dedicated area for cold chain management</t>
  </si>
  <si>
    <t>Medical records are provided  to patient/ Next to kin on request</t>
  </si>
  <si>
    <t>Availability of adequate circulation area for easy moment of staff , drugs and carts</t>
  </si>
  <si>
    <t>Adeqauate No of drug dispensing counter as per load</t>
  </si>
  <si>
    <t>USG of the patient is taken as per consultant requirement</t>
  </si>
  <si>
    <t>USG department has system in place to take sonograph of patients in case of Emergency.</t>
  </si>
  <si>
    <t>Unidirectional flow of goods in the Pharmacy .</t>
  </si>
  <si>
    <t>Receipt and Inspection area at one side and issue area on the other side</t>
  </si>
  <si>
    <t>USG department has format for reporting of results</t>
  </si>
  <si>
    <t xml:space="preserve">USG report is signed by Radiologist/Sonologist </t>
  </si>
  <si>
    <t>USG department has system to provide the reports within defined time intervals</t>
  </si>
  <si>
    <t>MRD has system to maintain Confidentiality of patient records</t>
  </si>
  <si>
    <t>Patient records are not shared except the patient until it is authorized by law</t>
  </si>
  <si>
    <t>Pharmacy does not have temporary connections and loosely hanging wires</t>
  </si>
  <si>
    <t>Stabilizer is provided for cold chain room</t>
  </si>
  <si>
    <t>Windows of drug store have grills and wire meshwork</t>
  </si>
  <si>
    <t xml:space="preserve">Floors of the Pharmacy department are non slippery and even </t>
  </si>
  <si>
    <t>Pharmacy has plan for  safe storage and handling of potentially flammable materials.</t>
  </si>
  <si>
    <t>Department has sufficient fire  exit to permit safe escape to its occupant at time of fire</t>
  </si>
  <si>
    <t>Availability of free diet</t>
  </si>
  <si>
    <t>Pharmacy has installed fire Extinguisher  that is Class A , Class B C type or ABC type</t>
  </si>
  <si>
    <t>Free diet for BPL patients and JSSK beneficiaries</t>
  </si>
  <si>
    <t>Dietary Department has adequate space as per requirement</t>
  </si>
  <si>
    <t>15-20 sq ft/bed space requirement for 100 and more than 100 bed hospital.</t>
  </si>
  <si>
    <t>Laundry  Department has adequate space as per requirement</t>
  </si>
  <si>
    <t>Availability of Pharmacist</t>
  </si>
  <si>
    <t>Minimum space requirement 10sq ft/bed</t>
  </si>
  <si>
    <t>Medical record Department has adequate space as per requirement</t>
  </si>
  <si>
    <t>Minimum space requirement is 2.5 to 3,5 sq ft per bed</t>
  </si>
  <si>
    <t>Inventory management</t>
  </si>
  <si>
    <t>Check Dietary department has demarcated and dedicated area for various activities</t>
  </si>
  <si>
    <t xml:space="preserve"> Layout as per functional flow that is receipt, storage, daily storage, preparation, Cooking   area ,Service area, dish washing area, Garbage collection area and administrative area.</t>
  </si>
  <si>
    <t xml:space="preserve"> Cold chain management  of ILR and deep freezer</t>
  </si>
  <si>
    <t>Check laundry department has demarcated and dedicated area for its various activities</t>
  </si>
  <si>
    <t>Layout as per functional flow that is  from dirty end (receipt) to clean end (Issue). That is receipt, sorting, sluicing, washing, drying, ironing and issue</t>
  </si>
  <si>
    <t>Availability of complaint box and display of process for grievance  redressal and whom to contact is displayed</t>
  </si>
  <si>
    <t xml:space="preserve">Layout as per functional flow that is receipt,  checking of completion of records, indexing and filling of records, storage. </t>
  </si>
  <si>
    <t xml:space="preserve">Rational use of drugs </t>
  </si>
  <si>
    <t xml:space="preserve">Prescription Audit </t>
  </si>
  <si>
    <t>Availability of adequate circulation area for easy moment of staff , goods and food trolley in dietary department</t>
  </si>
  <si>
    <t xml:space="preserve">Availability of adequate circulation area for easy moment of staff, equipments and carts in laundry </t>
  </si>
  <si>
    <t>Availability of adequate circulation area in MRD</t>
  </si>
  <si>
    <t xml:space="preserve">All support services department are connected with intercom </t>
  </si>
  <si>
    <t>Staff is skilled for estimation of the requirement and proper storage of the drugs</t>
  </si>
  <si>
    <t>Unidirectional flow of goods and services in dietary services</t>
  </si>
  <si>
    <t>Unidirectional flow of goods and services in laundry services</t>
  </si>
  <si>
    <t>Staff is skilled for maintaining pharmacy records and bin  cards</t>
  </si>
  <si>
    <t>Analgesics/ Antipyretics/Anti inflammatory</t>
  </si>
  <si>
    <t>Support services departments does not have temporary connections and loosely hanging wires</t>
  </si>
  <si>
    <t>Equipments in wet areas like Laundry and Kitchen are equipped with ground fault protection and designed for wet conditions</t>
  </si>
  <si>
    <t>As per State EDL</t>
  </si>
  <si>
    <t xml:space="preserve">Floors of the Support services are non slippery and even </t>
  </si>
  <si>
    <t>Antibiotics</t>
  </si>
  <si>
    <t>Anti Diarrhoeal</t>
  </si>
  <si>
    <t>Dressing material</t>
  </si>
  <si>
    <t>IV fluids and plasma expenders</t>
  </si>
  <si>
    <t>Eye and ENT drops</t>
  </si>
  <si>
    <t>Building  has sufficient fire  exit to permit safe escape to its occupant at time of fire</t>
  </si>
  <si>
    <t>dietary department laundry and Medical record department</t>
  </si>
  <si>
    <t>Anti allergic</t>
  </si>
  <si>
    <t>Drugs acting on Digestive system</t>
  </si>
  <si>
    <t>Drugs acting on cardio vascular system</t>
  </si>
  <si>
    <t>Dietary Department has plan for  safe storage and handling of potentially flammable materials.</t>
  </si>
  <si>
    <t>Dietary Department</t>
  </si>
  <si>
    <t>Drugs acting on central/Peripheral Nervous system</t>
  </si>
  <si>
    <t>Support services has installed fire Extinguisher  that is Class A , Class B C type or ABC type are installed in adeqaute number at every strategic points</t>
  </si>
  <si>
    <t>dietary department and Medical record department</t>
  </si>
  <si>
    <t>Drugs acting on respiratory system</t>
  </si>
  <si>
    <t>Drugs acting on uro genital system</t>
  </si>
  <si>
    <t>Drugs used on Obstetrics and Gynaecology</t>
  </si>
  <si>
    <t>Hormonal Preparation</t>
  </si>
  <si>
    <t>Other drugs and materials</t>
  </si>
  <si>
    <t>Vaccine drug and logistics</t>
  </si>
  <si>
    <t>Surgical accessories for Eye</t>
  </si>
  <si>
    <t>Vitamins and nutritional supplement</t>
  </si>
  <si>
    <t>Availability of Dietician</t>
  </si>
  <si>
    <t xml:space="preserve">Availability of Consumables </t>
  </si>
  <si>
    <t>Availability of MRD technician</t>
  </si>
  <si>
    <t>As per Sate EDL</t>
  </si>
  <si>
    <t>Availability of washer man</t>
  </si>
  <si>
    <t>Availability of Cook</t>
  </si>
  <si>
    <t>Availability of Data Entry operator for MRD</t>
  </si>
  <si>
    <t>Infection Control Management</t>
  </si>
  <si>
    <t>Training on Medical record Management</t>
  </si>
  <si>
    <t>MRD Staff is skilled for indexing and storage of Medical records</t>
  </si>
  <si>
    <t>Laundry staff is skilled for segregating and processing of soiled and infectious linen</t>
  </si>
  <si>
    <t xml:space="preserve">Facility has established procedures for regular monitoring of infection control practicices </t>
  </si>
  <si>
    <t>Availability of consumables at dietary department</t>
  </si>
  <si>
    <t>Cap, gowns, gloves, Detergent for cleaning of utensil and Soap for hand washing</t>
  </si>
  <si>
    <t>Availability of consumables at laundry department</t>
  </si>
  <si>
    <t>Detergent and disinfectant, Heavy utility gloves, apron.</t>
  </si>
  <si>
    <t xml:space="preserve">Availability of Equipment for maintenance of Cold chain </t>
  </si>
  <si>
    <t>ILR, Deep Freezers, Insulated carrier boxes with ice packs,</t>
  </si>
  <si>
    <t>Storage furniture for drug store</t>
  </si>
  <si>
    <t>Racks ,Cupboards, Sectional Drawer cabinet/ Shelves, Work table</t>
  </si>
  <si>
    <t>Refrigerator</t>
  </si>
  <si>
    <t>Availability of Equipments &amp; utensils for Dietary department</t>
  </si>
  <si>
    <t xml:space="preserve">Refrigerator, LPG, food trolley and cooking utensils </t>
  </si>
  <si>
    <t>Availability of Equipments for Laundry</t>
  </si>
  <si>
    <t>Washing machine, drier, Iron, Separate trolley for clean and dirty linen</t>
  </si>
  <si>
    <t>Availability of Equipments for Medical record department</t>
  </si>
  <si>
    <t>Computer with scanner</t>
  </si>
  <si>
    <t>ILR, Deep freezer and Refrigerator</t>
  </si>
  <si>
    <t>Availability of furniture and fixtures for Dietary department</t>
  </si>
  <si>
    <t>Exhaust fan, Storage containers, Work bench/slab, Utensil stand</t>
  </si>
  <si>
    <t xml:space="preserve">Calibration of thermometers at cold chain room </t>
  </si>
  <si>
    <t>Availability of furniture and fixtures for laundry department</t>
  </si>
  <si>
    <t>Stand/ Hanger for drying of linen, Iron table, Cupboard</t>
  </si>
  <si>
    <t xml:space="preserve">Operating instructions for ILR/ Deep Freezers are available at cold chain room </t>
  </si>
  <si>
    <t>Availability of furniture and fixtures for Medical record department</t>
  </si>
  <si>
    <t>Racks and cupboard, table, Sectional Drawer cabinet/ Shelves,</t>
  </si>
  <si>
    <t xml:space="preserve">Drug store has process to consolidate and calculate the consumption of all drugs and consumables </t>
  </si>
  <si>
    <t>Forecasting  of drugs and consumables  is done scientifically  based on consumption and disease load</t>
  </si>
  <si>
    <t>Ask stff about how they decontaminate the procedure surface stretcher/Trolleys  etc. 
(Wiping with .5% Chlorine solution</t>
  </si>
  <si>
    <t>Staff is trained for forecast  the requirement using scientific system</t>
  </si>
  <si>
    <t xml:space="preserve">Facility has a established procedures for local purchase of drugs in emergency conditions </t>
  </si>
  <si>
    <t>Hospital has system for placing requisition to district drug store</t>
  </si>
  <si>
    <t>There is specified place to store medicines in Pharmacy and drug store</t>
  </si>
  <si>
    <t xml:space="preserve">All equipments are covered under AMC including preventive maintenance </t>
  </si>
  <si>
    <t>All the shelves/racks containing medicines  are labelled in  pharmacy and drug store</t>
  </si>
  <si>
    <t>Stock is arranged neatly in alphabetic order with name facing the front.</t>
  </si>
  <si>
    <t xml:space="preserve">Product of similar name and different strength are stored separately </t>
  </si>
  <si>
    <t>Heavy items are stored at lower shelves/racks</t>
  </si>
  <si>
    <r>
      <rPr>
        <sz val="7"/>
        <color rgb="FF000000"/>
        <rFont val="Times New Roman"/>
        <family val="1"/>
      </rPr>
      <t xml:space="preserve"> </t>
    </r>
    <r>
      <rPr>
        <sz val="11"/>
        <color rgb="FF000000"/>
        <rFont val="Calibri"/>
        <family val="2"/>
      </rPr>
      <t>Fragile items are not stored at the edges of the shelves.</t>
    </r>
  </si>
  <si>
    <t>Sound alike and look alike medicines are stored separately in patient care area and pharmacy</t>
  </si>
  <si>
    <t xml:space="preserve">There is separate shelf /rack for storage near expiry drugs </t>
  </si>
  <si>
    <t xml:space="preserve">Drug store and pharmacy has system of inventory Management </t>
  </si>
  <si>
    <t>Drugs and consumables are stored away from water and sources of  heat,
direct sunlight etc.</t>
  </si>
  <si>
    <t>Medications that are considered light-sensitive will be stored in closed drawers.</t>
  </si>
  <si>
    <t>Drugs are not stored at floor and adjacent to wall</t>
  </si>
  <si>
    <t>Pallets are provided if required to store at floor</t>
  </si>
  <si>
    <t>Dispensing counter has system to check the expiry of drugs</t>
  </si>
  <si>
    <t>Drug store has system to check the expiry of drugs</t>
  </si>
  <si>
    <t>Drug store has system to inform the patient care areas about near expiry/expired drugs</t>
  </si>
  <si>
    <t xml:space="preserve">There is a system of  periodic random quality testing of drugs </t>
  </si>
  <si>
    <t xml:space="preserve">Physical verification of inventory is done periodically </t>
  </si>
  <si>
    <t>Facility uses bin card system</t>
  </si>
  <si>
    <t xml:space="preserve">First expiry first out system is established for drugs </t>
  </si>
  <si>
    <t xml:space="preserve">Stores has defined minimum stock for each category of drug as per there consumption pattern </t>
  </si>
  <si>
    <t>Adequate Illumination at Kitchen</t>
  </si>
  <si>
    <t>Adequate Illumination at Laundry</t>
  </si>
  <si>
    <t>Adequate Illumination at Medical record department</t>
  </si>
  <si>
    <t xml:space="preserve">Reorder level is defined for each category of drugs </t>
  </si>
  <si>
    <t xml:space="preserve">Hospital ensures unauthorised entry into  dietary department is not permitted </t>
  </si>
  <si>
    <t xml:space="preserve">Hospital ensures unauthorised entry into  Laundry department is not permitted </t>
  </si>
  <si>
    <t xml:space="preserve">Hospital ensures unauthorised entry into  Medical record department is not permitted </t>
  </si>
  <si>
    <t xml:space="preserve">Drug store has  inventory management software </t>
  </si>
  <si>
    <t>Temperature control and ventilation in dietary department</t>
  </si>
  <si>
    <t>Temperature control and ventilation in Laundry</t>
  </si>
  <si>
    <t>Temperature control and ventilation in Medical record Department</t>
  </si>
  <si>
    <t>Drugs are categorized in Vital, Essential and Desirable</t>
  </si>
  <si>
    <t>Hospital has system to take medicines from store in case of emergency or if required urgently</t>
  </si>
  <si>
    <t xml:space="preserve">Check vaccines are kept in sequence </t>
  </si>
  <si>
    <t>(Top to bottom) : Hep B, DPT, DT, TT, BCG, Measles, OPV</t>
  </si>
  <si>
    <t>Work instruction for storage of vaccines are displayed at point of use</t>
  </si>
  <si>
    <t>ILR and deep freezer have functional  temperature monitoring devices</t>
  </si>
  <si>
    <t>Dietary department, laundry and medical record department</t>
  </si>
  <si>
    <t xml:space="preserve">Patient satisfaction survey done on monthly basis </t>
  </si>
  <si>
    <t xml:space="preserve">There is system in place to maintain temperature chart of ILR  </t>
  </si>
  <si>
    <t>Temp. of ILR: Min +2OC to 8Oc in case of power failure min temp. +10OC . Daily temperature log are maintained</t>
  </si>
  <si>
    <t xml:space="preserve">There is system in place to maintain temperature chart of  deep freezers </t>
  </si>
  <si>
    <t>Temp. of Deep freezer cabinet is maintained between -15OC to -25OC.Daily temperature log are maintained</t>
  </si>
  <si>
    <t>Check thermometer in ILR is in hanging position</t>
  </si>
  <si>
    <t>ILR and deep freezer has functional alarm system</t>
  </si>
  <si>
    <t xml:space="preserve">Staff is aware of Hold over time of cold storage equipments </t>
  </si>
  <si>
    <t xml:space="preserve">Narcotic medicines are kept in double lock </t>
  </si>
  <si>
    <t>As per Narcotic act, Narcotic medicines are kept in 2 Keys with 2 locks kept by 2 different persons</t>
  </si>
  <si>
    <t>Empty ampoules/strips are returned along with narcotic administration detail sheet</t>
  </si>
  <si>
    <t>Hospital has system to discard the expired narcotic drugs</t>
  </si>
  <si>
    <t>Discarded narcotic drugs are documented with  witness.</t>
  </si>
  <si>
    <t>No condemned/Junk material in the Diet department</t>
  </si>
  <si>
    <t>Facility maintains the list of narcotic and psychotropic drugs available at facility</t>
  </si>
  <si>
    <t>No condemned/Junk material in the Laundry</t>
  </si>
  <si>
    <t>No condemned/Junk material in the MRD</t>
  </si>
  <si>
    <t>No stray animal/rodent/birds/pests</t>
  </si>
  <si>
    <t>Adequate Illumination at drug store</t>
  </si>
  <si>
    <t>Adequate Illumination at dispensing counter</t>
  </si>
  <si>
    <t>Department has documented procedure for quality control system to verify the quality of results</t>
  </si>
  <si>
    <t>Temperature control and ventilation in pharmacy</t>
  </si>
  <si>
    <t xml:space="preserve">Department has documented procedure for storage, retaining and retrieval of department records, and reports of results. </t>
  </si>
  <si>
    <t>Dietary and laundry department</t>
  </si>
  <si>
    <t>Department has documented procedure preventive and break down maintenance</t>
  </si>
  <si>
    <t>Availability of power back up</t>
  </si>
  <si>
    <t>For Laundry, Diet and MRD department</t>
  </si>
  <si>
    <t>Department has documented procedure for inventory management</t>
  </si>
  <si>
    <t>Department has documented procedure for upkeep management of department</t>
  </si>
  <si>
    <t>Security arrangement at pharmacy</t>
  </si>
  <si>
    <t>Hospital has defined diet schedule for the patients.</t>
  </si>
  <si>
    <t xml:space="preserve">                                                                             </t>
  </si>
  <si>
    <t>Hospital has Special diet schedule for the critical ill patients suffering from Heart Disease, Hypertension, Diabetes, Pregnant Women, diarrhoea and renal patients</t>
  </si>
  <si>
    <t>Dietary department has system to calculate the number of diets to be prepared</t>
  </si>
  <si>
    <t>Dietary department has procedure for procurement  of perishable and non perishable items</t>
  </si>
  <si>
    <t>Time interval for procurement of Perishable and non perishable items is fixed</t>
  </si>
  <si>
    <t>Perishable items  are stored in the cold room or refrigerators.</t>
  </si>
  <si>
    <t>Like milk, cheese, butter, egg, vegetables, and fruits</t>
  </si>
  <si>
    <t>Non perishable items are kept in racks/ storage container, in ventilated and rodent proof room</t>
  </si>
  <si>
    <t xml:space="preserve">All the food items are stored above floor level. </t>
  </si>
  <si>
    <t>Food is prepared by trained staff, ensuring  standards practices</t>
  </si>
  <si>
    <t xml:space="preserve">There is a procedure for the distribution of the diet </t>
  </si>
  <si>
    <t>Ensure diet is supplied at defined duration.</t>
  </si>
  <si>
    <t xml:space="preserve">Distribution of the food is done in covered food trolleys </t>
  </si>
  <si>
    <t>Dietary department has system to check the quality of food provided to patient</t>
  </si>
  <si>
    <t>There is designated person preferably nurse in Ward to check the Quality of food</t>
  </si>
  <si>
    <t>Dietary department has procedure to collect and dispose of kitchen garbage at defined interval and place</t>
  </si>
  <si>
    <t>There is practice of calculating and maintaining buffer stock in Kitchen</t>
  </si>
  <si>
    <t>Department maintained stock and expenditure register in Kitchen</t>
  </si>
  <si>
    <t>There is system to replenish raw food material</t>
  </si>
  <si>
    <t>No condemned/Junk material in the Pharmacy and drug store</t>
  </si>
  <si>
    <t xml:space="preserve">Hospital has sufficient set of linen available per bed </t>
  </si>
  <si>
    <t xml:space="preserve">at least 5 sets for each functional bed </t>
  </si>
  <si>
    <t>Hospital/ department has inventory of total linen available with category wise distribution in every area</t>
  </si>
  <si>
    <t>Patient, staff and bed linen</t>
  </si>
  <si>
    <t>Linen department has system for Periodic physical verification of linen inventory</t>
  </si>
  <si>
    <t>To check the theft and pilferage</t>
  </si>
  <si>
    <t>Linen department has separate trolley for distribution of clean linen and collection of dirty linen</t>
  </si>
  <si>
    <t>Linen are transported into closed leak proof containers /bags</t>
  </si>
  <si>
    <t xml:space="preserve">Infectious and non infectious linen are transported into separate containers / bags </t>
  </si>
  <si>
    <t>Linen department has system of sorting of different category of linen before putting in to washing machine</t>
  </si>
  <si>
    <t>Soiled, infected fouled type of linen</t>
  </si>
  <si>
    <t>Linen department has procedure for sluicing of soiled, infected and fouled linen</t>
  </si>
  <si>
    <t xml:space="preserve">Availability of power back in Pharmacy </t>
  </si>
  <si>
    <t>Linen department has procedure to keep record of daily load received from each department</t>
  </si>
  <si>
    <t>Availability of power back for cold chain</t>
  </si>
  <si>
    <t xml:space="preserve">Hospital has system/ designated person  to check quality of washed linen </t>
  </si>
  <si>
    <t>There is a fix time for collection for dirty linen and supply of clean linen</t>
  </si>
  <si>
    <t>There is a system for verifying the quantity of linen received</t>
  </si>
  <si>
    <t>There is procedure for condemnation of linen</t>
  </si>
  <si>
    <t xml:space="preserve">There is system to check pilferage of linen from ward </t>
  </si>
  <si>
    <t>Security guards keep vigil</t>
  </si>
  <si>
    <t>Ultrasound done per 1000 OPD patient</t>
  </si>
  <si>
    <t>There is designated  in charge for Laundry department</t>
  </si>
  <si>
    <t>There is designated  in charge for Dietary department</t>
  </si>
  <si>
    <t xml:space="preserve">Downtime for  critical equipments </t>
  </si>
  <si>
    <t>There is designated  in charge for MRD department</t>
  </si>
  <si>
    <t xml:space="preserve">Staff is  adhere to their respective dress code </t>
  </si>
  <si>
    <t>Proportion of scans for which F form is filled out of pregnant women scanned</t>
  </si>
  <si>
    <t>License for storing spirit</t>
  </si>
  <si>
    <t>Average waiting time at USG</t>
  </si>
  <si>
    <t xml:space="preserve">Radiology Score Card </t>
  </si>
  <si>
    <t>Radiology Score</t>
  </si>
  <si>
    <t xml:space="preserve">Pharmacist adhere to their respective dress code </t>
  </si>
  <si>
    <t xml:space="preserve">Diet Registers are maintained at Kitchen </t>
  </si>
  <si>
    <t xml:space="preserve">Laundry registers are maintained at laundry </t>
  </si>
  <si>
    <t>Hospital has procedure for collection, Compilation and maintenance of patient's records after discharge</t>
  </si>
  <si>
    <t xml:space="preserve">Medical record department has system to check for completion of records </t>
  </si>
  <si>
    <t>Checking the records as per checklist for completion</t>
  </si>
  <si>
    <t>Medical record department has system for ICD coding /indexing the records</t>
  </si>
  <si>
    <t>As per ICD coding / indexing name, disease, diagnosis, physician and surgical procedure carried out</t>
  </si>
  <si>
    <t>Medical record department has system to generate statistics for clinical  use</t>
  </si>
  <si>
    <t>Submitting the reports to required health authorities (Birth death notification, notification of communicable diseases etc)</t>
  </si>
  <si>
    <t>Medical record department has system to generate statistics for administrative  use</t>
  </si>
  <si>
    <t xml:space="preserve">Hospital information system </t>
  </si>
  <si>
    <t>Medical record department has system for filling and safe storage of records</t>
  </si>
  <si>
    <t xml:space="preserve">Medical record department has procedure for retention/Preservation of records </t>
  </si>
  <si>
    <t>Retention is as per state guideline</t>
  </si>
  <si>
    <t>Medical record department has procedure for destruction  of old records</t>
  </si>
  <si>
    <t>Medical records department has system for retrieval of records</t>
  </si>
  <si>
    <t xml:space="preserve">Medical record department has procedure for production of records in Courts of law when summoned </t>
  </si>
  <si>
    <t>In case of MLC</t>
  </si>
  <si>
    <t>Medical records are issued to authorized personnel only</t>
  </si>
  <si>
    <t>To patient/next kin to patient</t>
  </si>
  <si>
    <t xml:space="preserve">Drugs are purchased in generic name only </t>
  </si>
  <si>
    <t>Facility has essential drug list as per State guideline</t>
  </si>
  <si>
    <t xml:space="preserve">Facility provide list of drugs available to different departments as per essential drug list </t>
  </si>
  <si>
    <t xml:space="preserve">Facility  has enabling order from state for writing drugs in generic name only </t>
  </si>
  <si>
    <t>There is system of conducting periodic prescription audit to ensure that only generic drugs are prescribed</t>
  </si>
  <si>
    <t>Hospital has its own drug formulary based on EDL</t>
  </si>
  <si>
    <t xml:space="preserve">Drug formulary is available with doctors and nurses/ clinical table </t>
  </si>
  <si>
    <t>Hospital has system to review the drug formulary as per EDL at defined intervals</t>
  </si>
  <si>
    <t>Hospital has system to review the prescription as per drug formulary and STG</t>
  </si>
  <si>
    <t>Pharmacy has list of high risk drugs are available</t>
  </si>
  <si>
    <t>Bin cards, indent forms etc</t>
  </si>
  <si>
    <t xml:space="preserve">Pharmacy  records are labeled and indexed </t>
  </si>
  <si>
    <t>Records are maintained for  Pharmacy</t>
  </si>
  <si>
    <t xml:space="preserve">Pharmacy has adequate facility for storage of records </t>
  </si>
  <si>
    <t>Availability of hand washing Facility in kitchen</t>
  </si>
  <si>
    <t>Preferably in preparation and cooking area</t>
  </si>
  <si>
    <t>Availability of Running Water (Hot and cold)</t>
  </si>
  <si>
    <t>Availability of soap with soap dish/ liquid antiseptic with dispenser</t>
  </si>
  <si>
    <t>Clean gloves are available for distribution of food</t>
  </si>
  <si>
    <t>Availability of apron</t>
  </si>
  <si>
    <t>Availability of caps</t>
  </si>
  <si>
    <t>Availability of Heavy duty gloves for laundry</t>
  </si>
  <si>
    <t>Availability of gum boats for laundry</t>
  </si>
  <si>
    <t xml:space="preserve">No reuse of disposable gloves,  caps and aprons. </t>
  </si>
  <si>
    <t xml:space="preserve">Cleaning and decontamination of food preparation surfaces like cutting board </t>
  </si>
  <si>
    <t xml:space="preserve">Ask the cleanliness and ask staff how frequent they clean it </t>
  </si>
  <si>
    <t xml:space="preserve">Cleaning of utensils and food trolleys </t>
  </si>
  <si>
    <t xml:space="preserve">Check the cleanliness and how frequent they clean it </t>
  </si>
  <si>
    <t>Decontamination of heavily soiled linen</t>
  </si>
  <si>
    <t xml:space="preserve">Cleaning of washing equipments </t>
  </si>
  <si>
    <t>Proper cleaning of items used for  preparation and cooking of food</t>
  </si>
  <si>
    <t>Facility layout ensures separation of routes for clean and dirty items in kitchen</t>
  </si>
  <si>
    <t>Facility layout ensures separation of routes for clean and dirty items in laundry</t>
  </si>
  <si>
    <t xml:space="preserve">Surface &amp; fixtures are visibly clean with no dust or debris </t>
  </si>
  <si>
    <t xml:space="preserve">Floors are clean </t>
  </si>
  <si>
    <t xml:space="preserve">No stray animals in the facility/ Patient Care areas </t>
  </si>
  <si>
    <t>Daily disposal of food waste with general waste</t>
  </si>
  <si>
    <t xml:space="preserve">Check for Pharmacist are aware of Hospital Antibiotic Policy </t>
  </si>
  <si>
    <t>Hospital has system to take feed back regarding quality of diet</t>
  </si>
  <si>
    <t>Hospital  has system to take feed back regarding cleanliness of linen provided</t>
  </si>
  <si>
    <t xml:space="preserve">Kitchen is has system of regular external inspection by Municipal/ FDA authorities </t>
  </si>
  <si>
    <t>Standard operating procedure for Dietary department has been prepared and approved</t>
  </si>
  <si>
    <t>Standard operating procedure for Laundry Department has been prepared and approved</t>
  </si>
  <si>
    <t>Standard operating procedure for Medical record Department has been prepared and approved</t>
  </si>
  <si>
    <t>Record Department has documented procedure for indexing of the records</t>
  </si>
  <si>
    <t>Record Department has documented procedure for receiving, compiling,  and maintaining records</t>
  </si>
  <si>
    <t>Record Department has documented procedure for issuing of the records</t>
  </si>
  <si>
    <t>Record Department has documented procedure for retention of records</t>
  </si>
  <si>
    <t xml:space="preserve">Record department has documented procedure for pest and rodent control </t>
  </si>
  <si>
    <t xml:space="preserve">Diet department has documented procedure for diet schedule </t>
  </si>
  <si>
    <t>Diet department has documented procedure for calculation of diet required in wards</t>
  </si>
  <si>
    <t xml:space="preserve">Diet department has documented procedure for procurement of food items </t>
  </si>
  <si>
    <t>Diet department has documented procedure for preparation and distribution of food</t>
  </si>
  <si>
    <t>Diet department has documented procedure to check the quality of food provided to the patient</t>
  </si>
  <si>
    <t>Diet department has documented procedure for disposal of remaining food</t>
  </si>
  <si>
    <t xml:space="preserve">Diet department has documented procedure for cleaning of kitchen and utensils </t>
  </si>
  <si>
    <t xml:space="preserve">Diet department has documented procedure for checkups of kitchen workers at defined intervals </t>
  </si>
  <si>
    <t>Linen department has documented procedure for collection, sorting and cleaning of linen</t>
  </si>
  <si>
    <t>Disposal of expired drugs as per state guidelines</t>
  </si>
  <si>
    <t>Linen department has documented procedure for sluicing of the blood/ body fluid stained linen</t>
  </si>
  <si>
    <t>Linen department has documented procedure for distribution of linen in all patient care area</t>
  </si>
  <si>
    <t>Linen department has documented procedure for physical verification of the linen for cleanliness or torn out</t>
  </si>
  <si>
    <t>Linen department has documented procedure for condemnation of linen</t>
  </si>
  <si>
    <t>Linen department has documented procedure corrective and preventive maintenance of laundry equipments</t>
  </si>
  <si>
    <t>Security department has documented procedure for duty hours</t>
  </si>
  <si>
    <t xml:space="preserve">Security department has documented procedure for control of incoming and outgoing items  </t>
  </si>
  <si>
    <t>Security department has documented procedure for visiting hours in patient care area</t>
  </si>
  <si>
    <t>Security department has documented procedure for fire safety in hospital</t>
  </si>
  <si>
    <t>Security department has documented procedure for electrical safety</t>
  </si>
  <si>
    <t xml:space="preserve">Security department has documented procedure for training and drills of security staff </t>
  </si>
  <si>
    <t>Work instruction/clinical  protocols are displayed in Dietary Department</t>
  </si>
  <si>
    <t>Work instruction/clinical  protocols are displayed in Laundry Department</t>
  </si>
  <si>
    <t>Work instruction/clinical  protocols are  displayed in Medical Record Department</t>
  </si>
  <si>
    <t>Work instructions are displayed for hospital cleaniness</t>
  </si>
  <si>
    <t>Physical verification of the inventory by Pharmacist/hospital manager at periodic intervals</t>
  </si>
  <si>
    <t>Periodic and random sampling of the drugs for Quality Assurance</t>
  </si>
  <si>
    <t>By drug controller/State Drug quality Assurance</t>
  </si>
  <si>
    <t>Storage and compilation of records medical  audit</t>
  </si>
  <si>
    <t>Storage and compilation of records death audit</t>
  </si>
  <si>
    <t>Department has documented procedure for indent the drugs and items from district drug  warehouse</t>
  </si>
  <si>
    <t>Department has documented procedure for local purchase of drugs/ generic drug stores</t>
  </si>
  <si>
    <t xml:space="preserve">Department has documented procedure for  reception of drugs and items </t>
  </si>
  <si>
    <t>Department has documented procedure for storage of drugs</t>
  </si>
  <si>
    <t>Department has documented procedure for disposal of expired drugs</t>
  </si>
  <si>
    <t>Department has documented procedure for dispensing of medicines at Pharmacy</t>
  </si>
  <si>
    <t>Department has documented procedure of indenting the drugs to patient care area</t>
  </si>
  <si>
    <t>Department has documented procedure for issue of the drugs in emergency condition</t>
  </si>
  <si>
    <t>Department has documented procedure for maintenance of temperature of ILR/Deep freezer /refrigerators</t>
  </si>
  <si>
    <t>Department has documented procedure for maintaining near expiry drugs at store and pharmacy</t>
  </si>
  <si>
    <t>Department has documented procedure for rational use of drugs and prescription audit</t>
  </si>
  <si>
    <t>Department has documented procedure for storage of narcotic and psychotropic drugs</t>
  </si>
  <si>
    <t>Look alike sound alike</t>
  </si>
  <si>
    <t xml:space="preserve">Department has documented   system for  periodic random check and quality  testing of drugs </t>
  </si>
  <si>
    <t>EDL List</t>
  </si>
  <si>
    <t>Narcotic psychotropic lit</t>
  </si>
  <si>
    <t>Work instruction for storing drugs, Cold chain management</t>
  </si>
  <si>
    <t xml:space="preserve">No of cases for which medical audit done </t>
  </si>
  <si>
    <t>Pharmacy department co ordinate the prescription audit</t>
  </si>
  <si>
    <t xml:space="preserve">No of cases for which death audit is done </t>
  </si>
  <si>
    <t>Storage and compilation of records of prescription audit</t>
  </si>
  <si>
    <t xml:space="preserve">Linen Index </t>
  </si>
  <si>
    <t>No. of bed sheet washed in a month/Patient bed days in month</t>
  </si>
  <si>
    <t>Diet Index</t>
  </si>
  <si>
    <t>No. of meals provided in the month/no. of times meal served in a day * bed days</t>
  </si>
  <si>
    <t xml:space="preserve">Proportion of maternal deaths audited </t>
  </si>
  <si>
    <t xml:space="preserve">Proportion of newborn deaths audited </t>
  </si>
  <si>
    <t>Cycle for laundry services</t>
  </si>
  <si>
    <t>Time elapsed between collection of used linen and receiving clean linen</t>
  </si>
  <si>
    <t>Proportion of special diets</t>
  </si>
  <si>
    <t>No. of special diets (diabetic, hypertensive, semi solid or other diet) in the month*100/tital no. of diets provided in the month</t>
  </si>
  <si>
    <t xml:space="preserve">Death Audit Score </t>
  </si>
  <si>
    <t>Waiting time for getting handicap certificate</t>
  </si>
  <si>
    <t>Waiting time for getting death certificate</t>
  </si>
  <si>
    <t xml:space="preserve">Checklist for General Administration </t>
  </si>
  <si>
    <t>Patient feedback on cleanliness of linen</t>
  </si>
  <si>
    <t>Percentage of drugs available against essential drug list for OPD</t>
  </si>
  <si>
    <t xml:space="preserve">Patient feedback on quality of food </t>
  </si>
  <si>
    <t xml:space="preserve">Reference No. </t>
  </si>
  <si>
    <t xml:space="preserve">Percentage of drugs available against essential drug list for IPD </t>
  </si>
  <si>
    <t>Expenditure on drugs procured through local purchase for BPL patient</t>
  </si>
  <si>
    <t xml:space="preserve">Auxiliary Services Card </t>
  </si>
  <si>
    <t>Auxiliary Services  Score</t>
  </si>
  <si>
    <t>Number of stock out situations in Vital  category medicines</t>
  </si>
  <si>
    <t xml:space="preserve">Turn Around time for dispensing medicine at Pharmacy </t>
  </si>
  <si>
    <t>% of drugs expired during the months</t>
  </si>
  <si>
    <t>ME A1.15.</t>
  </si>
  <si>
    <t xml:space="preserve">Proportion of prescription found prescribing non generic drugs </t>
  </si>
  <si>
    <t>Availability of functional A&amp; E department</t>
  </si>
  <si>
    <t xml:space="preserve">No of adverse drug reaction per thosuand patients </t>
  </si>
  <si>
    <t>ME A1.17.</t>
  </si>
  <si>
    <t>ME A1.18.</t>
  </si>
  <si>
    <t>Antibiotic rate</t>
  </si>
  <si>
    <t>No. of antibiotic prescribed /No. of patient admiited or consulted</t>
  </si>
  <si>
    <t>Percentage of irrational use of drugs/overprescription</t>
  </si>
  <si>
    <t>ME A 2.1.</t>
  </si>
  <si>
    <t xml:space="preserve">Availability of Post Partum unit at the facility </t>
  </si>
  <si>
    <t>ME A2.2.</t>
  </si>
  <si>
    <t>ME A2.3.</t>
  </si>
  <si>
    <t xml:space="preserve">Availability of  functional SNCU </t>
  </si>
  <si>
    <t xml:space="preserve">Waiting time for Pharmacy Counter </t>
  </si>
  <si>
    <t>ME A2.4.</t>
  </si>
  <si>
    <t xml:space="preserve">Pharmacy Card </t>
  </si>
  <si>
    <t>ME A2.5.</t>
  </si>
  <si>
    <t>Pharmacy Score</t>
  </si>
  <si>
    <t xml:space="preserve">Availability of X-Ray Unit </t>
  </si>
  <si>
    <t>Availability of in-house services. Partial Compliance if it is outsourced</t>
  </si>
  <si>
    <t xml:space="preserve">Availability of Ultrasound services </t>
  </si>
  <si>
    <t xml:space="preserve">Availability of In-house lab </t>
  </si>
  <si>
    <t>If lab is outsourced than give partial compliance</t>
  </si>
  <si>
    <t xml:space="preserve">Availability Functional ICTC is available </t>
  </si>
  <si>
    <t>ME A4.7.</t>
  </si>
  <si>
    <t>ME A4.8.</t>
  </si>
  <si>
    <t xml:space="preserve">Hospital disseminate the list of conditions to be reported to all clinical department </t>
  </si>
  <si>
    <t>ME A5.1.</t>
  </si>
  <si>
    <t>Availability of dietary service</t>
  </si>
  <si>
    <t>ME A5.2.</t>
  </si>
  <si>
    <t>Availability of laundry services</t>
  </si>
  <si>
    <t>Availability of security  services</t>
  </si>
  <si>
    <t>ME A5.4.</t>
  </si>
  <si>
    <t>Availability of Housekeeping  services</t>
  </si>
  <si>
    <t>ME A5.5.</t>
  </si>
  <si>
    <t>Availability of maintenance services</t>
  </si>
  <si>
    <t>ME A5.6.</t>
  </si>
  <si>
    <t>Availability of  drug storage and dispensing services</t>
  </si>
  <si>
    <t>Availability of Medical record services</t>
  </si>
  <si>
    <t>ME A5.8</t>
  </si>
  <si>
    <t>The facility provides mortuary services</t>
  </si>
  <si>
    <t>ME A 6.1.</t>
  </si>
  <si>
    <t>ME A 6.2.</t>
  </si>
  <si>
    <t>Community representative are Consulted while revising or expanding the scope of service</t>
  </si>
  <si>
    <t>User charges if any are decided in consultation with user groups /RKS</t>
  </si>
  <si>
    <t xml:space="preserve">Name of the facility prominently displayed at front of hospital building </t>
  </si>
  <si>
    <t xml:space="preserve">﻿Hospital lay out with location and name of the   
departments are displayed at the entrance.   
</t>
  </si>
  <si>
    <t xml:space="preserve">Hospital has established directional signage </t>
  </si>
  <si>
    <t xml:space="preserve">List of departments are displayed </t>
  </si>
  <si>
    <t>All signage are in uniform colour scheme</t>
  </si>
  <si>
    <t>Signage's are user friendly and pictorial</t>
  </si>
  <si>
    <t>Services not available are displayed</t>
  </si>
  <si>
    <t>Availability of administrative services like handicap certificate, death certificate services are displayed.</t>
  </si>
  <si>
    <t>Processing time for issuing documents and Medical records are displayed</t>
  </si>
  <si>
    <t>Mandatory information under RTI is displayed</t>
  </si>
  <si>
    <t>ME B1.3.</t>
  </si>
  <si>
    <t>Citizen charter is established in the facility</t>
  </si>
  <si>
    <t xml:space="preserve">Citizen charter includes the service Available at the facility </t>
  </si>
  <si>
    <t xml:space="preserve">Citizen Charter Includes the Timings of different services available </t>
  </si>
  <si>
    <t xml:space="preserve">Citizen Charter Includes Rights of Patients </t>
  </si>
  <si>
    <t xml:space="preserve">Citizen Charter Includes Responsibilities of Patients and Visitors </t>
  </si>
  <si>
    <t xml:space="preserve">Citizen Charters Includes Beds available </t>
  </si>
  <si>
    <t xml:space="preserve">Citizen Charter Includes the Standards and Quality of services Provided </t>
  </si>
  <si>
    <t>Citizen Charters Includes Complaints and Grievances Mechanism</t>
  </si>
  <si>
    <t xml:space="preserve">Citizen Charter Includes Mention of Services available on payment if any </t>
  </si>
  <si>
    <t xml:space="preserve">Citizen Charter Includes about person and place avail Information and assistance </t>
  </si>
  <si>
    <t xml:space="preserve">Citizen Charter Includes the Cycle time for Critical Processes </t>
  </si>
  <si>
    <t>Facility prepares a comprehensive list of user charges and display at strategic point in the hospital</t>
  </si>
  <si>
    <t>A dedicated facilitation counter/rogi sahayata kendra available</t>
  </si>
  <si>
    <t>Information regarding services available at the counter</t>
  </si>
  <si>
    <t>Important contact no. are available at the counter</t>
  </si>
  <si>
    <t>Availability of ASHA help desk</t>
  </si>
  <si>
    <t xml:space="preserve">Services are delivered in a manner that is sensitive to gender, religious and cultural needs, and there are no barrier on account of physical  economic, cultural or social reasons </t>
  </si>
  <si>
    <t>Hospital has defined policy for non discrimination according to gender</t>
  </si>
  <si>
    <t>PI/RR</t>
  </si>
  <si>
    <t xml:space="preserve">Environment of the health facility should be inclusive of all religious faiths  </t>
  </si>
  <si>
    <t xml:space="preserve">Staff is respectful to patients religious and cultural beliefs </t>
  </si>
  <si>
    <t>Hospital has defined policy  to ensure the religious and cultural preferences of the patient</t>
  </si>
  <si>
    <t>Approach road to hospital is accessible  without congestion  or encroachment</t>
  </si>
  <si>
    <t xml:space="preserve">Internal Pathways and corridors of the facility are without any obstruction / Protruding Object </t>
  </si>
  <si>
    <t xml:space="preserve">There are no open manholes/Potholes at access road and internal pathways </t>
  </si>
  <si>
    <t>Hospital has defined policy to provide barrier free services to patient</t>
  </si>
  <si>
    <t xml:space="preserve">Ramps shall have a slope of conducive for use </t>
  </si>
  <si>
    <t xml:space="preserve">Gradient not be steeper than 1:12 </t>
  </si>
  <si>
    <t xml:space="preserve">Ramps are provide with slip resistance surface </t>
  </si>
  <si>
    <t xml:space="preserve">Ramps shall have adequate width </t>
  </si>
  <si>
    <t xml:space="preserve">at least 120 cm </t>
  </si>
  <si>
    <t xml:space="preserve">Warning blocks have been provide at beginning and end of the ramp and Stairs </t>
  </si>
  <si>
    <t xml:space="preserve">To aid people with visual impairment </t>
  </si>
  <si>
    <t xml:space="preserve">Hand rails are provided with stairs </t>
  </si>
  <si>
    <t xml:space="preserve">Facility conducts periodic Access Audits </t>
  </si>
  <si>
    <t>Hospital has defined policy for providing disable friendly services</t>
  </si>
  <si>
    <t xml:space="preserve">Parking area is earmarked for People with disabilities </t>
  </si>
  <si>
    <t xml:space="preserve">Symbol of Access is displayed at the facilities available for people with disabilities </t>
  </si>
  <si>
    <t>Ramps, Wheel Chair Bay, Lifts, Toilets</t>
  </si>
  <si>
    <t>Hospital has defined policy for ensuring non discrimination  on basis of social and economic status of the patient</t>
  </si>
  <si>
    <t xml:space="preserve">There are arrangement and Linkages for care of terminally ill patients </t>
  </si>
  <si>
    <t xml:space="preserve">Linkage for Palliative Care , Hospice </t>
  </si>
  <si>
    <t>There are Linkages for care , Counselling and Protection of  Victims of Violence  including domestic violence</t>
  </si>
  <si>
    <t xml:space="preserve">Linkages with NGOS, Police Mediation Cell </t>
  </si>
  <si>
    <t>There are arrangements of for adequate care and post discharge support of Orphan patients including homeless children</t>
  </si>
  <si>
    <t>Linkages with NGOS , Orphan , old age home, Children home</t>
  </si>
  <si>
    <t>Hospital has defined policy for maintenance of privacy of patients</t>
  </si>
  <si>
    <t>Hospital has defined policy for maintenance of patient records and clinical information</t>
  </si>
  <si>
    <t>Hospital defines and communicate policy regarding decent communication and courteous behaviour towards the patient and visitors</t>
  </si>
  <si>
    <t>Hospital defines the policy for privacy and confidentiality of the patient and condition related with social stigma and vulnerable groups</t>
  </si>
  <si>
    <t>Hospital define policy for taking consent.</t>
  </si>
  <si>
    <t>Staff is aware of patients rights responsibilities</t>
  </si>
  <si>
    <t>Staff is regularly sensitize about rights and responsibilities of the patient</t>
  </si>
  <si>
    <t>Availability of complaint box at administrative office and display of process for grievance re Redressal and whom to contact is displayed</t>
  </si>
  <si>
    <t>Hospital defines policy for grievance redressal mechanism</t>
  </si>
  <si>
    <t>There is defined frequency of collecting complaints from complaint box</t>
  </si>
  <si>
    <t>Records of patient complaints suggestion are maintained</t>
  </si>
  <si>
    <t>There is system of periodic review of patient complaints</t>
  </si>
  <si>
    <t>There is evidence of action taken on complaints</t>
  </si>
  <si>
    <t>Action taken are informed to the complainant</t>
  </si>
  <si>
    <t>Hospital establish policy for providing free services for GoI and state scheme</t>
  </si>
  <si>
    <t>Hospital has established policy for providing all drugs in the EDL  free of cost</t>
  </si>
  <si>
    <t>Hospital has established policy for providing all diagnostics   free of cost</t>
  </si>
  <si>
    <t>Methods for verification of documents of patient is user friendly</t>
  </si>
  <si>
    <t>Hospital has established policy to provide free of cost treatment to BPL patients</t>
  </si>
  <si>
    <t xml:space="preserve">Hospital has establish policy for timely Reimbursement and payment to beneficiaries </t>
  </si>
  <si>
    <t xml:space="preserve">Residential quarters are for clinical and support staff </t>
  </si>
  <si>
    <t>Hospital has adequate space as per bed strength</t>
  </si>
  <si>
    <t>80 to 85 sqm per bed .</t>
  </si>
  <si>
    <t xml:space="preserve">Availability of public toilet for visitors </t>
  </si>
  <si>
    <t xml:space="preserve">Availability  of dharmshala/stay facility for attendants </t>
  </si>
  <si>
    <t>Adequate number of Staff toilets available in proximity to duty area</t>
  </si>
  <si>
    <t>Adequate number of Staff change room available in proximity to duty area</t>
  </si>
  <si>
    <t xml:space="preserve">Separate cafeteria for patient and their relatives </t>
  </si>
  <si>
    <t xml:space="preserve">Cafeteria/ Recreation room for staff </t>
  </si>
  <si>
    <t>Availability of Staff amenities at nursing station and duty room</t>
  </si>
  <si>
    <t xml:space="preserve">Hospital has independent entry for emergency, OPD and support services/staff </t>
  </si>
  <si>
    <t xml:space="preserve">Corridors shall be at  Wide to accommodate the daily traffic. 
</t>
  </si>
  <si>
    <t>The general traffic should not pass through the indoor/ critical patient care area</t>
  </si>
  <si>
    <t xml:space="preserve">Ambulatory services are located in outermost zone </t>
  </si>
  <si>
    <t>OPD, Emergency and Administrative offices are situated in near the entry/ exit of the hospital with direct access from approach road</t>
  </si>
  <si>
    <t xml:space="preserve">Clinical support Services are located in proximity to outer zone </t>
  </si>
  <si>
    <t xml:space="preserve">Lab , Radiology and Pharmacy </t>
  </si>
  <si>
    <t xml:space="preserve">Procedure and Intensive Care  areas are located in Middle zone of the Hospital </t>
  </si>
  <si>
    <t>Operation Theatre, ICU, SNCU, Labour Room</t>
  </si>
  <si>
    <t xml:space="preserve">Indoor area are located in Inner zone of the Hospital </t>
  </si>
  <si>
    <t xml:space="preserve">Wards and Nursing Units are located in inner most area </t>
  </si>
  <si>
    <t xml:space="preserve">Corridors shall be at  Wide to   
accommodate the daily traffic. 
</t>
  </si>
  <si>
    <t>Facility maintains open area as per floor area ratio mandated by authorities</t>
  </si>
  <si>
    <t xml:space="preserve">Hospital has 24X7 functional telephone connection </t>
  </si>
  <si>
    <t>There is designated person to answer the telephone enquiries</t>
  </si>
  <si>
    <t>Hospital has broadband internet connectivity</t>
  </si>
  <si>
    <t>There is establish system for managing postal communication</t>
  </si>
  <si>
    <t>Records are maintained for received and dispatched communication</t>
  </si>
  <si>
    <t>There is established system for internal movement  of documents and communication</t>
  </si>
  <si>
    <t>System for communicating circulars, notices and orders etc.</t>
  </si>
  <si>
    <t>There is assigned person for managing internal and external movement of documents and communications</t>
  </si>
  <si>
    <t>General notices and information are displayed at notice boards at relevant points</t>
  </si>
  <si>
    <t xml:space="preserve">There is system of removal of old notices and updating the notice board </t>
  </si>
  <si>
    <t>Availability of admission counter as per load</t>
  </si>
  <si>
    <t xml:space="preserve">There is no crises cross between General and Patient Traffic </t>
  </si>
  <si>
    <t>ME C2.1.</t>
  </si>
  <si>
    <t xml:space="preserve">Facility has been surveyed by Structural engineer for seismic vulnerability </t>
  </si>
  <si>
    <t xml:space="preserve">Ask for records of survey </t>
  </si>
  <si>
    <t>Structural Components been made earthquake proof</t>
  </si>
  <si>
    <t>Check for records of in correction has been done to strengthen structural components like columns, beams, slabs, walls etc.</t>
  </si>
  <si>
    <t xml:space="preserve">Foundation of buildings are adequate </t>
  </si>
  <si>
    <t xml:space="preserve">Check for any information available about the depth of foundation. Its should not be less the 1.5 meters </t>
  </si>
  <si>
    <t xml:space="preserve">There is no irregularity in height of different stories </t>
  </si>
  <si>
    <t xml:space="preserve">In multi story building height of the story should be of same height (Difference should not be more than 5%. </t>
  </si>
  <si>
    <t>ME C2.2.</t>
  </si>
  <si>
    <t xml:space="preserve">Facility has  mechanism for periodical check / test of all electrical installation  by competent electrical Engineer </t>
  </si>
  <si>
    <t xml:space="preserve">Facility has system for power audit of unit at defined intervals </t>
  </si>
  <si>
    <t>Danger sign is displayed at High voltage electrical installation</t>
  </si>
  <si>
    <t>All electrical panels are covered and has restricted  access</t>
  </si>
  <si>
    <t xml:space="preserve">Personal protective equipments are available with electrician </t>
  </si>
  <si>
    <t>Windows  have grills and wire meshwork</t>
  </si>
  <si>
    <t>Building including walls, roofs, floor, windows , balconies and terraces are maintained</t>
  </si>
  <si>
    <t>Terrace, roof, balconies and stair case have protective railing</t>
  </si>
  <si>
    <t xml:space="preserve">Hospital  premises has intact boundary wall </t>
  </si>
  <si>
    <t>Hospital has functional gate with provision of cow catcher</t>
  </si>
  <si>
    <t>There is system of periodic inspection of patient care areas of safety related issues</t>
  </si>
  <si>
    <t>Hospital building including walls, roofs, floor, windows , balconies and terraces are maintained</t>
  </si>
  <si>
    <t>Access to roof and terraces are restricted</t>
  </si>
  <si>
    <t>Check  the fire exits  provide egress to exterior of the building or to exterior open  space</t>
  </si>
  <si>
    <t xml:space="preserve">Check the fire exits are free from obstruction </t>
  </si>
  <si>
    <t xml:space="preserve">Facility has conducted fire safety audit by competent authority </t>
  </si>
  <si>
    <t>Evacuation plan is displayed at critical areas</t>
  </si>
  <si>
    <t>Facility has defined and implemented evacuation plan in case of fire</t>
  </si>
  <si>
    <t>No smoking sign displayed inside and outside the working area</t>
  </si>
  <si>
    <t>Facility has fire safety alarm</t>
  </si>
  <si>
    <t>There is system to track the expiry dates and periodic refilling of the extinguishers</t>
  </si>
  <si>
    <t>Periodic Training is provided for using fire extinguishers</t>
  </si>
  <si>
    <t xml:space="preserve">Periodic mock drills are conducted </t>
  </si>
  <si>
    <t>As per patient load</t>
  </si>
  <si>
    <t>Availability of Obstetric &amp; Gynae Specialist</t>
  </si>
  <si>
    <t>Availability of Paediatrician</t>
  </si>
  <si>
    <t>Availability of Pathologist</t>
  </si>
  <si>
    <t xml:space="preserve">Availability of general duty doctors </t>
  </si>
  <si>
    <t xml:space="preserve">Availability of nursing staff </t>
  </si>
  <si>
    <r>
      <t xml:space="preserve">Availability </t>
    </r>
    <r>
      <rPr>
        <sz val="11"/>
        <color rgb="FF000000"/>
        <rFont val="Calibri"/>
        <family val="2"/>
      </rPr>
      <t xml:space="preserve">Lab Tech </t>
    </r>
    <r>
      <rPr>
        <sz val="11"/>
        <rFont val="Calibri"/>
        <family val="2"/>
      </rPr>
      <t xml:space="preserve"> </t>
    </r>
  </si>
  <si>
    <r>
      <t xml:space="preserve"> Availability </t>
    </r>
    <r>
      <rPr>
        <sz val="11"/>
        <color rgb="FF000000"/>
        <rFont val="Calibri"/>
        <family val="2"/>
      </rPr>
      <t xml:space="preserve">Pharmacist </t>
    </r>
    <r>
      <rPr>
        <sz val="11"/>
        <rFont val="Calibri"/>
        <family val="2"/>
      </rPr>
      <t xml:space="preserve"> </t>
    </r>
  </si>
  <si>
    <r>
      <t xml:space="preserve"> Availability </t>
    </r>
    <r>
      <rPr>
        <sz val="11"/>
        <color rgb="FF000000"/>
        <rFont val="Calibri"/>
        <family val="2"/>
      </rPr>
      <t xml:space="preserve">Radiographer </t>
    </r>
    <r>
      <rPr>
        <sz val="11"/>
        <rFont val="Calibri"/>
        <family val="2"/>
      </rPr>
      <t xml:space="preserve"> </t>
    </r>
  </si>
  <si>
    <r>
      <t xml:space="preserve"> Availability </t>
    </r>
    <r>
      <rPr>
        <sz val="11"/>
        <color rgb="FF000000"/>
        <rFont val="Calibri"/>
        <family val="2"/>
      </rPr>
      <t xml:space="preserve">ECG Tech/Eco </t>
    </r>
    <r>
      <rPr>
        <sz val="11"/>
        <rFont val="Calibri"/>
        <family val="2"/>
      </rPr>
      <t xml:space="preserve"> </t>
    </r>
  </si>
  <si>
    <r>
      <t xml:space="preserve"> Availability </t>
    </r>
    <r>
      <rPr>
        <sz val="11"/>
        <color rgb="FF000000"/>
        <rFont val="Calibri"/>
        <family val="2"/>
      </rPr>
      <t xml:space="preserve">Dietician </t>
    </r>
    <r>
      <rPr>
        <sz val="11"/>
        <rFont val="Calibri"/>
        <family val="2"/>
      </rPr>
      <t xml:space="preserve"> </t>
    </r>
  </si>
  <si>
    <r>
      <t xml:space="preserve"> Availability </t>
    </r>
    <r>
      <rPr>
        <sz val="11"/>
        <color rgb="FF000000"/>
        <rFont val="Calibri"/>
        <family val="2"/>
      </rPr>
      <t xml:space="preserve">O.T. technician </t>
    </r>
    <r>
      <rPr>
        <sz val="11"/>
        <rFont val="Calibri"/>
        <family val="2"/>
      </rPr>
      <t xml:space="preserve"> </t>
    </r>
  </si>
  <si>
    <r>
      <t xml:space="preserve"> </t>
    </r>
    <r>
      <rPr>
        <sz val="11"/>
        <color rgb="FF000000"/>
        <rFont val="Calibri"/>
        <family val="2"/>
      </rPr>
      <t xml:space="preserve">Counsellor </t>
    </r>
    <r>
      <rPr>
        <sz val="11"/>
        <rFont val="Calibri"/>
        <family val="2"/>
      </rPr>
      <t xml:space="preserve"> </t>
    </r>
  </si>
  <si>
    <r>
      <t xml:space="preserve"> Availability of </t>
    </r>
    <r>
      <rPr>
        <sz val="11"/>
        <color rgb="FF000000"/>
        <rFont val="Calibri"/>
        <family val="2"/>
      </rPr>
      <t xml:space="preserve">storekeeper </t>
    </r>
    <r>
      <rPr>
        <sz val="11"/>
        <rFont val="Calibri"/>
        <family val="2"/>
      </rPr>
      <t xml:space="preserve"> </t>
    </r>
  </si>
  <si>
    <t>Availability of Housekeeping supervisor/In charge</t>
  </si>
  <si>
    <t xml:space="preserve">Availability of security In charge </t>
  </si>
  <si>
    <t>Facility conduct training need assessment periodically for all cadre of staff</t>
  </si>
  <si>
    <t>Facility has program for continuous medical education for doctors and nursing staff</t>
  </si>
  <si>
    <t>Facility prepares training calendar as per training need assessment</t>
  </si>
  <si>
    <t>Training feed back is taking and records are maintained for training</t>
  </si>
  <si>
    <t>Details and Records of training provided are  available with unit</t>
  </si>
  <si>
    <t>Training on Disaster Management</t>
  </si>
  <si>
    <t>Training on Cardio Pulmonary resuscitation</t>
  </si>
  <si>
    <t>Training on staff Safety</t>
  </si>
  <si>
    <t>Training on Measuring Hospital Performance Indicators</t>
  </si>
  <si>
    <t>Training on facility level Quality Assurance</t>
  </si>
  <si>
    <t>Hospital has policy for regular  competence testing as per job description.</t>
  </si>
  <si>
    <t>Hospital has policy to ensure drugs at all point of use as per state EDL</t>
  </si>
  <si>
    <t>Availability of equipments for Facility management</t>
  </si>
  <si>
    <t>Equipments for horticulture, electrical repair, plumbing material etc</t>
  </si>
  <si>
    <t>Availability of equipments for processing of Bio medical waste</t>
  </si>
  <si>
    <t>Autoclave and mutilator</t>
  </si>
  <si>
    <t>Availability of fixture for administrative office</t>
  </si>
  <si>
    <t>Availability of furniture for administrative office</t>
  </si>
  <si>
    <t xml:space="preserve">Facility has contract agency for maintenance for equipments </t>
  </si>
  <si>
    <t>Contact details of  the agencies responsible for maintenance are communicated to the staff</t>
  </si>
  <si>
    <t>Asset list of all equipments are maintained</t>
  </si>
  <si>
    <t>There is system to maintain records of down time of equipments</t>
  </si>
  <si>
    <t>Indexing of all equipments is done</t>
  </si>
  <si>
    <t>All equipments are covered under AMC including preventive maintenance for computers and other IT equipments</t>
  </si>
  <si>
    <t>There is system of timely corrective  break down maintenance of the  for computers and other IT equipments</t>
  </si>
  <si>
    <t>Facility has contracted agency for calibration of equipments.</t>
  </si>
  <si>
    <t xml:space="preserve">Records of the calibrated equipments are maintained </t>
  </si>
  <si>
    <t xml:space="preserve">Hospital has system to ensure that short expiry drugs are not procured </t>
  </si>
  <si>
    <t>Hospital has process for proper disposal and prevention of unintended use of expired drugs</t>
  </si>
  <si>
    <t>Hospital implements scientific inventory management system according to their needs</t>
  </si>
  <si>
    <t>ABC, VED, FSN,FIFO</t>
  </si>
  <si>
    <t>Hospital has policy that there is no stock out of the drugs and consumables at patient care area</t>
  </si>
  <si>
    <t>Hospital has a policy for ensuring proper management and restriction of unintended use of narcotic substance and psychotropic drugs as per prevalent law</t>
  </si>
  <si>
    <t>Adequate illumination in open area at night</t>
  </si>
  <si>
    <t>Adequate illumination in circulation area</t>
  </si>
  <si>
    <t>Stairs, corridor and waiting area</t>
  </si>
  <si>
    <t>Adequate illumination in  toilets</t>
  </si>
  <si>
    <t>Hospital periodically measure illumination at different area of the hospitals</t>
  </si>
  <si>
    <t>Adequate illumination at approach roads to hospital</t>
  </si>
  <si>
    <t>There is restriction on entry of vendors and hawkers inside the premise of the  hospital</t>
  </si>
  <si>
    <t xml:space="preserve">Hospital has visitor policy in place </t>
  </si>
  <si>
    <t>Hospital has policy for restriction of media person in side the hospital</t>
  </si>
  <si>
    <t>Hospital implement visitor pass area for indoor areas</t>
  </si>
  <si>
    <t>Hospital has in-house/outsourced security system in place</t>
  </si>
  <si>
    <t>Duty roaster is available for security staff</t>
  </si>
  <si>
    <t xml:space="preserve">Training  and Drills of security staff is done </t>
  </si>
  <si>
    <t>Security staff is aware of patient right, visitor policy and disaster Management</t>
  </si>
  <si>
    <t xml:space="preserve">There is system for supervision of security staff </t>
  </si>
  <si>
    <t>Facility has a security plan for deputation of guard at different location</t>
  </si>
  <si>
    <t>Responsibility and timing of opening and closing different department is fixed and documented</t>
  </si>
  <si>
    <t xml:space="preserve">There is established procedure for safe custody of keys </t>
  </si>
  <si>
    <t>There is procedure for handing over the keys at the time of shift change</t>
  </si>
  <si>
    <t>Hospital has system to manage violence /mass situation</t>
  </si>
  <si>
    <t>ME D3.5.</t>
  </si>
  <si>
    <t xml:space="preserve">No female stff is posted alone at night </t>
  </si>
  <si>
    <t xml:space="preserve">Where ever there are male employees/patients female staff are posted in pairs </t>
  </si>
  <si>
    <t xml:space="preserve">Timing of the shift is arranged keeping in mind the safety of female staff </t>
  </si>
  <si>
    <t xml:space="preserve">Committee against sexual harassment is constituted at the facility </t>
  </si>
  <si>
    <t>Staff has been provided awareness training on Gender issues</t>
  </si>
  <si>
    <t>ME D4.1.</t>
  </si>
  <si>
    <t>Boundary Walls of building is plastered and whitewashed.</t>
  </si>
  <si>
    <t>No unwanted/outdated posters on hospital boundary and building walls</t>
  </si>
  <si>
    <t xml:space="preserve">Hospital Buildings are in uniform colour scheme </t>
  </si>
  <si>
    <t>Hospital has system to whitewash the building periodically</t>
  </si>
  <si>
    <t xml:space="preserve">General waste from hospital is removed daily by municipal/outsourced agency </t>
  </si>
  <si>
    <t xml:space="preserve">Every department has Schedule of cleaning </t>
  </si>
  <si>
    <t>Every department has schedule for inspection of cleaning work</t>
  </si>
  <si>
    <t>Hospital  has system for periodic  maintenance of infrastructure at defined interval</t>
  </si>
  <si>
    <t xml:space="preserve">There is no clogged/over flowing drain in facility </t>
  </si>
  <si>
    <t xml:space="preserve">Hospital sewage is linked with municipal drainage system </t>
  </si>
  <si>
    <t>Facility has a closed drainage system</t>
  </si>
  <si>
    <t xml:space="preserve">Intramural roads are in good condition without potholes/ditches </t>
  </si>
  <si>
    <t>Facility has a annual maintenance plan for its infrastructure</t>
  </si>
  <si>
    <t>ME D4.4.</t>
  </si>
  <si>
    <t xml:space="preserve">Availability of parking space as per requirement </t>
  </si>
  <si>
    <t xml:space="preserve">Dedicated parking space for ambulances </t>
  </si>
  <si>
    <t xml:space="preserve">No water logging in side the premises of the hospital </t>
  </si>
  <si>
    <t xml:space="preserve">There is no abandoned /dilapidated building in the premises </t>
  </si>
  <si>
    <t>Proper landscaping and maintenance of trees, garden</t>
  </si>
  <si>
    <t>There shall be no encroachment in and around
the hospital</t>
  </si>
  <si>
    <t xml:space="preserve">Hospital has rain water harvesting facility </t>
  </si>
  <si>
    <t xml:space="preserve">Hospital has Herbal garden </t>
  </si>
  <si>
    <t xml:space="preserve">Hospital has condemnation policy in place </t>
  </si>
  <si>
    <t xml:space="preserve">Periodic removal of junk material done </t>
  </si>
  <si>
    <t xml:space="preserve">Hospital has designated covered place to keep junk/condemned material </t>
  </si>
  <si>
    <t xml:space="preserve">No junk/condemned articles in open spaces </t>
  </si>
  <si>
    <t>ME D4.6.</t>
  </si>
  <si>
    <t>Pest control measures are evident at facility</t>
  </si>
  <si>
    <t xml:space="preserve">Anti Termite treatment of the wooden furniture </t>
  </si>
  <si>
    <t xml:space="preserve">Hospital has adequate water storage facility as per requirements </t>
  </si>
  <si>
    <t xml:space="preserve">450-500 Litres per bed per day </t>
  </si>
  <si>
    <t xml:space="preserve">Hospital has adequate water supply from municipal /under ground source </t>
  </si>
  <si>
    <t>All water tanks are kept tightly closed</t>
  </si>
  <si>
    <t>Periodic cleaning of water tanks carried out</t>
  </si>
  <si>
    <t>Records of cleaning is maintained</t>
  </si>
  <si>
    <t>Hospitals periodically tests the quality of water from the source (municipal supply, bore well etc) for bacterial and chemical content</t>
  </si>
  <si>
    <t>Chlorination of water is done as per requirement</t>
  </si>
  <si>
    <t>RO/ Filters are available for potable drinking water</t>
  </si>
  <si>
    <t>Hospital ensures that the distribution pipelines are not running in close vicinity of the sewage system.</t>
  </si>
  <si>
    <t>Availability of noiseless generators for power back up</t>
  </si>
  <si>
    <t>Estimation of power consumption of different department of hospitals is done</t>
  </si>
  <si>
    <t xml:space="preserve">Generator has adequate capacity to provide 24x7 power back at least critical areas </t>
  </si>
  <si>
    <t>Hospital has dedicated sub station for electrical supply</t>
  </si>
  <si>
    <t xml:space="preserve">Hospital has adequate power supply connection </t>
  </si>
  <si>
    <t>3Kw to 5Kw per bed</t>
  </si>
  <si>
    <t xml:space="preserve">Use of energy efficient bulbs for light </t>
  </si>
  <si>
    <t>Hospital has policy to change linen</t>
  </si>
  <si>
    <t>ME D8.1.</t>
  </si>
  <si>
    <t xml:space="preserve">The facility has established procedures for management of activities of Rogi Kalyan Samitis </t>
  </si>
  <si>
    <t xml:space="preserve">Hospital Management Society/RKS is registered under societies registration act </t>
  </si>
  <si>
    <t xml:space="preserve">Availability of Income tax exemption certificate for donations </t>
  </si>
  <si>
    <t>RKS meeting are held at prescribed interval</t>
  </si>
  <si>
    <t>Minutes of meeting are recorded</t>
  </si>
  <si>
    <t>Participation of community representatives/NGO is ensured</t>
  </si>
  <si>
    <t xml:space="preserve">RKS reviews the patient complaint/ feedback and action taken </t>
  </si>
  <si>
    <t>RKS generates its own resources from donation/leasing of space</t>
  </si>
  <si>
    <t>ME D8.2.</t>
  </si>
  <si>
    <t>Community based monitoring/social audits are done at periodic intervals</t>
  </si>
  <si>
    <t>Facility communicate updated information on Quality of services</t>
  </si>
  <si>
    <t>Facility conducts public hearing at regular intervals</t>
  </si>
  <si>
    <t>ME D9.1.</t>
  </si>
  <si>
    <t xml:space="preserve">There is system to track and ensure that funds are received on time </t>
  </si>
  <si>
    <t>Funds/Grants provided are utilized in specific time limit</t>
  </si>
  <si>
    <t>There is no backlog in payment to beneficiaries as per their entitlement under different schemes</t>
  </si>
  <si>
    <t>E.g.; Payment for JSY and Family planning</t>
  </si>
  <si>
    <t>Payment to ASHA done on time</t>
  </si>
  <si>
    <t>Salaries and compensation are provided to contractual staff on time</t>
  </si>
  <si>
    <t>Facility provides utilization certificate for funds on time</t>
  </si>
  <si>
    <t>ME D9.2.</t>
  </si>
  <si>
    <t>Facility prioritize the resource available</t>
  </si>
  <si>
    <t>Requirement for funds are sent to state on time</t>
  </si>
  <si>
    <t xml:space="preserve">Availability of valid No objection Certificate from fire safety authority </t>
  </si>
  <si>
    <t xml:space="preserve">Availability of authorization for handling Bio Medical waste from pollution control board </t>
  </si>
  <si>
    <t>Availability of certificate of inspection of electrical installation</t>
  </si>
  <si>
    <t>Availability of licence for operating lift</t>
  </si>
  <si>
    <t>ME D10.2.</t>
  </si>
  <si>
    <t>Availability of copy of Bio medical waste management and handling rule 1998</t>
  </si>
  <si>
    <t>Drug and cosmetic Act 2005</t>
  </si>
  <si>
    <t>Safety code for Medical diagnostic X ray equipment and installation</t>
  </si>
  <si>
    <t>AERB safety code no. AERB/SC/MED-2(Rev 1)</t>
  </si>
  <si>
    <t>Narcotics and Psychotropic substances act 1985</t>
  </si>
  <si>
    <t>Code of Medical ethics 2002</t>
  </si>
  <si>
    <t>Nursing Council Act</t>
  </si>
  <si>
    <t>Medical Termination of Pregnancy 1971</t>
  </si>
  <si>
    <t>Person with disability Act 1995</t>
  </si>
  <si>
    <t>Pre conception pre natal diagnostic test 1996</t>
  </si>
  <si>
    <t>Right to information act 2005</t>
  </si>
  <si>
    <t>Indian Tobacco control Act 2003</t>
  </si>
  <si>
    <t>Job description of Specialist Doctor is defined and communicated</t>
  </si>
  <si>
    <t>Regular + contractual</t>
  </si>
  <si>
    <t>Job description of General duty Doctor is defined and communicated</t>
  </si>
  <si>
    <t>Job description of nursing staff  is defined and communicated</t>
  </si>
  <si>
    <t>Job description of paramedic staff is defined and communicated</t>
  </si>
  <si>
    <t>Regular + contractual. Lab technician, X ray technician, OT technician, MRD technician etc.</t>
  </si>
  <si>
    <t>Job description of counsellor  is defined and communicated</t>
  </si>
  <si>
    <t>Job description of  ward boy is defined and communicated</t>
  </si>
  <si>
    <t>Job description of security staff is defined and communicated</t>
  </si>
  <si>
    <t>Job description of  cleaning staff is defined and communicated</t>
  </si>
  <si>
    <t>Job description of Administrative staff is defined and communicated</t>
  </si>
  <si>
    <t>Regular + Contractual MS, Hospital Manager, supervisor, Matron, Ward Master. Pharmacist etc.</t>
  </si>
  <si>
    <t>Duty roster of doctors is prepared, updated and communicated</t>
  </si>
  <si>
    <t>Duty roster of Nurses is prepared, updated and communicated</t>
  </si>
  <si>
    <t>Duty roster of Paramedics is prepared, updated and communicated</t>
  </si>
  <si>
    <t>Duty roster of Cleaning staff is prepared, updated and communicated</t>
  </si>
  <si>
    <t>Duty roster of security staff is prepared, updated and communicated</t>
  </si>
  <si>
    <t xml:space="preserve">There is provision of Rotatory   posting of staff </t>
  </si>
  <si>
    <t>Facility has  established line of reporting for clinical and administrative staff</t>
  </si>
  <si>
    <t>Facility has policy for dress code for different cadre of hospital.</t>
  </si>
  <si>
    <t xml:space="preserve">I Cards  have been provided to staff </t>
  </si>
  <si>
    <t xml:space="preserve">Name plate  have been provided to staff </t>
  </si>
  <si>
    <t>ME D12.1.</t>
  </si>
  <si>
    <t xml:space="preserve">Valid contract for disposal for Bio Medical waste with common treatment facility </t>
  </si>
  <si>
    <t xml:space="preserve">Selection of outsourced agencies done through competitive tendering system </t>
  </si>
  <si>
    <t>Eligibility criteria is explicitly defined as per term of reference</t>
  </si>
  <si>
    <t>There is system to make payment as per  adequacy and quality of services provided by the vendor</t>
  </si>
  <si>
    <t>Check for  that Contract document has provision for  dedication of payment if quality of services is not good</t>
  </si>
  <si>
    <t>Payment to the outsourced services are made on time</t>
  </si>
  <si>
    <t>ME D12.2.</t>
  </si>
  <si>
    <t>Facility as defined criteria for assessment of quality of outsourced services</t>
  </si>
  <si>
    <t xml:space="preserve">Regular monitoring and evaluation of staff is done according against defined criteria </t>
  </si>
  <si>
    <t xml:space="preserve">Actions are taken against non compliance / deviation from contractual obligations </t>
  </si>
  <si>
    <t>Records of blacklisted vendors are available with facility</t>
  </si>
  <si>
    <t>ME E1.2.</t>
  </si>
  <si>
    <t>Facility ensures that there is process for admission of patients after routine working hours</t>
  </si>
  <si>
    <t>Facility updates daily availability of vacant patient beds in different in door units</t>
  </si>
  <si>
    <t>RR/SI/PI</t>
  </si>
  <si>
    <t>Facility has established plan for accommodating high patient load due to situation like disaster/ mass casualty or disease outbreak</t>
  </si>
  <si>
    <t>Facility has policy for internal adjustment of the patient within cold wards for accommodating patient as extra temporary measure</t>
  </si>
  <si>
    <t xml:space="preserve">Facility has established policy for co ordination and handover during interdepartmental transfer </t>
  </si>
  <si>
    <t xml:space="preserve">There is a policy  for consultation of  the patient to other specialist with in the hospital </t>
  </si>
  <si>
    <t xml:space="preserve">There is policy for referral of patient for which services can not be provided at the facility  </t>
  </si>
  <si>
    <t>Facility maintain list of higher centres where patient can be managed.</t>
  </si>
  <si>
    <t xml:space="preserve">Facility ensures the referral patient to public healthcare facilities </t>
  </si>
  <si>
    <t>Facility defines and communicate referral criteria for different departments</t>
  </si>
  <si>
    <t>There is system to check that patient are not unduly referred for the services those can be available at the facility</t>
  </si>
  <si>
    <t xml:space="preserve">There is functional telemedicine centre </t>
  </si>
  <si>
    <t xml:space="preserve">Telemedicine services are utilized for continual medical education </t>
  </si>
  <si>
    <t>There is policy for identification of patient  before any clinical procedure</t>
  </si>
  <si>
    <t xml:space="preserve">There is a policy  for  ensuring  accuracy of verbal/telephonic orders  </t>
  </si>
  <si>
    <t>Hospital has policy for patient hand over during shift change</t>
  </si>
  <si>
    <t>Hospital has policy for maintaining nursing records</t>
  </si>
  <si>
    <t>There is policy for periodic monitoring of patient</t>
  </si>
  <si>
    <t>Hospital identify and communicate the category of patient considered as vulnerable</t>
  </si>
  <si>
    <t>Hospital identify and communicate the category of patient considered as high risk</t>
  </si>
  <si>
    <t>Facility has policy and enabling order for prescribing drugs in generic drug only</t>
  </si>
  <si>
    <t>Facility provides adequate copies of STG to respective department</t>
  </si>
  <si>
    <t>Facility maintains a list of updated version of STG</t>
  </si>
  <si>
    <t xml:space="preserve">Facility provides training on use of STG </t>
  </si>
  <si>
    <t>Facility has policy for reporting of adverse drug reaction</t>
  </si>
  <si>
    <t>Hospital has policy for retention period for different kinds of records</t>
  </si>
  <si>
    <t>Hospital has policy for safe disposal of records</t>
  </si>
  <si>
    <t xml:space="preserve">Hospital has prepared disaster plan </t>
  </si>
  <si>
    <t xml:space="preserve">Disaster management committee has been constituted </t>
  </si>
  <si>
    <t xml:space="preserve">Facility has established has established policy of end of life care </t>
  </si>
  <si>
    <t>ME E17.1.</t>
  </si>
  <si>
    <t xml:space="preserve">Facility has established produce for reporting and follow up of AEFI </t>
  </si>
  <si>
    <t xml:space="preserve">Staff is trained for detecting , managing and reporting of AEFIs </t>
  </si>
  <si>
    <t>ME F1.1.</t>
  </si>
  <si>
    <t xml:space="preserve">Infection control committee constitute at the facility </t>
  </si>
  <si>
    <t>ICC is approved by appropriate authority</t>
  </si>
  <si>
    <t>Roles and responsibilities are defined and communicated to its members</t>
  </si>
  <si>
    <t xml:space="preserve">ICC meet at periodic time interval </t>
  </si>
  <si>
    <t>Records of Infection control activities are maintained</t>
  </si>
  <si>
    <t xml:space="preserve">Facility has in-house/ linkage with microbiology lab for culture surveillance </t>
  </si>
  <si>
    <t xml:space="preserve">There is defined  format for requisition and reporting of culture surveillance </t>
  </si>
  <si>
    <t>Reports of culture surveillance are collated  and analyzed</t>
  </si>
  <si>
    <t>Feedback is given to the respective departments</t>
  </si>
  <si>
    <t>Sample are taken for culture  to detect HAI in suspected cases.</t>
  </si>
  <si>
    <t>There is defined criteria and format for reporting HAI based on clinical observation</t>
  </si>
  <si>
    <t>Reports from different department are collated and analyzed</t>
  </si>
  <si>
    <t xml:space="preserve">Records of immunization available </t>
  </si>
  <si>
    <t xml:space="preserve">Records of Medical Checkups are available </t>
  </si>
  <si>
    <t>Facility has established procedures for regular monitoring of infection control practices</t>
  </si>
  <si>
    <t>There is designated person for Co coordinating  infection control activities</t>
  </si>
  <si>
    <t>Infection control nurse</t>
  </si>
  <si>
    <t>There is defined format/checklist for monitoring of hand washing and infection control practices</t>
  </si>
  <si>
    <t>ME F1.6.</t>
  </si>
  <si>
    <t xml:space="preserve">Facility has antibiotic policy in place </t>
  </si>
  <si>
    <t xml:space="preserve">There is system for reporting Anti Microbial Resistance with in the facility </t>
  </si>
  <si>
    <t xml:space="preserve">Antibiotic policy includes plan for identifying, transferring , discharging and readmitting patients with specific antimicrobial resistant pathogen </t>
  </si>
  <si>
    <t>Policy Includes Rational Use of Antibiotics</t>
  </si>
  <si>
    <t>Standard treatment guidelines are followed while developing Antibiotic Policy</t>
  </si>
  <si>
    <t xml:space="preserve">There is procedure for periodic Laboratory Surveillance for Antibiotic Resistance </t>
  </si>
  <si>
    <t xml:space="preserve">Facility Measures the Antibiotic Consumption Rates </t>
  </si>
  <si>
    <t>Facility ensures uninterrupted and adequate supply of antiseptic soap and alcohol hand rub in all departments</t>
  </si>
  <si>
    <t xml:space="preserve">Check for the records that training have been provided </t>
  </si>
  <si>
    <t>Facility ensures uninterrupted and adequate supply of antiseptics</t>
  </si>
  <si>
    <t>Availability of Heavy duty gloves for cleaning staff</t>
  </si>
  <si>
    <t>Availability of gum boats for cleaning staff</t>
  </si>
  <si>
    <t>Availability of mask  for cleaning staff</t>
  </si>
  <si>
    <t>Availability of apron for cleaning staff</t>
  </si>
  <si>
    <t>Facility ensure adequate and regular supply of personal protective equipments</t>
  </si>
  <si>
    <t>There is policy for judicious use of personal protective equipments specially sterile gloves</t>
  </si>
  <si>
    <t>Facility ensure adequate supply of disinfectant at the point of use</t>
  </si>
  <si>
    <t>Disinfectant like hypochlorite, bleaching powder etc.</t>
  </si>
  <si>
    <t>Staff is trained for preparation of disinfectant solution</t>
  </si>
  <si>
    <t xml:space="preserve">Facility ensure the availability of good quality disinfectant and cleaning material </t>
  </si>
  <si>
    <t xml:space="preserve">Hospital  has policy for identification and segregation of infectious patient </t>
  </si>
  <si>
    <t>There is established procedure for daily monitoring of proper segregation of Bio medical waste by a designated person</t>
  </si>
  <si>
    <t>Facility ensures supply of puncture proof containers and needle cutters</t>
  </si>
  <si>
    <t>Facility ensures availability of post exposure prophylaxis drugs</t>
  </si>
  <si>
    <t>There is system for reporting of needle stick injuries</t>
  </si>
  <si>
    <t xml:space="preserve">Facility has secured designated place for storage of Bio Medical waste before disposal </t>
  </si>
  <si>
    <t>No signs of burning within the premises.</t>
  </si>
  <si>
    <t>Display of Bio Hazard sign at the point of use</t>
  </si>
  <si>
    <t>Disposal of anatomical waste as per BMW rule</t>
  </si>
  <si>
    <t>Disposal of sharp waste as per BMW rule</t>
  </si>
  <si>
    <t>Annual report to the pollution control board is submitted</t>
  </si>
  <si>
    <t xml:space="preserve">Biomedical waste transported in authorized vehicle </t>
  </si>
  <si>
    <t>District Quality Team for district hospitals are  Constituted</t>
  </si>
  <si>
    <t>Check for Office order by designated authority</t>
  </si>
  <si>
    <t>There is designated person for co coordinating overall quality assurance program at the facility</t>
  </si>
  <si>
    <t>Hospital Manager</t>
  </si>
  <si>
    <t xml:space="preserve">There is designated head of the quality team </t>
  </si>
  <si>
    <t>MS</t>
  </si>
  <si>
    <t xml:space="preserve">Team members are aware for of there respective responsibilities </t>
  </si>
  <si>
    <t>ME G1.2.</t>
  </si>
  <si>
    <t>Quality team meets monthly and review the quality activities</t>
  </si>
  <si>
    <t xml:space="preserve">Minutes of meeting are recorded </t>
  </si>
  <si>
    <t xml:space="preserve">   </t>
  </si>
  <si>
    <t xml:space="preserve">Results for internal /External assessment are discussed in the meeting </t>
  </si>
  <si>
    <t xml:space="preserve">Check the meeting records </t>
  </si>
  <si>
    <t>Hospital performance and indicators are reviewed in meeting</t>
  </si>
  <si>
    <t xml:space="preserve">Progress on time bound action plan is reviewed </t>
  </si>
  <si>
    <t xml:space="preserve">Follow up actions from  previous meetings are reviewed  </t>
  </si>
  <si>
    <t>Resource requirement and support from higher level are discussed</t>
  </si>
  <si>
    <t>Quality team review that all the services mentioned in RMNCHA  are delivered as per guideline</t>
  </si>
  <si>
    <t>Quality team review that all the services mentioned in National Health Program are delivered as per guideline</t>
  </si>
  <si>
    <t>Quality team report regularly to DQAC about Key Performance Indicators</t>
  </si>
  <si>
    <t>Quality Team DQAC about internal assessment results and action taken</t>
  </si>
  <si>
    <t>ME G2.1.</t>
  </si>
  <si>
    <t xml:space="preserve">There is person designated to co ordinate satisfaction survey </t>
  </si>
  <si>
    <t xml:space="preserve">Patient feedback form are available in local language </t>
  </si>
  <si>
    <t>Adequate sample size is taken to conduct patient satisfaction</t>
  </si>
  <si>
    <t>There is procedure to conduct employee satisfaction survey at periodic intervals</t>
  </si>
  <si>
    <t>ME G2.2.</t>
  </si>
  <si>
    <t>There is procedure for compilation of patient  feedback forms</t>
  </si>
  <si>
    <t xml:space="preserve">Patient feedback is analyzed on monthly basis </t>
  </si>
  <si>
    <t>Overall department wise/attribute wise score are calculated</t>
  </si>
  <si>
    <t>Root cause analysis is done for low performing attributes</t>
  </si>
  <si>
    <t>Results of Patient satisfaction survey are recorded and disseminated to concerned staff</t>
  </si>
  <si>
    <t>There is procedure for analysis  of Employee satisfaction survey</t>
  </si>
  <si>
    <t>There is procedure for root cause analysis  of Employee satisfaction survey</t>
  </si>
  <si>
    <t>ME G2.3.</t>
  </si>
  <si>
    <t xml:space="preserve"> There is procedure for preparing Action plan for improving patient satisfaction</t>
  </si>
  <si>
    <t xml:space="preserve">There is procedure to take corrective and preventive action </t>
  </si>
  <si>
    <t>There is procedure for preparing action plan for improving employee satisfaction</t>
  </si>
  <si>
    <t>Daily round schedule is defined and practiced</t>
  </si>
  <si>
    <t>External Quality assurance is done on defined interval by DQAC</t>
  </si>
  <si>
    <t>External Quality assurance is done on defined interval by SQAC</t>
  </si>
  <si>
    <t xml:space="preserve">There is system for reviewing departmental checklist and taking appropriate action </t>
  </si>
  <si>
    <t>At departmental /Hospital Level</t>
  </si>
  <si>
    <t xml:space="preserve">Hospital has documented Quality system manual </t>
  </si>
  <si>
    <t xml:space="preserve">Hospital has Records of distribution of Standard operating procedure </t>
  </si>
  <si>
    <t>Hospital has system for periodic review of the standard procedures as and when required</t>
  </si>
  <si>
    <t>Hospital has documented system for Internal audits at defined intervals</t>
  </si>
  <si>
    <t>Hospital has documented procedure for control of documents and records</t>
  </si>
  <si>
    <t xml:space="preserve">Hospital  has documented  procedure for defining Quality objectives </t>
  </si>
  <si>
    <t xml:space="preserve">Hospital has documented procedure for action planning </t>
  </si>
  <si>
    <t>Hospital has documented procedure for training and CMEs  of hospital staff at defined intervals</t>
  </si>
  <si>
    <t xml:space="preserve">Hospital has documented procedure for monthly  review meeting </t>
  </si>
  <si>
    <t xml:space="preserve">Check Staff is  trained for relevant part of SOPs </t>
  </si>
  <si>
    <t>Check for the training records</t>
  </si>
  <si>
    <t>ME G5.3.</t>
  </si>
  <si>
    <t>Internal audit  plan is prepared .</t>
  </si>
  <si>
    <t>Internal audit  schedule  is prepared .</t>
  </si>
  <si>
    <t>Internal Assessors are identified</t>
  </si>
  <si>
    <t>Training of internal assessors is done</t>
  </si>
  <si>
    <t>There is process of communicating about the assessment to concerned departments</t>
  </si>
  <si>
    <t>Records of internal assessment are maintained</t>
  </si>
  <si>
    <t xml:space="preserve">Person is designed for co coordinating internal assessment </t>
  </si>
  <si>
    <t>ME G6.2.</t>
  </si>
  <si>
    <t>There is established committee for reviewing maternal death</t>
  </si>
  <si>
    <t>There is established committee for reviewing new born death</t>
  </si>
  <si>
    <t>There is established committee for medical and death audit</t>
  </si>
  <si>
    <t>Drug and therapeutic committee for Prescription audits</t>
  </si>
  <si>
    <t>Medical audits are conducted at periodic interval</t>
  </si>
  <si>
    <t>Death audits are conducted at periodic interval</t>
  </si>
  <si>
    <t>Maternal and death audits are conducted as per guideline</t>
  </si>
  <si>
    <t>Prescription audits are conducted at periodic interval</t>
  </si>
  <si>
    <t>There is predefined criteria and format for medical audit</t>
  </si>
  <si>
    <t>There is predefined criteria and format for prescription audit</t>
  </si>
  <si>
    <t>There is predefined criteria and format for death audit</t>
  </si>
  <si>
    <t>Training has been provided for conducting medical and death audits</t>
  </si>
  <si>
    <t>ME G6.3.</t>
  </si>
  <si>
    <t xml:space="preserve">Departmental Action plan is reviewed periodically  </t>
  </si>
  <si>
    <t>There is system to ensure that corrective and preventive action are taken timely</t>
  </si>
  <si>
    <t>ME G7.1.</t>
  </si>
  <si>
    <t>ME G7.4.</t>
  </si>
  <si>
    <t>Prateo/Priorization</t>
  </si>
  <si>
    <t>Gantt Chart/Project Management</t>
  </si>
  <si>
    <t xml:space="preserve">No. of total admissions per thousand population </t>
  </si>
  <si>
    <t>IPD per thousand population</t>
  </si>
  <si>
    <t xml:space="preserve">OPD consultation per Thousand Population </t>
  </si>
  <si>
    <t>Number of beds per 10 thousand</t>
  </si>
  <si>
    <t>Maternal mortality per 1000 deliveries</t>
  </si>
  <si>
    <t>Neonatal mortality per 1000 live births</t>
  </si>
  <si>
    <t>Nurse to bed ratio</t>
  </si>
  <si>
    <t>No. of meeting held under RKS</t>
  </si>
  <si>
    <t>Proportion of BPL patient in hospital</t>
  </si>
  <si>
    <t xml:space="preserve">Overall Referral Rate </t>
  </si>
  <si>
    <t>Overall discharge rate</t>
  </si>
  <si>
    <t>Proportion of obstetric cases out of total IPD</t>
  </si>
  <si>
    <t>Proportion of fund/ grant utilized</t>
  </si>
  <si>
    <t>ME H2.2.</t>
  </si>
  <si>
    <t xml:space="preserve">Average Length of Stay </t>
  </si>
  <si>
    <t xml:space="preserve">Crude mortality rate </t>
  </si>
  <si>
    <t>Hospital acquired infection rate</t>
  </si>
  <si>
    <t>Surgical Site, Device related hospital acquired infection rate</t>
  </si>
  <si>
    <t>ME H3.2.</t>
  </si>
  <si>
    <t xml:space="preserve"> overall LAMA Rate </t>
  </si>
  <si>
    <t>Patient satisfaction Score IPD</t>
  </si>
  <si>
    <t xml:space="preserve">Staff Satisfaction Score </t>
  </si>
  <si>
    <t>Turn over rate of contractual staff</t>
  </si>
  <si>
    <t>ME H4.2.</t>
  </si>
  <si>
    <t xml:space="preserve">Administration Score Card </t>
  </si>
  <si>
    <t>Administration Score</t>
  </si>
  <si>
    <t>Total</t>
  </si>
  <si>
    <t>Checklist for Maternity Operation Theatre</t>
  </si>
  <si>
    <t>Assessment Summary</t>
  </si>
  <si>
    <t xml:space="preserve">Name of the Hospital </t>
  </si>
  <si>
    <t>Date of Assessment</t>
  </si>
  <si>
    <t>Names of Assessors</t>
  </si>
  <si>
    <t>Names of Assesses</t>
  </si>
  <si>
    <t>Type of Assessment (Internal/External)</t>
  </si>
  <si>
    <t xml:space="preserve">Action plan Submission Date </t>
  </si>
  <si>
    <t xml:space="preserve">Operation Theatre Score Card </t>
  </si>
  <si>
    <t>Operation Theatre Score</t>
  </si>
  <si>
    <t xml:space="preserve">Major Gaps Observed </t>
  </si>
  <si>
    <t xml:space="preserve">Strengths / Good Practices </t>
  </si>
  <si>
    <t xml:space="preserve">Recommendations/ Opportunities for Improvement </t>
  </si>
  <si>
    <t>Signature of Assessors</t>
  </si>
  <si>
    <t>Date</t>
  </si>
  <si>
    <t>%</t>
  </si>
  <si>
    <t xml:space="preserve">Check with OT records that OT services were functional in 24X7 and surgeries are being conducted in night hours </t>
  </si>
  <si>
    <t>Availability of Emergency OT services as and when required</t>
  </si>
  <si>
    <t xml:space="preserve">Availability of Maternity HDU/ICU services in the facility </t>
  </si>
  <si>
    <t xml:space="preserve">tubal ligation </t>
  </si>
  <si>
    <t>Availability of Elective C-section services</t>
  </si>
  <si>
    <t xml:space="preserve">Check services are available and are being utilized </t>
  </si>
  <si>
    <t>Availability of Emergency C-section services</t>
  </si>
  <si>
    <t xml:space="preserve">Management of MTP </t>
  </si>
  <si>
    <t xml:space="preserve">Surgical management </t>
  </si>
  <si>
    <t xml:space="preserve">The facility provides New-born health  Services </t>
  </si>
  <si>
    <t>Availability of New born resuscitation&amp; essential new born care</t>
  </si>
  <si>
    <t>Dedicated Functional New born Care services in Operation theatre</t>
  </si>
  <si>
    <t xml:space="preserve"> Glucometer, RDK , Blood grouping</t>
  </si>
  <si>
    <t>ME A4.12</t>
  </si>
  <si>
    <t>The facility provides services under RBSK as per guidelines.</t>
  </si>
  <si>
    <t xml:space="preserve">Numbering, main department and internal sectional signage, Restricted area signage displayed. Directional signages are given from the entry of the facility </t>
  </si>
  <si>
    <t>Information regarding services are displayed</t>
  </si>
  <si>
    <t>Display doctor/ Nurse on duty  and updated OT schedule displayed</t>
  </si>
  <si>
    <t xml:space="preserve"> OT is easily accessible </t>
  </si>
  <si>
    <t xml:space="preserve">Availability of Wheel chair or stretcher for easy Access. Door is wide enough for passage of trolley and staff. </t>
  </si>
  <si>
    <t>Patients are properly draped/covered before and after procedure</t>
  </si>
  <si>
    <t>Look patients are covered while transferred from ward to OT and vice-versa.</t>
  </si>
  <si>
    <t xml:space="preserve">Visual Privacy is maintained between two OT Tables </t>
  </si>
  <si>
    <t xml:space="preserve">Preferably only one OT table should be placed in theatre, if it is not possible because of high case load adequate visual privacy should be provided through  screens of multiple patients are present in same OT </t>
  </si>
  <si>
    <t xml:space="preserve">In drawers/Amirah; preferably with lock facility. </t>
  </si>
  <si>
    <t xml:space="preserve">The facility ensures the behavior of staff is dignified and respectful, while delivering the services </t>
  </si>
  <si>
    <t>Behaviour of OT staff is dignified and respectful</t>
  </si>
  <si>
    <t>Check that OT staff is not providing care in undignified manner such as yelling, scolding , shouting, blaming and using abusive language</t>
  </si>
  <si>
    <t>Pregnant women is not left unattended or ignored  during care in the OT</t>
  </si>
  <si>
    <t xml:space="preserve">Check that care providers are attentive and empathetic to the pregnant women at no point of care they are left alone. </t>
  </si>
  <si>
    <t>Consent is taken for surgical procedures</t>
  </si>
  <si>
    <t>written consent with details of the procedure with potentials risks and complication. Should be signed by patient/next of kin and one witness</t>
  </si>
  <si>
    <t>Separate consent is taken for Anesthesia procedure</t>
  </si>
  <si>
    <t>written consent with details of the anaesthesia with potentials risks and complication. Should be signed by patient/next of kin and one witness</t>
  </si>
  <si>
    <t>All surgical procedure are free of cost for JSSK beneficiaries</t>
  </si>
  <si>
    <t>free drugs, consumables , blood, referral etc.</t>
  </si>
  <si>
    <t>Standard B6</t>
  </si>
  <si>
    <t>Facility has defined framework for ethical management including dilemmas confronted during delivery of services at public health facilities</t>
  </si>
  <si>
    <t>ME B6.1</t>
  </si>
  <si>
    <t>Ethical norms and code of conduct for medical and paramedical staff have been established.</t>
  </si>
  <si>
    <t>ME B6.2</t>
  </si>
  <si>
    <t>The Facility staff is aware of code of conduct established</t>
  </si>
  <si>
    <t>ME B6.3</t>
  </si>
  <si>
    <t>The Facility has an established procedure for entertaining representatives of drug companies and suppliers</t>
  </si>
  <si>
    <t>ME B6.4</t>
  </si>
  <si>
    <t>The Facility has an established procedure for medical examination and treatment of individual under judicial or police detention as per prevalent law and
government directions</t>
  </si>
  <si>
    <t>ME B6.5</t>
  </si>
  <si>
    <t>There is an established procedure for sharing of hospital/patient data with individuals and external agencies including non governmental organization</t>
  </si>
  <si>
    <t>ME B6.6</t>
  </si>
  <si>
    <t>There is an established procedure for ‘end-of-life’ care</t>
  </si>
  <si>
    <t>ME B6.7</t>
  </si>
  <si>
    <t>There is an established procedure for patients who wish to leave hospital against medical advice or refuse to receive specific c treatment</t>
  </si>
  <si>
    <t>ME B6.8</t>
  </si>
  <si>
    <t>There is an established procedure for obtaining informed consent from the patients in case facility is participating in any clinical or public health research</t>
  </si>
  <si>
    <t>ME B6.9</t>
  </si>
  <si>
    <t xml:space="preserve">There is an established procedure to issue of medical certificates  and other certificates </t>
  </si>
  <si>
    <t>ME B6.10</t>
  </si>
  <si>
    <t>There is an established procedure to ensure medical services during strikes or any other mass protest leading to dysfunctional medical services</t>
  </si>
  <si>
    <t>ME B6.11</t>
  </si>
  <si>
    <t>An updated copy of code of ethics under Indian Medical council act is available with the facility</t>
  </si>
  <si>
    <t xml:space="preserve"> OT around 40 Square meter. Two OT tables are not kept in one OT</t>
  </si>
  <si>
    <t xml:space="preserve">Demarcated Protective Zone </t>
  </si>
  <si>
    <t xml:space="preserve">Reception, waiting area, stretcher/Trolley bay, Pre and post operative rooms, </t>
  </si>
  <si>
    <t>Doctor's and Nurse's room, Anesthesia room, equipment room, emergency exit.</t>
  </si>
  <si>
    <t xml:space="preserve">Operating room, Scrub station, Anesthesia station, </t>
  </si>
  <si>
    <t>Disposal corridor, janitor closet</t>
  </si>
  <si>
    <t>Separate for male and females</t>
  </si>
  <si>
    <t>Availability of demarcated Pre &amp; post  Operative Room /area</t>
  </si>
  <si>
    <t>Can be in a single room with a partition.</t>
  </si>
  <si>
    <t>Availability of  earmarked area for new born Corner</t>
  </si>
  <si>
    <t xml:space="preserve">Functional warmer, resuscitation apparatus, suction/mucous extractor, O2 cylinder, weighing scale and sterile gloves. </t>
  </si>
  <si>
    <t xml:space="preserve">Height around 96 cm with elbow taps/sensors, both hot and cold water available. Sink is deep and wide enough to avoid spoiling. Scrub area should not be inside the  OT room. </t>
  </si>
  <si>
    <t>Availability of  TSSU /CSSD</t>
  </si>
  <si>
    <t>Dedicated areas with provision of  Washing, Packing , Autoclaving the instruments and linen</t>
  </si>
  <si>
    <t>7 to 10 feet.</t>
  </si>
  <si>
    <t>Intercom should  connects Operation theatre to key areas like ICU, Blood Bank, SNCU, Lab, Accident and emergency, wards, Administration</t>
  </si>
  <si>
    <t xml:space="preserve">Hydraulic OT Tables 
As per case load at least two </t>
  </si>
  <si>
    <t>Services are designed in a way, that there is no criss cross in moment of sterile &amp; no sterile supplies &amp; equipment etc.</t>
  </si>
  <si>
    <t xml:space="preserve">Check for fixtures and furniture like cupboards, cabinets, and heavy equipment , hanging objects are properly fastened and secured </t>
  </si>
  <si>
    <t>No extension cord or multi-plugs</t>
  </si>
  <si>
    <t xml:space="preserve">Availability of three phase electricity supply </t>
  </si>
  <si>
    <t>Check electricity bill or Power Distribution Board. Meter have  three wires coming out (with one neutral).</t>
  </si>
  <si>
    <t xml:space="preserve">Walls and floor of the OT covered with joint less tiles </t>
  </si>
  <si>
    <t>made of anti-skid  &amp; Epoxy flooring</t>
  </si>
  <si>
    <t xml:space="preserve">No broken glass, gap or cracks in window/ventilator. </t>
  </si>
  <si>
    <t>Check the fire exits are clearly visible and routes to reach exit are clearly marked</t>
  </si>
  <si>
    <t>Labour  room  has installed fire Extinguishers &amp; expiry is displayed on each fire extinguisher</t>
  </si>
  <si>
    <t xml:space="preserve"> Class A , Class B, C type or ABC type. Check the expiry date for fire extinguishers are displayed on each extinguisher as well as due date for next refilling is clearly mentioned</t>
  </si>
  <si>
    <t>staff should be able to demonstrate how to open the extinguisher and operate it. PASS (Pull the pin, Aim at the base of fire, Sway from side to side)</t>
  </si>
  <si>
    <t>Availability of Obs. &amp; Gynae Surgeon</t>
  </si>
  <si>
    <t xml:space="preserve">100 beds 2, 200 beds-3, 3oo beds-4, 400 beds-5 and 500 beds-6 </t>
  </si>
  <si>
    <t xml:space="preserve">At least One </t>
  </si>
  <si>
    <t>One per shift.</t>
  </si>
  <si>
    <t>Availability of OT attendant/assistant &amp; TSSU assistant</t>
  </si>
  <si>
    <t>1 each</t>
  </si>
  <si>
    <t>Availability of Oxygen, nitrogen Cylinders / Piped Gas supply.</t>
  </si>
  <si>
    <t xml:space="preserve">Availability of drugs for local anaesthesia </t>
  </si>
  <si>
    <t>Procaine, lignocaine, bupivacaine, Xylocaine jelly</t>
  </si>
  <si>
    <t>Availability of drugs for general anaesthesia</t>
  </si>
  <si>
    <t xml:space="preserve">Inhaled agents-Halothane, nitrous oxide. Injectable: Barbiturates (Theopental, Thiamylal, methohexital, Benzodiazepines (diazepam, Lorazepam, Midazolam), Ketamine, Etomidate, Propofol . Neostigmine, Naloxone, Flumazenil, Sugammadex-as per EDL/State guidelines.  </t>
  </si>
  <si>
    <t>Availability of opioid analgesics.</t>
  </si>
  <si>
    <t xml:space="preserve">Fentanyl, Sufentanil, Morphine, Buprenorphine, Levorphanol, Methadone-As per EDL/State guidelines. </t>
  </si>
  <si>
    <t>Availability of muscle relaxants drugs</t>
  </si>
  <si>
    <t xml:space="preserve">Succinylcholine, Vecuronium, Mivacurlum, Tubocarine as per EDL/state guidelines </t>
  </si>
  <si>
    <t>Availability of other drugs</t>
  </si>
  <si>
    <t>Antibiotics, Analgesics, Uterotonic drugs, IV fluids and anithypertensive drugs as per EDL/ state guidelines</t>
  </si>
  <si>
    <t xml:space="preserve">Availability of dressings Material </t>
  </si>
  <si>
    <t>Adequate quantity of sterile pads, gauze, bandages , Antiseptic Solution.</t>
  </si>
  <si>
    <t>In adequate quantity as per load.</t>
  </si>
  <si>
    <t>Cord Clamp, mucous sucker, airway, NG Tube, Suction catheter, IV cannula, paed IV set and Bag and Mask (0 &amp; 1 no.)</t>
  </si>
  <si>
    <t xml:space="preserve">Every tray is labelled with name and number of drugs and consumables along with their date of expiry. </t>
  </si>
  <si>
    <t>BP apparatus, Thermometer, Pulse Oxy meter, Multiparameter , PV Set, torch &amp; wall clock.</t>
  </si>
  <si>
    <t xml:space="preserve">Availability of functional equipment/ Instruments for New Born Care </t>
  </si>
  <si>
    <t>Availability of   functional General surgery equipments</t>
  </si>
  <si>
    <t xml:space="preserve">Diathermy (Unit and Bi Polar),  Cautery </t>
  </si>
  <si>
    <t>Operation Table with Trendelenburg type</t>
  </si>
  <si>
    <t xml:space="preserve">OT Table hydraulic major and OT table hydraulic minor </t>
  </si>
  <si>
    <t>Glucometer, HIV rapid diagnostic kit, USG, ABG machine</t>
  </si>
  <si>
    <t xml:space="preserve">Availability of  functional Instruments Resuscitation for new born &amp; Mother </t>
  </si>
  <si>
    <t xml:space="preserve">Resuscitation bag (Adult &amp; paediaterics) Ambu bag, Oxygen, Suction machine , laryngoscope scope, Defibrillator (Paediatric and adult) , LMA, ET Tube </t>
  </si>
  <si>
    <t>Boyles apparatus, Bains Circuit or Sodalime absorbent in close circuit ,AGSS (Anesthesia gas scavenging system)</t>
  </si>
  <si>
    <t>Availability of equipment for storage of drugs &amp; Instruments</t>
  </si>
  <si>
    <t>Refrigerator, Crash cart/Drug trolley, instrument trolley, dressing trolley, Instrument cabinet and racks for storage of sterile items</t>
  </si>
  <si>
    <t xml:space="preserve">Three Bucket system for mopping, Separate mops for patient care area and circulation area duster, waste trolley, Deck brush </t>
  </si>
  <si>
    <t>Availability of equipment for TSSU</t>
  </si>
  <si>
    <t>Autoclave Horizontal &amp; Vertical, Steriliser Big &amp; Small</t>
  </si>
  <si>
    <t>Tray for  monitors, Electrical panel for anaesthesia machine with minimum 6 electrical sockets ( 2= 15 amp power point), panel with outlet for Oxygen and vacuum,  X ray view box.</t>
  </si>
  <si>
    <t>Standard C7</t>
  </si>
  <si>
    <t>Facility has a defined and established procedure for effective utilization, evaluation and augmentation of competence and performance of staff</t>
  </si>
  <si>
    <t>ME C7.1</t>
  </si>
  <si>
    <t>Criteria for Competence assessment are defined  for clinical and Para clinical staff</t>
  </si>
  <si>
    <t>Check parameters for assessing skills and proficiency of clinical staff has been defined</t>
  </si>
  <si>
    <t>Check objective checklist has been prepared for assessing competence of doctors, nurses and paramedical staff based on job description defined for each cadre of staff.</t>
  </si>
  <si>
    <t>ME C7.2</t>
  </si>
  <si>
    <t>Competence assessment of Clinical and Para clinical staff is done on predefined  criteria at least once in a year</t>
  </si>
  <si>
    <t xml:space="preserve">Check for competence assessment is done at least once in a year </t>
  </si>
  <si>
    <t xml:space="preserve">Check for records of competence assessment including filled checklist, scoring and grading . Verify with staff for actual competence assessment done </t>
  </si>
  <si>
    <t>ME C7.3</t>
  </si>
  <si>
    <t>Criteria for performance evaluation clinical and Para clinical staff are defined</t>
  </si>
  <si>
    <t>ME C7.4</t>
  </si>
  <si>
    <t>Performance evaluation of clinical and para clinical staff is done on predefined criteria at least once in a year</t>
  </si>
  <si>
    <t>ME C7.5</t>
  </si>
  <si>
    <t>Criteria for performance evaluation of support and administrative staff are defined</t>
  </si>
  <si>
    <t>ME C7.6</t>
  </si>
  <si>
    <t>Performance evaluation of support and administration staff is done on predefined criteria at least once in a year</t>
  </si>
  <si>
    <t>ME C7.7</t>
  </si>
  <si>
    <t>Competence assessment and performance assessment includes contractual, empaneled, and outsourced staff</t>
  </si>
  <si>
    <t>ME C7.8</t>
  </si>
  <si>
    <t>Training needs are identified based on competence assessment and performance evaluation and facility prepares the training plan</t>
  </si>
  <si>
    <t xml:space="preserve">ME C7.9 </t>
  </si>
  <si>
    <t>The Staff is provided training as per defined core competencies and training plan</t>
  </si>
  <si>
    <t xml:space="preserve">ALS and CPR by recognized agency to all category of staff. </t>
  </si>
  <si>
    <t>Training on OT Management</t>
  </si>
  <si>
    <t xml:space="preserve">OT scheduling, maintenance, Fumigation, Surveillance, equipment-operation and maintenance, infection control, surgical procedures and emergency protocols. </t>
  </si>
  <si>
    <t>Biomedical Waste Management&amp; Infection control and hand hygiene ,Patient safety</t>
  </si>
  <si>
    <t xml:space="preserve">To all category of staff. At the time of induction and once in a year. </t>
  </si>
  <si>
    <t>Training on Quality Management</t>
  </si>
  <si>
    <t>Assessment, action planning, PDCA, 5S &amp; use of checklist</t>
  </si>
  <si>
    <t>ME C7.10</t>
  </si>
  <si>
    <t>There is established procedure for utilization of skills gained thought trainings by on -job supportive supervision</t>
  </si>
  <si>
    <t>ME C7.11</t>
  </si>
  <si>
    <t>Feedback is provided to the staff on their competence assessment and performance evaluation</t>
  </si>
  <si>
    <t>All equipment are covered under AMC including preventive maintenance</t>
  </si>
  <si>
    <t xml:space="preserve">look for MOU and visit records of the empaneled agency. </t>
  </si>
  <si>
    <t>There is system of timely corrective  break down maintenance of the equipment</t>
  </si>
  <si>
    <t>Back up for critical equipment. Label Defective/Out of order equipment and stored appropriately until it has been repaired</t>
  </si>
  <si>
    <t>Staff is skilled for cleaning, inspection &amp; trouble shooting in case equipment malfunction</t>
  </si>
  <si>
    <t xml:space="preserve">E.g. when to change water of batteries, when to oil, change fuse, replace filters etc. </t>
  </si>
  <si>
    <t xml:space="preserve">All the measuring equipment/ instrument  are calibrated </t>
  </si>
  <si>
    <t>Boyels apparatus, cautery, BP apparatus, autoclave etc. There is system to label/ code the equipment to indicate status of calibration/ verification when recalibration is due</t>
  </si>
  <si>
    <t>Up to date instructions for operation and maintenance of equipment are readily available with staff.</t>
  </si>
  <si>
    <t xml:space="preserve">If operator doesn't understand English, then instructions should be in local language. </t>
  </si>
  <si>
    <t xml:space="preserve">Drugs are stored in containers/tray/crash cart  are labelled </t>
  </si>
  <si>
    <t xml:space="preserve">Away from direct sunlight and temperature is maintained as per instructions of manufacturer. </t>
  </si>
  <si>
    <t>Empty and  filled cylinders are labelled &amp; kept separately</t>
  </si>
  <si>
    <t>Each cylinder is provided with   a checklist &amp; flow meter and key for opening the cylinder</t>
  </si>
  <si>
    <t>Records for expiry and near expiry drugs are maintained for drug stored at department. No expirred drugs found</t>
  </si>
  <si>
    <t xml:space="preserve">At least one week of minimum buffer stock is  maintained all the time in the labour room. Minimum stock and reorder level are calculated based on consumption in a week accordingly </t>
  </si>
  <si>
    <t>Check that records are regularly updated</t>
  </si>
  <si>
    <t xml:space="preserve">Narcotic ,psychotropic &amp; Anaesthetic agents   are kept in lock and key  </t>
  </si>
  <si>
    <t>Under direct supervision of anaesthetist</t>
  </si>
  <si>
    <t xml:space="preserve">100000 lux </t>
  </si>
  <si>
    <t>Warning light outside the OT is switched on when OT  is functional</t>
  </si>
  <si>
    <t>Only persons required in OT are allowed to enter the OT</t>
  </si>
  <si>
    <t>Temperature &amp; humidity is maintained  and record of same is kept</t>
  </si>
  <si>
    <r>
      <t>20-25</t>
    </r>
    <r>
      <rPr>
        <vertAlign val="superscript"/>
        <sz val="11"/>
        <color theme="1"/>
        <rFont val="Calibri"/>
        <family val="2"/>
        <scheme val="minor"/>
      </rPr>
      <t>O</t>
    </r>
    <r>
      <rPr>
        <sz val="11"/>
        <color rgb="FF000000"/>
        <rFont val="Calibri"/>
        <family val="2"/>
      </rPr>
      <t>C, ICU has functional room thermometer and temperature is regularly maintained. 50-60% humidity</t>
    </r>
  </si>
  <si>
    <t>Restricted Signage, security guard, CCTV camera</t>
  </si>
  <si>
    <t xml:space="preserve">Department is painted/whitewashed in uniform colour  &amp;plastered &amp; painted </t>
  </si>
  <si>
    <t xml:space="preserve">Painted in soothing colours  Not bright colours. </t>
  </si>
  <si>
    <t xml:space="preserve">Floors, walls, roof, roof tops, sinks patient care and circulation  areas are Clean </t>
  </si>
  <si>
    <t>Look for dirt above OT light, behind stationary equipment etc.</t>
  </si>
  <si>
    <t xml:space="preserve">check corners, false ceiling. </t>
  </si>
  <si>
    <t>No unnecessary items in sterile zone</t>
  </si>
  <si>
    <t>No slabs, almirah, storing unnecessary items like drums, equipment, Instruments etc Items  not required for immediate procedures  are kept out of sterile zone</t>
  </si>
  <si>
    <t xml:space="preserve">No partial compliance. </t>
  </si>
  <si>
    <t>Check for no stray animal in and around OT. Also no lizard, cockroach, mosquito, flies,rats etc.</t>
  </si>
  <si>
    <t>Availability of UPS  &amp; Emergency light</t>
  </si>
  <si>
    <t>Check their functionality.</t>
  </si>
  <si>
    <t xml:space="preserve"> Cylinders are provided with trolleys to prevent fall and injuries. </t>
  </si>
  <si>
    <t>OT dress, gown. Separate OT dress for OT staff.</t>
  </si>
  <si>
    <t>Bed sheets, draw sheets and Macintosh.</t>
  </si>
  <si>
    <t>OT tech/Nurse checks Number of linen, cleanliness, whether it is torned or stained</t>
  </si>
  <si>
    <t xml:space="preserve">Check staff is wearing dress as per their dress code. </t>
  </si>
  <si>
    <t xml:space="preserve">Physical examination, results of lab investigation, X-Rays, diagnosis and proposed surgery </t>
  </si>
  <si>
    <t xml:space="preserve">There is procedure of handing over from OT to Maternity Ward, HDU and SNCU </t>
  </si>
  <si>
    <t xml:space="preserve">Transfer Register is maintained. </t>
  </si>
  <si>
    <t xml:space="preserve">Patient id band/ verbal confirmation etc. At least two identifiers are used. </t>
  </si>
  <si>
    <t>Check the measure taken to prevent new born theft, sweeping of baby or fall</t>
  </si>
  <si>
    <t xml:space="preserve">Check for Case Sheet if drugs are prescribed under generic name only </t>
  </si>
  <si>
    <t xml:space="preserve">Check at least 5 case sheets selected randomly </t>
  </si>
  <si>
    <t>Check if drugs are prescribed as per STG in at least 5 case sheets  selected randomly</t>
  </si>
  <si>
    <t>Check Case Sheet that drugs are prescribed as per STG</t>
  </si>
  <si>
    <t>Maximum dose of high alert drugs are defined and communicated &amp; there is process to ensure that right doses of high alert drugs are only given</t>
  </si>
  <si>
    <t>Value for maximum doses as per age, weight and diagnosis are available with nursing station and doctor. A system of independent double check before administration, Error prone medical abbreviations are avoided</t>
  </si>
  <si>
    <t xml:space="preserve">Look for pre-op, Procedure and Post op notes and instructions. </t>
  </si>
  <si>
    <t xml:space="preserve">Ask OT/Ward staff to read the orders written by doctor. </t>
  </si>
  <si>
    <t>Check for any open single dose vial with left  over content intended to be used later on. In multi dose vial needle is not left in the septum</t>
  </si>
  <si>
    <t xml:space="preserve">Check for ADR forms and records. </t>
  </si>
  <si>
    <t xml:space="preserve">Check Nursing staff  is aware 7 Rs of Medication and follows them  </t>
  </si>
  <si>
    <t xml:space="preserve">Administration of medicines done after ensuring right patient, right drugs , right route, right time, Right dose , Right Reason and Right Documentation </t>
  </si>
  <si>
    <t>Treatment plan, first orders are written on Case Sheet</t>
  </si>
  <si>
    <t xml:space="preserve">Anesthesia Notes are Recorded </t>
  </si>
  <si>
    <t>notes includes Anesthesia type, induction, airway, intubation, inhalation agents, epidural, spinal, allergies, IV lines, IV fluids, regional block.</t>
  </si>
  <si>
    <t xml:space="preserve">Consent forms, Anesthesia form, surgical safety check list </t>
  </si>
  <si>
    <t xml:space="preserve">Register are labelled and numbered. </t>
  </si>
  <si>
    <t>Records are kept in place without seepage, moisture, termite, pests.</t>
  </si>
  <si>
    <t>Staff is aware of disaster plan &amp; their role and responsibilities of staff is defined</t>
  </si>
  <si>
    <t>Ask role of staff in case of disaster.</t>
  </si>
  <si>
    <t>Including Specimen for HPE &amp; biopsy. Name, Age, Sex, date, UHID</t>
  </si>
  <si>
    <t>Critical values are displayed.</t>
  </si>
  <si>
    <t>The blood is ordered for the patient according to the MSBOS (Maximum Surgical Blood Order Schedule)</t>
  </si>
  <si>
    <t>Duly signed by patient/next of kin</t>
  </si>
  <si>
    <t xml:space="preserve">At least two identifiers are used. </t>
  </si>
  <si>
    <t>Protocol of blood transfusion is monitored &amp; regulated</t>
  </si>
  <si>
    <t xml:space="preserve">blood is kept on optimum temperature before transfusion. Blood transfusion is monitored and regulated by qualified person </t>
  </si>
  <si>
    <t>After transfusion, Reaction form is returned back to blood bank, even when there is no reaction.</t>
  </si>
  <si>
    <t>Minimum PAC for emergency cases</t>
  </si>
  <si>
    <t>in emergency &amp; life saving conditions, surgery may be started with General physical examination of the patient &amp; sending the sample for lab. Examination</t>
  </si>
  <si>
    <t>Anesthesia plan is documented before starting surgery</t>
  </si>
  <si>
    <t xml:space="preserve">Type of anaesthesia planned-local/general/spinal/epidural. Time is mentioned on all entries of anaesthesia monitoring sheet </t>
  </si>
  <si>
    <t>Anesthesia Safety Checklist is used for safe administration of anaesthesia</t>
  </si>
  <si>
    <t>Check use of WHO Anesthesia Safety Checklist</t>
  </si>
  <si>
    <t>Anesthesia equipment are checked before induction</t>
  </si>
  <si>
    <t>Sufficient  reserve of gases. Vaporizers are connected, Laryngoscope, ET tube and suction App are ready and clean</t>
  </si>
  <si>
    <t>Time of last food  intake is mentioned</t>
  </si>
  <si>
    <t>Heart rate , cardiac rate , BP, O2  Saturation, temperature, Respiration rate.</t>
  </si>
  <si>
    <t>Breathing system of anaesthesia equipment that delivers gas to the patient is securely and correctly assembled and breathing circuits are clean</t>
  </si>
  <si>
    <t xml:space="preserve">Recorded in the Anesthesia Record Form. </t>
  </si>
  <si>
    <t xml:space="preserve">Anesthesia note is recorded </t>
  </si>
  <si>
    <t xml:space="preserve">Check for the adequacy, signed, complete, and post anaesthesia instructions. </t>
  </si>
  <si>
    <t xml:space="preserve">Any adverse Anesthesia Event is recorded and reported </t>
  </si>
  <si>
    <t>Reduced level of consciousness, reparatory depression, malignant hyperpyrexia, bone marrow depression, life threatening pressure effect, anaphylaxis</t>
  </si>
  <si>
    <t xml:space="preserve">Facility has established procedures for Post Anesthesia care </t>
  </si>
  <si>
    <t>Check for anaesthetic notes &amp; post operating instructions in post operative room &amp; area</t>
  </si>
  <si>
    <t xml:space="preserve">List of Elective Surgeries for the day is prepared and displayed outside OT. </t>
  </si>
  <si>
    <t xml:space="preserve">Surgery list is prepared in consonance with availability of the OT hours and patients requirement. </t>
  </si>
  <si>
    <t>Surgery list is complete in all respect</t>
  </si>
  <si>
    <t xml:space="preserve">Day, date and time of surgeries.
Name, Age, Gender of patients.
Clear description of the procedure ( name of procedure which side, )
Name of the surgeon &amp; anaesthetist.
Major or minor case. </t>
  </si>
  <si>
    <t>Operation list is sent to OT well in advance</t>
  </si>
  <si>
    <t xml:space="preserve">By 12:00 hours, a day before the surgery. </t>
  </si>
  <si>
    <t>Surgery list is informed to surgeon and ward sister.</t>
  </si>
  <si>
    <t>Verify the surgery register/email</t>
  </si>
  <si>
    <t xml:space="preserve">The operation list does not exceed the time allocated to it. </t>
  </si>
  <si>
    <t xml:space="preserve">This does not refer to the time during an operation of an individual patient </t>
  </si>
  <si>
    <t xml:space="preserve">Antibiotic Prophylaxis and Tetanus given as indicated </t>
  </si>
  <si>
    <t>As per instructions of surgeon/anaesthetist.</t>
  </si>
  <si>
    <t>Surgeries planned under local anaesthesia/Regional Block sensitivity test is done</t>
  </si>
  <si>
    <t xml:space="preserve">lidocaine sensitivity test </t>
  </si>
  <si>
    <t xml:space="preserve">There is a process to prevent wrong site and wrong surgery </t>
  </si>
  <si>
    <t xml:space="preserve">Surgical Site is marked before entering into OT </t>
  </si>
  <si>
    <t>No shaving of the surgical site</t>
  </si>
  <si>
    <t>Only clipping on the day of surgery in OT is done</t>
  </si>
  <si>
    <t xml:space="preserve">Skin preparation before surgery is done. </t>
  </si>
  <si>
    <t>Bathing with soap and water prior to surgery in ward.</t>
  </si>
  <si>
    <t xml:space="preserve">Skin preparation is done as per protocol </t>
  </si>
  <si>
    <t>Prepare the skin with antiseptic solution (Chlorhexidine gluconate and iodine), starting in the centre and moving out to the periphery. This area should be large enough to include the entire incision and an adjacent working area.</t>
  </si>
  <si>
    <t>Draping is done as per protocol</t>
  </si>
  <si>
    <t xml:space="preserve">Scrub, gown and glove before covering the patient with sterile drapes. Leave uncovered only the operative field and those areas necessary for the maintenance of anaesthesia. </t>
  </si>
  <si>
    <t>Instrument, needles and sponges are counted before beginning of case, before final closure and on completing of procedure &amp; documented</t>
  </si>
  <si>
    <t xml:space="preserve">Adequate Haemostasis is secured during surgery  </t>
  </si>
  <si>
    <t>Check for functional Cautery, use of artery forceps and suture ligation techniques</t>
  </si>
  <si>
    <t xml:space="preserve">For closing abdominal wall or ligating blood vessel use non-absorbable sutures (braided suture, nylon, polyester etc). absorbable sutures in urinary tract.  Braided Biological sutures are not used for dirty wounds, Catgut is not used for closing fascial layers of abdominal wounds or where prolonged support is required </t>
  </si>
  <si>
    <t xml:space="preserve">Braided sutures for interrupted stiches. Absorbable and non-absorbable monofilament sutures for continuous stiches. </t>
  </si>
  <si>
    <t xml:space="preserve">Check for post operative operation room /area is used and patients are not immediately shifted to wards after surgery </t>
  </si>
  <si>
    <t>Information &amp; instructions are given to nursing staff before shifting the patient to the ward from the OT</t>
  </si>
  <si>
    <t>Instructions given by surgeon and anaesthetist.</t>
  </si>
  <si>
    <t xml:space="preserve">Includes both maternal and neonatal death. Death summary is given to patient attendant quoting the immediate cause and underlying cause if possible </t>
  </si>
  <si>
    <t xml:space="preserve">ME 18.1 </t>
  </si>
  <si>
    <t xml:space="preserve">
Facility staff adheres to standard procedures for management of second stage of labor.
</t>
  </si>
  <si>
    <t>ME 18.2</t>
  </si>
  <si>
    <t xml:space="preserve">Facility staff adheres to standard procedure for active management of third stage of labor </t>
  </si>
  <si>
    <t>ME 18.3</t>
  </si>
  <si>
    <t xml:space="preserve">Facility staff adheres to standard procedures for routine care of newborn immediately after birth </t>
  </si>
  <si>
    <t xml:space="preserve">Wipes the baby with a clean pre-warmed towel and wraps baby in second pre-warmed towel;  </t>
  </si>
  <si>
    <t xml:space="preserve">Check staff competence through demonstration or case observation </t>
  </si>
  <si>
    <t>Performs delayed cord clamping and cutting (1-3 min);</t>
  </si>
  <si>
    <t>Initiates breast-feeding soon after birth</t>
  </si>
  <si>
    <t>Records birth weight and gives injection vitamin K</t>
  </si>
  <si>
    <t>Pre operative care and part preparation</t>
  </si>
  <si>
    <t xml:space="preserve">Check for Haemoglobin level is estimated , and arrangement of Blood, Catheterization, Administration  of Antacids Proper cleaning of perineal area before procedure with antisepsis </t>
  </si>
  <si>
    <t xml:space="preserve">Proper selection Anesthesia technique </t>
  </si>
  <si>
    <t xml:space="preserve">Check Both General and Spinal Anesthesia Options are available. Ask for what are the criteria for using spinal and GA. Regional block and epidural anaesthesia used wherever required/indicated </t>
  </si>
  <si>
    <t xml:space="preserve">Frequent monitoring of vitals, Strict IO charting, Flat bed without pillow for SA, NPO depending on type of anaesthesia and surgery. </t>
  </si>
  <si>
    <t>ME 18.5</t>
  </si>
  <si>
    <t xml:space="preserve">Facility staff adheres to standard protocols for identification and management of Pre Eclampsia / Ecalmpsia </t>
  </si>
  <si>
    <t xml:space="preserve">Ask for how to secure airway and breathing, Loading and Maintenance dose of Magnesium sulphate , Administration of anti Hypertensive Drugs </t>
  </si>
  <si>
    <t>ME 18.6</t>
  </si>
  <si>
    <t>Facility staff adheres to standard protocols for identification and management of PPH.</t>
  </si>
  <si>
    <t>IV fluids, parental oxytocin and antibiotics, manual removal of placenta, blood transfusion, B-lynch suturing, surgery</t>
  </si>
  <si>
    <t>Ruptured Uterus</t>
  </si>
  <si>
    <t xml:space="preserve">Put patient in left lateral position, maintain Airway, breathing and circulation, IV Fluid, antibiotics, urgent laparotomy and hysterectomy. </t>
  </si>
  <si>
    <t>ME 18.7</t>
  </si>
  <si>
    <t xml:space="preserve">Facility staff adheres to standard protocols for Management of HIV in Pregnant Woman &amp; Newborn </t>
  </si>
  <si>
    <t>Provides ART for seropositive mothers/ links with ART center</t>
  </si>
  <si>
    <t xml:space="preserve">Check case records and Interview of staff </t>
  </si>
  <si>
    <t>Provides syrup Nevirapine to newborns of HIV seropositive mothers</t>
  </si>
  <si>
    <t>ME 18.8</t>
  </si>
  <si>
    <t>Facility staff adheres to standard protocol for identification and management of preterm delivery.</t>
  </si>
  <si>
    <t>ME 18.9</t>
  </si>
  <si>
    <t>Staff identifies and manages infection in pregnant woman</t>
  </si>
  <si>
    <t>ME 18.10</t>
  </si>
  <si>
    <t>There is Established protocol for newborn resuscitation is followed at the facility.</t>
  </si>
  <si>
    <t>ME 18.11</t>
  </si>
  <si>
    <t xml:space="preserve">Facility ensures Physical and emotional support to the pregnant women means of birth companion of her choice </t>
  </si>
  <si>
    <t>Skin contact, Kangaroo mother care, radiant warmer, warm clothes.</t>
  </si>
  <si>
    <t>Shall be initiated as early as possible and exclusive breast feeding</t>
  </si>
  <si>
    <t>Facility ensures adequate stay of Mother and new born as per standard Protocols.</t>
  </si>
  <si>
    <t xml:space="preserve">There is established criteria for shifting new born to SNCU </t>
  </si>
  <si>
    <t>only the new born requiring intensive care should be transferred to SNCU</t>
  </si>
  <si>
    <t>There is established procedure for discharge and follow up of mother and new born.</t>
  </si>
  <si>
    <t>Triage, Assessment &amp; Management of newborns, infant &amp; children having  emergency signs are done as per guidelines</t>
  </si>
  <si>
    <t xml:space="preserve">Management of neonatal asphyxia  is done as per guidelines </t>
  </si>
  <si>
    <t xml:space="preserve">Management of neonatal jaundice  is done as per guidelines </t>
  </si>
  <si>
    <t xml:space="preserve">Management of neonatal  sepsis  is done as per guidelines </t>
  </si>
  <si>
    <t xml:space="preserve">Management of children presenting with fever, cough/ breathlessness is done as per guidelines </t>
  </si>
  <si>
    <t>ME E20.8</t>
  </si>
  <si>
    <t>ME E20.9</t>
  </si>
  <si>
    <t>ME E20.10</t>
  </si>
  <si>
    <t>Facility  ensures optimal breast feeding practices for new born &amp; infants as per guidelines</t>
  </si>
  <si>
    <t>ME E20.11</t>
  </si>
  <si>
    <t>The facility provide services under Rashtriya Bal Swasth Kayrakarm</t>
  </si>
  <si>
    <t xml:space="preserve">There is Provision of Periodic Medical Check-ups and immunization of staff </t>
  </si>
  <si>
    <t>There is procedure for immunization medical check-up of the staff</t>
  </si>
  <si>
    <t>Hepatitis B, Tetanus Toxoid etc</t>
  </si>
  <si>
    <t>Antibiotics prescribed are in line with Antibiotic Policy.</t>
  </si>
  <si>
    <t xml:space="preserve">Availability of hand washing  with running Water Facility at Point of Use </t>
  </si>
  <si>
    <t xml:space="preserve">Check for availability of wash basin near the point of use  Ask to Open the tap. Ask Staff  water supply is regular </t>
  </si>
  <si>
    <t xml:space="preserve">Check for availability/ Ask staff if the supply is adequate and uninterrupted. </t>
  </si>
  <si>
    <t>elbow /foot operated or sensor</t>
  </si>
  <si>
    <t>Tap should be approx. 96 cm from the ground.</t>
  </si>
  <si>
    <t>Adequate preparation for surgical scrub.</t>
  </si>
  <si>
    <t>Check Finger nails of staff. They should not reach beyond finger tip. No nail polish or artificial nails.  All jewelry on the fingers, wrists and arms should be removed. Adjust water to a comfortable temperature.</t>
  </si>
  <si>
    <t xml:space="preserve">Procedure should be repeated several times so that the scrub lasts for 3 to 5
minutes. Hands must always be kept above elbow level. The hands and forearms should be dried with a sterile towel only.  </t>
  </si>
  <si>
    <t xml:space="preserve">Use of antibiotic soap/liquid </t>
  </si>
  <si>
    <t>Check adequate quantity of antibiotic soap/Chlorhexidine solution is available and used.</t>
  </si>
  <si>
    <t>Ask for 5 moments of hand washing</t>
  </si>
  <si>
    <t>Povidine iodine solution</t>
  </si>
  <si>
    <t xml:space="preserve">Facility ensures adequate personal protection equipment's as per requirements </t>
  </si>
  <si>
    <t>Sterile  gloves are available at OT and Critical areas</t>
  </si>
  <si>
    <t>In adequate quantity, as per load</t>
  </si>
  <si>
    <t xml:space="preserve">Availability of Caps &amp; gown/ Apron </t>
  </si>
  <si>
    <t>Disposable surgery kit for HIV patients</t>
  </si>
  <si>
    <t xml:space="preserve">Availability of gum boots </t>
  </si>
  <si>
    <t>Check Autoclaving/sterilization records.</t>
  </si>
  <si>
    <t xml:space="preserve">Adherence to standard technique so that sterile area is not in contact with unsterile at any given point of time. </t>
  </si>
  <si>
    <t>Compliance to standard technique of wearing and removing of gown</t>
  </si>
  <si>
    <t xml:space="preserve">Facility has standard Procedures for processing of equipment's and instruments </t>
  </si>
  <si>
    <t xml:space="preserve">Facility ensures standard practices and materials for decontamination and clean in of instruments and  procedures areas </t>
  </si>
  <si>
    <t>Ask staff about how they decontaminate the procedure surface like OT Table, Stretcher/Trolleys  etc. 
(Wiping with .5% Chlorine solution)</t>
  </si>
  <si>
    <t xml:space="preserve">Cleaning of instruments after use </t>
  </si>
  <si>
    <t xml:space="preserve">
Ask staff how they clean the instruments like ambubag, suction canulae, Surgical Instruments 
(Soaking in 0.5% Chlorine Solution, Wiping with 0.5% Chlorine Solution or 70% Alcohol as applicable )</t>
  </si>
  <si>
    <t xml:space="preserve">No sorting ,Rinsing or sluicing at Point of use/ sterile area </t>
  </si>
  <si>
    <t>Staff know how to make disinfectant solution</t>
  </si>
  <si>
    <t>Carbolic acid, chlorine solution, glutaraldehyde or any other disinfectant used</t>
  </si>
  <si>
    <t xml:space="preserve">Facility ensures standard practices and materials for disinfection and sterilization of instruments and equipment's </t>
  </si>
  <si>
    <t>Autoclaving/Chemical Sterilization</t>
  </si>
  <si>
    <t>Chemical sterilization  of instruments/equipment's is done as per protocols</t>
  </si>
  <si>
    <t xml:space="preserve">Ask staff about method, concentration and contact time  required for chemical sterilization. </t>
  </si>
  <si>
    <t xml:space="preserve">Glutaraldehyde solution is changed as per manufacturer instructions </t>
  </si>
  <si>
    <t xml:space="preserve">Date  of preparation &amp; due date of change of solution is mentioned on container and staff is aware of When to change the chemical. </t>
  </si>
  <si>
    <t xml:space="preserve">Autoclaved linen and Dressing are used for procedure </t>
  </si>
  <si>
    <t xml:space="preserve">Gowns, draw sheets , Cotton, Gauze, bandages.etc. </t>
  </si>
  <si>
    <t xml:space="preserve">Instruments are packed as per standard protocol </t>
  </si>
  <si>
    <t xml:space="preserve">Check for Window of autoclave drum is closed, drum is not filled more than 3/4th, instruments are not hinged, </t>
  </si>
  <si>
    <t>Regular validation of sterilization through chemical indicators</t>
  </si>
  <si>
    <t>Indicators (temperature sensitive tape) that change colour after being exposed to certain temperature.</t>
  </si>
  <si>
    <t>Regular validation of sterilization through biological indictor</t>
  </si>
  <si>
    <t>Bacillus Thermophilus spores are used, for measuring biological performance of autoclaving process. Performed monthly. Label the spore ampule, place in horizontal position, kept at the bottom or farthest part of autoclave</t>
  </si>
  <si>
    <t>Autoclave Register have column: Date, Time started, Time finished, Temp, pressure, Autoclave tape, spore test,</t>
  </si>
  <si>
    <t>Each Sterilized pack is marked with Date/Time of sterilization, contents, name/signature of the Technician,</t>
  </si>
  <si>
    <t xml:space="preserve">Functional area  of the department are arranged to ensure infection control practices </t>
  </si>
  <si>
    <t xml:space="preserve">Facility layout ensures separation of general traffic from patient traffic. Separate disposal zone </t>
  </si>
  <si>
    <t xml:space="preserve">Sterile &amp; unsterile store are separately. </t>
  </si>
  <si>
    <t>Chlorine solution, Glutaraldehyde, carbolic acid , fumigation material</t>
  </si>
  <si>
    <t>Spill management protocols are implemented</t>
  </si>
  <si>
    <t>spill management kit. staff training, protocol displayed</t>
  </si>
  <si>
    <t xml:space="preserve">Mercury Spill management Kit is available </t>
  </si>
  <si>
    <t xml:space="preserve">Hospital should aspire to be mercury free. If used than Hg spill management kit should be available with gloves, cap, mask, goggles, polybag, Plastic container &amp; torch. </t>
  </si>
  <si>
    <t>Washing of floor with luke warm water and detergent.</t>
  </si>
  <si>
    <t>Cleaning equipment's like broom are not used in patient care areas</t>
  </si>
  <si>
    <t>Look in janitors closet</t>
  </si>
  <si>
    <t>Fumigation as per schedule</t>
  </si>
  <si>
    <t>check that Formalin is not used. safer commercially available disinfectants such as Bacillicidal are used for fumigation</t>
  </si>
  <si>
    <t xml:space="preserve">External footwears are restricted </t>
  </si>
  <si>
    <t>adequate numbers are available at the entrance</t>
  </si>
  <si>
    <t>Entry to sterile zone is permitted only after hand washing, change of clothes, gowning &amp; PPE</t>
  </si>
  <si>
    <t>only persons really required are allowed to enter the sterile zone</t>
  </si>
  <si>
    <t xml:space="preserve">OT to have an independent air handling unit with controlled ventilation such that the lay-up room and the OT table is under positive pressure </t>
  </si>
  <si>
    <t>Independent AHU also allows to maintain required number of Air exchange side. 20-25.</t>
  </si>
  <si>
    <t xml:space="preserve">Availability of colour coded bins &amp; Bags at point of waste generation </t>
  </si>
  <si>
    <t xml:space="preserve">Adequate number. Covered. Foot operated. </t>
  </si>
  <si>
    <t xml:space="preserve">segregation of Anatomical and soiled waste in Yellow Bin </t>
  </si>
  <si>
    <t xml:space="preserve">Check the bins. </t>
  </si>
  <si>
    <t xml:space="preserve">Segregation of infected plastic waste in red bin </t>
  </si>
  <si>
    <t>Pictorial and in local language</t>
  </si>
  <si>
    <t xml:space="preserve">Availability of functional needle cutters &amp; Puncture Proof Box </t>
  </si>
  <si>
    <t xml:space="preserve">See if it has been used or just lying idle . </t>
  </si>
  <si>
    <t xml:space="preserve">Availability of post exposure prophylaxis  &amp; Protcols </t>
  </si>
  <si>
    <t xml:space="preserve">Ask if available. Where it is stored and who is in charge of that.
Staff knows what to do in case of shape injury. Whom to report. See if any reporting has been done </t>
  </si>
  <si>
    <t>Glass sharps are disposed in Blue coded Card board box</t>
  </si>
  <si>
    <t xml:space="preserve">Boxes are thick enough to avoid sharp injuries. </t>
  </si>
  <si>
    <t>Not more than two-third.</t>
  </si>
  <si>
    <t>Through Local Disinfection</t>
  </si>
  <si>
    <t xml:space="preserve">Quality circle has been formed in the operation theatre </t>
  </si>
  <si>
    <t xml:space="preserve">Check if quality circle formed and functional in the OT </t>
  </si>
  <si>
    <t>There is system of daily round by matron/hospital manager/ hospital superintendent/ OT in charge for monitoring of services</t>
  </si>
  <si>
    <t xml:space="preserve">Check for entries in Round Register. </t>
  </si>
  <si>
    <t>Can be prepared by junior surgeon and approved by HOD/OT in charge</t>
  </si>
  <si>
    <t>Look for version.</t>
  </si>
  <si>
    <t>Department has documented procedure for ensuring patients rights including consent, privacy, confidentiality &amp; entitlement</t>
  </si>
  <si>
    <t xml:space="preserve">Check SOP for adequacy </t>
  </si>
  <si>
    <t>Department has documented procedure for safety &amp; risk management</t>
  </si>
  <si>
    <t>Department has documented procedure for support services &amp; facility management.</t>
  </si>
  <si>
    <t>Department has documented procedure for general patient care processes</t>
  </si>
  <si>
    <t>Department has documented procedure for specific processes to the department</t>
  </si>
  <si>
    <t>Department has documented procedure for infection control &amp; bio medical waste management</t>
  </si>
  <si>
    <t>Department has documented procedure for quality management &amp; improvement</t>
  </si>
  <si>
    <t>Department has documented procedure for data collection, analysis &amp; use for improvement</t>
  </si>
  <si>
    <t xml:space="preserve">Ask staff how they carry out a specific activity. </t>
  </si>
  <si>
    <t xml:space="preserve">processing and sterilization of equipment's, </t>
  </si>
  <si>
    <t xml:space="preserve">Critical process are the ones where is some problem-delays, errors, cost, time, etc. and improvement will make our process effective and efficient. </t>
  </si>
  <si>
    <t xml:space="preserve">Non value adding activities are wastes. In these steps resources are expended, delays occur, and no value is added to the service.   </t>
  </si>
  <si>
    <t>Processes are improved &amp; implemented</t>
  </si>
  <si>
    <t>Look for the improvements made in the critical process.</t>
  </si>
  <si>
    <t xml:space="preserve">Check for assessment records such as circular, assessment plan and filled checklists. Internal assessment should be done at least quarterly </t>
  </si>
  <si>
    <t xml:space="preserve">C-Section Audits are done on Monthly Bases </t>
  </si>
  <si>
    <t xml:space="preserve">Check with audit records </t>
  </si>
  <si>
    <t xml:space="preserve">Check points having scores partial and Non Compliances are listed </t>
  </si>
  <si>
    <t xml:space="preserve">with details of action to be taken,  responsibility, time line and Feedback mechanism. </t>
  </si>
  <si>
    <t xml:space="preserve">Planned actions are implemented through Quality improvement cycle (PDCA) </t>
  </si>
  <si>
    <t xml:space="preserve">Check correction &amp; corrective actions are taken </t>
  </si>
  <si>
    <t xml:space="preserve">Check actions have been taken to close the gap. Can be in form of Action taken report or Quality Improvement (PDCA) project report </t>
  </si>
  <si>
    <t>The facility has defined mission, values, Quality policy &amp; objectives &amp; prepared a strategic plan to achieve them</t>
  </si>
  <si>
    <t>Facility has defined mission statement</t>
  </si>
  <si>
    <t xml:space="preserve">Check if mission statement has been defined adequately </t>
  </si>
  <si>
    <t xml:space="preserve">Mission state meant should define the purpose , target users and long term goal of facility. Mission should be defined in consultation with stakeholders and duly approved by head of facility. Mission should be in coherence with the stated mission of state health department and National Health Mission </t>
  </si>
  <si>
    <t>Facility has defined core values of the organization</t>
  </si>
  <si>
    <t xml:space="preserve">Check if core values of the facilities have been defined </t>
  </si>
  <si>
    <t xml:space="preserve">Check if core values of organization such as non discrimination, transparency, ethical clinical practices, competence etc. have been defined </t>
  </si>
  <si>
    <t>Facility has defined Quality policy, which is in congruency with the mission of facility</t>
  </si>
  <si>
    <t xml:space="preserve">Check if Quality Policy has been defined and approved </t>
  </si>
  <si>
    <t xml:space="preserve">Check quality policy of the facility has been defined in consultation with hospital staff and duly approved by the head of the facility . Also check Quality Policy enables achievement of mission of the facility and health department </t>
  </si>
  <si>
    <t>Facility has de defined quality objectives to achieve mission and quality policy</t>
  </si>
  <si>
    <t xml:space="preserve">Check if SMART Quality Objectives have framed </t>
  </si>
  <si>
    <t xml:space="preserve">Check short term valid quality objectivities have been framed addressing key quality issues in each department and cores services. Check if  these objectives are Specific, Measurable, Attainable, Relevant and Time Bound. </t>
  </si>
  <si>
    <t>ME G7.5</t>
  </si>
  <si>
    <t>Mission, Values, Quality policy and objectives are effectively communicated to staff and users of services</t>
  </si>
  <si>
    <t xml:space="preserve">Check of staff is aware of Mission , Values, Quality Policy and objectives </t>
  </si>
  <si>
    <t xml:space="preserve">Interview with staff for their awareness. Check if Mission Statement, Core Values and Quality Policy is displayed prominently in local language at Key Points </t>
  </si>
  <si>
    <t>ME G7.6</t>
  </si>
  <si>
    <t>Facility prepares strategic plan to achieve mission, quality policy and objectives</t>
  </si>
  <si>
    <t xml:space="preserve">Check if plan for implementing quality policy and objectives have prepared </t>
  </si>
  <si>
    <t xml:space="preserve">Verify with records that a time bound action plan has been prepared to achieve quality policy and objectives in consultation with hospital staff . Check if the plan has been approved by the hospital management </t>
  </si>
  <si>
    <t>ME G7.7</t>
  </si>
  <si>
    <t>Facility periodically reviews the progress of strategic plan towards mission, policy and objectives</t>
  </si>
  <si>
    <t xml:space="preserve">Check time bound action plan is being reviewed at regular time interval </t>
  </si>
  <si>
    <t xml:space="preserve">Review the records that action plan on quality objectives being reviewed at least once in month by departmental in charges and during the quality team meeting. The progress on quality objectives have been recorded in Action Plan tracking sheet </t>
  </si>
  <si>
    <t>Basic quality improvement method</t>
  </si>
  <si>
    <t>PDCA &amp; 5S</t>
  </si>
  <si>
    <r>
      <rPr>
        <sz val="11"/>
        <rFont val="Calibri (Body)"/>
      </rPr>
      <t>7</t>
    </r>
    <r>
      <rPr>
        <sz val="11"/>
        <rFont val="Calibri"/>
        <family val="2"/>
        <scheme val="minor"/>
      </rPr>
      <t xml:space="preserve"> </t>
    </r>
    <r>
      <rPr>
        <sz val="11"/>
        <rFont val="Calibri (Body)"/>
      </rPr>
      <t>basic tools of Quality</t>
    </r>
  </si>
  <si>
    <t>Minimum 2 applicable tools are used in each department</t>
  </si>
  <si>
    <t>Standard G9</t>
  </si>
  <si>
    <t xml:space="preserve">Facility has de defined, approved and communicated Risk Management framework for existing and potential risks. </t>
  </si>
  <si>
    <t>ME G9.1</t>
  </si>
  <si>
    <t>Risk Management framework has been defined including context, scope, objectives and criteria</t>
  </si>
  <si>
    <t>ME G9.2</t>
  </si>
  <si>
    <t>Risk Management framework defines the responsibilities for identifying and managing risk at each level of functions</t>
  </si>
  <si>
    <t>ME G9.3</t>
  </si>
  <si>
    <t>Risk Management Framework includes process of reporting incidents and potential risk to all stakeholders</t>
  </si>
  <si>
    <t>ME G9.4</t>
  </si>
  <si>
    <t>A compressive list of current and potential risk including potential strategic, regulatory, operational,  financial, environmental risks has been prepared</t>
  </si>
  <si>
    <t>ME G9.5</t>
  </si>
  <si>
    <t>Modality for staff training on risk management is defined</t>
  </si>
  <si>
    <t>ME G9.6</t>
  </si>
  <si>
    <t>Risk Management Framework is reviewed periodically</t>
  </si>
  <si>
    <t>Standards G10</t>
  </si>
  <si>
    <t>Facility has established procedures for assessing, reporting, evaluating and managing risk as per Risk Management Plan</t>
  </si>
  <si>
    <t>ME G10.1</t>
  </si>
  <si>
    <t>Risk management plan has been prepared and approved by the designated authority and there is a system of its updating at least once in a year</t>
  </si>
  <si>
    <t>ME G10.2</t>
  </si>
  <si>
    <t>Risk Management Plan has been effectively communicated to all the staff, and as well as relevant external stakeholders</t>
  </si>
  <si>
    <t>ME G10.3</t>
  </si>
  <si>
    <t>Risk assessment criteria and checklist for assessment have been defined and communicated to relevant stakeholders</t>
  </si>
  <si>
    <t>ME G10.4</t>
  </si>
  <si>
    <t>Periodic assessment for Physical and Electrical risks is done as per defined criteria</t>
  </si>
  <si>
    <t>ME G10.5</t>
  </si>
  <si>
    <t>Periodic assessment for potential disasters including  re is done as per de defined criteria</t>
  </si>
  <si>
    <t>ME G10.6</t>
  </si>
  <si>
    <t>Periodic assessment for Medication and Patient care safety risks is done as per  defined criteria.</t>
  </si>
  <si>
    <t xml:space="preserve">Check periodic assessment of medication and patient care safety risk is done using defined checklist periodically </t>
  </si>
  <si>
    <t xml:space="preserve">Verify with the records. A comprehensive risk assessment of all clinical processes should be done using pre define criteria at least once in three month. </t>
  </si>
  <si>
    <t>ME G10.7</t>
  </si>
  <si>
    <t>Periodic assessment for potential risk regarding safety and security of staff including violence against service providers is done as per defined criteria</t>
  </si>
  <si>
    <t>ME G10.8</t>
  </si>
  <si>
    <t>Risks identified are analyzed evaluated and rated for severity</t>
  </si>
  <si>
    <t>ME G10.9</t>
  </si>
  <si>
    <t>Identified risks are treated based on severity and resources available</t>
  </si>
  <si>
    <t>ME G10.10</t>
  </si>
  <si>
    <t>A risk register is maintained and updated regularly to risk records identify ed risks, there severity and action to be taken</t>
  </si>
  <si>
    <t>Total LSCS done x 100/Total deliveries conducted (Normal +LSCS)</t>
  </si>
  <si>
    <t xml:space="preserve">Percentage of C-Sections done in the night </t>
  </si>
  <si>
    <t>Total C-Section  done in night x 100/Total surgeries conducted (Day Night)</t>
  </si>
  <si>
    <t xml:space="preserve">Downtime critical equipment </t>
  </si>
  <si>
    <t xml:space="preserve">Sum total of time Elapsed between when equipment had problem and when the problem is sorted out for critical equipment. </t>
  </si>
  <si>
    <t xml:space="preserve">No of C-Section  per OBG surgeon </t>
  </si>
  <si>
    <t xml:space="preserve">Total number of C-Section  done/No. of OBG Surgeon available </t>
  </si>
  <si>
    <t>Percentage of elective C-Sections</t>
  </si>
  <si>
    <t>No. of elective LSCS x 100/Total LSCS (Elective + Emergency)</t>
  </si>
  <si>
    <t xml:space="preserve">No of drug stock out in the month </t>
  </si>
  <si>
    <t>No of Adverse events reported x 1000/total no of patient treated in OT</t>
  </si>
  <si>
    <t xml:space="preserve">No. of swab culture reported positive x 100/Total no. of swab sent for culture </t>
  </si>
  <si>
    <t xml:space="preserve">Percentage of C-Sections conducted using Safe Surgery Checklist </t>
  </si>
  <si>
    <t xml:space="preserve">No. of C- Section Conducted using safe surgery checklist *100/Total no. C-Section Conducted </t>
  </si>
  <si>
    <t xml:space="preserve">The facility measures Service Quality Indicators and endeavors to reach State/National benchmark </t>
  </si>
  <si>
    <t>Names of Assessees</t>
  </si>
  <si>
    <t>Type of Assessment (Internal/Peer/External)</t>
  </si>
  <si>
    <t xml:space="preserve">Labour Room Score </t>
  </si>
  <si>
    <t>Labour room service is functional 24X7</t>
  </si>
  <si>
    <t>Verify with records that deliveries have been conducted in night on regular basis</t>
  </si>
  <si>
    <t xml:space="preserve">Availability of Post Partum IUD insertion services </t>
  </si>
  <si>
    <t xml:space="preserve">Verify with records that PPIUD services have been offered in labour room </t>
  </si>
  <si>
    <t xml:space="preserve">Availability of Vaginal Delivery services </t>
  </si>
  <si>
    <t xml:space="preserve">Normal vaginal &amp; assisted (Vacuum / Forcep ) delivery </t>
  </si>
  <si>
    <t xml:space="preserve">Availability of Pre term delivery services </t>
  </si>
  <si>
    <t>Check if pre term delivery are being conducted at facility and not referred to higher centres  unnecessarily</t>
  </si>
  <si>
    <t xml:space="preserve">Check if Medical /Surgical management of PPH is being done at labour room </t>
  </si>
  <si>
    <t xml:space="preserve">Check staff manages retained placenta cases in labour room . Verify with records </t>
  </si>
  <si>
    <t>Septic Delivery &amp; Delivery of   HIV positive Pregnant Women</t>
  </si>
  <si>
    <t xml:space="preserve">Check if infected delivery cases are managed at labour room and not referred to higher centres unnecessarily </t>
  </si>
  <si>
    <t xml:space="preserve">Check services for management of PIH/ Eclampsia are being proved at labour room </t>
  </si>
  <si>
    <t xml:space="preserve">Check if labour room has a functional New born resuscitation services available in labour room </t>
  </si>
  <si>
    <t xml:space="preserve">Check essential newborn care provisions such as Keeping baby on mother's abdomen, immediate drying of baby, Skin to skin contact, delayed chord clamp, initiation of breast  feeding, recording of vitals and Vit. K are provided  </t>
  </si>
  <si>
    <t>24 *7 Availability of point of care diagnostic tests</t>
  </si>
  <si>
    <t xml:space="preserve">HIV, Hb% , Random blood sugar , Protein Urea Test </t>
  </si>
  <si>
    <t xml:space="preserve">Availability of departmental signage's </t>
  </si>
  <si>
    <t xml:space="preserve">Necessary Information regarding services provided is displayed </t>
  </si>
  <si>
    <t xml:space="preserve">Name of doctor and Nurse on duty  are displayed and updated. Contact details of referral transport / ambulance displayed </t>
  </si>
  <si>
    <t xml:space="preserve">Breast feeding, kangaroo care, family planning etc (Pictorial and chart ) in circulation &amp; waiting area </t>
  </si>
  <si>
    <t xml:space="preserve">Check all information for patients/ visitors are available in local language </t>
  </si>
  <si>
    <t xml:space="preserve">Only on duty staff is allowed in the labour room when it is occupied </t>
  </si>
  <si>
    <t>Pregnant woman, her birth companion, doctor, nurse/ANM on duty, and other support staff only, is allowed in the labour room</t>
  </si>
  <si>
    <t xml:space="preserve">Access to facility is provided without any physical barrier &amp;  friendly to people with disabilities </t>
  </si>
  <si>
    <t>Availability of ramps and railing &amp; Labour room is located at ground floor</t>
  </si>
  <si>
    <t xml:space="preserve">Check care to pregnant women is not denied or differed due to discrimination </t>
  </si>
  <si>
    <t xml:space="preserve">Discrimination may happen because of religion, caste, ethnicity, cast, language, paying capacity and educational level. </t>
  </si>
  <si>
    <t xml:space="preserve">Screens / Partition has been provided from three side of the delivery table or Cubicle for ensuring visual privacy </t>
  </si>
  <si>
    <t xml:space="preserve">Check all the windows are fitted with frosted glass or curtains have been provided </t>
  </si>
  <si>
    <t xml:space="preserve">No two women are treated on common bed/ Delivery Table </t>
  </si>
  <si>
    <t xml:space="preserve">Check that observation beds and delivery tables are not shared by multiple women at the same time because of any reason </t>
  </si>
  <si>
    <r>
      <t>Check records are not lying in open and there is designated space for keeping records with limited access. Records are not shared with anybody without</t>
    </r>
    <r>
      <rPr>
        <sz val="11"/>
        <color rgb="FFFF0000"/>
        <rFont val="Calibri"/>
        <family val="2"/>
        <scheme val="minor"/>
      </rPr>
      <t xml:space="preserve"> </t>
    </r>
    <r>
      <rPr>
        <sz val="11"/>
        <rFont val="Calibri"/>
        <family val="2"/>
        <scheme val="minor"/>
      </rPr>
      <t xml:space="preserve">permission of hospital administration </t>
    </r>
  </si>
  <si>
    <t>Behavior of labour room staff is dignified and respectful</t>
  </si>
  <si>
    <t xml:space="preserve">Check that labour staff is not providing care in undignified manner such as yelling, scolding , shouting, blaming and using abusive language, unnecessary touching or examination </t>
  </si>
  <si>
    <t>Pregnant women is not left unattended or ignored  during care in the labour room</t>
  </si>
  <si>
    <t xml:space="preserve">Care provided at labour room is free from physical abuse or harm </t>
  </si>
  <si>
    <t>Check if the physical abuse practices such as pinching, slapping, restraining , pushing on the abdomen, extensive episiotomy etc.</t>
  </si>
  <si>
    <t xml:space="preserve">Pregnant women is explicitly informed before examination and procedures </t>
  </si>
  <si>
    <t xml:space="preserve">Check if care providers verbally inform the pregnant women before touching, examination or starting procedure. </t>
  </si>
  <si>
    <t>Check if HIV status of pregnant women is not explicitly written on case sheets and  avoiding any means by which they can be identified in public such as labelling or allocating specific beds.</t>
  </si>
  <si>
    <t xml:space="preserve">There is established procedure for taking informed consent before treatment and procedures </t>
  </si>
  <si>
    <t xml:space="preserve">Consent is taken before delivery and or shifting </t>
  </si>
  <si>
    <t xml:space="preserve">Check the labour room case sheet for consent has been taken </t>
  </si>
  <si>
    <t xml:space="preserve">Labour room has system in place to involve patient's relative in decision making about pregnant women treatment  </t>
  </si>
  <si>
    <t>Check if pregnant women and her family members have been informed and consulted before shifting the patient for C-Section or referral to higher center</t>
  </si>
  <si>
    <t xml:space="preserve">Check all services including  drugs, consumables, diagnostics and blood are free of cost in labour room </t>
  </si>
  <si>
    <t xml:space="preserve">Check if there are no user charges of any services in labour room .
Ask Pregnant women and their attendants if they have not paid for any services or any informal fees to service providers </t>
  </si>
  <si>
    <t xml:space="preserve">Adequate space as per delivery load </t>
  </si>
  <si>
    <t xml:space="preserve"> Labour tables should be placed in a way that there is a distance of at least 3 feet from the sidewall, at least 2 feet from head end wall, and at least 6’ from the second table </t>
  </si>
  <si>
    <t xml:space="preserve">Patient amenities are provided as per patient load </t>
  </si>
  <si>
    <t>Availability of patients amenities such as Drinking water, Toilet &amp; Changing area</t>
  </si>
  <si>
    <t>Dedicated Toilets for Labour Room area and Staff Rooms. LDR concept for Labour Room should have attached toilet with each LDR unit . Toilets are provided with western style toilet seats. Drinking water Facility within labour room
For Pregnant women  &amp; companion</t>
  </si>
  <si>
    <t xml:space="preserve">Labour Room layout is arranged in LDR concept </t>
  </si>
  <si>
    <t xml:space="preserve">Labour Room and associated services are arranged according to Labour-Delivery-Recovery Concepts with each LDR unit comprising of 4 Labour Beds and dedicated Nursing Station and New Born Corner  </t>
  </si>
  <si>
    <t>Availability of   Registration Area &amp; Waiting area</t>
  </si>
  <si>
    <t>Dedicated reception and registration area the entry of Labour Room Complex with registration desk and seating arrangement for 30 people in waiting area</t>
  </si>
  <si>
    <t xml:space="preserve">Availability of Triage and Examination Area </t>
  </si>
  <si>
    <t xml:space="preserve">Dedicated Triage &amp; Examination  room with two examination beds for segregation of High &amp; Low Risk patients  
Entry to the labour room should not be direct. Check if there is any buffer area  </t>
  </si>
  <si>
    <t xml:space="preserve">Dedicated nursing station and Duty Rooms </t>
  </si>
  <si>
    <t>One common Nursing station for Conventional Labour Room 
Dedicated Nursing station for Each unit if LDR concept is followed</t>
  </si>
  <si>
    <t xml:space="preserve">Availability of Storage Area </t>
  </si>
  <si>
    <t xml:space="preserve">A dedicated sub store with cabinets and storage racks for storing supplies 
Separate Clean room &amp; Dirty Utility room for Storing Sterile and Used goods respectively </t>
  </si>
  <si>
    <t xml:space="preserve">Availability of Newborn Care area </t>
  </si>
  <si>
    <t xml:space="preserve">One Dedicated Newborn care area for each four tables.  Incase of LDR dedicated NBCA for each unit.There should be no obstruction between labour table and Newborn corner for swift shifting of newborn requiring resuscitation Radiant Warmer Should have free space from three sides  
 </t>
  </si>
  <si>
    <t xml:space="preserve">Availability of Staff  Room &amp;  Doctor's Duty Room </t>
  </si>
  <si>
    <t>Dedicated rooms for Nursing staff  and Doctors provided with beds, storage furniture and attached toilets</t>
  </si>
  <si>
    <t>Corridor should be wide enough that 2 stretcher can pass simultaneously without any hassle</t>
  </si>
  <si>
    <t xml:space="preserve">Check availability of functional telephone and intercom connections </t>
  </si>
  <si>
    <t>Less than 20 Deliveries/ Month -1
20-99 Deliveries/ Month - 2
100- 199 Deliveries/Month -4
200- 499 Deliveries/Month -6
More than 500 Deliveries-
Conventional Labour Room - Monthly Delivery Cases X 0.014
(Labour- Delivery-Recovery) LDR format  -  Monthly Delivery Cases X.028</t>
  </si>
  <si>
    <t>Labour room is in Proximity and function linkage with OT  &amp; SNCU</t>
  </si>
  <si>
    <t xml:space="preserve">Check labour room is located in the proximity of Maternity OT and SNCU/ NICU in one block only with means of swift shifting of patients in case of emergency. If located on different floor lift/ ramp with manned trolley should be provided </t>
  </si>
  <si>
    <t>Labour room lay out and arrangement of services are designed in a way, that there is no criss cross  movement of patient, staff, supplies &amp; equipment</t>
  </si>
  <si>
    <t xml:space="preserve">Switch Boards other electrical installations are intact. Check adequate power outlets have been provided as per requirement of electric appliances </t>
  </si>
  <si>
    <t xml:space="preserve">Check if safety features  have been provided in infrastructure </t>
  </si>
  <si>
    <t>The floor of the labour room complex should be made of  anti-skid material. 
Each window have 2-panel sliding
doors. The outside panel be fixed The second panel should be moving with frosted glass and a lock.</t>
  </si>
  <si>
    <t>Check staff is aware of RACE (Rescue-Alarm-Contain-Extinguish) method for in case of fire and confident in using fire extinguisher.</t>
  </si>
  <si>
    <t xml:space="preserve">Availability of Ob&amp;G specialist </t>
  </si>
  <si>
    <t xml:space="preserve">100-200 Deliveries -1 (OBG/EMOC)
200 - 500 Deliveries - 1 OBG (Mandatory  + 4 (OBG/EMOC)
&gt;500 3 OBG + 4 EMOC </t>
  </si>
  <si>
    <t xml:space="preserve">Availability of Pediatrician </t>
  </si>
  <si>
    <t xml:space="preserve">At least 1 pediatrician </t>
  </si>
  <si>
    <t xml:space="preserve">Availability of General duty doctor </t>
  </si>
  <si>
    <t xml:space="preserve">At least 4 Medical Officers </t>
  </si>
  <si>
    <t xml:space="preserve"> Deliveries Per month-
100-200- 8
200-500 -12 
&gt; 500 - 16 </t>
  </si>
  <si>
    <t xml:space="preserve">Availability of house keeping staff &amp; Security Guards  </t>
  </si>
  <si>
    <t>Housekeeping Staff as per delivery load 
100-200- 4
200-500 - 8 
Security Guards as per Delivery Load 
&gt; 500 - 12  
100-200- 4
200-500 - 6
&gt; 500 - 8</t>
  </si>
  <si>
    <t>Inj Oxytocin 10 IU (to be kept in fridge) Tab Misoprostol 200mg</t>
  </si>
  <si>
    <t xml:space="preserve">Availability of Anti-infective Drugs </t>
  </si>
  <si>
    <t>Cap Ampicillin 500mg, Tab Metronidazole 400mg, Inj Gentamicin</t>
  </si>
  <si>
    <t>Availability of Antihypertensive , analgesic and antipyretic and Anesthetic drugs</t>
  </si>
  <si>
    <t xml:space="preserve">  Nifedipine, Methyldopa, Inj Hydralazine,  Tab Paracetamol, Tab Ibuprofen, Inj Xylocaine 2%,</t>
  </si>
  <si>
    <t xml:space="preserve">Availability of Vitamins </t>
  </si>
  <si>
    <t xml:space="preserve">  Vit K</t>
  </si>
  <si>
    <t>Availability of dressings material and Sanitary pads</t>
  </si>
  <si>
    <t>Gauze piece and cotton swabs, sanitary Napkins (2 for Each Delivery),  Sanitary Pads (4 for each delivery, needle (round body and cutting), chromic catgut no. 0, antiseptic solution</t>
  </si>
  <si>
    <t xml:space="preserve">Availability of syringes and IV Sets /tubes and consumables for newborn </t>
  </si>
  <si>
    <t>Paediatric IV sets,urinery catheter,  Gastric tube and cord clamp, Baby ID tag</t>
  </si>
  <si>
    <t xml:space="preserve">Emergency drug trays are maintained at every point of care, wherever it may be needed </t>
  </si>
  <si>
    <t xml:space="preserve"> Inj Magsulf 50%, Inj Calcium gluconate 10%, Inj Dexamethasone, inj Hydrocortisone Succinate, Inj Ampicillin, Inj Gentamicin,  inj metronidazole, , Inj diazepam, inj Pheniramine maleate, inj Corboprost, Inj Pentazocine, Inj Promethazine, Betamethasone, Inj Hydralazine, Nifedipine, Methyldopa,ceftriaxone </t>
  </si>
  <si>
    <t xml:space="preserve">One set of Digital BP apparatus,  Stethoscope,  Adult Thermometer , Baby Thermometer,  baby forehead thermometer, Handheld Fetal Doppler , Fetoscope, baby weighting scale, Measuring Tape for four labour tables or at least two sets., Wall clock </t>
  </si>
  <si>
    <t>Availability of  instrument arranged in Delivery trays</t>
  </si>
  <si>
    <t>Cord Cutting Scissor, Artery forceps, Cord clamp, Sponge holder, speculum, kidney tray,  bowl for antiseptic lotion are present in tray</t>
  </si>
  <si>
    <t>One autoclaved delivery tray for each table plus 4 extra trays</t>
  </si>
  <si>
    <t xml:space="preserve"> Episiotomy scissor, kidney tray, artery forceps, allis forceps, sponge holder, toothed forceps, needle holder,thumb forceps, are present in tray</t>
  </si>
  <si>
    <t>Two pre warmed towels/sheets for wrapping the baby, mucus extractor, bag and mask (0 &amp;1 no.), sterilized thread for cord/cord clamp, nasogastric tube are present in tray</t>
  </si>
  <si>
    <t>Speculum, anterior  vaginal wall retractor, posterior wall retractor, sponge holding forceps, MVA syringe, cannulas, MTP, cannulas, small bowl of antiseptic lotion, are present in tray</t>
  </si>
  <si>
    <t>PPIUCD insertion forceps, CuIUCD 380A/Cu IUCD375 in sterile package are present in tray</t>
  </si>
  <si>
    <t xml:space="preserve">Availability of Radiant Warmers </t>
  </si>
  <si>
    <t xml:space="preserve">1 Functional Radiant warmer for each four tables </t>
  </si>
  <si>
    <t xml:space="preserve">Availability of Diagnostic Instruments </t>
  </si>
  <si>
    <t>Atleast 2 Glucometers, Protien Urea Test Kit , HB Testing Kits, HIV Kits.</t>
  </si>
  <si>
    <t xml:space="preserve">Availability of resuscitation  Instruments  for Newborn &amp; Mother </t>
  </si>
  <si>
    <t xml:space="preserve">Availability of Neonatal Resuscitation Kit  Pediatric resuscitator bag (volume 250 ml) with masks of
0 and 1 size for each Radiant warmer 
Adult Resuscitation Kit </t>
  </si>
  <si>
    <t>Refrigerator, Movable Crash cart/Drug trolley, instrument trolley, dressing trolley</t>
  </si>
  <si>
    <t>Availability of equipment for cleaning &amp; sterilization</t>
  </si>
  <si>
    <t>Buckets for mopping, Separate mops for labour room and circulation area duster, waste trolley, Deck brush, Autoclave</t>
  </si>
  <si>
    <t>Availability of Labour Beds with attachment/accessories</t>
  </si>
  <si>
    <t>Each labor bed should be have following facilities 
 Adjustable side rails, Facilities for Trendelenburg/reverse positions, Facilities for height adjustment, Stainless steel IV rod, wheels &amp; brakes ,Steel basins attachment, Calf support, handgrip, legs support.</t>
  </si>
  <si>
    <t xml:space="preserve">Availability of Mattress for each Labour Beds </t>
  </si>
  <si>
    <t xml:space="preserve">Mattress should be in three parts and seamless in each part with a thin cushioning at the joints, detachable at perineal end. It should be washable and water proof with extra set. </t>
  </si>
  <si>
    <t xml:space="preserve">Check objective checklist such OSCE (Onsite Clinical Examination) defined Dakshta program are available at the labor room </t>
  </si>
  <si>
    <t xml:space="preserve">Check for records of competence assessment using OSCE including filled checklist, scoring and grading . Verify with staff for actual competence assessment done </t>
  </si>
  <si>
    <t>Navjat Shishu Surkasha Karyakarm (NSSK) training &amp; Skilled birth Attendant (SBA)</t>
  </si>
  <si>
    <t xml:space="preserve">Check training records </t>
  </si>
  <si>
    <t xml:space="preserve">Training on Respectful  Maternal Care </t>
  </si>
  <si>
    <t xml:space="preserve">ME C7.10 </t>
  </si>
  <si>
    <t xml:space="preserve">Labour room staff is provided refresher training </t>
  </si>
  <si>
    <t xml:space="preserve">Check with training records the labour room staff have been provided refresher training  at lest once in every 12 month on Intrapartum care, Identification and &amp; management of obstetric emergencies  and Essential Newborn care &amp; Breast feeding  support </t>
  </si>
  <si>
    <t xml:space="preserve">Check with AMC records/ Warranty documents </t>
  </si>
  <si>
    <t>Check for breakdown &amp; Maintenance  record in the log book</t>
  </si>
  <si>
    <t>BP apparatus, thermometers, weighing scale , radiant warmer etc are calibrated . Check for records /calibration stickers</t>
  </si>
  <si>
    <t xml:space="preserve">Check operating and trouble shooting instructions of equipment such as radiant warmer are available at labour room </t>
  </si>
  <si>
    <t xml:space="preserve">Stock level are daily updated
Requisition are timely placed well before reaching the stock out level.                  
Check with stock and indent registers. </t>
  </si>
  <si>
    <t xml:space="preserve">Check drugs and consumables are  kept at allocated space in Crash cart/ Drug trolleys and are labelled. Look alike and sound alike drugs are kept seprately </t>
  </si>
  <si>
    <t xml:space="preserve">Empty and  filled cylinders are labelled and updated </t>
  </si>
  <si>
    <t xml:space="preserve">Empty and filled cylinders are kept separately and labelled, flow meter is working and pressure/ flow rate is updated in the checklist </t>
  </si>
  <si>
    <t xml:space="preserve">Expiry dates' are maintained at emergency drug tray / Crash cart </t>
  </si>
  <si>
    <t xml:space="preserve">Expiry dates against drugs are mentioned  crash cart/ emergency drug tray 
No expiry drug found </t>
  </si>
  <si>
    <t xml:space="preserve">Check stock and expenditure register is adequately maintained </t>
  </si>
  <si>
    <t xml:space="preserve">Check for temperature charts are maintained and updated periodically. Refrigerators meant for storing drugs should not be used for storing other items such as eatables </t>
  </si>
  <si>
    <t>Adequate Illumination at delivery table &amp; observation area</t>
  </si>
  <si>
    <t xml:space="preserve">Labour Area - 500 Lux 
Support Area - 150 Lux </t>
  </si>
  <si>
    <t xml:space="preserve">Visitors are restricted at labour room. One birth companion is allowed to stay with the Pregnant women </t>
  </si>
  <si>
    <t xml:space="preserve">Temperature of the labour room should be kept around 26-28 degree C ,labour complex should have split ACs  with tonnage = (square root of area)/10 and one ceiling mounted fan for every labour table . Area should be drought free </t>
  </si>
  <si>
    <t xml:space="preserve">Dedicated security guards preferably female security staff. CCTV Camera at entrance / circulation areas </t>
  </si>
  <si>
    <t>Check adequate security measures have been taken for safety and security of staff working in labour room</t>
  </si>
  <si>
    <r>
      <t>Exterior &amp; Interior</t>
    </r>
    <r>
      <rPr>
        <sz val="11"/>
        <color rgb="FFFF0000"/>
        <rFont val="Calibri"/>
        <family val="2"/>
        <scheme val="minor"/>
      </rPr>
      <t xml:space="preserve"> </t>
    </r>
    <r>
      <rPr>
        <sz val="11"/>
        <rFont val="Calibri"/>
        <family val="2"/>
        <scheme val="minor"/>
      </rPr>
      <t xml:space="preserve">of the  facility building is maintained appropriately </t>
    </r>
  </si>
  <si>
    <t>Interior &amp; exterior of patient care areas are plastered &amp; painted &amp; building are white washed in uniform colour</t>
  </si>
  <si>
    <t>Wall and Ceiling of Labour Room are painted in white colour. The walls of the labour room complex should be made of white wall tiles, with seamless joint, and extending up to the ceiling.</t>
  </si>
  <si>
    <t xml:space="preserve">All area are clean  with no dirt,grease,littering and cobwebs. Surface of furniture and fixtures are clean </t>
  </si>
  <si>
    <t xml:space="preserve">Check toilet seats, floors, basins etc are clean and water supply with functional cistern has been provided. </t>
  </si>
  <si>
    <t>Check for there is no seepage , Cracks, chipping of plaster Window panes , doors and other fixtures are intact</t>
  </si>
  <si>
    <t xml:space="preserve">Check for delivery as well as auxiliary areas </t>
  </si>
  <si>
    <t>Delivery table are intact and  without rust &amp; Mattresses are intact and clean</t>
  </si>
  <si>
    <t xml:space="preserve">Observe for any signs for rusting or accumulation of dirt/ grease/ encrusted body fluid </t>
  </si>
  <si>
    <t xml:space="preserve">Check of any obsolete article including equipment, instrument, records, drugs and consumables </t>
  </si>
  <si>
    <t xml:space="preserve">Check for no stray animal in and around labour room </t>
  </si>
  <si>
    <t xml:space="preserve">Availability of 24x7 running and portable water </t>
  </si>
  <si>
    <t xml:space="preserve">Availability of 24X7 Running water &amp;  hot water facility. </t>
  </si>
  <si>
    <t xml:space="preserve">Check for 24X7 availability of power backup including  Dedicated UPS and emergency light </t>
  </si>
  <si>
    <t>Availability &amp; use of clean linen</t>
  </si>
  <si>
    <t xml:space="preserve">Clean Delivery gown is provided to Pregnant Women &amp; 
sterile drape for baby.  </t>
  </si>
  <si>
    <t xml:space="preserve">There is  system to check the cleanliness and Quantity of the linen </t>
  </si>
  <si>
    <t>Quantity of linen is checked before sending it to laundry. Cleanliness &amp; Quantity of linen is checked received from laundry. Records are maintained</t>
  </si>
  <si>
    <t xml:space="preserve">The facility has an established procedure for duty roster and deputation to different departments </t>
  </si>
  <si>
    <t>Staff posted in the labor room should not be rotated outside the labor room</t>
  </si>
  <si>
    <t xml:space="preserve">Check with the duty roster </t>
  </si>
  <si>
    <t xml:space="preserve">As per hospital administration or state policy </t>
  </si>
  <si>
    <t xml:space="preserve"> Unique  identification number  &amp; patient demographic records are generated  during process of registration &amp; admission </t>
  </si>
  <si>
    <t>Check for  demographics like Name, age, Sex, Chief complaint, etc.</t>
  </si>
  <si>
    <t>Co relate the time admission with &amp; clinical intervention (vital chart , partograph, medication given etc.)</t>
  </si>
  <si>
    <t xml:space="preserve">Provision of extra tables. </t>
  </si>
  <si>
    <t xml:space="preserve">Recording of vitals and FHR. immediate sign if following danger sign are present - difficulty in breathing, fever, sever abdominal pain, Convulsion or unconsciousness, Severe headache or blurred vision </t>
  </si>
  <si>
    <t xml:space="preserve">Recording of women obstetric History including
LMP and EDD Parity, Gravid status, h/o CS, Live birth, Still Birth, Medical History (TB, Heart diseases, STD etc) HIV status and Surgical History </t>
  </si>
  <si>
    <t xml:space="preserve">There is fix schedule of reassessment as per protocols. Assessment finding should be recorded in partograph </t>
  </si>
  <si>
    <t>There is procedure of handing  over patient / new born from labour room to OT/ Ward/SNCU</t>
  </si>
  <si>
    <t>Hand over from Labour Room to the destination department is given while shifting the Mother &amp; Baby.  Shifting to ward should be done at least two hours after delivery in case of conventional LR and 4 hours in case of LDR</t>
  </si>
  <si>
    <t xml:space="preserve">check if there are linkages and established process for calling other specialist in labour room if required </t>
  </si>
  <si>
    <t>Reason for referral is clearly stated and referral is authorized competent person (Gynaecologist or Medical Officer on duty)</t>
  </si>
  <si>
    <t xml:space="preserve">Verify with referral records that reasons for referral were clearly mentioned and rational. Referral is authorized by Gynaecologist or Medical officer on duty  after ascertaining that case can not be managed at the facility 
Labor room staff confirms the suitability of referral with higher centers to ascertain that case can be managed at higher center and will not require further referrals  </t>
  </si>
  <si>
    <t xml:space="preserve">Essential information regarding referral facilities are available at labour room </t>
  </si>
  <si>
    <t xml:space="preserve">Check for availability of following -
Referral Pathway
Names, Contact details  and duty schedules for responsible persons higher referral centers
Name , Contact details, duty schedule of Ambulance services  </t>
  </si>
  <si>
    <t xml:space="preserve">Advance communication regarding the patient's condition is shared with the higher center </t>
  </si>
  <si>
    <t>The information  regarding the case, expected time of arrival and special facilities such as specialist, blood, intensive care may be required is communicated to the higher center</t>
  </si>
  <si>
    <t xml:space="preserve">A referral slip/ Discharge card is provided to patient when referred to another health care facility. Referral slip includes demographic details,  History of woman, examination findings, management done , drugs administered, any procedure done, reason for referral, detail of referral center including whom to contact and signature of approving medical officer </t>
  </si>
  <si>
    <t xml:space="preserve"> Referral vehicle is being arranged </t>
  </si>
  <si>
    <t xml:space="preserve">Check labour room staff facilitates arrangement of ambulance for transferring the patient to higher center . Patient attendant are not asked to arrange vehicle by their own 
Check if labour room staff checks ambulance preparedness in terms of necessary equipments, drugs, accompanying staff in terms of care that may be required in transit </t>
  </si>
  <si>
    <t xml:space="preserve">Referral checklist &amp; Referral in/ Out register is maintained all referred cases </t>
  </si>
  <si>
    <t xml:space="preserve">Referral check list is filled before referral to ensure all necessary steps have been taken for safe referral including advance communication,  transport arrangement, accompanying care provider, referral slip , time taken for referral etc. regarding referral cases including demographics, date &amp; time of admission, date &amp; time of referral, diagnosis at referral and follow up of outcome is recorded in referral register </t>
  </si>
  <si>
    <t xml:space="preserve">Follow-up of referral cases is done </t>
  </si>
  <si>
    <t xml:space="preserve">Check that labour room staff follow up of referred cases for timely arrival and appropriate care provided at higher center. Outcome and deficiencies if any should be recorded in referral out register. </t>
  </si>
  <si>
    <t xml:space="preserve">Nurse is assigned for each pregnant  women </t>
  </si>
  <si>
    <t xml:space="preserve">Identification  tags for mother and baby </t>
  </si>
  <si>
    <t xml:space="preserve">Verbal orders are rechecked before administration.  Verbal orders are documented in the case sheet </t>
  </si>
  <si>
    <t xml:space="preserve">Handover is given during the shift change beside the pregnant women explaining the condition,  care provided and any specific care if required </t>
  </si>
  <si>
    <t xml:space="preserve">Check  for BP, pulse,temp,Respiratory rate  FHR,dilation Uterine Contractions, blood loss any other vital required is monitored and recoded in case sheet </t>
  </si>
  <si>
    <t>List of cases identified as High Risk is available with labour room staff . Check for the frequency of observation: Ist stage :half an hour and 2nd stage: every 5 min</t>
  </si>
  <si>
    <t xml:space="preserve">Check for case sheet if drugs are prescribed under generic name only </t>
  </si>
  <si>
    <t xml:space="preserve">Check all the drugs in case sheet and discharge slip are written in generic name only. </t>
  </si>
  <si>
    <t>Check for that relevant Standard treatment protocols  are available at point of use</t>
  </si>
  <si>
    <t xml:space="preserve">Intrapartum care, Essential newborn care, Newborn Resuscitation, Pre- Eclampsia, Eclampsia, Postpartum hemorrhage , Obstructed Labour, Management of preterm labour </t>
  </si>
  <si>
    <t>Check BHT that drugs are prescribed as per treatment protocols &amp;Check for rational use of uterotonic drugs</t>
  </si>
  <si>
    <t xml:space="preserve">Check high alert drugs such as Magsulf, Oxytocin, Carbopost,  Adrenaline are identified in the labour room </t>
  </si>
  <si>
    <t xml:space="preserve">Verify case sheets of sample basis </t>
  </si>
  <si>
    <t>Check for any open single dose vial with left  over content intended to be used later on.In multi dose vial needle is not left in the septum</t>
  </si>
  <si>
    <t xml:space="preserve">Check if adverse drug reaction form is available in labour room and reporting is in practice </t>
  </si>
  <si>
    <t xml:space="preserve">Partograph </t>
  </si>
  <si>
    <t xml:space="preserve">Availability of standardized labour room case sheets including partograph and safe Birthing checklist </t>
  </si>
  <si>
    <t xml:space="preserve">Labour room register, OT register, MTP register, Maternal death register and records, lab register, referral in /out register, internal &amp; PPIUD register , NBCC register, handover register </t>
  </si>
  <si>
    <t xml:space="preserve">Check records are numbered and labelled legibily </t>
  </si>
  <si>
    <t xml:space="preserve">Check for list of critical values is available at nursing station </t>
  </si>
  <si>
    <t xml:space="preserve">blood is kept on room temperature (28 degree C) before transfusion. Blood transfusion is monitored and regulated by qualified person </t>
  </si>
  <si>
    <t xml:space="preserve">Death note is written as per mother &amp; neonatal death review guidelines </t>
  </si>
  <si>
    <t xml:space="preserve">Maternal and neonatal death are recorded as per MDR guideline. Death note including efforts done for resuscitation is noted in patient record. Death summary is given to patient attendant quoting the immediate cause and underlying cause if possible </t>
  </si>
  <si>
    <t>There is established criteria for distinguishing between new-born death and still birth</t>
  </si>
  <si>
    <t>Every still birth is examined, classified by paediatrician before declaration &amp; record is maintained</t>
  </si>
  <si>
    <t xml:space="preserve">
Facility staff adheres to standard procedures for management of second stage of labour.
</t>
  </si>
  <si>
    <r>
      <t xml:space="preserve">
Ensures 'six cleans' are followed during delivery
</t>
    </r>
    <r>
      <rPr>
        <sz val="11"/>
        <color rgb="FF0070C0"/>
        <rFont val="Calibri"/>
        <family val="2"/>
        <scheme val="minor"/>
      </rPr>
      <t/>
    </r>
  </si>
  <si>
    <r>
      <t xml:space="preserve">
Ensures 'six cleans' are followed during delivery 
Clean hands, Clean Surface, clean blade, clean cord tie, clean towel &amp; clean cloth to wrap mother 
</t>
    </r>
    <r>
      <rPr>
        <sz val="11"/>
        <color rgb="FF0070C0"/>
        <rFont val="Calibri"/>
        <family val="2"/>
        <scheme val="minor"/>
      </rPr>
      <t/>
    </r>
  </si>
  <si>
    <t xml:space="preserve">
Allows spontaneous delivery of head 
</t>
  </si>
  <si>
    <t>By flexing the head and giving perineal support</t>
  </si>
  <si>
    <t xml:space="preserve">Delivery of shoulders and Neck 
</t>
  </si>
  <si>
    <t xml:space="preserve">Manages cord round the neck; assists delivery of shoulders and body; delivers baby on mother's abdomen
</t>
  </si>
  <si>
    <t xml:space="preserve">Check no unneccessary episiotomy performed </t>
  </si>
  <si>
    <t>Check with records and interview with staff if they are still practicing routine episiotomy.</t>
  </si>
  <si>
    <t xml:space="preserve">Unnecessary augmentation and induction of labour is not done using uterotonics </t>
  </si>
  <si>
    <t xml:space="preserve">Check uterotonics such as oxytocin and mesoperstol is not used  for routine induction  normal labour unless clear medical indication and the expected
benefits outweigh the potential harms
Outpatient induction of labour is not done </t>
  </si>
  <si>
    <t xml:space="preserve">Facility staff adheres to standard procedure for active management of third stage of labour </t>
  </si>
  <si>
    <t>Rules out presence of second baby by palpating abdomen</t>
  </si>
  <si>
    <t xml:space="preserve">Check staff competence </t>
  </si>
  <si>
    <t xml:space="preserve">Administration of 10 IU of oxytocin IM immediately after Birth . Check if there is practice of preloading the oxytocin inj for prompt administration after birth.
</t>
  </si>
  <si>
    <t xml:space="preserve">Uterine tone assessment </t>
  </si>
  <si>
    <t>Checks for completeness of placenta before discarding</t>
  </si>
  <si>
    <t xml:space="preserve">Facility staff adheres to standard procedures for routine care of new-born immediately after birth </t>
  </si>
  <si>
    <t xml:space="preserve">Staff is aware of Indications for referring patient for to Surgical Intervention </t>
  </si>
  <si>
    <t xml:space="preserve">Ask staff how they identify slow progress of labour , How they interpret Partogram </t>
  </si>
  <si>
    <t xml:space="preserve">Diagnosis obstructed labour based on data registered from the partograph, Re-hydrates the patient to maintain normal plasma volume, check vitals, gives broad spectrum antibiotics, perform bladder catheterization and takes blood for Hb &amp; grouping, Decides on the mode of delivery as per the condition of mother and the baby </t>
  </si>
  <si>
    <t>ME E18.5</t>
  </si>
  <si>
    <t xml:space="preserve">Facility staff adheres to standard protocols for identification and management of Pre Eclampsia / Eclampsia </t>
  </si>
  <si>
    <t>Records BP in every case
checks for proteinuria</t>
  </si>
  <si>
    <t xml:space="preserve">identifies danger signs of severe PE and convulsions; </t>
  </si>
  <si>
    <t xml:space="preserve">Administers injection magnesium sulphate appropriately; </t>
  </si>
  <si>
    <t>provides nursing care &amp; ensures specialist attention.</t>
  </si>
  <si>
    <t>ME E18.6</t>
  </si>
  <si>
    <t xml:space="preserve">Checks uterine tone and bleeding PV regularly </t>
  </si>
  <si>
    <t>Identifies PPH</t>
  </si>
  <si>
    <t xml:space="preserve">SI?OB/RR </t>
  </si>
  <si>
    <t>Assessment of bleeding (PPH if &gt;500 ml or &gt; 1 pad soaked in 5 Minutes or any bleeding sufficient to cause signs of hypovolemia in patient.</t>
  </si>
  <si>
    <t xml:space="preserve">Manages PPH as per protocol </t>
  </si>
  <si>
    <t xml:space="preserve">starts IV fluids, manages shock if present, gives uterotonic, identifies causes, performs cause specific management.
</t>
  </si>
  <si>
    <t xml:space="preserve">Staff knows the use of oxytocin for Management of PPH </t>
  </si>
  <si>
    <t xml:space="preserve">SI/OB/RR </t>
  </si>
  <si>
    <t>Initial Dose: Infuse 20 IU in 1 L NS/RL at 60 drops per minute
Continuing dose: Infuse 20 IU in 1 L NS/RL at 40 drops per minute
Maximum Dose: Not more than 3 L of IV fluids containing oxytocin</t>
  </si>
  <si>
    <t>ME E18.7</t>
  </si>
  <si>
    <t>ME E18.8</t>
  </si>
  <si>
    <t>Correctly estimates gestational age to confirm that labour is preterm</t>
  </si>
  <si>
    <t xml:space="preserve">Assessment and evaluation to confirm gestational age, administration of corticosteroid and tocolytoics for 24-34 weeks
Magnesium sulphate given to preterm labour &lt; 32 weeks </t>
  </si>
  <si>
    <t xml:space="preserve"> identifies conditions that may lead to preterm birth </t>
  </si>
  <si>
    <t xml:space="preserve">(severe PE/E, APH, PPROM); </t>
  </si>
  <si>
    <t xml:space="preserve">administers antenatal corticosteroids in pre term labour and conditions leading to pre term delivery (24-34 weeks); </t>
  </si>
  <si>
    <t xml:space="preserve">Review case records </t>
  </si>
  <si>
    <t>ME E18.9</t>
  </si>
  <si>
    <t>Records mother' s temperature at admission and assesses need for antibiotics</t>
  </si>
  <si>
    <t xml:space="preserve">Administers appropriate antibiotics to mother </t>
  </si>
  <si>
    <t xml:space="preserve">Facility staff adheres to standard protocol for resuscitating the newborn within 30 seconds.  </t>
  </si>
  <si>
    <t>Performs initial steps of resuscitation within 30 seconds: immediate cord cutting and PSSR at radiant warmer.</t>
  </si>
  <si>
    <t>Facility staff adheres to standard protocol for preforming bag and mask ventilation for 30 seconds if baby is still not breathing.</t>
  </si>
  <si>
    <t>Initiates bag and mask ventilation using room air with 5 ventilator breaths and continues ventilation for next 30 seconds if baby still does not breathe.</t>
  </si>
  <si>
    <t xml:space="preserve">Facility staff adheres to standard protocol for taking appropriate actions if baby does not respond to bag and mask ventilation after golden minute. </t>
  </si>
  <si>
    <t>If baby still not breathing/ breathing well, continues ventilation with oxygen, calls or arranges for advanced help or referral.</t>
  </si>
  <si>
    <t>ME E18.11</t>
  </si>
  <si>
    <t xml:space="preserve">Women are encouraged and counselled for allowing birth companion of their choice </t>
  </si>
  <si>
    <t xml:space="preserve">Orientation session and information is available for Birth companion </t>
  </si>
  <si>
    <t xml:space="preserve">Facility staff adheres to protocol for assessment of condition of mother and baby and providing adequate postpartum care </t>
  </si>
  <si>
    <t>Performs detailed examination of mother</t>
  </si>
  <si>
    <t xml:space="preserve">Check for records of Uterine contraction, bleeding, temperature, B.P, pulse, Breast examination, (Nipple care, milk initiation), Check for perineal washes performed </t>
  </si>
  <si>
    <t>Looks for signs of infection in mother and baby</t>
  </si>
  <si>
    <t>Staff Interview</t>
  </si>
  <si>
    <t>Looks for signs of hypothermia in baby and provides appropriate care</t>
  </si>
  <si>
    <t>Skin to skin contact with mother, regular monitoring and specialist attention as required</t>
  </si>
  <si>
    <t>Facility staff adheres to protocol for counselling on danger signs, post-partum family planning and exclusive breast feeding</t>
  </si>
  <si>
    <t xml:space="preserve">Staff counsels mother on vital issues </t>
  </si>
  <si>
    <t>Counsels on danger signs to mother at time of discharge; Counsels on post partum family planning to mother at discharge;  Counsels on exclusive breast feeding to mother at discharge</t>
  </si>
  <si>
    <t>Facility staff adheres to protocol for  ensuring care of newborns with small size at birth</t>
  </si>
  <si>
    <t>Facilitates specialist care in newborn &lt;1800 gm</t>
  </si>
  <si>
    <t>Facilitates specialist care in newborn &lt;1800 gm (seen by paediatrician)</t>
  </si>
  <si>
    <t>Facilitates assisted feeding whenever required</t>
  </si>
  <si>
    <t>Facilitates thermal management including kangaroo mother care</t>
  </si>
  <si>
    <t>ME 19.4</t>
  </si>
  <si>
    <t xml:space="preserve">Check if criteria has been defined and in practice by labour room staff </t>
  </si>
  <si>
    <r>
      <rPr>
        <sz val="11"/>
        <color rgb="FF000000"/>
        <rFont val="Calibri"/>
        <family val="2"/>
      </rPr>
      <t>Surface and environment samples are taken for microbiological surveillance</t>
    </r>
  </si>
  <si>
    <t xml:space="preserve">Swab are taken from infection prone surfaces such as delivery tables , door, handles, procedure lights etc. </t>
  </si>
  <si>
    <t>There is procedure for immunization &amp; medical check up of the staff</t>
  </si>
  <si>
    <t>Hepatitis B, Tetanus Toxic .</t>
  </si>
  <si>
    <t xml:space="preserve">Check for availability/ Ask staff if the supply is adequate and uninterrupted. Availability of Alcohol based Hand rub </t>
  </si>
  <si>
    <t xml:space="preserve">Handwashing station is as per specification </t>
  </si>
  <si>
    <t>Availability of elbow operated taps  &amp; Hand washing sink is wide and deep enough to prevent splashing and retention of water</t>
  </si>
  <si>
    <t xml:space="preserve">Staff is aware of when and how to hand wash </t>
  </si>
  <si>
    <t xml:space="preserve">Ask for demonstration of six steps &amp; check staff awareness five moments of handwashing </t>
  </si>
  <si>
    <t xml:space="preserve">Availability &amp; Use of Antiseptics </t>
  </si>
  <si>
    <t>like before giving IM/IV injection, drawing blood, putting Intravenous and urinary catheter &amp;Proper cleaning of perineal area before procedure with antisepsis</t>
  </si>
  <si>
    <t xml:space="preserve">Staff Interview </t>
  </si>
  <si>
    <t xml:space="preserve">Availability of Masks , caps and protective eye cover </t>
  </si>
  <si>
    <t>OB/SI/ RR</t>
  </si>
  <si>
    <t xml:space="preserve">Check if staff is using PPEs
Ask staff if they have adequate supply 
Verify with the stock / Expenditure register </t>
  </si>
  <si>
    <t>Sterile gloves are available at labour room</t>
  </si>
  <si>
    <t xml:space="preserve">OB/SI /RR </t>
  </si>
  <si>
    <t xml:space="preserve">Availability of disposable gown/ Apron </t>
  </si>
  <si>
    <t>Heavy duty gloves and gum boots for housekeeping staff</t>
  </si>
  <si>
    <t xml:space="preserve">Personal protective kit for delivering HIV cases </t>
  </si>
  <si>
    <t xml:space="preserve">Cap &amp; Mask, protective Eye cover, Disposable apron </t>
  </si>
  <si>
    <t>Entry to the labour Room is only after change of shoes and wearing  Mask  &amp; Cap</t>
  </si>
  <si>
    <t>Disinfection of operating &amp; Procedure surfaces</t>
  </si>
  <si>
    <t xml:space="preserve">Cleaning of delivery tables tops after each delivery with 2% carbolic acid </t>
  </si>
  <si>
    <t xml:space="preserve">Cleaning of instruments </t>
  </si>
  <si>
    <t xml:space="preserve">Cleaning is done with detergent and running water after use </t>
  </si>
  <si>
    <t>Autoclaving</t>
  </si>
  <si>
    <t>Autoclaving  of delivery kits is done as per protocols</t>
  </si>
  <si>
    <t>Ask staff about temperature, pressure and time. Ask staff about method, concentration and contact time  required for chemical sterilization</t>
  </si>
  <si>
    <t>There is a procedure to ensure the traceability of sterilized packs &amp; their storage</t>
  </si>
  <si>
    <t>Availability of disinfectant  &amp; cleaning agents as per requirement</t>
  </si>
  <si>
    <t>Chlorine solution, Glutaraldehyde, Hospital grade phenyl, disinfectant detergent solution</t>
  </si>
  <si>
    <t>spill management kit staff training, protocol displayed</t>
  </si>
  <si>
    <t>Standard practice of mopping and scrubbing are followed &amp; three bucket system is followed</t>
  </si>
  <si>
    <t>Unidirectional mopping from inside out. Cleaning protocols are available / displayed 
Cleaning equipment like broom are not used in patient care areas</t>
  </si>
  <si>
    <t xml:space="preserve">Availability of colour coded bins &amp; Plastic bags  at point of waste generation </t>
  </si>
  <si>
    <t xml:space="preserve">Segregation of Anatomical and soiled waste in Yellow Bin </t>
  </si>
  <si>
    <t xml:space="preserve">Availability of functional needle cutters &amp; puncture proof box </t>
  </si>
  <si>
    <t xml:space="preserve">Ask if available. Where it is stored and who is in charge of that. Also check PEP issuance register 
Staff knows what to do in condition of needle stick injury </t>
  </si>
  <si>
    <t>Glass sharps are disposed in Blue coded Card box</t>
  </si>
  <si>
    <t>Includes used vials, slides and other broken infected glass</t>
  </si>
  <si>
    <t>Bins should not be filled more than 2/3 of its capacity</t>
  </si>
  <si>
    <t xml:space="preserve">Quality circle has been formed in the Labour Room </t>
  </si>
  <si>
    <t xml:space="preserve">Check if quality circle formed and functional in the Labour Room </t>
  </si>
  <si>
    <t>Client  satisfaction survey done on monthly basis</t>
  </si>
  <si>
    <t xml:space="preserve">Analysis of low performing attributes of client feedback is done </t>
  </si>
  <si>
    <t xml:space="preserve">Action plan prepared is prepared to address the areas of low satisfaction </t>
  </si>
  <si>
    <t>There is system of daily round by matron/hospital manager/ hospital superintendent/ Hospital Manager/ Matron in charge for monitoring of services</t>
  </si>
  <si>
    <t xml:space="preserve">Facility Incharge should visit at least twice in a week.  OBG Incharge should visit Labour room  atleast twice a day, Matron/Nursing supervisor should visit at once in each shift 
Findings/instructions during the visits are recorded </t>
  </si>
  <si>
    <t xml:space="preserve">Daily Checklist to check labour room preparedness and cleanliness is used for quality assurance 
Staff is designated for filling and monitoring of these checklists </t>
  </si>
  <si>
    <t xml:space="preserve">Check if SOPs available at labour room are formally approved </t>
  </si>
  <si>
    <t xml:space="preserve">Check current version of SOP is available with all staff members of labour room </t>
  </si>
  <si>
    <t xml:space="preserve">Review the Labour Room SOPs for description of processes pertaining to ensuring privacy, confidentiality, respectful maternity care and consent </t>
  </si>
  <si>
    <t xml:space="preserve">Review the Labour Room SOPs for inclusion for processes to Physical as well as patient safety, assessment of risks and their timely mitigation </t>
  </si>
  <si>
    <t>Review the Labour Room SOPs for process description of support services such as equipment maintenance , calibration, housekeeping, security, storage and inventory management</t>
  </si>
  <si>
    <t xml:space="preserve">Review Labour room SOPS for processes of triage, assessment, admission, identification of high risk patients, Referral , Medication management and maintenance of clinical records </t>
  </si>
  <si>
    <t xml:space="preserve">Review Labour room SOPs for process of intrapartum care, management of complications,  immediate postpartum care , Natural Birthing Process and Birth Companion </t>
  </si>
  <si>
    <t xml:space="preserve">Review Labour room SOPs for process description of Hand Hygiene, personal protection, environmental cleaning, instrument sterilization, asepsis, Bio Medical Waste management , surveillance and monitoring of infection control practices, Periodic quality review such as Maternal Death Audit, Newborn Death Audit, Referral audit and Near miss audit. </t>
  </si>
  <si>
    <t xml:space="preserve">Review Labour room SOPs for process description of function of quality circles, internal quality assessment, Quality improvement using PDCA cycle  client satisfaction surveys, processes improvement , Maternal Death Audit, Newborn Death Audit, Referral Death Audit and Near Miss audits. </t>
  </si>
  <si>
    <t xml:space="preserve">Review Labour room SOPs for description of process related to collection of data &amp; quality indicators , their analysis and use for quality improvement </t>
  </si>
  <si>
    <t xml:space="preserve">Check Staff is aware of relevant part of SOPs </t>
  </si>
  <si>
    <t>Interview labour room staff for their awareness about content of SOPs</t>
  </si>
  <si>
    <t xml:space="preserve">clinical  protocols for Intrapartum care  and Management of obstetric emergency are  Displayed </t>
  </si>
  <si>
    <t xml:space="preserve">Clinical Protocols on AMSTL, Preparing Partograph, , PPH, Eclampsia, Infection control,  Referral, Infection Control </t>
  </si>
  <si>
    <t xml:space="preserve">Clinical protocols  on Newborn Care are displayed </t>
  </si>
  <si>
    <t>Clinical Protocols on Essential Newborn Care, New born resuscitation</t>
  </si>
  <si>
    <t xml:space="preserve">Don'ts/ Harmful Activities are Displayed at labour Room </t>
  </si>
  <si>
    <t>1. No routine enema
2. No routine shaving
3. No routine induction/augmentation of labour
4. No place for routine suctioning of the baby
5. No pulling of the baby.  
6. No routine episiotomy
7. No fundal pressure
8. No immediate cord cutting
9. No immediate bathing of the newborn
10. No routine resuscitation on warmer</t>
  </si>
  <si>
    <t xml:space="preserve">Referral Audits are conducted on  Monthly Basis </t>
  </si>
  <si>
    <t xml:space="preserve">Check for records referral audit is being done on regular basis </t>
  </si>
  <si>
    <t xml:space="preserve">Maternal Death Audits are conducted on Monthly Basis </t>
  </si>
  <si>
    <t xml:space="preserve">Check for records maternal audit is being done on regular basis </t>
  </si>
  <si>
    <t xml:space="preserve">Neonatal Death Audits are conducted on Monthly Basis </t>
  </si>
  <si>
    <t xml:space="preserve">Check for records Neonatal  audits is being done on regular basis </t>
  </si>
  <si>
    <t xml:space="preserve">With details of action, responsibility, time line and Feedback mechanism. </t>
  </si>
  <si>
    <t>Facility has defined quality objectives to achieve mission and quality policy</t>
  </si>
  <si>
    <t xml:space="preserve">Check short term valid quality objectives have been framed addressing key quality issues in each department and cores services. Check if  these objectives are Specific, Measurable, Attainable, Relevant and Time Bound. </t>
  </si>
  <si>
    <t xml:space="preserve">Percentage of deliveries conducted at night </t>
  </si>
  <si>
    <t>Percentage of complicated
cases managed</t>
  </si>
  <si>
    <t>% PPIUCD inserted against
total number of normal delivery</t>
  </si>
  <si>
    <t>Percentage of cases referred to OT</t>
  </si>
  <si>
    <t xml:space="preserve">No of drugs stock out in the month </t>
  </si>
  <si>
    <t xml:space="preserve">Percentage of deliveries conducted using real time partograph </t>
  </si>
  <si>
    <t xml:space="preserve">Percentage of deliveries conducted using safe birth checklist </t>
  </si>
  <si>
    <t xml:space="preserve">The percentage of Women, administered Oxytocin, immediately after birth.
</t>
  </si>
  <si>
    <t>Intrapartum stillbirth rate</t>
  </si>
  <si>
    <t xml:space="preserve">Percentage newborn breastfed within 1 hour of birth </t>
  </si>
  <si>
    <t xml:space="preserve">No. of cases of Neonatal asphyxia </t>
  </si>
  <si>
    <t>No. of cases of Neonatal Sepsis</t>
  </si>
  <si>
    <t xml:space="preserve">Percentage of antenatal corticosteroid administration in case of preterm labour </t>
  </si>
  <si>
    <t xml:space="preserve">No. of  cases of Maternal death related to APH/ PPH </t>
  </si>
  <si>
    <t xml:space="preserve">No of cases pf maternal death related to Eclampsia/ PIH </t>
  </si>
  <si>
    <t xml:space="preserve">OSCE Score </t>
  </si>
  <si>
    <t xml:space="preserve">Percentage of Deliveries attended by Birth Companion </t>
  </si>
  <si>
    <t xml:space="preserve">Client Satisfaction Score </t>
  </si>
  <si>
    <t>Standard C7.</t>
  </si>
  <si>
    <t>Standard G10.</t>
  </si>
  <si>
    <t>Customized Checklist for Radiology Services</t>
  </si>
  <si>
    <t xml:space="preserve">Radiology services are available in routine working hours </t>
  </si>
  <si>
    <t xml:space="preserve">Functional linkage are available for  X ray </t>
  </si>
  <si>
    <t>for chest, bones, skull, spine and  abdomen including special rediography services i.e. Memography , Chest</t>
  </si>
  <si>
    <t>Timing for taking USG  and collection of reports are displayed outside the USG depertment/room</t>
  </si>
  <si>
    <t>User charges in r/o USG services are displayed at entrance</t>
  </si>
  <si>
    <t xml:space="preserve">Ensure USG services are free for pregent women and it is clearly displayed at entrance </t>
  </si>
  <si>
    <t xml:space="preserve">Female attendant should accompany female patients during USG procedures </t>
  </si>
  <si>
    <t>Check the availability of ramp in OPD/ USG room</t>
  </si>
  <si>
    <t xml:space="preserve">USG department  has system to ensure the confidentiality of the reports generated </t>
  </si>
  <si>
    <t xml:space="preserve">Free USG services for Pregnant women and infant </t>
  </si>
  <si>
    <t xml:space="preserve">USG staff do not discuss the result of report outside. And it is kept in secure place </t>
  </si>
  <si>
    <t xml:space="preserve">USG services  are free of cost for BPL patients </t>
  </si>
  <si>
    <t xml:space="preserve">USG deparment  has adequate  space  for carrying out activities </t>
  </si>
  <si>
    <t xml:space="preserve">Adequate area for reception, waiting, performing USG, keeping equipment/consumbles and storage of  records </t>
  </si>
  <si>
    <t xml:space="preserve">Facility for potable water in vacinity </t>
  </si>
  <si>
    <t xml:space="preserve">Demarcated reception area </t>
  </si>
  <si>
    <t>Dedicated procedure  area  to conduct USG</t>
  </si>
  <si>
    <t xml:space="preserve">Demarcated report writing area </t>
  </si>
  <si>
    <t xml:space="preserve">No of USG machines as per load </t>
  </si>
  <si>
    <t>Check for the adequacy USG machines as per load</t>
  </si>
  <si>
    <t xml:space="preserve">No cris cross in the movement patient traffic and services flow </t>
  </si>
  <si>
    <t>USG department- does not have temporary connections and loosely hanging wires</t>
  </si>
  <si>
    <t>Stabilizer is provided for machine</t>
  </si>
  <si>
    <t xml:space="preserve">Floors of the  department are non slippery and even </t>
  </si>
  <si>
    <t>Availability of staff nurse/ANM</t>
  </si>
  <si>
    <t>Availability of Radiologist/Gynecologist/ equivalent as recommned under PCPNDT Act</t>
  </si>
  <si>
    <t>Radiologist - post graduate qualification inUltrasonography/
Radiology/ Imaging Sciences.
Gynecologist- post graduate qualification in Obs. / Gyn. 
Registered Medical practitioner with six months’ training imparted as prescribed in the PC-PNDT
(Prohibition of Sex Selection) (Six Months Training) Rules, 2014</t>
  </si>
  <si>
    <t>Availability Consumables as per load</t>
  </si>
  <si>
    <t xml:space="preserve">  Rack and cupboard , Chair table</t>
  </si>
  <si>
    <t>Availability of examination couch</t>
  </si>
  <si>
    <t xml:space="preserve"> 2- one general purpose &amp; one for Obstetric purpose. Basic ultrasound unit having B mode &amp; M Mode with multi frequency Curvilinear
Transducer (3 to 7 M Hz) &amp;Color Doppler facilities
</t>
  </si>
  <si>
    <t xml:space="preserve">Transducer is a very sensitive part of the machine and needs special care as it is repeatedly used, so it should be properly cleaned </t>
  </si>
  <si>
    <t>Periodic cleaning, inspection and  maintenance of the equipment and transducer is done by operator</t>
  </si>
  <si>
    <t>AMC must cover  for the Doppler Unit, Image Management Software including its upgradation for the lifetime of the system.</t>
  </si>
  <si>
    <t>There is established system of timely  indenting of jelly and thermal paper</t>
  </si>
  <si>
    <t>No expired consumbles are found</t>
  </si>
  <si>
    <t>There is practice of calculation and maintaining buffer stock of consumbles</t>
  </si>
  <si>
    <t>Department maintained stock and expenditure register of consumbles</t>
  </si>
  <si>
    <t>Only one patient is allowed one time at procedure area</t>
  </si>
  <si>
    <t>Foetal exposure time should be minimized using the lowest possible power output needed to obtain diagnostic information, following the ALARA principle (As Low as Reasonably Achievable).</t>
  </si>
  <si>
    <t xml:space="preserve">Staff is aware of ALARA principle and practice it </t>
  </si>
  <si>
    <t>No condemned/Junk material in USG</t>
  </si>
  <si>
    <t>Availability of power back USG room</t>
  </si>
  <si>
    <t>Availability of UPS</t>
  </si>
  <si>
    <t>Hospital graded mattress, foot stool</t>
  </si>
  <si>
    <t xml:space="preserve">Jelly is labelled contain name, date of expiry and storge condition and warning </t>
  </si>
  <si>
    <t xml:space="preserve">Jelly/ consumables are kept away from water and sources of  heat, direct sunlight </t>
  </si>
  <si>
    <t>Patient demographic details are recorded in USG records</t>
  </si>
  <si>
    <t>Check for that patient demographics like Name, age, Sex, etc.</t>
  </si>
  <si>
    <t>Facility has established procedure for handing over of patients during transfer to USG department</t>
  </si>
  <si>
    <t>USG deparment records are labelled ,indexed  and maintained</t>
  </si>
  <si>
    <t>No prior preparation of the woman is required for the ultrasound examination. As far as possible, the day of ultrasound should coincide with ANC examination day</t>
  </si>
  <si>
    <t>Fixed days for USG should be avoided,as it may lead to multiple visits by the pregnant women</t>
  </si>
  <si>
    <t xml:space="preserve">USG has adequate facility for storage of records </t>
  </si>
  <si>
    <t>Staff is aware of indications of USG</t>
  </si>
  <si>
    <t xml:space="preserve">Detect foetal structural defects and chromosomal abnormalities and other abnormalities.
Estimation of gestational age which results in reduction of post term pregnancies
Detect number of foetuses and their chorionicity.
Evaluation of placental position and abnormalities
 Assessment of cervical canal and diameter of internal Os to detect incompetent Os. </t>
  </si>
  <si>
    <r>
      <rPr>
        <b/>
        <sz val="11"/>
        <color rgb="FF000000"/>
        <rFont val="Calibri"/>
        <family val="2"/>
      </rPr>
      <t>Foetal anatomic survey</t>
    </r>
    <r>
      <rPr>
        <sz val="11"/>
        <color rgb="FF000000"/>
        <rFont val="Calibri"/>
        <family val="2"/>
      </rPr>
      <t xml:space="preserve">: Head, face, and neck, Lateral cerebral ventricles, Choroid plexus, Midline falx, Cavumseptipellucidi,
Cerebellum, Cistern magna, Upper lip
Chest: Shape/ Size of chest &amp; Lungs
Heart:- Four-chamber view, Left ventricular outflow tract, Right ventricularoutflow tract
Abdomen:- Stomach (visualization, size, and sites), Kidneys, Urinary bladder,
 Umbilical cord insertion site into the foetal abdomen
 Spine: Cervical, thoracic, lumbar, and sacral spine
 Extremities: Legs and arms </t>
    </r>
  </si>
  <si>
    <t>Foetal number, multiple gestations - chorionicity, amnionicity, comparison of foetal sizes, estimation of amniotic fluid volume (increased, decreased, or normal) in each gestational sac, Placental location.</t>
  </si>
  <si>
    <t>Radiologist is aware of components of routine obstretic USG scan for fetus</t>
  </si>
  <si>
    <t>Radiologist is aware of components routine obstretic scan for pregnant women</t>
  </si>
  <si>
    <t>Counselling of women is done before USG</t>
  </si>
  <si>
    <t xml:space="preserve">The woman should be counseled before conducting ultrasound about the purpose of USG .and after the ultrasound about the prognosis of foetal anomaly, if any anomaly is detected and options available. </t>
  </si>
  <si>
    <t xml:space="preserve">Instructions to be followed by patient for USG are communicated to the women  </t>
  </si>
  <si>
    <t>Adeqaute fluid intake as per the  directions</t>
  </si>
  <si>
    <t>Procedure for undertaking USG is done</t>
  </si>
  <si>
    <t>Jelly is applied on USG probe, USG taken and women is instructed for report collection and further follow with obstretician</t>
  </si>
  <si>
    <t>Internal quality Assurance program is established in USG</t>
  </si>
  <si>
    <t>Department has documented procedure for process of taking and handling USG</t>
  </si>
  <si>
    <t xml:space="preserve">Department has documented procedure for receipt, labelling , Processing and reporting of USG </t>
  </si>
  <si>
    <t>Department has documented procedure for taking USG in emergency conditions</t>
  </si>
  <si>
    <t xml:space="preserve">Turn around time for USG report development </t>
  </si>
  <si>
    <t>Proporation of USG repeated</t>
  </si>
  <si>
    <t>Client satisfection score</t>
  </si>
  <si>
    <t>Total no. of Scan coducted on PW</t>
  </si>
  <si>
    <t>Total no. of maternal complication detached</t>
  </si>
  <si>
    <t>Total no. of fetal anomalies conducted</t>
  </si>
  <si>
    <t>No. of scan conducted other than 18-19 weeks</t>
  </si>
  <si>
    <t xml:space="preserve">Availability of  colour coded   non chlorinated plastic bags </t>
  </si>
  <si>
    <t xml:space="preserve">Segregation of Anatomical and solied waste in Yellow Bin </t>
  </si>
  <si>
    <t xml:space="preserve">Human Anatomical waste, Items contaminated with blood, body fluids,dressings, plaster casts, cotton swabs and bags containing residual or discarded blood and blood components. 
 </t>
  </si>
  <si>
    <t>Items such as tubing,  bottles, intravenous tubes and sets, catheters, urine bags, syringes (without needles and fixed needle syringes)  and vaccutainers with their needles cut) and gloves</t>
  </si>
  <si>
    <t xml:space="preserve">Seggregation of sharps waste  including Metals in white (translucent)  Puncture proof,  Leak proof,  tamper proof containers 
 </t>
  </si>
  <si>
    <t>Should be available nears the point of generation.Needles, syringes with fixed needles, needles from needle tip cutter or  burner, scalpels, blades, or any other contaminated sharp object that may cause puncture and cuts. This includes both used, discarded and contaminated metal sharps</t>
  </si>
  <si>
    <t xml:space="preserve">Contaminated and broken Glass  are disposed in puncture proof and leak proof box/ container with  Blue colour marking </t>
  </si>
  <si>
    <t xml:space="preserve"> Vials, slides and other broken infected glass</t>
  </si>
  <si>
    <t xml:space="preserve">Staff is aware of mercury spill management </t>
  </si>
  <si>
    <t>See if it has been used or just lying idle.</t>
  </si>
  <si>
    <t xml:space="preserve">Segregation of expired or discarded  drugs in Yellow Bin </t>
  </si>
  <si>
    <t xml:space="preserve">Pharmaceutical waste like antibiotics, cytotoxic drugs including all items contaminated with cytotoxic drugs along with glass or plastic ampoules, vials etc. </t>
  </si>
  <si>
    <t xml:space="preserve"> Either sent back to manufacturer or disposed by incineration</t>
  </si>
  <si>
    <t>Facility ensures adequate and regular supply of non chlorinated  colour coded liners</t>
  </si>
  <si>
    <t xml:space="preserve">Separate bins for Recyclable and biodegradable waste is available </t>
  </si>
  <si>
    <t>Check adequacy in patient care and administarive areas. Also check there is no mixing of waste</t>
  </si>
  <si>
    <t xml:space="preserve">Bar code system for the bags or containers containing BMW </t>
  </si>
  <si>
    <t>Containers are puncture proof, leak proof and temper proof</t>
  </si>
  <si>
    <t>BMW is stored in lock and key</t>
  </si>
  <si>
    <t xml:space="preserve"> Check there is no scope for unauthorized entry</t>
  </si>
  <si>
    <t>Log book /Record of waste generated is maintained on day to day basis</t>
  </si>
  <si>
    <t xml:space="preserve">Check records are being displayed monthly on its web site </t>
  </si>
  <si>
    <t>Check infectious liquid waste is not directly drained in to municipal sewerage system</t>
  </si>
  <si>
    <t>Infectious Waste is not stored for more than 48 hours</t>
  </si>
  <si>
    <t xml:space="preserve">Preferably by CTWF/in-house deep burial pits/ In house incinerator with prior approval </t>
  </si>
  <si>
    <t>Disposal of solid  waste as per BMW rule</t>
  </si>
  <si>
    <t>Preferably by CTWF/ Deep burial/ in absence of above  autoclaving or micro waving/ hydroclaving followed by shredding or mutilation or combination of sterlization and shredding.</t>
  </si>
  <si>
    <t xml:space="preserve">Preferably by CTWF/autoclaving or dry heat sterlization followed by shredding or mutilation or encapsulation in metal contained or cement concrete </t>
  </si>
  <si>
    <t>Disposal of contaminated  waste (recyclable) as per BMW rule</t>
  </si>
  <si>
    <t>Preferably by CTWF/Autoclaving or microwaving/ hydroclaving followed by shredding or mutiliation or combination of sterlization and shredding</t>
  </si>
  <si>
    <t>Disposal of Glass ware and metallic body implants (Blue)</t>
  </si>
  <si>
    <t>Preferably By CTWF/ disinfection (by  soaking the washed  glass waste after cleaning with  detergent and  Sodium Hypochlorite  treatment) or through autoclaving or microwaving or hydroclaving</t>
  </si>
  <si>
    <t xml:space="preserve">Standard B6 </t>
  </si>
  <si>
    <t xml:space="preserve">Check that hospital administration has defined code of conduct for various cadre of staff </t>
  </si>
  <si>
    <t xml:space="preserve">Check for any circular, policy, notice, government order issued that explains the code of conduct for staff such as doctor and nurses. </t>
  </si>
  <si>
    <t xml:space="preserve">Check if staff  is aware of code of conduct </t>
  </si>
  <si>
    <t>Interview doctors and  nursing / paramedical staff on sample basis.</t>
  </si>
  <si>
    <t xml:space="preserve">Check hospital has implemented a policy of not entertaining representative of pharma companies within hospital premises </t>
  </si>
  <si>
    <t>Ask medical superintendent / manager regarding any such circular / instructions issued to the doctors. Check on sample basis if doctors are aware of this policy and do not entertain medical representatives in hospital premises</t>
  </si>
  <si>
    <t xml:space="preserve">Check hospital administration has aware of protocols for examination and treatment t of individuals brought police </t>
  </si>
  <si>
    <t xml:space="preserve">As per state law and supreme court direction </t>
  </si>
  <si>
    <t xml:space="preserve">Check hospital administration has defined protocols for data sharing </t>
  </si>
  <si>
    <t>Check list of agencies with which data shared has routinely shred has been prepared . For any other agency a formal permission is sought from competent authorities before sharing the data including international agencies, press and NGOs.</t>
  </si>
  <si>
    <t>ME B 6.7</t>
  </si>
  <si>
    <t xml:space="preserve">Check hospital ensures that informed consent is taken from patient participating in any clinical or public Health research </t>
  </si>
  <si>
    <t xml:space="preserve">Check for policy or practice </t>
  </si>
  <si>
    <t xml:space="preserve">Check hospital has documented policy for issuing medical certificates </t>
  </si>
  <si>
    <t xml:space="preserve">Check for policy defines
List of certificates  can be issued by hospital
Who can issue certificates
Formats shall used for different certificates
Record keeping of issued certificate
procedures for  issuing duplicate certificates 
</t>
  </si>
  <si>
    <t>Hospital has laid strategy to resume the basic emergency and patient care services during strikes</t>
  </si>
  <si>
    <t>Check hospital administration has made 
Buffer stock and alternate source pf supplies for consumables 
Strategy and coordination with local disruption to maintain hospital  functions</t>
  </si>
  <si>
    <t xml:space="preserve">Check code of conduct copies are available at the hospital </t>
  </si>
  <si>
    <t xml:space="preserve">Check for availability of printed copies of code of conduct distributed to staff </t>
  </si>
  <si>
    <t xml:space="preserve">Facility has a defined and established procedure for effective utilization, evaluation and augmentation of competence and performance of staff </t>
  </si>
  <si>
    <t>Check objective checklist has been prepared for assessing competence of doctors, nurses and paramedical staff based on job description defined for each cadre of staff. Dakshta checklist issued by MoHFW can be used for this purpose.</t>
  </si>
  <si>
    <t>ME C7.9</t>
  </si>
  <si>
    <t>Triage and Mass Casualty  Management</t>
  </si>
  <si>
    <t>Check supervisors make periodic rounds of department and monitor that staff is working according to the training imparted. Also staff is provided on job training wherever there is still gaps</t>
  </si>
  <si>
    <t xml:space="preserve">Check if feedback is given after each round of competence assessment and performance appraisal </t>
  </si>
  <si>
    <t xml:space="preserve">Verify with records of performance appraisal for feedback has been written on appraisal form and shared with staff. Interview staff for verification for feedback has been shared </t>
  </si>
  <si>
    <t>ME E16.3.</t>
  </si>
  <si>
    <t xml:space="preserve">Review the records that action plan on quality objectives being reviewed at least onnce in month by departmnetal incharges and during the qulaity team meeting. The progress on quality objectives have been recorded in Action Plan tracking sheet </t>
  </si>
  <si>
    <t>Advance quality improvement method</t>
  </si>
  <si>
    <t>Six sigma, lean.</t>
  </si>
  <si>
    <t>Periodic assessment for Medication and Patient care safety risks is done as per defined criteria.</t>
  </si>
  <si>
    <t xml:space="preserve">Verify with the records. A comprehensive risk asesement of all clincial processes should be done using pre define critera at least once in three month. </t>
  </si>
  <si>
    <t>Identifed risks are treated based on severity and resources available</t>
  </si>
  <si>
    <t>Check established policy for end of life care is avaialble in hospital as per prevalent national &amp; state lawa</t>
  </si>
  <si>
    <t>Check established prcoedure for LAMA is available</t>
  </si>
  <si>
    <t>Screening of children coming to OPDs using weight for height and/or MUAC</t>
  </si>
  <si>
    <t xml:space="preserve">Availability of ORT corner </t>
  </si>
  <si>
    <t>ME E 20.10</t>
  </si>
  <si>
    <t>The facility ensures optimal breast feedingpractices for new born &amp; infants as per guidelines</t>
  </si>
  <si>
    <t xml:space="preserve">Check  performance criteria for clinical staff has been defined </t>
  </si>
  <si>
    <t xml:space="preserve">Check if performance appraisal critical  clinical staff has been defines as per state service rules/ NHM Guidelines and job description of staff </t>
  </si>
  <si>
    <t xml:space="preserve">Check if annual performance appraisal for clinical staff is practiced </t>
  </si>
  <si>
    <t xml:space="preserve">Verify with records that performance appraisal has been done at least once in a year for all Doctor, Nurses and paramedic staff .l. Check that predefined criteria has been used for the appraisal only. </t>
  </si>
  <si>
    <t xml:space="preserve">Check  performance criteria for support staff has been defined </t>
  </si>
  <si>
    <t xml:space="preserve">Check if performance appraisal critical for both support/ administrative staff has been defines as per state service rules/ NHM Guidelines and job description of staff </t>
  </si>
  <si>
    <t xml:space="preserve">Check if annual performance appraisal for support &amp; administration  staff is practiced </t>
  </si>
  <si>
    <t xml:space="preserve">Verify with records that performance appraisal has been done at least once in a year for all administrative and support staff either appointed at hospital . Check that predefined criteria has been used for the appraisal only. </t>
  </si>
  <si>
    <t>Competence assessment and performance assessment includes contractual, empanelled, and outsourced staff</t>
  </si>
  <si>
    <t>Check staff if competence assessment and performance appraisal program includes staff is inclusive contractual staff.</t>
  </si>
  <si>
    <t>Verify with records that staff on contract under NHM or any other program, staff working through outsource agencies such as housekeeping and security are also go through the competence assessment along with regular staff. Also their performance appraisal is done at least once in year by their respective employer.</t>
  </si>
  <si>
    <t xml:space="preserve">Check if hospital administration has a system for identifying the training needs and plan to address them </t>
  </si>
  <si>
    <t>Check that hospital administration  has listed the gaps found during competence assessment and performance appraisal exercise . These gaps in performance and competence are factored in while developing training plan for staff. This includes both clinical as well as non clinical staff.</t>
  </si>
  <si>
    <t xml:space="preserve">  </t>
  </si>
  <si>
    <t>The facility ensure adequate stay  of mother and new born in a safe environoment as per standard protocols</t>
  </si>
  <si>
    <t>ME E19.6</t>
  </si>
  <si>
    <t xml:space="preserve">Management of children with Jaundice is done as per  guidelines </t>
  </si>
  <si>
    <t>As per FBNC guidelines</t>
  </si>
  <si>
    <t xml:space="preserve">Management of neonatal sepsis is done as per guidelines </t>
  </si>
  <si>
    <t xml:space="preserve">Management of  neonatal jaundice is done as per guidelines </t>
  </si>
  <si>
    <t>As per FBHC guidelines</t>
  </si>
  <si>
    <t xml:space="preserve">Availability of Antra (Injectables) </t>
  </si>
  <si>
    <t>Availability of Chaaya (Weekly contraceptive)</t>
  </si>
  <si>
    <t>Availability of drugs for MMA</t>
  </si>
  <si>
    <t>Mifepristone &amp; Misoprostol</t>
  </si>
  <si>
    <t>PPIUCDand IUD insertion</t>
  </si>
  <si>
    <t xml:space="preserve">Training  on Antra (Injectable Conctrapcetives) </t>
  </si>
  <si>
    <t>Chhaya training (Weekly contraceptive)</t>
  </si>
  <si>
    <t xml:space="preserve">Comprehensive Aboration care (CAC) </t>
  </si>
  <si>
    <t>Post abortion IUCD</t>
  </si>
  <si>
    <t>BLS training for all staff</t>
  </si>
  <si>
    <t>PPIUD insertion is done as per standard protocol</t>
  </si>
  <si>
    <t xml:space="preserve"> Grasp IUCD with PPIUCD forcep using no touch technique, apply traction on anterior lip of cervix with ring (sponge holding) forcep and insert IUCD  in to lower utrine wall, remove the ring  forcep and move other hand upward to women's abdomen, move PPIUCD insertion forcep upward toward fundus, feel the resitance &amp; thrust of instrument by hand kept on abdomen, open PPIUCD forcep and realease IUCD, instument is slowly withdrawn by keeping side way to avoid dislodging of IUCD.  Ensure IUCD is not visible  if yes remove &amp; reinsert</t>
  </si>
  <si>
    <t xml:space="preserve">Staff is aware of  gestational period for Medical Method of Abortion (MMA) </t>
  </si>
  <si>
    <t>MMA drug protocols are followed as per guidelines</t>
  </si>
  <si>
    <t>Allowed upto7 weeks of gestation(49 days from the first day of the LMP).</t>
  </si>
  <si>
    <t>First Visit (Day 1) - 200 mg Mifepristone (oral)
2nd Visit (Day 3) -400 mcg Misprostole (sublingual/ buccal/ vaginal/oral)
3rd Visit (Day 15)- Confirm &amp; ensure complete abortion</t>
  </si>
  <si>
    <t xml:space="preserve">1. Check aspirator retains vaccum &amp; choose appropriate size cannula.
2. Prepare Women for procedure (form c &amp; pain management)
3 Clean cervix twice with Antiseptic sol.
4. Adminster paracervical block (lignocaine)
5. Dilate Cervix using cannula
6. Suction of utrine content
7. Inspect tissue
</t>
  </si>
  <si>
    <t>Declaration is taken from the LAMA patient and the consequences are explained</t>
  </si>
  <si>
    <t>Training on radiation safety</t>
  </si>
  <si>
    <t xml:space="preserve">Radiographers are skilled to operating equipment </t>
  </si>
  <si>
    <t>Disposal of Fixer and Developer</t>
  </si>
  <si>
    <t xml:space="preserve">Check if periodic assessment of Physical and electrical safety risk is done using the risk assessment checklist </t>
  </si>
  <si>
    <t xml:space="preserve">Verify with the assessment records. Comprehensive of physical and electrical safety should be done at least once in three month </t>
  </si>
  <si>
    <t xml:space="preserve">Availability of mortuary services </t>
  </si>
  <si>
    <t xml:space="preserve">Check if core values of organization such as non discrimination, transparency, ethical clinical practices, competence etc have been defined </t>
  </si>
  <si>
    <t>basic tools of Quality</t>
  </si>
  <si>
    <t xml:space="preserve">Facility has defined, approved and communicated Risk Management framework for existing and potential risks. </t>
  </si>
  <si>
    <t xml:space="preserve">Check for adequacy of Risk Management Framework </t>
  </si>
  <si>
    <t xml:space="preserve">Review the risk management framework document. Check scope and objectives of the framework is contextual to the facility and criterion for identifying risk has been explicitly laid out. </t>
  </si>
  <si>
    <t xml:space="preserve">Check if responsibilities for identifying and managing risk has been defined and communicated </t>
  </si>
  <si>
    <t xml:space="preserve">Review risk management framework delineation of responsibilities amongst staff for identifying the risk in their work area and their management. Verify with the staff members if they are aware of their responsibilities </t>
  </si>
  <si>
    <t xml:space="preserve">Check if process of reporting risks and hazards have been defined </t>
  </si>
  <si>
    <t xml:space="preserve">Review risk management framework for process of reporting incidents including near miss and potential risks </t>
  </si>
  <si>
    <t xml:space="preserve">Check if list of existing and potential risk have been prepared </t>
  </si>
  <si>
    <t xml:space="preserve">Review risk management framework includes list of identified current and potential risks. These may included safety, strategic, financial, statutory, operational and environmental risks. </t>
  </si>
  <si>
    <t xml:space="preserve">Check training on risk management has been provided to key staff members </t>
  </si>
  <si>
    <t xml:space="preserve">Verify with the training records . Training on risk management at least should be provided to person responsible for indemnifying and managing risks </t>
  </si>
  <si>
    <t xml:space="preserve">Check risk management framework is reviewed at least once in a year </t>
  </si>
  <si>
    <t xml:space="preserve">Check with the records that quality team/ risk management committee reviews the framework at least once in a year </t>
  </si>
  <si>
    <t>G10.1</t>
  </si>
  <si>
    <t xml:space="preserve">Check if a valid risk management plan is available at the facility </t>
  </si>
  <si>
    <t xml:space="preserve">Review the risk management plan document. Check it has been updated at lest once in a month and duly approved by the head of facility. </t>
  </si>
  <si>
    <t>G10.2</t>
  </si>
  <si>
    <t xml:space="preserve">Check if risk management plan has been communicated to all stake holders </t>
  </si>
  <si>
    <t xml:space="preserve">ask staff if they are aware of key actionable points of risk management plan of their concerned areas. Check what measures hospital administration has taken for effective dissemination of risk management plan amongst staff members, outsource agencies and as well as concerned officials in district and state health administration </t>
  </si>
  <si>
    <t>G10.3</t>
  </si>
  <si>
    <t xml:space="preserve">Check  if risk assessment checklist is available with stakeholders </t>
  </si>
  <si>
    <t xml:space="preserve">Check if facility has prepared assessment checklist for identifying risk on routine basis. This checklist has been disseminate to the staff members responsible for identifying and reporting risks </t>
  </si>
  <si>
    <t>G10.4</t>
  </si>
  <si>
    <t>G10.5</t>
  </si>
  <si>
    <t xml:space="preserve">Check periodic assessment pf potential disaster is done periodically </t>
  </si>
  <si>
    <t xml:space="preserve">Check comprehensive assessment of both manmade and natural potential disaster is done at least once in year </t>
  </si>
  <si>
    <t>G10.6</t>
  </si>
  <si>
    <t>Periodic assessment for Medication and Patient care safety risks is done as per de defined criteria.</t>
  </si>
  <si>
    <t xml:space="preserve">Check periodic assessment of medication and patient care safety risk is done using defined chckliost peridically </t>
  </si>
  <si>
    <t xml:space="preserve">Verify with the records. A comprehensive risk asesement of all clincial processes should be done using pre define d critreera at least once in three month. </t>
  </si>
  <si>
    <t>G10.7</t>
  </si>
  <si>
    <t xml:space="preserve">Check if  Peridic assessment of voillence risks is done </t>
  </si>
  <si>
    <t xml:space="preserve">Verify with records. At least once in year and whenever a major incident has occurred. </t>
  </si>
  <si>
    <t>G10.8</t>
  </si>
  <si>
    <t>Check if various  risks identified during the risk assessment procees are formaly evaluated</t>
  </si>
  <si>
    <t xml:space="preserve">Risk identified should be listed and evaluated for their secerity and frequency for occurance. A risk severity score / grade should be give to each rsik identified and according gaps should be rated. Verify with the records </t>
  </si>
  <si>
    <t>G10.9</t>
  </si>
  <si>
    <t xml:space="preserve">Check if risk have high severy are priorazied. </t>
  </si>
  <si>
    <t xml:space="preserve">Check risks are prioritized base on their severity rating. Verify with the records </t>
  </si>
  <si>
    <t>G10.10</t>
  </si>
  <si>
    <t>Check if a risk register is maintained</t>
  </si>
  <si>
    <t xml:space="preserve">Check hospital administration/ responsible committee maintains a risk register which risk identified, their severity, action to be taken to mitigate risk and follow up action. Check if risk register share been updated timely. </t>
  </si>
  <si>
    <t xml:space="preserve">Instrument, needles and sponges are counted before beginning of case, before final closure and on completing of procedure </t>
  </si>
  <si>
    <t xml:space="preserve">Check for Cautery and suture legation practices </t>
  </si>
  <si>
    <r>
      <rPr>
        <sz val="11"/>
        <color theme="1"/>
        <rFont val="Calibri (Body)"/>
      </rPr>
      <t>7</t>
    </r>
    <r>
      <rPr>
        <sz val="11"/>
        <color theme="1"/>
        <rFont val="Calibri"/>
        <family val="2"/>
        <scheme val="minor"/>
      </rPr>
      <t xml:space="preserve"> </t>
    </r>
    <r>
      <rPr>
        <sz val="11"/>
        <color theme="1"/>
        <rFont val="Calibri (Body)"/>
      </rPr>
      <t>basic tools of Quality</t>
    </r>
  </si>
  <si>
    <t>LABOUR ROOM (LaQshya)</t>
  </si>
  <si>
    <t>M-OT (LaQshya)</t>
  </si>
  <si>
    <t>Standard B6.</t>
  </si>
  <si>
    <t>Version- 03/DWH/UP/19</t>
  </si>
</sst>
</file>

<file path=xl/styles.xml><?xml version="1.0" encoding="utf-8"?>
<styleSheet xmlns="http://schemas.openxmlformats.org/spreadsheetml/2006/main">
  <numFmts count="2">
    <numFmt numFmtId="43" formatCode="_(* #,##0.00_);_(* \(#,##0.00\);_(* &quot;-&quot;??_);_(@_)"/>
    <numFmt numFmtId="164" formatCode="0.0"/>
  </numFmts>
  <fonts count="118">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6"/>
      <color rgb="FF000000"/>
      <name val="Calibri"/>
      <family val="2"/>
    </font>
    <font>
      <sz val="11"/>
      <name val="Calibri"/>
      <family val="2"/>
    </font>
    <font>
      <b/>
      <sz val="20"/>
      <color rgb="FF000000"/>
      <name val="Calibri"/>
      <family val="2"/>
    </font>
    <font>
      <b/>
      <sz val="18"/>
      <color rgb="FFFFFFFF"/>
      <name val="Calibri"/>
      <family val="2"/>
    </font>
    <font>
      <b/>
      <sz val="12"/>
      <name val="Calibri"/>
      <family val="2"/>
    </font>
    <font>
      <b/>
      <sz val="11"/>
      <name val="Calibri"/>
      <family val="2"/>
    </font>
    <font>
      <b/>
      <sz val="12"/>
      <color rgb="FF000000"/>
      <name val="Calibri"/>
      <family val="2"/>
    </font>
    <font>
      <b/>
      <sz val="11"/>
      <color rgb="FF000000"/>
      <name val="Calibri"/>
      <family val="2"/>
    </font>
    <font>
      <sz val="11"/>
      <name val="Calibri"/>
      <family val="2"/>
    </font>
    <font>
      <sz val="11"/>
      <color rgb="FFFFFFFF"/>
      <name val="Calibri"/>
      <family val="2"/>
    </font>
    <font>
      <b/>
      <sz val="16"/>
      <color rgb="FFFFFFFF"/>
      <name val="Calibri"/>
      <family val="2"/>
    </font>
    <font>
      <b/>
      <sz val="14"/>
      <color rgb="FFFFFFFF"/>
      <name val="Calibri"/>
      <family val="2"/>
    </font>
    <font>
      <b/>
      <sz val="11"/>
      <color rgb="FFFFFFFF"/>
      <name val="Calibri"/>
      <family val="2"/>
    </font>
    <font>
      <b/>
      <sz val="14"/>
      <color rgb="FF000000"/>
      <name val="Calibri"/>
      <family val="2"/>
    </font>
    <font>
      <b/>
      <sz val="14"/>
      <name val="Calibri"/>
      <family val="2"/>
    </font>
    <font>
      <sz val="12"/>
      <name val="Calibri"/>
      <family val="2"/>
    </font>
    <font>
      <sz val="12"/>
      <color rgb="FF000000"/>
      <name val="Calibri"/>
      <family val="2"/>
    </font>
    <font>
      <b/>
      <sz val="24"/>
      <color rgb="FFFFFFFF"/>
      <name val="Calibri"/>
      <family val="2"/>
    </font>
    <font>
      <sz val="20"/>
      <color rgb="FF000000"/>
      <name val="Calibri"/>
      <family val="2"/>
    </font>
    <font>
      <sz val="14"/>
      <color rgb="FF000000"/>
      <name val="Calibri"/>
      <family val="2"/>
    </font>
    <font>
      <b/>
      <sz val="16"/>
      <color rgb="FF000000"/>
      <name val="Calibri"/>
      <family val="2"/>
    </font>
    <font>
      <sz val="16"/>
      <color rgb="FF000000"/>
      <name val="Calibri"/>
      <family val="2"/>
    </font>
    <font>
      <b/>
      <u/>
      <sz val="11"/>
      <color rgb="FF000000"/>
      <name val="Calibri"/>
      <family val="2"/>
    </font>
    <font>
      <sz val="11"/>
      <color rgb="FFFF0000"/>
      <name val="Calibri"/>
      <family val="2"/>
    </font>
    <font>
      <b/>
      <sz val="36"/>
      <color rgb="FFFFFFFF"/>
      <name val="Calibri"/>
      <family val="2"/>
    </font>
    <font>
      <b/>
      <sz val="24"/>
      <color rgb="FF000000"/>
      <name val="Calibri"/>
      <family val="2"/>
    </font>
    <font>
      <b/>
      <sz val="36"/>
      <name val="Calibri"/>
      <family val="2"/>
    </font>
    <font>
      <sz val="20"/>
      <color rgb="FFFFFFFF"/>
      <name val="Calibri"/>
      <family val="2"/>
    </font>
    <font>
      <b/>
      <sz val="20"/>
      <color rgb="FFFFFFFF"/>
      <name val="Calibri"/>
      <family val="2"/>
    </font>
    <font>
      <b/>
      <sz val="12"/>
      <color rgb="FFFFFFFF"/>
      <name val="Calibri"/>
      <family val="2"/>
    </font>
    <font>
      <sz val="11"/>
      <color rgb="FF000000"/>
      <name val="Noto Sans Symbols"/>
    </font>
    <font>
      <sz val="12"/>
      <color rgb="FFFFFFFF"/>
      <name val="Calibri"/>
      <family val="2"/>
    </font>
    <font>
      <sz val="11"/>
      <color rgb="FF000000"/>
      <name val="Times New Roman"/>
      <family val="1"/>
    </font>
    <font>
      <sz val="7"/>
      <color rgb="FF000000"/>
      <name val="Times New Roman"/>
      <family val="1"/>
    </font>
    <font>
      <b/>
      <u/>
      <sz val="11"/>
      <color theme="1"/>
      <name val="Calibri"/>
      <family val="2"/>
    </font>
    <font>
      <sz val="14"/>
      <color theme="1"/>
      <name val="Calibri"/>
      <family val="2"/>
    </font>
    <font>
      <sz val="11"/>
      <color theme="1"/>
      <name val="Calibri"/>
      <family val="2"/>
    </font>
    <font>
      <sz val="28"/>
      <color theme="1"/>
      <name val="Calibri"/>
      <family val="2"/>
    </font>
    <font>
      <b/>
      <sz val="12"/>
      <color theme="1"/>
      <name val="Arial Black"/>
      <family val="2"/>
    </font>
    <font>
      <sz val="48"/>
      <color theme="1"/>
      <name val="Calibri"/>
      <family val="2"/>
    </font>
    <font>
      <sz val="11"/>
      <name val="Calibri"/>
      <family val="2"/>
    </font>
    <font>
      <sz val="11"/>
      <color theme="0"/>
      <name val="Calibri"/>
      <family val="2"/>
    </font>
    <font>
      <sz val="8"/>
      <color theme="0"/>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26"/>
      <color theme="1"/>
      <name val="Calibri"/>
      <family val="2"/>
      <scheme val="minor"/>
    </font>
    <font>
      <b/>
      <sz val="26"/>
      <color rgb="FFC00000"/>
      <name val="Calibri"/>
      <family val="2"/>
      <scheme val="minor"/>
    </font>
    <font>
      <b/>
      <sz val="22"/>
      <name val="Calibri"/>
      <family val="2"/>
      <scheme val="minor"/>
    </font>
    <font>
      <b/>
      <sz val="22"/>
      <color rgb="FFC00000"/>
      <name val="Calibri"/>
      <family val="2"/>
      <scheme val="minor"/>
    </font>
    <font>
      <sz val="16"/>
      <color theme="1"/>
      <name val="Calibri"/>
      <family val="2"/>
      <scheme val="minor"/>
    </font>
    <font>
      <sz val="16"/>
      <name val="Calibri"/>
      <family val="2"/>
      <scheme val="minor"/>
    </font>
    <font>
      <b/>
      <sz val="16"/>
      <name val="Calibri"/>
      <family val="2"/>
      <scheme val="minor"/>
    </font>
    <font>
      <b/>
      <sz val="26"/>
      <color theme="0"/>
      <name val="Calibri"/>
      <family val="2"/>
      <scheme val="minor"/>
    </font>
    <font>
      <sz val="20"/>
      <color theme="1"/>
      <name val="Calibri"/>
      <family val="2"/>
      <scheme val="minor"/>
    </font>
    <font>
      <b/>
      <sz val="20"/>
      <name val="Calibri"/>
      <family val="2"/>
      <scheme val="minor"/>
    </font>
    <font>
      <b/>
      <sz val="72"/>
      <color theme="1"/>
      <name val="Calibri"/>
      <family val="2"/>
      <scheme val="minor"/>
    </font>
    <font>
      <b/>
      <sz val="72"/>
      <color rgb="FFC00000"/>
      <name val="Calibri"/>
      <family val="2"/>
      <scheme val="minor"/>
    </font>
    <font>
      <b/>
      <sz val="20"/>
      <color theme="1"/>
      <name val="Calibri"/>
      <family val="2"/>
      <scheme val="minor"/>
    </font>
    <font>
      <b/>
      <sz val="20"/>
      <color rgb="FFC00000"/>
      <name val="Calibri"/>
      <family val="2"/>
      <scheme val="minor"/>
    </font>
    <font>
      <b/>
      <sz val="16"/>
      <color rgb="FFC00000"/>
      <name val="Calibri"/>
      <family val="2"/>
      <scheme val="minor"/>
    </font>
    <font>
      <sz val="16"/>
      <color rgb="FFC00000"/>
      <name val="Calibri"/>
      <family val="2"/>
      <scheme val="minor"/>
    </font>
    <font>
      <sz val="11"/>
      <color rgb="FFC00000"/>
      <name val="Calibri"/>
      <family val="2"/>
      <scheme val="minor"/>
    </font>
    <font>
      <b/>
      <sz val="12"/>
      <color theme="1"/>
      <name val="Calibri"/>
      <family val="2"/>
      <scheme val="minor"/>
    </font>
    <font>
      <b/>
      <sz val="11"/>
      <name val="Calibri"/>
      <family val="2"/>
      <scheme val="minor"/>
    </font>
    <font>
      <b/>
      <sz val="16"/>
      <color theme="0"/>
      <name val="Calibri"/>
      <family val="2"/>
      <scheme val="minor"/>
    </font>
    <font>
      <b/>
      <sz val="14"/>
      <color theme="1"/>
      <name val="Calibri"/>
      <family val="2"/>
      <scheme val="minor"/>
    </font>
    <font>
      <sz val="12"/>
      <name val="Calibri"/>
      <family val="2"/>
      <scheme val="minor"/>
    </font>
    <font>
      <sz val="11"/>
      <name val="Calibri"/>
      <family val="2"/>
      <scheme val="minor"/>
    </font>
    <font>
      <sz val="12"/>
      <color theme="1"/>
      <name val="Calibri"/>
      <family val="2"/>
      <scheme val="minor"/>
    </font>
    <font>
      <sz val="11"/>
      <color rgb="FF000000"/>
      <name val="Calibri"/>
      <family val="2"/>
      <scheme val="minor"/>
    </font>
    <font>
      <b/>
      <sz val="14"/>
      <name val="Calibri"/>
      <family val="2"/>
      <scheme val="minor"/>
    </font>
    <font>
      <sz val="12"/>
      <color rgb="FF000000"/>
      <name val="Calibri"/>
      <family val="2"/>
      <scheme val="minor"/>
    </font>
    <font>
      <b/>
      <sz val="14"/>
      <color rgb="FFFF0000"/>
      <name val="Calibri"/>
      <family val="2"/>
      <scheme val="minor"/>
    </font>
    <font>
      <vertAlign val="superscript"/>
      <sz val="11"/>
      <color theme="1"/>
      <name val="Calibri"/>
      <family val="2"/>
      <scheme val="minor"/>
    </font>
    <font>
      <sz val="11"/>
      <name val="Arial Narrow"/>
      <family val="2"/>
    </font>
    <font>
      <sz val="11"/>
      <color rgb="FF000000"/>
      <name val="Calibri"/>
      <family val="2"/>
    </font>
    <font>
      <sz val="11"/>
      <name val="Calibri (Body)"/>
    </font>
    <font>
      <sz val="14"/>
      <color theme="3" tint="-0.24994659260841701"/>
      <name val="Calibri"/>
      <family val="2"/>
      <scheme val="minor"/>
    </font>
    <font>
      <u/>
      <sz val="11"/>
      <color theme="10"/>
      <name val="Calibri"/>
      <family val="2"/>
    </font>
    <font>
      <sz val="11"/>
      <color rgb="FF000000"/>
      <name val="Calibri"/>
      <family val="2"/>
    </font>
    <font>
      <b/>
      <sz val="12"/>
      <name val="Calibri"/>
      <family val="2"/>
      <scheme val="minor"/>
    </font>
    <font>
      <sz val="11"/>
      <color rgb="FF0070C0"/>
      <name val="Calibri"/>
      <family val="2"/>
      <scheme val="minor"/>
    </font>
    <font>
      <b/>
      <sz val="14"/>
      <color theme="1" tint="0.14999847407452621"/>
      <name val="Calibri"/>
      <family val="2"/>
      <scheme val="minor"/>
    </font>
    <font>
      <sz val="11"/>
      <color theme="1" tint="0.14999847407452621"/>
      <name val="Calibri"/>
      <family val="2"/>
      <scheme val="minor"/>
    </font>
    <font>
      <b/>
      <sz val="11"/>
      <color rgb="FFFFFFFF"/>
      <name val="Calibri"/>
      <family val="2"/>
    </font>
    <font>
      <sz val="12"/>
      <name val="Calibri"/>
      <family val="2"/>
    </font>
    <font>
      <b/>
      <sz val="12"/>
      <color theme="0"/>
      <name val="Calibri"/>
      <family val="2"/>
    </font>
    <font>
      <b/>
      <sz val="11"/>
      <color theme="0"/>
      <name val="Calibri"/>
      <family val="2"/>
    </font>
    <font>
      <b/>
      <sz val="26"/>
      <color rgb="FFFF0000"/>
      <name val="Calibri"/>
      <family val="2"/>
    </font>
    <font>
      <b/>
      <sz val="20"/>
      <color rgb="FFFF0000"/>
      <name val="Calibri"/>
      <family val="2"/>
    </font>
    <font>
      <b/>
      <sz val="11"/>
      <color rgb="FFFF0000"/>
      <name val="Calibri"/>
      <family val="2"/>
    </font>
    <font>
      <sz val="11"/>
      <color rgb="FFFF0000"/>
      <name val="Calibri"/>
      <family val="2"/>
    </font>
    <font>
      <b/>
      <sz val="26"/>
      <color theme="1"/>
      <name val="Calibri"/>
      <family val="2"/>
    </font>
    <font>
      <b/>
      <sz val="20"/>
      <color theme="1"/>
      <name val="Calibri"/>
      <family val="2"/>
    </font>
    <font>
      <b/>
      <sz val="11"/>
      <color theme="1"/>
      <name val="Calibri"/>
      <family val="2"/>
    </font>
    <font>
      <sz val="12"/>
      <color rgb="FF000000"/>
      <name val="Calibri"/>
      <family val="2"/>
    </font>
    <font>
      <b/>
      <sz val="26"/>
      <color rgb="FF000000"/>
      <name val="Calibri"/>
      <family val="2"/>
    </font>
    <font>
      <sz val="12"/>
      <color theme="0"/>
      <name val="Calibri"/>
      <family val="2"/>
      <scheme val="minor"/>
    </font>
    <font>
      <sz val="22"/>
      <color rgb="FFFF0000"/>
      <name val="Calibri"/>
      <family val="2"/>
    </font>
    <font>
      <b/>
      <sz val="12"/>
      <color rgb="FFFF0000"/>
      <name val="Calibri"/>
      <family val="2"/>
    </font>
    <font>
      <b/>
      <sz val="12"/>
      <color theme="0"/>
      <name val="Calibri"/>
      <family val="2"/>
      <scheme val="minor"/>
    </font>
    <font>
      <b/>
      <sz val="14"/>
      <color theme="0"/>
      <name val="Calibri"/>
      <family val="2"/>
      <scheme val="minor"/>
    </font>
    <font>
      <b/>
      <sz val="20"/>
      <color theme="0"/>
      <name val="Calibri"/>
      <family val="2"/>
    </font>
    <font>
      <b/>
      <sz val="16"/>
      <name val="Calibri"/>
      <family val="2"/>
    </font>
    <font>
      <sz val="11.5"/>
      <color theme="1"/>
      <name val="Calibri"/>
      <family val="2"/>
      <scheme val="minor"/>
    </font>
    <font>
      <sz val="12"/>
      <color theme="1"/>
      <name val="Calibri"/>
      <family val="2"/>
    </font>
    <font>
      <sz val="11"/>
      <color theme="1"/>
      <name val="Calibri (Body)"/>
    </font>
    <font>
      <b/>
      <sz val="22"/>
      <color theme="0"/>
      <name val="Calibri"/>
      <family val="2"/>
      <scheme val="minor"/>
    </font>
    <font>
      <b/>
      <sz val="72"/>
      <color theme="0"/>
      <name val="Calibri"/>
      <family val="2"/>
      <scheme val="minor"/>
    </font>
    <font>
      <b/>
      <sz val="20"/>
      <color theme="0"/>
      <name val="Calibri"/>
      <family val="2"/>
      <scheme val="minor"/>
    </font>
    <font>
      <sz val="16"/>
      <color theme="0"/>
      <name val="Calibri"/>
      <family val="2"/>
      <scheme val="minor"/>
    </font>
  </fonts>
  <fills count="27">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rgb="FF0070C0"/>
        <bgColor rgb="FF0070C0"/>
      </patternFill>
    </fill>
    <fill>
      <patternFill patternType="solid">
        <fgColor rgb="FF7F7F7F"/>
        <bgColor rgb="FF7F7F7F"/>
      </patternFill>
    </fill>
    <fill>
      <patternFill patternType="solid">
        <fgColor rgb="FFFFFF00"/>
        <bgColor rgb="FFFFFF00"/>
      </patternFill>
    </fill>
    <fill>
      <patternFill patternType="solid">
        <fgColor rgb="FFDDD9C3"/>
        <bgColor rgb="FFDDD9C3"/>
      </patternFill>
    </fill>
    <fill>
      <patternFill patternType="solid">
        <fgColor rgb="FFC00000"/>
        <bgColor rgb="FFC00000"/>
      </patternFill>
    </fill>
    <fill>
      <patternFill patternType="solid">
        <fgColor rgb="FFA5A5A5"/>
        <bgColor rgb="FFA5A5A5"/>
      </patternFill>
    </fill>
    <fill>
      <patternFill patternType="solid">
        <fgColor rgb="FFEEECE1"/>
        <bgColor rgb="FFEEECE1"/>
      </patternFill>
    </fill>
    <fill>
      <patternFill patternType="solid">
        <fgColor rgb="FFC6D9F0"/>
        <bgColor rgb="FFC6D9F0"/>
      </patternFill>
    </fill>
    <fill>
      <patternFill patternType="solid">
        <fgColor rgb="FFFFFF00"/>
        <bgColor indexed="64"/>
      </patternFill>
    </fill>
    <fill>
      <patternFill patternType="solid">
        <fgColor theme="0"/>
        <bgColor indexed="64"/>
      </patternFill>
    </fill>
    <fill>
      <patternFill patternType="solid">
        <fgColor rgb="FFC00000"/>
        <bgColor indexed="64"/>
      </patternFill>
    </fill>
    <fill>
      <patternFill patternType="solid">
        <fgColor rgb="FF0070C0"/>
        <bgColor indexed="64"/>
      </patternFill>
    </fill>
    <fill>
      <patternFill patternType="solid">
        <fgColor theme="0" tint="-0.499984740745262"/>
        <bgColor indexed="64"/>
      </patternFill>
    </fill>
    <fill>
      <patternFill patternType="solid">
        <fgColor rgb="FFFF0000"/>
        <bgColor indexed="64"/>
      </patternFill>
    </fill>
    <fill>
      <patternFill patternType="solid">
        <fgColor rgb="FFFFC000"/>
        <bgColor indexed="64"/>
      </patternFill>
    </fill>
    <fill>
      <patternFill patternType="solid">
        <fgColor theme="0"/>
        <bgColor rgb="FF000000"/>
      </patternFill>
    </fill>
    <fill>
      <patternFill patternType="solid">
        <fgColor rgb="FFFFFFFF"/>
        <bgColor rgb="FF000000"/>
      </patternFill>
    </fill>
    <fill>
      <patternFill patternType="solid">
        <fgColor rgb="FFFF0000"/>
        <bgColor rgb="FF0070C0"/>
      </patternFill>
    </fill>
    <fill>
      <patternFill patternType="solid">
        <fgColor theme="0"/>
        <bgColor rgb="FFFF0000"/>
      </patternFill>
    </fill>
    <fill>
      <patternFill patternType="solid">
        <fgColor rgb="FF7030A0"/>
        <bgColor indexed="64"/>
      </patternFill>
    </fill>
    <fill>
      <patternFill patternType="solid">
        <fgColor theme="0"/>
        <bgColor rgb="FFE5DFEC"/>
      </patternFill>
    </fill>
    <fill>
      <patternFill patternType="solid">
        <fgColor theme="0"/>
        <bgColor rgb="FFFDE9D9"/>
      </patternFill>
    </fill>
    <fill>
      <patternFill patternType="solid">
        <fgColor theme="0"/>
        <bgColor rgb="FFC6D9F0"/>
      </patternFill>
    </fill>
  </fills>
  <borders count="5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right/>
      <top/>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medium">
        <color rgb="FF000000"/>
      </right>
      <top/>
      <bottom style="medium">
        <color rgb="FF000000"/>
      </bottom>
      <diagonal/>
    </border>
    <border>
      <left/>
      <right style="thin">
        <color auto="1"/>
      </right>
      <top style="medium">
        <color rgb="FF000000"/>
      </top>
      <bottom style="medium">
        <color rgb="FF000000"/>
      </bottom>
      <diagonal/>
    </border>
    <border>
      <left/>
      <right style="thin">
        <color auto="1"/>
      </right>
      <top style="thin">
        <color rgb="FF000000"/>
      </top>
      <bottom style="thin">
        <color rgb="FF000000"/>
      </bottom>
      <diagonal/>
    </border>
  </borders>
  <cellStyleXfs count="10">
    <xf numFmtId="0" fontId="0" fillId="0" borderId="0"/>
    <xf numFmtId="0" fontId="4" fillId="0" borderId="8"/>
    <xf numFmtId="9" fontId="4" fillId="0" borderId="8" applyFont="0" applyFill="0" applyBorder="0" applyAlignment="0" applyProtection="0"/>
    <xf numFmtId="0" fontId="84" fillId="0" borderId="8" applyFill="0" applyAlignment="0"/>
    <xf numFmtId="0" fontId="85" fillId="0" borderId="8" applyNumberFormat="0" applyFill="0" applyBorder="0" applyAlignment="0" applyProtection="0">
      <alignment vertical="top"/>
      <protection locked="0"/>
    </xf>
    <xf numFmtId="9" fontId="86" fillId="0" borderId="0" applyFont="0" applyFill="0" applyBorder="0" applyAlignment="0" applyProtection="0"/>
    <xf numFmtId="0" fontId="82" fillId="0" borderId="8"/>
    <xf numFmtId="0" fontId="3" fillId="0" borderId="8"/>
    <xf numFmtId="9" fontId="3" fillId="0" borderId="8" applyFont="0" applyFill="0" applyBorder="0" applyAlignment="0" applyProtection="0"/>
    <xf numFmtId="9" fontId="82" fillId="0" borderId="8" applyFont="0" applyFill="0" applyBorder="0" applyAlignment="0" applyProtection="0"/>
  </cellStyleXfs>
  <cellXfs count="1327">
    <xf numFmtId="0" fontId="0" fillId="0" borderId="0" xfId="0" applyFont="1" applyAlignment="1"/>
    <xf numFmtId="0" fontId="0" fillId="0" borderId="0" xfId="0" applyFont="1" applyAlignment="1">
      <alignment horizontal="left" vertical="top"/>
    </xf>
    <xf numFmtId="0" fontId="8" fillId="2" borderId="5" xfId="0" applyFont="1" applyFill="1" applyBorder="1" applyAlignment="1">
      <alignment horizontal="center" vertical="center"/>
    </xf>
    <xf numFmtId="0" fontId="9" fillId="0" borderId="6" xfId="0" applyFont="1" applyBorder="1" applyAlignment="1">
      <alignment horizontal="center" vertical="center"/>
    </xf>
    <xf numFmtId="0" fontId="10" fillId="0" borderId="4" xfId="0" applyFont="1" applyBorder="1" applyAlignment="1">
      <alignment horizontal="left" vertical="top"/>
    </xf>
    <xf numFmtId="0" fontId="11" fillId="0" borderId="4" xfId="0" applyFont="1" applyBorder="1" applyAlignment="1">
      <alignment horizontal="left" vertical="top" wrapText="1"/>
    </xf>
    <xf numFmtId="0" fontId="9"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13" fillId="4" borderId="4" xfId="0" applyFont="1" applyFill="1" applyBorder="1" applyAlignment="1">
      <alignment horizontal="left" vertical="top"/>
    </xf>
    <xf numFmtId="0" fontId="14" fillId="4" borderId="8" xfId="0" applyFont="1" applyFill="1" applyBorder="1" applyAlignment="1">
      <alignment horizontal="left" vertical="top"/>
    </xf>
    <xf numFmtId="0" fontId="0" fillId="0" borderId="4" xfId="0" applyFont="1" applyBorder="1" applyAlignment="1">
      <alignment horizontal="left" vertical="top" wrapText="1"/>
    </xf>
    <xf numFmtId="0" fontId="0" fillId="0" borderId="4" xfId="0" applyFont="1" applyBorder="1" applyAlignment="1">
      <alignment horizontal="left" vertical="top"/>
    </xf>
    <xf numFmtId="0" fontId="17" fillId="4" borderId="4" xfId="0" applyFont="1" applyFill="1" applyBorder="1" applyAlignment="1">
      <alignment horizontal="left" vertical="top"/>
    </xf>
    <xf numFmtId="0" fontId="17" fillId="4" borderId="11" xfId="0" applyFont="1" applyFill="1" applyBorder="1" applyAlignment="1">
      <alignment horizontal="left" vertical="top"/>
    </xf>
    <xf numFmtId="0" fontId="17" fillId="2" borderId="4" xfId="0" applyFont="1" applyFill="1" applyBorder="1" applyAlignment="1">
      <alignment horizontal="left" vertical="top"/>
    </xf>
    <xf numFmtId="0" fontId="20" fillId="0" borderId="4" xfId="0" applyFont="1" applyBorder="1" applyAlignment="1">
      <alignment horizontal="left" vertical="top" wrapText="1"/>
    </xf>
    <xf numFmtId="0" fontId="0" fillId="0" borderId="12" xfId="0" applyFont="1" applyBorder="1" applyAlignment="1">
      <alignment horizontal="left" vertical="top" wrapText="1"/>
    </xf>
    <xf numFmtId="0" fontId="13" fillId="0" borderId="12" xfId="0" applyFont="1" applyBorder="1" applyAlignment="1">
      <alignment wrapText="1"/>
    </xf>
    <xf numFmtId="0" fontId="13" fillId="0" borderId="4" xfId="0" applyFont="1" applyBorder="1"/>
    <xf numFmtId="0" fontId="13" fillId="0" borderId="4" xfId="0" applyFont="1" applyBorder="1" applyAlignment="1">
      <alignment wrapText="1"/>
    </xf>
    <xf numFmtId="0" fontId="13" fillId="0" borderId="4" xfId="0" applyFont="1" applyBorder="1" applyAlignment="1">
      <alignment horizontal="left" vertical="top" wrapText="1"/>
    </xf>
    <xf numFmtId="0" fontId="13" fillId="0" borderId="4" xfId="0" applyFont="1" applyBorder="1" applyAlignment="1">
      <alignment horizontal="left" vertical="top"/>
    </xf>
    <xf numFmtId="0" fontId="0" fillId="0" borderId="0" xfId="0" applyFont="1" applyAlignment="1">
      <alignment horizontal="left" vertical="top" wrapText="1"/>
    </xf>
    <xf numFmtId="0" fontId="17" fillId="2" borderId="7" xfId="0" applyFont="1" applyFill="1" applyBorder="1" applyAlignment="1">
      <alignment horizontal="left" vertical="top"/>
    </xf>
    <xf numFmtId="0" fontId="20" fillId="0" borderId="6" xfId="0" applyFont="1" applyBorder="1" applyAlignment="1">
      <alignment horizontal="left" vertical="top" wrapText="1"/>
    </xf>
    <xf numFmtId="0" fontId="0" fillId="0" borderId="6" xfId="0" applyFont="1" applyBorder="1" applyAlignment="1">
      <alignment horizontal="left" vertical="top"/>
    </xf>
    <xf numFmtId="0" fontId="21" fillId="0" borderId="4" xfId="0" applyFont="1" applyBorder="1" applyAlignment="1">
      <alignment horizontal="left" vertical="top" wrapText="1"/>
    </xf>
    <xf numFmtId="0" fontId="22" fillId="2" borderId="13" xfId="0" applyFont="1" applyFill="1" applyBorder="1" applyAlignment="1">
      <alignment vertical="top" wrapText="1"/>
    </xf>
    <xf numFmtId="0" fontId="0" fillId="0" borderId="4" xfId="0" applyFont="1" applyBorder="1" applyAlignment="1">
      <alignment wrapText="1"/>
    </xf>
    <xf numFmtId="0" fontId="0" fillId="0" borderId="4" xfId="0" applyFont="1" applyBorder="1"/>
    <xf numFmtId="0" fontId="17" fillId="4" borderId="4" xfId="0" applyFont="1" applyFill="1" applyBorder="1" applyAlignment="1">
      <alignment horizontal="left" vertical="top" wrapText="1"/>
    </xf>
    <xf numFmtId="0" fontId="20" fillId="3" borderId="4" xfId="0" applyFont="1" applyFill="1" applyBorder="1" applyAlignment="1">
      <alignment horizontal="left" vertical="center" wrapText="1"/>
    </xf>
    <xf numFmtId="0" fontId="0" fillId="0" borderId="1" xfId="0" applyFont="1" applyBorder="1" applyAlignment="1">
      <alignment wrapText="1"/>
    </xf>
    <xf numFmtId="0" fontId="13" fillId="0" borderId="0" xfId="0" applyFont="1" applyAlignment="1">
      <alignment horizontal="left" vertical="top"/>
    </xf>
    <xf numFmtId="0" fontId="0" fillId="0" borderId="0" xfId="0" applyFont="1" applyAlignment="1">
      <alignment wrapText="1"/>
    </xf>
    <xf numFmtId="0" fontId="20" fillId="0" borderId="4" xfId="0" applyFont="1" applyBorder="1" applyAlignment="1">
      <alignment horizontal="left" vertical="center" wrapText="1"/>
    </xf>
    <xf numFmtId="0" fontId="21" fillId="0" borderId="0" xfId="0" applyFont="1" applyAlignment="1">
      <alignment wrapText="1"/>
    </xf>
    <xf numFmtId="0" fontId="21" fillId="0" borderId="0" xfId="0" applyFont="1" applyAlignment="1">
      <alignment vertical="center" wrapText="1"/>
    </xf>
    <xf numFmtId="0" fontId="21" fillId="0" borderId="4" xfId="0" applyFont="1" applyBorder="1" applyAlignment="1">
      <alignment horizontal="left" vertical="center" wrapText="1"/>
    </xf>
    <xf numFmtId="0" fontId="23" fillId="0" borderId="0" xfId="0" applyFont="1"/>
    <xf numFmtId="1" fontId="0" fillId="0" borderId="0" xfId="0" applyNumberFormat="1" applyFont="1" applyAlignment="1">
      <alignment horizontal="center"/>
    </xf>
    <xf numFmtId="0" fontId="0" fillId="0" borderId="0" xfId="0" applyFont="1"/>
    <xf numFmtId="0" fontId="21" fillId="3" borderId="4" xfId="0" applyFont="1" applyFill="1" applyBorder="1" applyAlignment="1">
      <alignment horizontal="left" vertical="top" wrapText="1"/>
    </xf>
    <xf numFmtId="0" fontId="24" fillId="0" borderId="0" xfId="0" applyFont="1" applyAlignment="1">
      <alignment horizontal="center" vertical="center"/>
    </xf>
    <xf numFmtId="0" fontId="20" fillId="0" borderId="1" xfId="0" applyFont="1" applyBorder="1" applyAlignment="1">
      <alignment horizontal="left" vertical="top" wrapText="1"/>
    </xf>
    <xf numFmtId="0" fontId="20" fillId="3" borderId="13" xfId="0" applyFont="1" applyFill="1" applyBorder="1" applyAlignment="1">
      <alignment horizontal="left" vertical="top" wrapText="1"/>
    </xf>
    <xf numFmtId="0" fontId="20" fillId="3" borderId="4" xfId="0" applyFont="1" applyFill="1" applyBorder="1" applyAlignment="1">
      <alignment horizontal="left" vertical="top" wrapText="1"/>
    </xf>
    <xf numFmtId="0" fontId="0" fillId="3" borderId="4" xfId="0" applyFont="1" applyFill="1" applyBorder="1" applyAlignment="1">
      <alignment horizontal="left" vertical="top" wrapText="1"/>
    </xf>
    <xf numFmtId="0" fontId="13" fillId="0" borderId="4" xfId="0" applyFont="1" applyBorder="1" applyAlignment="1">
      <alignment horizontal="center"/>
    </xf>
    <xf numFmtId="0" fontId="0" fillId="3" borderId="4" xfId="0" applyFont="1" applyFill="1" applyBorder="1" applyAlignment="1">
      <alignment horizontal="left" vertical="top"/>
    </xf>
    <xf numFmtId="0" fontId="20" fillId="0" borderId="22" xfId="0" applyFont="1" applyBorder="1" applyAlignment="1">
      <alignment horizontal="left" vertical="top" wrapText="1"/>
    </xf>
    <xf numFmtId="0" fontId="20" fillId="0" borderId="14" xfId="0" applyFont="1" applyBorder="1" applyAlignment="1">
      <alignment horizontal="left" vertical="top" wrapText="1"/>
    </xf>
    <xf numFmtId="0" fontId="0" fillId="0" borderId="12" xfId="0" applyFont="1" applyBorder="1" applyAlignment="1">
      <alignment horizontal="left" vertical="top"/>
    </xf>
    <xf numFmtId="0" fontId="21" fillId="3" borderId="13" xfId="0" applyFont="1" applyFill="1" applyBorder="1" applyAlignment="1">
      <alignment horizontal="left" vertical="top" wrapText="1"/>
    </xf>
    <xf numFmtId="0" fontId="21" fillId="3" borderId="29" xfId="0" applyFont="1" applyFill="1" applyBorder="1" applyAlignment="1">
      <alignment horizontal="left" vertical="top" wrapText="1"/>
    </xf>
    <xf numFmtId="0" fontId="13" fillId="3" borderId="4" xfId="0" applyFont="1" applyFill="1" applyBorder="1" applyAlignment="1">
      <alignment horizontal="left" vertical="top" wrapText="1"/>
    </xf>
    <xf numFmtId="0" fontId="21" fillId="3" borderId="33" xfId="0" applyFont="1" applyFill="1" applyBorder="1" applyAlignment="1">
      <alignment horizontal="left" vertical="top" wrapText="1"/>
    </xf>
    <xf numFmtId="0" fontId="17" fillId="8" borderId="11" xfId="0" applyFont="1" applyFill="1" applyBorder="1" applyAlignment="1">
      <alignment horizontal="center" vertical="center"/>
    </xf>
    <xf numFmtId="0" fontId="21" fillId="0" borderId="1" xfId="0" applyFont="1" applyBorder="1" applyAlignment="1">
      <alignment horizontal="left" vertical="top" wrapText="1"/>
    </xf>
    <xf numFmtId="164" fontId="26" fillId="0" borderId="4" xfId="0" applyNumberFormat="1" applyFont="1" applyBorder="1" applyAlignment="1">
      <alignment horizontal="center" vertical="center"/>
    </xf>
    <xf numFmtId="164" fontId="17" fillId="8" borderId="4" xfId="0" applyNumberFormat="1" applyFont="1" applyFill="1" applyBorder="1" applyAlignment="1">
      <alignment horizontal="center" vertical="center"/>
    </xf>
    <xf numFmtId="0" fontId="17" fillId="4" borderId="8" xfId="0" applyFont="1" applyFill="1" applyBorder="1" applyAlignment="1">
      <alignment horizontal="left" vertical="top"/>
    </xf>
    <xf numFmtId="0" fontId="17" fillId="2" borderId="4" xfId="0" applyFont="1" applyFill="1" applyBorder="1" applyAlignment="1">
      <alignment horizontal="left" vertical="top" wrapText="1"/>
    </xf>
    <xf numFmtId="0" fontId="17" fillId="2" borderId="11" xfId="0" applyFont="1" applyFill="1" applyBorder="1" applyAlignment="1">
      <alignment horizontal="left" vertical="top" wrapText="1"/>
    </xf>
    <xf numFmtId="0" fontId="0" fillId="0" borderId="4" xfId="0" applyFont="1" applyBorder="1" applyAlignment="1">
      <alignment horizontal="left" wrapText="1"/>
    </xf>
    <xf numFmtId="0" fontId="0" fillId="3" borderId="8" xfId="0" applyFont="1" applyFill="1" applyBorder="1"/>
    <xf numFmtId="0" fontId="20" fillId="0" borderId="4" xfId="0" applyFont="1" applyBorder="1" applyAlignment="1">
      <alignment vertical="top" wrapText="1"/>
    </xf>
    <xf numFmtId="0" fontId="17" fillId="4" borderId="8" xfId="0" applyFont="1" applyFill="1" applyBorder="1"/>
    <xf numFmtId="0" fontId="17" fillId="2" borderId="4" xfId="0" applyFont="1" applyFill="1" applyBorder="1"/>
    <xf numFmtId="0" fontId="17" fillId="4" borderId="4" xfId="0" applyFont="1" applyFill="1" applyBorder="1"/>
    <xf numFmtId="0" fontId="21" fillId="0" borderId="24" xfId="0" applyFont="1" applyBorder="1" applyAlignment="1">
      <alignment horizontal="left" vertical="top" wrapText="1"/>
    </xf>
    <xf numFmtId="0" fontId="21" fillId="0" borderId="4" xfId="0" applyFont="1" applyBorder="1" applyAlignment="1">
      <alignment vertical="top" wrapText="1"/>
    </xf>
    <xf numFmtId="0" fontId="0" fillId="0" borderId="4" xfId="0" applyFont="1" applyBorder="1" applyAlignment="1">
      <alignment vertical="top" wrapText="1"/>
    </xf>
    <xf numFmtId="0" fontId="13" fillId="0" borderId="12" xfId="0" applyFont="1" applyBorder="1"/>
    <xf numFmtId="0" fontId="17" fillId="2" borderId="11" xfId="0" applyFont="1" applyFill="1" applyBorder="1" applyAlignment="1">
      <alignment horizontal="left" vertical="top"/>
    </xf>
    <xf numFmtId="0" fontId="17" fillId="0" borderId="0" xfId="0" applyFont="1" applyAlignment="1">
      <alignment horizontal="left" vertical="top"/>
    </xf>
    <xf numFmtId="0" fontId="31" fillId="6" borderId="4" xfId="0" applyFont="1" applyFill="1" applyBorder="1" applyAlignment="1">
      <alignment horizontal="center" vertical="center" wrapText="1"/>
    </xf>
    <xf numFmtId="0" fontId="26" fillId="0" borderId="4" xfId="0" applyFont="1" applyBorder="1" applyAlignment="1">
      <alignment horizontal="left" vertical="top" wrapText="1"/>
    </xf>
    <xf numFmtId="0" fontId="14" fillId="0" borderId="0" xfId="0" applyFont="1" applyAlignment="1">
      <alignment horizontal="left" vertical="top"/>
    </xf>
    <xf numFmtId="0" fontId="22" fillId="4" borderId="13" xfId="0" applyFont="1" applyFill="1" applyBorder="1" applyAlignment="1">
      <alignment vertical="top" wrapText="1"/>
    </xf>
    <xf numFmtId="0" fontId="30" fillId="0" borderId="1" xfId="0" applyFont="1" applyBorder="1" applyAlignment="1">
      <alignment vertical="top" wrapText="1"/>
    </xf>
    <xf numFmtId="0" fontId="32" fillId="4" borderId="13" xfId="0" applyFont="1" applyFill="1" applyBorder="1" applyAlignment="1">
      <alignment vertical="top" wrapText="1"/>
    </xf>
    <xf numFmtId="0" fontId="0" fillId="3" borderId="13" xfId="0" applyFont="1" applyFill="1" applyBorder="1" applyAlignment="1">
      <alignment wrapText="1"/>
    </xf>
    <xf numFmtId="0" fontId="11" fillId="0" borderId="4" xfId="0" applyFont="1" applyBorder="1" applyAlignment="1">
      <alignment horizontal="left" vertical="top"/>
    </xf>
    <xf numFmtId="0" fontId="12" fillId="0" borderId="4" xfId="0" applyFont="1" applyBorder="1" applyAlignment="1">
      <alignment horizontal="left" vertical="top"/>
    </xf>
    <xf numFmtId="0" fontId="26" fillId="4" borderId="8" xfId="0" applyFont="1" applyFill="1" applyBorder="1" applyAlignment="1">
      <alignment horizontal="left" vertical="top"/>
    </xf>
    <xf numFmtId="0" fontId="34" fillId="4" borderId="4" xfId="0" applyFont="1" applyFill="1" applyBorder="1" applyAlignment="1">
      <alignment vertical="center"/>
    </xf>
    <xf numFmtId="0" fontId="34" fillId="4" borderId="4" xfId="0" applyFont="1" applyFill="1" applyBorder="1" applyAlignment="1">
      <alignment horizontal="left" vertical="top"/>
    </xf>
    <xf numFmtId="0" fontId="34" fillId="4" borderId="8" xfId="0" applyFont="1" applyFill="1" applyBorder="1" applyAlignment="1">
      <alignment horizontal="left" vertical="top"/>
    </xf>
    <xf numFmtId="0" fontId="11" fillId="4" borderId="8" xfId="0" applyFont="1" applyFill="1" applyBorder="1" applyAlignment="1">
      <alignment horizontal="left" vertical="top"/>
    </xf>
    <xf numFmtId="0" fontId="25" fillId="2" borderId="8" xfId="0" applyFont="1" applyFill="1" applyBorder="1" applyAlignment="1">
      <alignment horizontal="left" vertical="top"/>
    </xf>
    <xf numFmtId="0" fontId="25" fillId="4" borderId="8" xfId="0" applyFont="1" applyFill="1" applyBorder="1" applyAlignment="1">
      <alignment horizontal="left" vertical="top"/>
    </xf>
    <xf numFmtId="0" fontId="34" fillId="4" borderId="8" xfId="0" applyFont="1" applyFill="1" applyBorder="1"/>
    <xf numFmtId="0" fontId="0" fillId="4" borderId="8" xfId="0" applyFont="1" applyFill="1" applyBorder="1" applyAlignment="1">
      <alignment horizontal="left" vertical="top"/>
    </xf>
    <xf numFmtId="0" fontId="10" fillId="3" borderId="4" xfId="0" applyFont="1" applyFill="1" applyBorder="1" applyAlignment="1">
      <alignment horizontal="center" vertical="center" wrapText="1"/>
    </xf>
    <xf numFmtId="0" fontId="11" fillId="0" borderId="0" xfId="0" applyFont="1" applyAlignment="1">
      <alignment horizontal="left" vertical="top"/>
    </xf>
    <xf numFmtId="0" fontId="0" fillId="0" borderId="0" xfId="0" applyFont="1" applyAlignment="1">
      <alignment vertical="top" wrapText="1"/>
    </xf>
    <xf numFmtId="0" fontId="0" fillId="0" borderId="12" xfId="0" applyFont="1" applyBorder="1"/>
    <xf numFmtId="0" fontId="0" fillId="0" borderId="26" xfId="0" applyFont="1" applyBorder="1" applyAlignment="1">
      <alignment wrapText="1"/>
    </xf>
    <xf numFmtId="0" fontId="39" fillId="0" borderId="18" xfId="0" applyFont="1" applyBorder="1" applyAlignment="1">
      <alignment horizontal="center" vertical="center"/>
    </xf>
    <xf numFmtId="0" fontId="39" fillId="0" borderId="19" xfId="0" applyFont="1" applyBorder="1" applyAlignment="1">
      <alignment horizontal="center" vertical="center"/>
    </xf>
    <xf numFmtId="0" fontId="39" fillId="0" borderId="20" xfId="0" applyFont="1" applyBorder="1" applyAlignment="1">
      <alignment horizontal="center" vertical="center"/>
    </xf>
    <xf numFmtId="164" fontId="42" fillId="0" borderId="21" xfId="0" applyNumberFormat="1" applyFont="1" applyBorder="1" applyAlignment="1">
      <alignment horizontal="center" vertical="center"/>
    </xf>
    <xf numFmtId="164" fontId="42" fillId="0" borderId="4" xfId="0" applyNumberFormat="1" applyFont="1" applyBorder="1" applyAlignment="1">
      <alignment horizontal="center" vertical="center"/>
    </xf>
    <xf numFmtId="164" fontId="42" fillId="0" borderId="23" xfId="0" applyNumberFormat="1" applyFont="1" applyBorder="1" applyAlignment="1">
      <alignment horizontal="center" vertical="center"/>
    </xf>
    <xf numFmtId="0" fontId="39" fillId="0" borderId="21" xfId="0" applyFont="1" applyBorder="1" applyAlignment="1">
      <alignment horizontal="center" vertical="center"/>
    </xf>
    <xf numFmtId="0" fontId="39" fillId="0" borderId="23" xfId="0" applyFont="1" applyBorder="1" applyAlignment="1">
      <alignment horizontal="center" vertical="center"/>
    </xf>
    <xf numFmtId="0" fontId="39" fillId="0" borderId="4" xfId="0" applyFont="1" applyBorder="1" applyAlignment="1">
      <alignment horizontal="center" vertical="center"/>
    </xf>
    <xf numFmtId="164" fontId="42" fillId="0" borderId="31" xfId="0" applyNumberFormat="1" applyFont="1" applyBorder="1" applyAlignment="1">
      <alignment horizontal="center" vertical="center"/>
    </xf>
    <xf numFmtId="164" fontId="42" fillId="0" borderId="32" xfId="0" applyNumberFormat="1" applyFont="1" applyBorder="1" applyAlignment="1">
      <alignment horizontal="center" vertical="center"/>
    </xf>
    <xf numFmtId="0" fontId="46" fillId="0" borderId="0" xfId="0" applyFont="1" applyAlignment="1">
      <alignment horizontal="left" vertical="top"/>
    </xf>
    <xf numFmtId="0" fontId="46" fillId="0" borderId="0" xfId="0" applyFont="1" applyAlignment="1"/>
    <xf numFmtId="0" fontId="46" fillId="0" borderId="0" xfId="0" applyFont="1" applyAlignment="1">
      <alignment horizontal="left" vertical="top" wrapText="1"/>
    </xf>
    <xf numFmtId="0" fontId="46" fillId="0" borderId="0" xfId="0" applyFont="1"/>
    <xf numFmtId="164" fontId="47" fillId="0" borderId="0" xfId="0" applyNumberFormat="1" applyFont="1"/>
    <xf numFmtId="164" fontId="46" fillId="0" borderId="0" xfId="0" applyNumberFormat="1" applyFont="1"/>
    <xf numFmtId="0" fontId="47" fillId="0" borderId="0" xfId="0" applyFont="1"/>
    <xf numFmtId="164" fontId="26" fillId="0" borderId="4" xfId="0" applyNumberFormat="1" applyFont="1" applyFill="1" applyBorder="1" applyAlignment="1">
      <alignment horizontal="center" vertical="center"/>
    </xf>
    <xf numFmtId="164" fontId="42" fillId="0" borderId="30" xfId="0" applyNumberFormat="1" applyFont="1" applyFill="1" applyBorder="1" applyAlignment="1">
      <alignment horizontal="center" vertical="center"/>
    </xf>
    <xf numFmtId="0" fontId="4" fillId="0" borderId="8" xfId="1" applyAlignment="1">
      <alignment horizontal="left" vertical="top"/>
    </xf>
    <xf numFmtId="0" fontId="57" fillId="0" borderId="44" xfId="1" applyFont="1" applyFill="1" applyBorder="1" applyAlignment="1" applyProtection="1">
      <alignment horizontal="left" vertical="top" wrapText="1"/>
      <protection hidden="1"/>
    </xf>
    <xf numFmtId="0" fontId="61" fillId="0" borderId="44" xfId="1" applyFont="1" applyFill="1" applyBorder="1" applyAlignment="1" applyProtection="1">
      <alignment horizontal="left" vertical="center" wrapText="1"/>
    </xf>
    <xf numFmtId="0" fontId="60" fillId="0" borderId="44" xfId="1" applyFont="1" applyBorder="1" applyAlignment="1" applyProtection="1">
      <alignment horizontal="left" vertical="top" wrapText="1"/>
    </xf>
    <xf numFmtId="0" fontId="58" fillId="0" borderId="44" xfId="1" applyFont="1" applyFill="1" applyBorder="1" applyAlignment="1" applyProtection="1">
      <alignment horizontal="left" vertical="center" wrapText="1"/>
      <protection locked="0"/>
    </xf>
    <xf numFmtId="0" fontId="57" fillId="0" borderId="44" xfId="1" applyFont="1" applyFill="1" applyBorder="1" applyAlignment="1" applyProtection="1">
      <alignment horizontal="left" vertical="center" wrapText="1"/>
      <protection locked="0"/>
    </xf>
    <xf numFmtId="0" fontId="4" fillId="0" borderId="8" xfId="1" applyFont="1" applyAlignment="1">
      <alignment horizontal="left" vertical="top"/>
    </xf>
    <xf numFmtId="0" fontId="68" fillId="0" borderId="8" xfId="1" applyFont="1" applyAlignment="1">
      <alignment horizontal="left" vertical="top"/>
    </xf>
    <xf numFmtId="0" fontId="69" fillId="0" borderId="44" xfId="1" applyFont="1" applyFill="1" applyBorder="1" applyAlignment="1">
      <alignment horizontal="center" vertical="top" wrapText="1"/>
    </xf>
    <xf numFmtId="0" fontId="50" fillId="0" borderId="44" xfId="1" applyFont="1" applyBorder="1" applyAlignment="1">
      <alignment horizontal="center" vertical="top" wrapText="1"/>
    </xf>
    <xf numFmtId="0" fontId="70" fillId="0" borderId="44" xfId="1" applyFont="1" applyBorder="1" applyAlignment="1">
      <alignment horizontal="center" vertical="top" wrapText="1"/>
    </xf>
    <xf numFmtId="0" fontId="51" fillId="15" borderId="44" xfId="1" applyFont="1" applyFill="1" applyBorder="1" applyAlignment="1">
      <alignment horizontal="left" vertical="top"/>
    </xf>
    <xf numFmtId="0" fontId="48" fillId="15" borderId="44" xfId="1" applyFont="1" applyFill="1" applyBorder="1" applyAlignment="1">
      <alignment horizontal="left" vertical="center"/>
    </xf>
    <xf numFmtId="0" fontId="48" fillId="17" borderId="44" xfId="1" applyFont="1" applyFill="1" applyBorder="1" applyAlignment="1">
      <alignment horizontal="left" vertical="top"/>
    </xf>
    <xf numFmtId="0" fontId="73" fillId="0" borderId="44" xfId="1" applyFont="1" applyBorder="1" applyAlignment="1">
      <alignment horizontal="left" vertical="top" wrapText="1"/>
    </xf>
    <xf numFmtId="0" fontId="4" fillId="0" borderId="44" xfId="1" applyBorder="1" applyAlignment="1">
      <alignment horizontal="left" vertical="top"/>
    </xf>
    <xf numFmtId="0" fontId="74" fillId="0" borderId="44" xfId="1" applyFont="1" applyBorder="1" applyAlignment="1">
      <alignment horizontal="left" vertical="top"/>
    </xf>
    <xf numFmtId="0" fontId="49" fillId="0" borderId="8" xfId="1" applyFont="1" applyAlignment="1">
      <alignment horizontal="left" vertical="top"/>
    </xf>
    <xf numFmtId="0" fontId="4" fillId="0" borderId="44" xfId="1" applyBorder="1" applyAlignment="1">
      <alignment vertical="top" wrapText="1"/>
    </xf>
    <xf numFmtId="0" fontId="4" fillId="0" borderId="44" xfId="1" applyBorder="1" applyAlignment="1" applyProtection="1">
      <alignment horizontal="left" vertical="top"/>
      <protection locked="0"/>
    </xf>
    <xf numFmtId="0" fontId="4" fillId="0" borderId="44" xfId="1" applyBorder="1" applyAlignment="1">
      <alignment horizontal="left" vertical="top" wrapText="1"/>
    </xf>
    <xf numFmtId="0" fontId="4" fillId="0" borderId="8" xfId="1" applyAlignment="1">
      <alignment vertical="top" wrapText="1"/>
    </xf>
    <xf numFmtId="0" fontId="4" fillId="0" borderId="44" xfId="1" applyFill="1" applyBorder="1" applyAlignment="1" applyProtection="1">
      <alignment horizontal="left" vertical="top" wrapText="1"/>
      <protection locked="0"/>
    </xf>
    <xf numFmtId="0" fontId="4" fillId="0" borderId="44" xfId="1" applyFill="1" applyBorder="1" applyAlignment="1">
      <alignment horizontal="left" vertical="top" wrapText="1"/>
    </xf>
    <xf numFmtId="0" fontId="4" fillId="0" borderId="44" xfId="1" applyFill="1" applyBorder="1" applyAlignment="1" applyProtection="1">
      <alignment horizontal="left" vertical="top"/>
      <protection locked="0"/>
    </xf>
    <xf numFmtId="0" fontId="48" fillId="15" borderId="44" xfId="1" applyFont="1" applyFill="1" applyBorder="1" applyAlignment="1">
      <alignment horizontal="left" vertical="top"/>
    </xf>
    <xf numFmtId="0" fontId="75" fillId="0" borderId="44" xfId="1" applyFont="1" applyFill="1" applyBorder="1" applyAlignment="1">
      <alignment horizontal="left" vertical="top" wrapText="1"/>
    </xf>
    <xf numFmtId="0" fontId="76" fillId="0" borderId="44" xfId="1" applyFont="1" applyBorder="1" applyAlignment="1">
      <alignment vertical="top" wrapText="1"/>
    </xf>
    <xf numFmtId="0" fontId="74" fillId="0" borderId="44" xfId="1" applyFont="1" applyBorder="1" applyAlignment="1">
      <alignment vertical="top" wrapText="1"/>
    </xf>
    <xf numFmtId="0" fontId="74" fillId="0" borderId="44" xfId="1" applyFont="1" applyFill="1" applyBorder="1" applyAlignment="1" applyProtection="1">
      <alignment horizontal="left" vertical="top"/>
      <protection locked="0"/>
    </xf>
    <xf numFmtId="0" fontId="4" fillId="18" borderId="44" xfId="1" applyFill="1" applyBorder="1" applyAlignment="1">
      <alignment horizontal="left" vertical="top"/>
    </xf>
    <xf numFmtId="0" fontId="48" fillId="17" borderId="44" xfId="1" applyFont="1" applyFill="1" applyBorder="1" applyAlignment="1">
      <alignment horizontal="left" vertical="center"/>
    </xf>
    <xf numFmtId="0" fontId="4" fillId="0" borderId="44" xfId="1" applyFill="1" applyBorder="1" applyAlignment="1">
      <alignment vertical="top" wrapText="1"/>
    </xf>
    <xf numFmtId="0" fontId="4" fillId="0" borderId="44" xfId="1" applyFont="1" applyBorder="1" applyAlignment="1">
      <alignment horizontal="left" vertical="top"/>
    </xf>
    <xf numFmtId="0" fontId="74" fillId="0" borderId="44" xfId="1" applyFont="1" applyBorder="1" applyAlignment="1">
      <alignment horizontal="left" vertical="top" wrapText="1"/>
    </xf>
    <xf numFmtId="0" fontId="4" fillId="13" borderId="44" xfId="1" applyFill="1" applyBorder="1" applyAlignment="1" applyProtection="1">
      <alignment horizontal="left" vertical="top"/>
      <protection locked="0"/>
    </xf>
    <xf numFmtId="0" fontId="74" fillId="13" borderId="44" xfId="1" applyFont="1" applyFill="1" applyBorder="1" applyAlignment="1">
      <alignment horizontal="left" vertical="top"/>
    </xf>
    <xf numFmtId="0" fontId="4" fillId="13" borderId="44" xfId="1" applyFill="1" applyBorder="1" applyAlignment="1">
      <alignment horizontal="left" vertical="top" wrapText="1"/>
    </xf>
    <xf numFmtId="0" fontId="4" fillId="0" borderId="45" xfId="1" applyBorder="1" applyAlignment="1">
      <alignment horizontal="left" vertical="top"/>
    </xf>
    <xf numFmtId="0" fontId="73" fillId="0" borderId="44" xfId="1" applyFont="1" applyFill="1" applyBorder="1" applyAlignment="1">
      <alignment horizontal="left" vertical="top" wrapText="1"/>
    </xf>
    <xf numFmtId="0" fontId="48" fillId="17" borderId="44" xfId="1" applyFont="1" applyFill="1" applyBorder="1" applyAlignment="1" applyProtection="1">
      <alignment horizontal="left" vertical="top"/>
    </xf>
    <xf numFmtId="0" fontId="4" fillId="0" borderId="41" xfId="1" applyBorder="1" applyAlignment="1">
      <alignment horizontal="left" vertical="top"/>
    </xf>
    <xf numFmtId="0" fontId="74" fillId="0" borderId="41" xfId="1" applyFont="1" applyBorder="1" applyAlignment="1">
      <alignment horizontal="left" vertical="top"/>
    </xf>
    <xf numFmtId="0" fontId="48" fillId="15" borderId="44" xfId="1" applyFont="1" applyFill="1" applyBorder="1" applyAlignment="1">
      <alignment horizontal="left" vertical="center" wrapText="1"/>
    </xf>
    <xf numFmtId="0" fontId="73" fillId="13" borderId="44" xfId="1" applyFont="1" applyFill="1" applyBorder="1" applyAlignment="1">
      <alignment horizontal="left" vertical="center" wrapText="1"/>
    </xf>
    <xf numFmtId="0" fontId="4" fillId="0" borderId="40" xfId="1" applyBorder="1" applyAlignment="1">
      <alignment vertical="top" wrapText="1"/>
    </xf>
    <xf numFmtId="0" fontId="74" fillId="13" borderId="44" xfId="1" applyFont="1" applyFill="1" applyBorder="1" applyAlignment="1">
      <alignment horizontal="left" vertical="top" wrapText="1"/>
    </xf>
    <xf numFmtId="0" fontId="4" fillId="0" borderId="8" xfId="1" applyAlignment="1">
      <alignment horizontal="left" vertical="top" wrapText="1"/>
    </xf>
    <xf numFmtId="0" fontId="73" fillId="0" borderId="44" xfId="1" applyFont="1" applyBorder="1" applyAlignment="1">
      <alignment horizontal="left" vertical="center" wrapText="1"/>
    </xf>
    <xf numFmtId="0" fontId="78" fillId="0" borderId="8" xfId="1" applyFont="1" applyAlignment="1">
      <alignment wrapText="1"/>
    </xf>
    <xf numFmtId="0" fontId="4" fillId="0" borderId="40" xfId="1" applyFill="1" applyBorder="1" applyAlignment="1" applyProtection="1">
      <alignment vertical="top" wrapText="1"/>
    </xf>
    <xf numFmtId="0" fontId="4" fillId="0" borderId="44" xfId="1" applyBorder="1" applyAlignment="1" applyProtection="1">
      <alignment horizontal="left" vertical="top" wrapText="1"/>
      <protection locked="0"/>
    </xf>
    <xf numFmtId="0" fontId="74" fillId="0" borderId="44" xfId="1" applyFont="1" applyBorder="1" applyAlignment="1" applyProtection="1">
      <alignment horizontal="left" vertical="top" wrapText="1"/>
    </xf>
    <xf numFmtId="0" fontId="4" fillId="0" borderId="8" xfId="1" applyAlignment="1" applyProtection="1">
      <alignment horizontal="left" vertical="top" wrapText="1"/>
    </xf>
    <xf numFmtId="0" fontId="78" fillId="0" borderId="8" xfId="1" applyFont="1" applyAlignment="1">
      <alignment vertical="center" wrapText="1"/>
    </xf>
    <xf numFmtId="0" fontId="75" fillId="0" borderId="44" xfId="1" applyFont="1" applyBorder="1" applyAlignment="1">
      <alignment horizontal="left" vertical="center" wrapText="1"/>
    </xf>
    <xf numFmtId="0" fontId="75" fillId="0" borderId="44" xfId="1" applyFont="1" applyBorder="1" applyAlignment="1">
      <alignment horizontal="left" vertical="top" wrapText="1"/>
    </xf>
    <xf numFmtId="0" fontId="4" fillId="0" borderId="40" xfId="1" applyFill="1" applyBorder="1" applyAlignment="1">
      <alignment vertical="top" wrapText="1"/>
    </xf>
    <xf numFmtId="0" fontId="75" fillId="13" borderId="44" xfId="1" applyFont="1" applyFill="1" applyBorder="1" applyAlignment="1">
      <alignment horizontal="left" vertical="top" wrapText="1"/>
    </xf>
    <xf numFmtId="0" fontId="4" fillId="0" borderId="44" xfId="1" applyBorder="1" applyAlignment="1">
      <alignment wrapText="1"/>
    </xf>
    <xf numFmtId="0" fontId="4" fillId="0" borderId="44" xfId="1" applyBorder="1" applyProtection="1"/>
    <xf numFmtId="0" fontId="4" fillId="0" borderId="44" xfId="1" applyBorder="1" applyAlignment="1" applyProtection="1">
      <alignment wrapText="1"/>
    </xf>
    <xf numFmtId="0" fontId="73" fillId="0" borderId="40" xfId="1" applyFont="1" applyBorder="1" applyAlignment="1">
      <alignment horizontal="left" vertical="top" wrapText="1"/>
    </xf>
    <xf numFmtId="0" fontId="73" fillId="13" borderId="40" xfId="1" applyFont="1" applyFill="1" applyBorder="1" applyAlignment="1">
      <alignment horizontal="left" vertical="top" wrapText="1"/>
    </xf>
    <xf numFmtId="0" fontId="73" fillId="0" borderId="40" xfId="1" applyFont="1" applyFill="1" applyBorder="1" applyAlignment="1">
      <alignment horizontal="left" vertical="top" wrapText="1"/>
    </xf>
    <xf numFmtId="0" fontId="75" fillId="13" borderId="40" xfId="1" applyFont="1" applyFill="1" applyBorder="1" applyAlignment="1">
      <alignment horizontal="left" vertical="top" wrapText="1"/>
    </xf>
    <xf numFmtId="0" fontId="74" fillId="0" borderId="44" xfId="1" applyFont="1" applyBorder="1" applyAlignment="1" applyProtection="1">
      <alignment horizontal="left" vertical="top"/>
      <protection locked="0"/>
    </xf>
    <xf numFmtId="0" fontId="73" fillId="13" borderId="46" xfId="1" applyFont="1" applyFill="1" applyBorder="1" applyAlignment="1">
      <alignment horizontal="left" vertical="top" wrapText="1"/>
    </xf>
    <xf numFmtId="0" fontId="75" fillId="13" borderId="46" xfId="1" applyFont="1" applyFill="1" applyBorder="1" applyAlignment="1">
      <alignment horizontal="left" vertical="top" wrapText="1"/>
    </xf>
    <xf numFmtId="0" fontId="4" fillId="13" borderId="44" xfId="1" applyFill="1" applyBorder="1" applyAlignment="1">
      <alignment vertical="top" wrapText="1"/>
    </xf>
    <xf numFmtId="0" fontId="4" fillId="0" borderId="44" xfId="1" applyFill="1" applyBorder="1" applyAlignment="1" applyProtection="1">
      <alignment vertical="top" wrapText="1"/>
    </xf>
    <xf numFmtId="0" fontId="4" fillId="0" borderId="44" xfId="1" applyBorder="1" applyAlignment="1" applyProtection="1">
      <alignment horizontal="left" vertical="top" wrapText="1"/>
    </xf>
    <xf numFmtId="0" fontId="75" fillId="13" borderId="49" xfId="1" applyFont="1" applyFill="1" applyBorder="1" applyAlignment="1">
      <alignment horizontal="left" vertical="top" wrapText="1"/>
    </xf>
    <xf numFmtId="0" fontId="74" fillId="13" borderId="44" xfId="1" applyFont="1" applyFill="1" applyBorder="1" applyAlignment="1">
      <alignment vertical="top" wrapText="1"/>
    </xf>
    <xf numFmtId="0" fontId="75" fillId="0" borderId="40" xfId="1" applyFont="1" applyBorder="1" applyAlignment="1">
      <alignment horizontal="left" vertical="top" wrapText="1"/>
    </xf>
    <xf numFmtId="0" fontId="74" fillId="0" borderId="44" xfId="1" applyFont="1" applyBorder="1"/>
    <xf numFmtId="0" fontId="4" fillId="0" borderId="44" xfId="1" applyBorder="1" applyAlignment="1" applyProtection="1">
      <alignment horizontal="left"/>
      <protection locked="0"/>
    </xf>
    <xf numFmtId="0" fontId="75" fillId="0" borderId="40" xfId="1" applyFont="1" applyFill="1" applyBorder="1" applyAlignment="1">
      <alignment horizontal="left" vertical="top" wrapText="1"/>
    </xf>
    <xf numFmtId="0" fontId="4" fillId="0" borderId="44" xfId="1" applyFill="1" applyBorder="1" applyAlignment="1">
      <alignment horizontal="left" vertical="top"/>
    </xf>
    <xf numFmtId="0" fontId="48" fillId="15" borderId="46" xfId="1" applyFont="1" applyFill="1" applyBorder="1" applyAlignment="1">
      <alignment horizontal="left" vertical="center"/>
    </xf>
    <xf numFmtId="0" fontId="4" fillId="0" borderId="44" xfId="1" applyFill="1" applyBorder="1" applyAlignment="1">
      <alignment wrapText="1"/>
    </xf>
    <xf numFmtId="0" fontId="74" fillId="0" borderId="42" xfId="1" applyFont="1" applyBorder="1" applyAlignment="1" applyProtection="1">
      <alignment horizontal="left" vertical="top"/>
    </xf>
    <xf numFmtId="0" fontId="79" fillId="0" borderId="45" xfId="1" applyFont="1" applyFill="1" applyBorder="1" applyAlignment="1">
      <alignment horizontal="left" vertical="center" wrapText="1"/>
    </xf>
    <xf numFmtId="0" fontId="48" fillId="15" borderId="46" xfId="1" applyFont="1" applyFill="1" applyBorder="1" applyAlignment="1">
      <alignment horizontal="left" vertical="top"/>
    </xf>
    <xf numFmtId="0" fontId="77" fillId="13" borderId="45" xfId="1" applyFont="1" applyFill="1" applyBorder="1" applyAlignment="1">
      <alignment horizontal="left" vertical="center" wrapText="1"/>
    </xf>
    <xf numFmtId="0" fontId="4" fillId="0" borderId="45" xfId="1" applyBorder="1" applyAlignment="1">
      <alignment wrapText="1"/>
    </xf>
    <xf numFmtId="0" fontId="74" fillId="0" borderId="8" xfId="1" applyFont="1" applyAlignment="1">
      <alignment vertical="top" wrapText="1"/>
    </xf>
    <xf numFmtId="0" fontId="4" fillId="0" borderId="44" xfId="1" applyBorder="1" applyAlignment="1" applyProtection="1">
      <alignment horizontal="left" wrapText="1"/>
      <protection locked="0"/>
    </xf>
    <xf numFmtId="0" fontId="4" fillId="0" borderId="44" xfId="1" applyBorder="1" applyAlignment="1" applyProtection="1">
      <alignment vertical="top" wrapText="1"/>
    </xf>
    <xf numFmtId="0" fontId="4" fillId="0" borderId="44" xfId="1" applyFont="1" applyBorder="1" applyAlignment="1">
      <alignment vertical="top" wrapText="1"/>
    </xf>
    <xf numFmtId="0" fontId="74" fillId="0" borderId="43" xfId="1" applyFont="1" applyFill="1" applyBorder="1" applyAlignment="1" applyProtection="1">
      <alignment vertical="top" wrapText="1"/>
    </xf>
    <xf numFmtId="0" fontId="74" fillId="0" borderId="8" xfId="1" applyFont="1" applyAlignment="1">
      <alignment horizontal="left" vertical="top"/>
    </xf>
    <xf numFmtId="0" fontId="73" fillId="13" borderId="44" xfId="1" applyFont="1" applyFill="1" applyBorder="1" applyAlignment="1">
      <alignment horizontal="left" vertical="top" wrapText="1"/>
    </xf>
    <xf numFmtId="0" fontId="74" fillId="0" borderId="43" xfId="1" applyFont="1" applyFill="1" applyBorder="1" applyAlignment="1">
      <alignment horizontal="left" vertical="top" wrapText="1"/>
    </xf>
    <xf numFmtId="0" fontId="48" fillId="17" borderId="44" xfId="1" applyFont="1" applyFill="1" applyBorder="1" applyAlignment="1">
      <alignment horizontal="left" vertical="center" wrapText="1"/>
    </xf>
    <xf numFmtId="0" fontId="48" fillId="17" borderId="44" xfId="1" applyFont="1" applyFill="1" applyBorder="1" applyAlignment="1">
      <alignment horizontal="left" vertical="top" wrapText="1"/>
    </xf>
    <xf numFmtId="0" fontId="48" fillId="17" borderId="51" xfId="1" applyFont="1" applyFill="1" applyBorder="1" applyAlignment="1">
      <alignment horizontal="left" vertical="center" wrapText="1"/>
    </xf>
    <xf numFmtId="0" fontId="73" fillId="0" borderId="44" xfId="1" applyFont="1" applyFill="1" applyBorder="1" applyAlignment="1">
      <alignment vertical="top" wrapText="1"/>
    </xf>
    <xf numFmtId="0" fontId="4" fillId="0" borderId="44" xfId="1" applyBorder="1" applyAlignment="1">
      <alignment horizontal="left" wrapText="1"/>
    </xf>
    <xf numFmtId="0" fontId="74" fillId="0" borderId="44" xfId="1" applyFont="1" applyBorder="1" applyAlignment="1">
      <alignment wrapText="1"/>
    </xf>
    <xf numFmtId="0" fontId="51" fillId="17" borderId="44" xfId="1" applyFont="1" applyFill="1" applyBorder="1" applyAlignment="1">
      <alignment horizontal="left" vertical="top"/>
    </xf>
    <xf numFmtId="0" fontId="74" fillId="0" borderId="8" xfId="1" applyFont="1" applyFill="1" applyBorder="1" applyAlignment="1">
      <alignment horizontal="left" vertical="top" wrapText="1"/>
    </xf>
    <xf numFmtId="0" fontId="4" fillId="0" borderId="44" xfId="1" applyFont="1" applyBorder="1" applyAlignment="1">
      <alignment horizontal="left" vertical="top" wrapText="1"/>
    </xf>
    <xf numFmtId="0" fontId="74" fillId="0" borderId="44" xfId="1" applyFont="1" applyFill="1" applyBorder="1" applyAlignment="1">
      <alignment horizontal="left" vertical="top" wrapText="1"/>
    </xf>
    <xf numFmtId="0" fontId="74" fillId="0" borderId="45" xfId="1" applyFont="1" applyBorder="1" applyAlignment="1">
      <alignment horizontal="left" vertical="top"/>
    </xf>
    <xf numFmtId="0" fontId="73" fillId="0" borderId="51" xfId="1" applyFont="1" applyBorder="1" applyAlignment="1">
      <alignment vertical="top" wrapText="1"/>
    </xf>
    <xf numFmtId="0" fontId="74" fillId="0" borderId="42" xfId="1" applyFont="1" applyBorder="1" applyAlignment="1">
      <alignment horizontal="left" vertical="top" wrapText="1"/>
    </xf>
    <xf numFmtId="0" fontId="81" fillId="0" borderId="44" xfId="1" applyFont="1" applyBorder="1" applyAlignment="1">
      <alignment horizontal="left" vertical="top" wrapText="1"/>
    </xf>
    <xf numFmtId="0" fontId="4" fillId="0" borderId="41" xfId="1" applyBorder="1" applyAlignment="1">
      <alignment vertical="top" wrapText="1"/>
    </xf>
    <xf numFmtId="0" fontId="4" fillId="0" borderId="8" xfId="1" applyFont="1" applyAlignment="1">
      <alignment vertical="top" wrapText="1"/>
    </xf>
    <xf numFmtId="0" fontId="4" fillId="0" borderId="40" xfId="1" applyBorder="1" applyAlignment="1">
      <alignment horizontal="left" vertical="top" wrapText="1"/>
    </xf>
    <xf numFmtId="0" fontId="4" fillId="0" borderId="41" xfId="1" applyBorder="1" applyAlignment="1">
      <alignment horizontal="left" vertical="top" wrapText="1"/>
    </xf>
    <xf numFmtId="0" fontId="72" fillId="13" borderId="45" xfId="1" applyFont="1" applyFill="1" applyBorder="1" applyAlignment="1">
      <alignment horizontal="center" vertical="center" wrapText="1"/>
    </xf>
    <xf numFmtId="0" fontId="74" fillId="0" borderId="51" xfId="1" applyFont="1" applyBorder="1" applyAlignment="1">
      <alignment wrapText="1"/>
    </xf>
    <xf numFmtId="0" fontId="73" fillId="18" borderId="44" xfId="1" applyFont="1" applyFill="1" applyBorder="1" applyAlignment="1">
      <alignment vertical="top" wrapText="1"/>
    </xf>
    <xf numFmtId="0" fontId="45" fillId="19" borderId="44" xfId="1" applyFont="1" applyFill="1" applyBorder="1" applyAlignment="1">
      <alignment vertical="top" wrapText="1"/>
    </xf>
    <xf numFmtId="0" fontId="45" fillId="20" borderId="44" xfId="1" applyFont="1" applyFill="1" applyBorder="1" applyAlignment="1">
      <alignment vertical="top" wrapText="1"/>
    </xf>
    <xf numFmtId="0" fontId="45" fillId="13" borderId="44" xfId="1" applyFont="1" applyFill="1" applyBorder="1" applyAlignment="1">
      <alignment horizontal="left" vertical="top" wrapText="1"/>
    </xf>
    <xf numFmtId="0" fontId="73" fillId="13" borderId="44" xfId="1" applyFont="1" applyFill="1" applyBorder="1" applyAlignment="1">
      <alignment vertical="top" wrapText="1"/>
    </xf>
    <xf numFmtId="0" fontId="82" fillId="0" borderId="44" xfId="1" applyFont="1" applyBorder="1" applyAlignment="1">
      <alignment horizontal="left" vertical="top" wrapText="1" readingOrder="1"/>
    </xf>
    <xf numFmtId="0" fontId="45" fillId="13" borderId="44" xfId="1" applyFont="1" applyFill="1" applyBorder="1" applyAlignment="1">
      <alignment vertical="top" wrapText="1"/>
    </xf>
    <xf numFmtId="0" fontId="82" fillId="13" borderId="44" xfId="1" applyFont="1" applyFill="1" applyBorder="1" applyAlignment="1">
      <alignment horizontal="left" wrapText="1" readingOrder="1"/>
    </xf>
    <xf numFmtId="0" fontId="4" fillId="13" borderId="44" xfId="1" applyFill="1" applyBorder="1" applyAlignment="1">
      <alignment horizontal="left" vertical="top"/>
    </xf>
    <xf numFmtId="0" fontId="73" fillId="13" borderId="44" xfId="1" applyFont="1" applyFill="1" applyBorder="1" applyAlignment="1">
      <alignment wrapText="1"/>
    </xf>
    <xf numFmtId="0" fontId="74" fillId="13" borderId="44" xfId="1" applyFont="1" applyFill="1" applyBorder="1" applyAlignment="1" applyProtection="1">
      <alignment horizontal="left"/>
      <protection locked="0"/>
    </xf>
    <xf numFmtId="0" fontId="4" fillId="0" borderId="8" xfId="1" applyBorder="1" applyAlignment="1">
      <alignment vertical="top" wrapText="1"/>
    </xf>
    <xf numFmtId="0" fontId="73" fillId="0" borderId="44" xfId="1" applyFont="1" applyFill="1" applyBorder="1" applyAlignment="1" applyProtection="1">
      <alignment horizontal="left" vertical="top" wrapText="1"/>
    </xf>
    <xf numFmtId="0" fontId="4" fillId="18" borderId="44" xfId="1" applyFont="1" applyFill="1" applyBorder="1" applyAlignment="1">
      <alignment horizontal="left" vertical="top" wrapText="1"/>
    </xf>
    <xf numFmtId="0" fontId="51" fillId="15" borderId="44" xfId="1" applyFont="1" applyFill="1" applyBorder="1"/>
    <xf numFmtId="0" fontId="48" fillId="17" borderId="44" xfId="1" applyFont="1" applyFill="1" applyBorder="1"/>
    <xf numFmtId="0" fontId="4" fillId="0" borderId="44" xfId="1" applyBorder="1"/>
    <xf numFmtId="0" fontId="48" fillId="15" borderId="44" xfId="1" applyFont="1" applyFill="1" applyBorder="1"/>
    <xf numFmtId="0" fontId="4" fillId="0" borderId="44" xfId="1" applyBorder="1" applyProtection="1">
      <protection locked="0"/>
    </xf>
    <xf numFmtId="0" fontId="75" fillId="0" borderId="43" xfId="1" applyFont="1" applyFill="1" applyBorder="1" applyAlignment="1">
      <alignment horizontal="left" vertical="top" wrapText="1"/>
    </xf>
    <xf numFmtId="0" fontId="4" fillId="0" borderId="44" xfId="1" applyFill="1" applyBorder="1" applyAlignment="1" applyProtection="1">
      <alignment horizontal="left"/>
      <protection locked="0"/>
    </xf>
    <xf numFmtId="0" fontId="75" fillId="0" borderId="44" xfId="1" applyFont="1" applyBorder="1" applyAlignment="1">
      <alignment vertical="top" wrapText="1"/>
    </xf>
    <xf numFmtId="0" fontId="4" fillId="0" borderId="44" xfId="1" applyFill="1" applyBorder="1" applyProtection="1">
      <protection locked="0"/>
    </xf>
    <xf numFmtId="0" fontId="74" fillId="0" borderId="51" xfId="1" applyFont="1" applyBorder="1" applyAlignment="1">
      <alignment vertical="top" wrapText="1"/>
    </xf>
    <xf numFmtId="0" fontId="4" fillId="0" borderId="42" xfId="1" applyBorder="1" applyProtection="1">
      <protection locked="0"/>
    </xf>
    <xf numFmtId="0" fontId="74" fillId="0" borderId="51" xfId="1" applyFont="1" applyBorder="1" applyAlignment="1">
      <alignment horizontal="left" vertical="top" wrapText="1"/>
    </xf>
    <xf numFmtId="0" fontId="74" fillId="0" borderId="51" xfId="1" applyFont="1" applyBorder="1"/>
    <xf numFmtId="0" fontId="74" fillId="0" borderId="44" xfId="1" applyFont="1" applyBorder="1" applyProtection="1">
      <protection locked="0"/>
    </xf>
    <xf numFmtId="0" fontId="74" fillId="0" borderId="44" xfId="1" applyFont="1" applyFill="1" applyBorder="1" applyProtection="1">
      <protection locked="0"/>
    </xf>
    <xf numFmtId="0" fontId="74" fillId="0" borderId="44" xfId="1" applyFont="1" applyFill="1" applyBorder="1"/>
    <xf numFmtId="0" fontId="74" fillId="0" borderId="44" xfId="1" applyFont="1" applyFill="1" applyBorder="1" applyAlignment="1">
      <alignment vertical="top" wrapText="1"/>
    </xf>
    <xf numFmtId="0" fontId="74" fillId="0" borderId="44" xfId="1" applyFont="1" applyBorder="1" applyAlignment="1" applyProtection="1">
      <alignment horizontal="left" wrapText="1"/>
    </xf>
    <xf numFmtId="0" fontId="74" fillId="0" borderId="42" xfId="1" applyFont="1" applyBorder="1" applyAlignment="1" applyProtection="1">
      <alignment horizontal="left" wrapText="1"/>
    </xf>
    <xf numFmtId="0" fontId="74" fillId="0" borderId="44" xfId="1" applyFont="1" applyBorder="1" applyAlignment="1"/>
    <xf numFmtId="0" fontId="74" fillId="0" borderId="8" xfId="1" applyFont="1" applyBorder="1" applyAlignment="1">
      <alignment horizontal="left" vertical="top" wrapText="1"/>
    </xf>
    <xf numFmtId="0" fontId="74" fillId="0" borderId="42" xfId="1" applyFont="1" applyBorder="1"/>
    <xf numFmtId="0" fontId="74" fillId="0" borderId="42" xfId="1" applyFont="1" applyBorder="1" applyAlignment="1">
      <alignment vertical="top" wrapText="1"/>
    </xf>
    <xf numFmtId="0" fontId="48" fillId="15" borderId="44" xfId="1" applyFont="1" applyFill="1" applyBorder="1" applyAlignment="1">
      <alignment horizontal="left" vertical="top" wrapText="1"/>
    </xf>
    <xf numFmtId="0" fontId="73" fillId="0" borderId="44" xfId="1" applyFont="1" applyBorder="1" applyAlignment="1">
      <alignment vertical="top" wrapText="1"/>
    </xf>
    <xf numFmtId="0" fontId="74" fillId="0" borderId="44" xfId="1" applyFont="1" applyFill="1" applyBorder="1" applyAlignment="1" applyProtection="1">
      <alignment horizontal="left" vertical="top" wrapText="1"/>
      <protection locked="0"/>
    </xf>
    <xf numFmtId="0" fontId="76" fillId="0" borderId="44" xfId="1" applyFont="1" applyBorder="1" applyAlignment="1">
      <alignment horizontal="left" vertical="top" wrapText="1"/>
    </xf>
    <xf numFmtId="0" fontId="4" fillId="0" borderId="8" xfId="1" applyFill="1" applyBorder="1" applyAlignment="1">
      <alignment wrapText="1"/>
    </xf>
    <xf numFmtId="0" fontId="48" fillId="15" borderId="40" xfId="1" applyFont="1" applyFill="1" applyBorder="1" applyAlignment="1">
      <alignment horizontal="left" vertical="top" wrapText="1"/>
    </xf>
    <xf numFmtId="0" fontId="4" fillId="0" borderId="45" xfId="1" applyBorder="1" applyAlignment="1">
      <alignment vertical="top" wrapText="1"/>
    </xf>
    <xf numFmtId="0" fontId="75" fillId="0" borderId="44" xfId="1" applyFont="1" applyFill="1" applyBorder="1" applyAlignment="1">
      <alignment vertical="top" wrapText="1"/>
    </xf>
    <xf numFmtId="0" fontId="74" fillId="0" borderId="42" xfId="1" applyFont="1" applyBorder="1" applyAlignment="1">
      <alignment horizontal="left" vertical="top"/>
    </xf>
    <xf numFmtId="0" fontId="48" fillId="17" borderId="46" xfId="1" applyFont="1" applyFill="1" applyBorder="1" applyAlignment="1">
      <alignment horizontal="left" vertical="top"/>
    </xf>
    <xf numFmtId="0" fontId="69" fillId="13" borderId="44" xfId="1" applyFont="1" applyFill="1" applyBorder="1" applyAlignment="1">
      <alignment horizontal="center" vertical="top" wrapText="1"/>
    </xf>
    <xf numFmtId="0" fontId="69" fillId="13" borderId="44" xfId="1" applyFont="1" applyFill="1" applyBorder="1" applyAlignment="1">
      <alignment horizontal="center" wrapText="1"/>
    </xf>
    <xf numFmtId="0" fontId="74" fillId="0" borderId="51" xfId="1" applyFont="1" applyFill="1" applyBorder="1" applyAlignment="1">
      <alignment vertical="top" wrapText="1"/>
    </xf>
    <xf numFmtId="0" fontId="4" fillId="0" borderId="44" xfId="1" applyBorder="1" applyAlignment="1" applyProtection="1">
      <alignment wrapText="1"/>
      <protection locked="0"/>
    </xf>
    <xf numFmtId="0" fontId="48" fillId="17" borderId="42" xfId="1" applyFont="1" applyFill="1" applyBorder="1" applyAlignment="1">
      <alignment vertical="top"/>
    </xf>
    <xf numFmtId="0" fontId="48" fillId="0" borderId="8" xfId="1" applyFont="1" applyFill="1" applyBorder="1" applyAlignment="1">
      <alignment vertical="top"/>
    </xf>
    <xf numFmtId="0" fontId="4" fillId="0" borderId="8" xfId="1" applyBorder="1" applyAlignment="1">
      <alignment horizontal="left" vertical="top" wrapText="1"/>
    </xf>
    <xf numFmtId="0" fontId="4" fillId="0" borderId="8" xfId="1" applyBorder="1"/>
    <xf numFmtId="0" fontId="74" fillId="0" borderId="8" xfId="1" applyFont="1" applyBorder="1"/>
    <xf numFmtId="0" fontId="68" fillId="0" borderId="8" xfId="1" applyFont="1" applyAlignment="1">
      <alignment horizontal="left" vertical="top" wrapText="1"/>
    </xf>
    <xf numFmtId="0" fontId="68" fillId="0" borderId="8" xfId="1" applyFont="1" applyAlignment="1">
      <alignment horizontal="left" vertical="center"/>
    </xf>
    <xf numFmtId="0" fontId="51" fillId="0" borderId="8" xfId="1" applyFont="1" applyAlignment="1">
      <alignment horizontal="left" vertical="top" wrapText="1"/>
    </xf>
    <xf numFmtId="0" fontId="51" fillId="0" borderId="8" xfId="1" applyFont="1" applyAlignment="1">
      <alignment horizontal="left" vertical="center"/>
    </xf>
    <xf numFmtId="0" fontId="74" fillId="0" borderId="8" xfId="1" applyFont="1" applyAlignment="1">
      <alignment horizontal="left" vertical="top" wrapText="1"/>
    </xf>
    <xf numFmtId="0" fontId="74" fillId="0" borderId="8" xfId="1" applyFont="1" applyAlignment="1">
      <alignment horizontal="left" vertical="center"/>
    </xf>
    <xf numFmtId="0" fontId="51" fillId="0" borderId="8" xfId="1" applyFont="1" applyAlignment="1">
      <alignment horizontal="left" vertical="top"/>
    </xf>
    <xf numFmtId="0" fontId="57" fillId="0" borderId="44" xfId="0" applyFont="1" applyFill="1" applyBorder="1" applyAlignment="1" applyProtection="1">
      <alignment horizontal="left" vertical="top" wrapText="1"/>
      <protection locked="0"/>
    </xf>
    <xf numFmtId="0" fontId="61" fillId="0" borderId="44" xfId="0" applyFont="1" applyFill="1" applyBorder="1" applyAlignment="1" applyProtection="1">
      <alignment horizontal="left" vertical="center" wrapText="1"/>
    </xf>
    <xf numFmtId="0" fontId="64" fillId="0" borderId="44" xfId="0" applyFont="1" applyBorder="1" applyAlignment="1" applyProtection="1">
      <alignment horizontal="left" vertical="top" wrapText="1"/>
    </xf>
    <xf numFmtId="0" fontId="58" fillId="0" borderId="44" xfId="0" applyFont="1" applyFill="1" applyBorder="1" applyAlignment="1" applyProtection="1">
      <alignment horizontal="left" vertical="center" wrapText="1"/>
      <protection locked="0"/>
    </xf>
    <xf numFmtId="0" fontId="57" fillId="0" borderId="44" xfId="0" applyFont="1" applyFill="1" applyBorder="1" applyAlignment="1" applyProtection="1">
      <alignment horizontal="left" vertical="center" wrapText="1"/>
      <protection locked="0"/>
    </xf>
    <xf numFmtId="0" fontId="87" fillId="0" borderId="44" xfId="0" applyFont="1" applyFill="1" applyBorder="1" applyAlignment="1">
      <alignment horizontal="center" vertical="top" wrapText="1"/>
    </xf>
    <xf numFmtId="0" fontId="87" fillId="0" borderId="44" xfId="0" applyFont="1" applyBorder="1" applyAlignment="1">
      <alignment horizontal="left" vertical="top" wrapText="1"/>
    </xf>
    <xf numFmtId="0" fontId="87" fillId="0" borderId="44" xfId="0" applyFont="1" applyBorder="1" applyAlignment="1">
      <alignment horizontal="center" vertical="top" wrapText="1"/>
    </xf>
    <xf numFmtId="0" fontId="74" fillId="0" borderId="44" xfId="0" applyFont="1" applyBorder="1" applyAlignment="1">
      <alignment horizontal="left" vertical="top" wrapText="1"/>
    </xf>
    <xf numFmtId="0" fontId="74" fillId="0" borderId="44" xfId="0" applyFont="1" applyBorder="1" applyAlignment="1">
      <alignment vertical="top" wrapText="1"/>
    </xf>
    <xf numFmtId="0" fontId="0" fillId="0" borderId="44" xfId="0" applyFont="1" applyFill="1" applyBorder="1" applyAlignment="1">
      <alignment horizontal="left" vertical="top" wrapText="1"/>
    </xf>
    <xf numFmtId="0" fontId="0" fillId="0" borderId="44" xfId="0" applyFont="1" applyBorder="1" applyAlignment="1">
      <alignment vertical="top" wrapText="1"/>
    </xf>
    <xf numFmtId="0" fontId="0" fillId="0" borderId="44" xfId="0" applyFont="1" applyBorder="1" applyAlignment="1">
      <alignment horizontal="left" vertical="top" wrapText="1"/>
    </xf>
    <xf numFmtId="0" fontId="74" fillId="0" borderId="44" xfId="0" applyFont="1" applyFill="1" applyBorder="1" applyAlignment="1">
      <alignment horizontal="left" vertical="top" wrapText="1"/>
    </xf>
    <xf numFmtId="0" fontId="74" fillId="0" borderId="44" xfId="0" applyFont="1" applyBorder="1" applyAlignment="1" applyProtection="1">
      <alignment horizontal="left" vertical="top" wrapText="1"/>
      <protection locked="0"/>
    </xf>
    <xf numFmtId="0" fontId="74" fillId="0" borderId="51" xfId="0" applyFont="1" applyBorder="1" applyAlignment="1">
      <alignment vertical="top" wrapText="1"/>
    </xf>
    <xf numFmtId="0" fontId="74" fillId="0" borderId="51" xfId="0" applyFont="1" applyFill="1" applyBorder="1" applyAlignment="1">
      <alignment horizontal="left" vertical="top" wrapText="1"/>
    </xf>
    <xf numFmtId="0" fontId="48" fillId="15" borderId="51" xfId="0" applyFont="1" applyFill="1" applyBorder="1" applyAlignment="1">
      <alignment vertical="center" wrapText="1"/>
    </xf>
    <xf numFmtId="0" fontId="74" fillId="13" borderId="44" xfId="0" applyFont="1" applyFill="1" applyBorder="1" applyAlignment="1">
      <alignment horizontal="left" vertical="center" wrapText="1"/>
    </xf>
    <xf numFmtId="0" fontId="0" fillId="0" borderId="40" xfId="0" applyFont="1" applyBorder="1" applyAlignment="1">
      <alignment vertical="top" wrapText="1"/>
    </xf>
    <xf numFmtId="0" fontId="74" fillId="13" borderId="44" xfId="0" applyFont="1" applyFill="1" applyBorder="1" applyAlignment="1">
      <alignment horizontal="left" vertical="top" wrapText="1"/>
    </xf>
    <xf numFmtId="0" fontId="74" fillId="0" borderId="40" xfId="0" applyFont="1" applyBorder="1" applyAlignment="1">
      <alignment vertical="top" wrapText="1"/>
    </xf>
    <xf numFmtId="0" fontId="48" fillId="15" borderId="44" xfId="0" applyFont="1" applyFill="1" applyBorder="1" applyAlignment="1">
      <alignment horizontal="left" vertical="center" wrapText="1"/>
    </xf>
    <xf numFmtId="0" fontId="74" fillId="0" borderId="44" xfId="0" applyFont="1" applyBorder="1" applyAlignment="1">
      <alignment horizontal="left" vertical="center" wrapText="1"/>
    </xf>
    <xf numFmtId="0" fontId="76" fillId="0" borderId="0" xfId="0" applyFont="1" applyAlignment="1">
      <alignment wrapText="1"/>
    </xf>
    <xf numFmtId="0" fontId="74" fillId="0" borderId="40" xfId="0" applyFont="1" applyFill="1" applyBorder="1" applyAlignment="1">
      <alignment vertical="top" wrapText="1"/>
    </xf>
    <xf numFmtId="0" fontId="90" fillId="0" borderId="44" xfId="0" applyFont="1" applyBorder="1" applyAlignment="1">
      <alignment horizontal="left" vertical="center" wrapText="1"/>
    </xf>
    <xf numFmtId="0" fontId="0" fillId="0" borderId="44" xfId="0" applyBorder="1" applyAlignment="1">
      <alignment horizontal="left" vertical="top" wrapText="1"/>
    </xf>
    <xf numFmtId="0" fontId="74" fillId="0" borderId="44" xfId="0" applyFont="1" applyFill="1" applyBorder="1" applyAlignment="1">
      <alignment vertical="top" wrapText="1"/>
    </xf>
    <xf numFmtId="0" fontId="74" fillId="0" borderId="44" xfId="0" applyFont="1" applyFill="1" applyBorder="1" applyAlignment="1" applyProtection="1">
      <alignment horizontal="left" vertical="top" wrapText="1"/>
      <protection locked="0"/>
    </xf>
    <xf numFmtId="0" fontId="90" fillId="0" borderId="44" xfId="0" applyFont="1" applyBorder="1" applyAlignment="1">
      <alignment horizontal="left" vertical="top" wrapText="1"/>
    </xf>
    <xf numFmtId="0" fontId="0" fillId="0" borderId="44" xfId="0" applyFont="1" applyFill="1" applyBorder="1" applyAlignment="1">
      <alignment vertical="top" wrapText="1"/>
    </xf>
    <xf numFmtId="0" fontId="90" fillId="13" borderId="44" xfId="0" applyFont="1" applyFill="1" applyBorder="1" applyAlignment="1">
      <alignment horizontal="left" vertical="top" wrapText="1"/>
    </xf>
    <xf numFmtId="0" fontId="74" fillId="13" borderId="42" xfId="0" applyFont="1" applyFill="1" applyBorder="1" applyAlignment="1">
      <alignment horizontal="left" vertical="top" wrapText="1"/>
    </xf>
    <xf numFmtId="0" fontId="0" fillId="13" borderId="44" xfId="0" applyFont="1" applyFill="1" applyBorder="1" applyAlignment="1">
      <alignment vertical="top" wrapText="1"/>
    </xf>
    <xf numFmtId="0" fontId="74" fillId="0" borderId="42" xfId="0" applyFont="1" applyFill="1" applyBorder="1" applyAlignment="1" applyProtection="1">
      <alignment horizontal="center" vertical="top" wrapText="1"/>
      <protection locked="0"/>
    </xf>
    <xf numFmtId="0" fontId="74" fillId="13" borderId="51" xfId="0" applyFont="1" applyFill="1" applyBorder="1" applyAlignment="1">
      <alignment horizontal="left" vertical="top" wrapText="1"/>
    </xf>
    <xf numFmtId="0" fontId="74" fillId="13" borderId="44" xfId="0" applyFont="1" applyFill="1" applyBorder="1" applyAlignment="1">
      <alignment vertical="top" wrapText="1"/>
    </xf>
    <xf numFmtId="0" fontId="74" fillId="0" borderId="40" xfId="0" applyFont="1" applyBorder="1" applyAlignment="1">
      <alignment horizontal="left" vertical="top" wrapText="1"/>
    </xf>
    <xf numFmtId="0" fontId="74" fillId="13" borderId="40" xfId="0" applyFont="1" applyFill="1" applyBorder="1" applyAlignment="1">
      <alignment horizontal="left" vertical="top" wrapText="1"/>
    </xf>
    <xf numFmtId="0" fontId="74" fillId="0" borderId="0" xfId="0" applyFont="1" applyAlignment="1">
      <alignment horizontal="left" vertical="top" wrapText="1"/>
    </xf>
    <xf numFmtId="0" fontId="74" fillId="0" borderId="43" xfId="0" applyFont="1" applyFill="1" applyBorder="1" applyAlignment="1">
      <alignment vertical="top" wrapText="1"/>
    </xf>
    <xf numFmtId="0" fontId="74" fillId="0" borderId="45" xfId="0" applyFont="1" applyBorder="1" applyAlignment="1">
      <alignment vertical="top" wrapText="1"/>
    </xf>
    <xf numFmtId="0" fontId="90" fillId="0" borderId="44" xfId="0" applyFont="1" applyFill="1" applyBorder="1" applyAlignment="1">
      <alignment horizontal="left" vertical="top" wrapText="1"/>
    </xf>
    <xf numFmtId="0" fontId="48" fillId="15" borderId="46" xfId="0" applyFont="1" applyFill="1" applyBorder="1" applyAlignment="1">
      <alignment horizontal="left" vertical="center" wrapText="1"/>
    </xf>
    <xf numFmtId="0" fontId="70" fillId="0" borderId="45" xfId="0" applyFont="1" applyFill="1" applyBorder="1" applyAlignment="1">
      <alignment horizontal="left" vertical="center" wrapText="1"/>
    </xf>
    <xf numFmtId="0" fontId="0" fillId="0" borderId="44" xfId="0" applyFont="1" applyBorder="1" applyAlignment="1">
      <alignment wrapText="1"/>
    </xf>
    <xf numFmtId="0" fontId="0" fillId="0" borderId="44" xfId="0" applyFont="1" applyBorder="1" applyAlignment="1" applyProtection="1">
      <alignment horizontal="left" vertical="top" wrapText="1"/>
      <protection locked="0"/>
    </xf>
    <xf numFmtId="0" fontId="70" fillId="13" borderId="45" xfId="0" applyFont="1" applyFill="1" applyBorder="1" applyAlignment="1">
      <alignment horizontal="left" vertical="center" wrapText="1"/>
    </xf>
    <xf numFmtId="0" fontId="48" fillId="15" borderId="46" xfId="0" applyFont="1" applyFill="1" applyBorder="1" applyAlignment="1">
      <alignment horizontal="left" vertical="top" wrapText="1"/>
    </xf>
    <xf numFmtId="0" fontId="0" fillId="0" borderId="44" xfId="0" applyFont="1" applyBorder="1" applyAlignment="1" applyProtection="1">
      <alignment horizontal="left" vertical="top" wrapText="1"/>
    </xf>
    <xf numFmtId="0" fontId="48" fillId="15" borderId="44" xfId="0" applyFont="1" applyFill="1" applyBorder="1" applyAlignment="1" applyProtection="1">
      <alignment horizontal="left" vertical="top" wrapText="1"/>
    </xf>
    <xf numFmtId="0" fontId="74" fillId="0" borderId="0" xfId="0" applyFont="1" applyAlignment="1">
      <alignment vertical="top" wrapText="1"/>
    </xf>
    <xf numFmtId="0" fontId="0" fillId="0" borderId="44" xfId="0" applyFont="1" applyFill="1" applyBorder="1" applyAlignment="1" applyProtection="1">
      <alignment horizontal="left" vertical="top" wrapText="1"/>
      <protection locked="0"/>
    </xf>
    <xf numFmtId="0" fontId="48" fillId="15" borderId="46" xfId="0" applyFont="1" applyFill="1" applyBorder="1" applyAlignment="1" applyProtection="1">
      <alignment horizontal="left" vertical="top" wrapText="1"/>
    </xf>
    <xf numFmtId="0" fontId="48" fillId="15" borderId="51" xfId="0" applyFont="1" applyFill="1" applyBorder="1" applyAlignment="1">
      <alignment horizontal="left" vertical="center" wrapText="1"/>
    </xf>
    <xf numFmtId="0" fontId="0" fillId="13" borderId="44" xfId="0" applyFont="1" applyFill="1" applyBorder="1" applyAlignment="1">
      <alignment horizontal="left" vertical="top" wrapText="1"/>
    </xf>
    <xf numFmtId="0" fontId="48" fillId="15" borderId="44" xfId="0" applyFont="1" applyFill="1" applyBorder="1" applyAlignment="1">
      <alignment horizontal="center" vertical="center" wrapText="1"/>
    </xf>
    <xf numFmtId="0" fontId="74" fillId="13" borderId="44" xfId="0" applyFont="1" applyFill="1" applyBorder="1" applyAlignment="1" applyProtection="1">
      <alignment horizontal="left" vertical="top" wrapText="1"/>
      <protection locked="0"/>
    </xf>
    <xf numFmtId="0" fontId="74" fillId="0" borderId="44" xfId="0" quotePrefix="1" applyFont="1" applyBorder="1" applyAlignment="1">
      <alignment horizontal="left" vertical="top" wrapText="1"/>
    </xf>
    <xf numFmtId="0" fontId="74" fillId="13" borderId="8" xfId="0" applyFont="1" applyFill="1" applyBorder="1" applyAlignment="1">
      <alignment vertical="top" wrapText="1"/>
    </xf>
    <xf numFmtId="0" fontId="74" fillId="0" borderId="8" xfId="0" applyFont="1" applyFill="1" applyBorder="1" applyAlignment="1">
      <alignment vertical="top" wrapText="1"/>
    </xf>
    <xf numFmtId="0" fontId="74" fillId="0" borderId="42" xfId="0" applyFont="1" applyBorder="1" applyAlignment="1">
      <alignment horizontal="left" vertical="top" wrapText="1"/>
    </xf>
    <xf numFmtId="0" fontId="0" fillId="0" borderId="44" xfId="0" applyBorder="1" applyAlignment="1">
      <alignment vertical="top" wrapText="1"/>
    </xf>
    <xf numFmtId="0" fontId="0" fillId="0" borderId="0" xfId="0" applyAlignment="1">
      <alignment horizontal="left" vertical="top" wrapText="1"/>
    </xf>
    <xf numFmtId="0" fontId="45" fillId="13" borderId="44" xfId="0" applyFont="1" applyFill="1" applyBorder="1" applyAlignment="1">
      <alignment horizontal="left" vertical="top" wrapText="1"/>
    </xf>
    <xf numFmtId="0" fontId="45" fillId="20" borderId="44" xfId="0" applyFont="1" applyFill="1" applyBorder="1" applyAlignment="1">
      <alignment vertical="top" wrapText="1"/>
    </xf>
    <xf numFmtId="0" fontId="45" fillId="13" borderId="44" xfId="0" applyFont="1" applyFill="1" applyBorder="1" applyAlignment="1">
      <alignment vertical="top" wrapText="1"/>
    </xf>
    <xf numFmtId="0" fontId="45" fillId="0" borderId="44" xfId="0" applyFont="1" applyFill="1" applyBorder="1" applyAlignment="1" applyProtection="1">
      <alignment vertical="top" wrapText="1"/>
      <protection locked="0"/>
    </xf>
    <xf numFmtId="0" fontId="45" fillId="20" borderId="44" xfId="0" applyFont="1" applyFill="1" applyBorder="1" applyAlignment="1" applyProtection="1">
      <alignment vertical="top" wrapText="1"/>
      <protection locked="0"/>
    </xf>
    <xf numFmtId="0" fontId="74" fillId="0" borderId="42" xfId="0" applyFont="1" applyBorder="1" applyAlignment="1">
      <alignment vertical="top" wrapText="1"/>
    </xf>
    <xf numFmtId="0" fontId="48" fillId="15" borderId="44" xfId="0" applyFont="1" applyFill="1" applyBorder="1" applyAlignment="1">
      <alignment vertical="center" wrapText="1"/>
    </xf>
    <xf numFmtId="9" fontId="74" fillId="0" borderId="44" xfId="5" applyFont="1" applyBorder="1" applyAlignment="1">
      <alignment vertical="top" wrapText="1"/>
    </xf>
    <xf numFmtId="0" fontId="74" fillId="0" borderId="44" xfId="0" applyFont="1" applyBorder="1" applyAlignment="1" applyProtection="1">
      <alignment wrapText="1"/>
      <protection locked="0"/>
    </xf>
    <xf numFmtId="0" fontId="74" fillId="0" borderId="44" xfId="0" applyFont="1" applyBorder="1" applyAlignment="1" applyProtection="1">
      <alignment vertical="top" wrapText="1"/>
    </xf>
    <xf numFmtId="0" fontId="74" fillId="0" borderId="44" xfId="0" applyFont="1" applyBorder="1" applyAlignment="1" applyProtection="1">
      <alignment horizontal="left" vertical="top" wrapText="1"/>
    </xf>
    <xf numFmtId="0" fontId="74" fillId="0" borderId="8" xfId="0" applyFont="1" applyBorder="1" applyAlignment="1">
      <alignment vertical="top" wrapText="1"/>
    </xf>
    <xf numFmtId="0" fontId="48" fillId="15" borderId="44" xfId="0" applyFont="1" applyFill="1" applyBorder="1" applyAlignment="1">
      <alignment horizontal="left" vertical="top" wrapText="1"/>
    </xf>
    <xf numFmtId="0" fontId="73" fillId="0" borderId="44" xfId="0" applyFont="1" applyBorder="1" applyAlignment="1">
      <alignment horizontal="left" vertical="top" wrapText="1"/>
    </xf>
    <xf numFmtId="0" fontId="75" fillId="0" borderId="44" xfId="0" applyFont="1" applyBorder="1" applyAlignment="1">
      <alignment horizontal="left" vertical="top" wrapText="1"/>
    </xf>
    <xf numFmtId="0" fontId="74" fillId="0" borderId="44" xfId="0" applyFont="1" applyFill="1" applyBorder="1" applyAlignment="1" applyProtection="1">
      <alignment vertical="top" wrapText="1"/>
      <protection locked="0"/>
    </xf>
    <xf numFmtId="0" fontId="75" fillId="0" borderId="44" xfId="0" applyFont="1" applyBorder="1" applyAlignment="1">
      <alignment vertical="top" wrapText="1"/>
    </xf>
    <xf numFmtId="0" fontId="0" fillId="0" borderId="44" xfId="0" applyBorder="1" applyAlignment="1">
      <alignment wrapText="1"/>
    </xf>
    <xf numFmtId="0" fontId="0" fillId="0" borderId="45" xfId="0" applyBorder="1" applyAlignment="1">
      <alignment horizontal="left" vertical="top" wrapText="1"/>
    </xf>
    <xf numFmtId="0" fontId="0" fillId="0" borderId="44" xfId="0" applyFont="1" applyBorder="1" applyAlignment="1" applyProtection="1">
      <alignment vertical="top" wrapText="1"/>
    </xf>
    <xf numFmtId="0" fontId="49" fillId="0" borderId="0" xfId="0" applyFont="1" applyAlignment="1">
      <alignment horizontal="left" vertical="top" wrapText="1"/>
    </xf>
    <xf numFmtId="0" fontId="68" fillId="0" borderId="0" xfId="0" applyFont="1" applyAlignment="1">
      <alignment horizontal="left" vertical="top" wrapText="1"/>
    </xf>
    <xf numFmtId="0" fontId="69" fillId="0" borderId="44" xfId="0" applyFont="1" applyBorder="1" applyAlignment="1">
      <alignment horizontal="center" vertical="top" wrapText="1"/>
    </xf>
    <xf numFmtId="0" fontId="87" fillId="0" borderId="44" xfId="0" applyFont="1" applyBorder="1" applyAlignment="1">
      <alignment vertical="top" wrapText="1"/>
    </xf>
    <xf numFmtId="0" fontId="88" fillId="15" borderId="44" xfId="0" applyFont="1" applyFill="1" applyBorder="1" applyAlignment="1">
      <alignment horizontal="left" vertical="top" wrapText="1"/>
    </xf>
    <xf numFmtId="0" fontId="0" fillId="0" borderId="44" xfId="0" applyBorder="1" applyAlignment="1" applyProtection="1">
      <alignment horizontal="left" vertical="top" wrapText="1"/>
      <protection locked="0"/>
    </xf>
    <xf numFmtId="0" fontId="49" fillId="13" borderId="44" xfId="0" applyFont="1" applyFill="1" applyBorder="1" applyAlignment="1" applyProtection="1">
      <alignment horizontal="left" vertical="top" wrapText="1"/>
      <protection locked="0"/>
    </xf>
    <xf numFmtId="0" fontId="74" fillId="0" borderId="51" xfId="0" applyFont="1" applyBorder="1" applyAlignment="1">
      <alignment horizontal="left" vertical="top" wrapText="1"/>
    </xf>
    <xf numFmtId="0" fontId="74" fillId="0" borderId="51" xfId="0" applyFont="1" applyBorder="1" applyAlignment="1" applyProtection="1">
      <alignment horizontal="left" vertical="top" wrapText="1"/>
      <protection locked="0"/>
    </xf>
    <xf numFmtId="0" fontId="71" fillId="16" borderId="44" xfId="0" applyFont="1" applyFill="1" applyBorder="1" applyAlignment="1">
      <alignment vertical="top" wrapText="1"/>
    </xf>
    <xf numFmtId="0" fontId="74" fillId="0" borderId="42" xfId="0" applyFont="1" applyBorder="1" applyAlignment="1" applyProtection="1">
      <alignment horizontal="left" vertical="top" wrapText="1"/>
    </xf>
    <xf numFmtId="0" fontId="51" fillId="15" borderId="44" xfId="0" applyFont="1" applyFill="1" applyBorder="1" applyAlignment="1">
      <alignment horizontal="left" vertical="top" wrapText="1"/>
    </xf>
    <xf numFmtId="0" fontId="48" fillId="15" borderId="42" xfId="0" applyFont="1" applyFill="1" applyBorder="1" applyAlignment="1">
      <alignment horizontal="left" vertical="top" wrapText="1"/>
    </xf>
    <xf numFmtId="0" fontId="74" fillId="0" borderId="42" xfId="0" applyFont="1" applyBorder="1" applyAlignment="1" applyProtection="1">
      <alignment horizontal="left" vertical="top" wrapText="1"/>
      <protection locked="0"/>
    </xf>
    <xf numFmtId="0" fontId="48" fillId="15" borderId="0" xfId="0" applyFont="1" applyFill="1" applyAlignment="1">
      <alignment wrapText="1"/>
    </xf>
    <xf numFmtId="0" fontId="51" fillId="15" borderId="0" xfId="0" applyFont="1" applyFill="1" applyAlignment="1">
      <alignment wrapText="1"/>
    </xf>
    <xf numFmtId="0" fontId="0" fillId="15" borderId="44" xfId="0" applyFill="1" applyBorder="1" applyAlignment="1">
      <alignment horizontal="left" vertical="top" wrapText="1"/>
    </xf>
    <xf numFmtId="0" fontId="48" fillId="15" borderId="44" xfId="0" applyFont="1" applyFill="1" applyBorder="1" applyAlignment="1">
      <alignment wrapText="1"/>
    </xf>
    <xf numFmtId="0" fontId="0" fillId="0" borderId="44" xfId="0" applyFont="1" applyBorder="1" applyAlignment="1" applyProtection="1">
      <alignment wrapText="1"/>
      <protection locked="0"/>
    </xf>
    <xf numFmtId="0" fontId="74" fillId="0" borderId="44" xfId="0" applyFont="1" applyFill="1" applyBorder="1" applyAlignment="1" applyProtection="1">
      <alignment wrapText="1"/>
      <protection locked="0"/>
    </xf>
    <xf numFmtId="0" fontId="74" fillId="0" borderId="45" xfId="0" applyFont="1" applyBorder="1" applyAlignment="1" applyProtection="1">
      <alignment wrapText="1"/>
      <protection locked="0"/>
    </xf>
    <xf numFmtId="0" fontId="74" fillId="13" borderId="44" xfId="0" applyFont="1" applyFill="1" applyBorder="1" applyAlignment="1" applyProtection="1">
      <alignment wrapText="1"/>
      <protection locked="0"/>
    </xf>
    <xf numFmtId="0" fontId="74" fillId="0" borderId="45" xfId="0" applyFont="1" applyBorder="1" applyAlignment="1" applyProtection="1">
      <alignment horizontal="left" vertical="top" wrapText="1"/>
      <protection locked="0"/>
    </xf>
    <xf numFmtId="0" fontId="74" fillId="0" borderId="44" xfId="0" applyFont="1" applyFill="1" applyBorder="1" applyAlignment="1">
      <alignment wrapText="1"/>
    </xf>
    <xf numFmtId="0" fontId="68" fillId="0" borderId="0" xfId="0" applyFont="1" applyAlignment="1">
      <alignment horizontal="left" vertical="center" wrapText="1"/>
    </xf>
    <xf numFmtId="0" fontId="0" fillId="0" borderId="0" xfId="0" applyAlignment="1">
      <alignment vertical="top" wrapText="1"/>
    </xf>
    <xf numFmtId="0" fontId="51" fillId="0" borderId="0" xfId="0" applyFont="1" applyAlignment="1">
      <alignment horizontal="left" vertical="top" wrapText="1"/>
    </xf>
    <xf numFmtId="1" fontId="61" fillId="13" borderId="40" xfId="2" applyNumberFormat="1" applyFont="1" applyFill="1" applyBorder="1" applyAlignment="1" applyProtection="1">
      <alignment horizontal="center" vertical="top" wrapText="1"/>
    </xf>
    <xf numFmtId="0" fontId="46" fillId="0" borderId="44" xfId="0" applyFont="1" applyBorder="1" applyAlignment="1"/>
    <xf numFmtId="0" fontId="47" fillId="0" borderId="44" xfId="0" applyFont="1" applyBorder="1"/>
    <xf numFmtId="0" fontId="0" fillId="0" borderId="44" xfId="0" applyFont="1" applyBorder="1" applyAlignment="1"/>
    <xf numFmtId="1" fontId="27" fillId="0" borderId="44" xfId="0" applyNumberFormat="1" applyFont="1" applyBorder="1" applyAlignment="1">
      <alignment horizontal="center"/>
    </xf>
    <xf numFmtId="0" fontId="17" fillId="4" borderId="44" xfId="0" applyFont="1" applyFill="1" applyBorder="1" applyAlignment="1">
      <alignment horizontal="left" vertical="top"/>
    </xf>
    <xf numFmtId="1" fontId="0" fillId="0" borderId="44" xfId="0" applyNumberFormat="1" applyFont="1" applyBorder="1" applyAlignment="1">
      <alignment horizontal="center"/>
    </xf>
    <xf numFmtId="1" fontId="0" fillId="0" borderId="44" xfId="0" applyNumberFormat="1" applyFont="1" applyFill="1" applyBorder="1" applyAlignment="1">
      <alignment horizontal="center"/>
    </xf>
    <xf numFmtId="0" fontId="17" fillId="4" borderId="44" xfId="0" applyFont="1" applyFill="1" applyBorder="1" applyAlignment="1">
      <alignment vertical="top" wrapText="1"/>
    </xf>
    <xf numFmtId="0" fontId="17" fillId="4" borderId="44" xfId="0" applyFont="1" applyFill="1" applyBorder="1" applyAlignment="1">
      <alignment horizontal="left" vertical="top" wrapText="1"/>
    </xf>
    <xf numFmtId="0" fontId="91" fillId="4" borderId="44" xfId="0" applyFont="1" applyFill="1" applyBorder="1" applyAlignment="1">
      <alignment horizontal="left" vertical="top"/>
    </xf>
    <xf numFmtId="0" fontId="17" fillId="4" borderId="44" xfId="0" applyFont="1" applyFill="1" applyBorder="1" applyAlignment="1">
      <alignment wrapText="1"/>
    </xf>
    <xf numFmtId="0" fontId="17" fillId="4" borderId="44" xfId="0" applyFont="1" applyFill="1" applyBorder="1" applyAlignment="1">
      <alignment horizontal="left" wrapText="1"/>
    </xf>
    <xf numFmtId="0" fontId="91" fillId="4" borderId="44" xfId="0" applyFont="1" applyFill="1" applyBorder="1" applyAlignment="1">
      <alignment horizontal="left" vertical="top" wrapText="1"/>
    </xf>
    <xf numFmtId="0" fontId="92" fillId="0" borderId="44" xfId="0" applyFont="1" applyBorder="1" applyAlignment="1"/>
    <xf numFmtId="0" fontId="93" fillId="0" borderId="0" xfId="0" applyFont="1" applyAlignment="1">
      <alignment horizontal="left" vertical="top"/>
    </xf>
    <xf numFmtId="0" fontId="98" fillId="0" borderId="0" xfId="0" applyFont="1" applyAlignment="1">
      <alignment horizontal="left" vertical="top"/>
    </xf>
    <xf numFmtId="0" fontId="98" fillId="0" borderId="0" xfId="0" applyFont="1" applyAlignment="1"/>
    <xf numFmtId="0" fontId="41" fillId="0" borderId="0" xfId="0" applyFont="1" applyAlignment="1">
      <alignment horizontal="left" vertical="top"/>
    </xf>
    <xf numFmtId="0" fontId="41" fillId="0" borderId="0" xfId="0" applyFont="1" applyAlignment="1"/>
    <xf numFmtId="0" fontId="0" fillId="0" borderId="4" xfId="0" applyFont="1" applyBorder="1" applyAlignment="1">
      <alignment horizontal="center" vertical="top"/>
    </xf>
    <xf numFmtId="0" fontId="0" fillId="0" borderId="0" xfId="0" applyFont="1" applyAlignment="1">
      <alignment horizontal="center" vertical="top"/>
    </xf>
    <xf numFmtId="0" fontId="0" fillId="0" borderId="0" xfId="0" applyFont="1" applyAlignment="1">
      <alignment horizontal="center"/>
    </xf>
    <xf numFmtId="0" fontId="17" fillId="21" borderId="4" xfId="0" applyFont="1" applyFill="1" applyBorder="1" applyAlignment="1">
      <alignment horizontal="left" vertical="top"/>
    </xf>
    <xf numFmtId="0" fontId="17" fillId="4" borderId="13" xfId="0" applyFont="1" applyFill="1" applyBorder="1" applyAlignment="1">
      <alignment horizontal="left" vertical="top"/>
    </xf>
    <xf numFmtId="0" fontId="21" fillId="0" borderId="7" xfId="0" applyFont="1" applyBorder="1" applyAlignment="1">
      <alignment horizontal="left" vertical="top" wrapText="1"/>
    </xf>
    <xf numFmtId="0" fontId="0" fillId="0" borderId="7" xfId="0" applyFont="1" applyBorder="1" applyAlignment="1">
      <alignment horizontal="left" vertical="top"/>
    </xf>
    <xf numFmtId="0" fontId="0" fillId="0" borderId="7" xfId="0" applyFont="1" applyBorder="1" applyAlignment="1">
      <alignment horizontal="center" vertical="top"/>
    </xf>
    <xf numFmtId="0" fontId="13" fillId="0" borderId="7" xfId="0" applyFont="1" applyBorder="1" applyAlignment="1">
      <alignment horizontal="left" vertical="top"/>
    </xf>
    <xf numFmtId="0" fontId="21" fillId="0" borderId="44" xfId="0" applyFont="1" applyBorder="1" applyAlignment="1">
      <alignment horizontal="left" vertical="top" wrapText="1"/>
    </xf>
    <xf numFmtId="0" fontId="82" fillId="0" borderId="44" xfId="0" applyFont="1" applyBorder="1" applyAlignment="1">
      <alignment horizontal="left" vertical="top"/>
    </xf>
    <xf numFmtId="0" fontId="0" fillId="0" borderId="44" xfId="0" applyFont="1" applyBorder="1" applyAlignment="1">
      <alignment horizontal="center" vertical="top"/>
    </xf>
    <xf numFmtId="0" fontId="13" fillId="0" borderId="44" xfId="0" applyFont="1" applyBorder="1" applyAlignment="1">
      <alignment horizontal="left" vertical="top"/>
    </xf>
    <xf numFmtId="0" fontId="0" fillId="0" borderId="44" xfId="0" applyFont="1" applyBorder="1" applyAlignment="1">
      <alignment horizontal="left" vertical="top"/>
    </xf>
    <xf numFmtId="0" fontId="45" fillId="0" borderId="44" xfId="0" applyFont="1" applyBorder="1" applyAlignment="1">
      <alignment horizontal="left" vertical="top"/>
    </xf>
    <xf numFmtId="0" fontId="0" fillId="0" borderId="44" xfId="0" applyFont="1" applyBorder="1" applyAlignment="1">
      <alignment horizontal="center"/>
    </xf>
    <xf numFmtId="0" fontId="82" fillId="0" borderId="44" xfId="0" applyFont="1" applyBorder="1" applyAlignment="1">
      <alignment wrapText="1"/>
    </xf>
    <xf numFmtId="0" fontId="82" fillId="0" borderId="44" xfId="0" applyFont="1" applyBorder="1" applyAlignment="1">
      <alignment vertical="top" wrapText="1"/>
    </xf>
    <xf numFmtId="0" fontId="0" fillId="0" borderId="44" xfId="0" applyFont="1" applyBorder="1" applyAlignment="1" applyProtection="1">
      <alignment horizontal="center" vertical="top"/>
      <protection locked="0"/>
    </xf>
    <xf numFmtId="0" fontId="0" fillId="0" borderId="13" xfId="0" applyFont="1" applyBorder="1" applyAlignment="1">
      <alignment horizontal="left" vertical="top" wrapText="1"/>
    </xf>
    <xf numFmtId="0" fontId="13" fillId="0" borderId="5" xfId="0" applyFont="1" applyBorder="1"/>
    <xf numFmtId="0" fontId="0" fillId="0" borderId="13" xfId="0" applyFont="1" applyBorder="1" applyAlignment="1">
      <alignment wrapText="1"/>
    </xf>
    <xf numFmtId="0" fontId="13" fillId="0" borderId="13" xfId="0" applyFont="1" applyBorder="1" applyAlignment="1">
      <alignment wrapText="1"/>
    </xf>
    <xf numFmtId="0" fontId="13" fillId="0" borderId="13" xfId="0" applyFont="1" applyBorder="1" applyAlignment="1">
      <alignment horizontal="left" vertical="top" wrapText="1"/>
    </xf>
    <xf numFmtId="0" fontId="13" fillId="0" borderId="5" xfId="0" applyFont="1" applyBorder="1" applyAlignment="1">
      <alignment horizontal="left" vertical="top"/>
    </xf>
    <xf numFmtId="0" fontId="0" fillId="0" borderId="8" xfId="0" applyFont="1" applyBorder="1" applyAlignment="1">
      <alignment horizontal="left" vertical="top" wrapText="1"/>
    </xf>
    <xf numFmtId="0" fontId="13" fillId="0" borderId="44" xfId="0" applyFont="1" applyBorder="1"/>
    <xf numFmtId="0" fontId="82" fillId="0" borderId="44" xfId="0" applyFont="1" applyBorder="1" applyAlignment="1">
      <alignment horizontal="left" vertical="top" wrapText="1"/>
    </xf>
    <xf numFmtId="0" fontId="46" fillId="0" borderId="0" xfId="0" applyFont="1" applyAlignment="1">
      <alignment horizontal="center" vertical="top"/>
    </xf>
    <xf numFmtId="0" fontId="9" fillId="3" borderId="7" xfId="0" applyFont="1" applyFill="1" applyBorder="1" applyAlignment="1">
      <alignment horizontal="center" vertical="top" wrapText="1"/>
    </xf>
    <xf numFmtId="0" fontId="13" fillId="0" borderId="4" xfId="0" applyFont="1" applyBorder="1" applyAlignment="1">
      <alignment horizontal="center" vertical="top" wrapText="1"/>
    </xf>
    <xf numFmtId="0" fontId="17" fillId="2" borderId="13" xfId="0" applyFont="1" applyFill="1" applyBorder="1" applyAlignment="1">
      <alignment horizontal="left" vertical="top"/>
    </xf>
    <xf numFmtId="0" fontId="17" fillId="2" borderId="37" xfId="0" applyFont="1" applyFill="1" applyBorder="1" applyAlignment="1">
      <alignment horizontal="left" vertical="top"/>
    </xf>
    <xf numFmtId="0" fontId="13" fillId="4" borderId="13" xfId="0" applyFont="1" applyFill="1" applyBorder="1" applyAlignment="1">
      <alignment horizontal="left" vertical="top"/>
    </xf>
    <xf numFmtId="0" fontId="17" fillId="4" borderId="34" xfId="0" applyFont="1" applyFill="1" applyBorder="1" applyAlignment="1">
      <alignment vertical="top" wrapText="1"/>
    </xf>
    <xf numFmtId="0" fontId="17" fillId="4" borderId="13" xfId="0" applyFont="1" applyFill="1" applyBorder="1" applyAlignment="1">
      <alignment horizontal="left" vertical="top" wrapText="1"/>
    </xf>
    <xf numFmtId="0" fontId="17" fillId="4" borderId="34" xfId="0" applyFont="1" applyFill="1" applyBorder="1" applyAlignment="1">
      <alignment horizontal="left" vertical="top"/>
    </xf>
    <xf numFmtId="0" fontId="17" fillId="4" borderId="37" xfId="0" applyFont="1" applyFill="1" applyBorder="1" applyAlignment="1">
      <alignment horizontal="left" vertical="top"/>
    </xf>
    <xf numFmtId="0" fontId="17" fillId="4" borderId="34" xfId="0" applyFont="1" applyFill="1" applyBorder="1" applyAlignment="1">
      <alignment horizontal="left" vertical="top" wrapText="1"/>
    </xf>
    <xf numFmtId="0" fontId="17" fillId="4" borderId="13" xfId="0" applyFont="1" applyFill="1" applyBorder="1" applyAlignment="1">
      <alignment horizontal="center" vertical="top" wrapText="1"/>
    </xf>
    <xf numFmtId="0" fontId="17" fillId="2" borderId="13" xfId="0" applyFont="1" applyFill="1" applyBorder="1" applyAlignment="1">
      <alignment horizontal="left" vertical="top" wrapText="1"/>
    </xf>
    <xf numFmtId="0" fontId="17" fillId="2" borderId="34" xfId="0" applyFont="1" applyFill="1" applyBorder="1" applyAlignment="1">
      <alignment horizontal="left" vertical="top" wrapText="1"/>
    </xf>
    <xf numFmtId="0" fontId="14" fillId="4" borderId="13" xfId="0" applyFont="1" applyFill="1" applyBorder="1" applyAlignment="1">
      <alignment horizontal="left" vertical="top"/>
    </xf>
    <xf numFmtId="0" fontId="13" fillId="4" borderId="13" xfId="0" applyFont="1" applyFill="1" applyBorder="1"/>
    <xf numFmtId="0" fontId="17" fillId="4" borderId="34" xfId="0" applyFont="1" applyFill="1" applyBorder="1" applyAlignment="1">
      <alignment wrapText="1"/>
    </xf>
    <xf numFmtId="0" fontId="17" fillId="2" borderId="13" xfId="0" applyFont="1" applyFill="1" applyBorder="1"/>
    <xf numFmtId="0" fontId="17" fillId="4" borderId="13" xfId="0" applyFont="1" applyFill="1" applyBorder="1"/>
    <xf numFmtId="0" fontId="17" fillId="4" borderId="13" xfId="0" applyFont="1" applyFill="1" applyBorder="1" applyAlignment="1">
      <alignment wrapText="1"/>
    </xf>
    <xf numFmtId="0" fontId="17" fillId="4" borderId="13" xfId="0" applyFont="1" applyFill="1" applyBorder="1" applyAlignment="1">
      <alignment horizontal="center" wrapText="1"/>
    </xf>
    <xf numFmtId="0" fontId="17" fillId="4" borderId="13" xfId="0" applyFont="1" applyFill="1" applyBorder="1" applyAlignment="1">
      <alignment horizontal="left" wrapText="1"/>
    </xf>
    <xf numFmtId="0" fontId="17" fillId="4" borderId="37" xfId="0" applyFont="1" applyFill="1" applyBorder="1"/>
    <xf numFmtId="0" fontId="10" fillId="4" borderId="13" xfId="0" applyFont="1" applyFill="1" applyBorder="1" applyAlignment="1">
      <alignment horizontal="left" vertical="top"/>
    </xf>
    <xf numFmtId="0" fontId="20" fillId="0" borderId="7" xfId="0" applyFont="1" applyBorder="1" applyAlignment="1">
      <alignment horizontal="left" vertical="top" wrapText="1"/>
    </xf>
    <xf numFmtId="0" fontId="13" fillId="0" borderId="7" xfId="0" applyFont="1" applyBorder="1" applyAlignment="1">
      <alignment wrapText="1"/>
    </xf>
    <xf numFmtId="0" fontId="13" fillId="0" borderId="7" xfId="0" applyFont="1" applyBorder="1" applyAlignment="1">
      <alignment horizontal="center" vertical="top" wrapText="1"/>
    </xf>
    <xf numFmtId="0" fontId="13" fillId="0" borderId="7" xfId="0" applyFont="1" applyBorder="1" applyAlignment="1">
      <alignment horizontal="left" vertical="center" wrapText="1"/>
    </xf>
    <xf numFmtId="0" fontId="20" fillId="0" borderId="44" xfId="0" applyFont="1" applyBorder="1" applyAlignment="1">
      <alignment horizontal="left" vertical="top" wrapText="1"/>
    </xf>
    <xf numFmtId="0" fontId="45" fillId="0" borderId="44" xfId="0" applyFont="1" applyBorder="1" applyAlignment="1">
      <alignment wrapText="1"/>
    </xf>
    <xf numFmtId="0" fontId="13" fillId="0" borderId="44" xfId="0" applyFont="1" applyBorder="1" applyAlignment="1" applyProtection="1">
      <alignment horizontal="center" vertical="top" wrapText="1"/>
      <protection locked="0"/>
    </xf>
    <xf numFmtId="0" fontId="13" fillId="0" borderId="44" xfId="0" applyFont="1" applyBorder="1" applyAlignment="1">
      <alignment wrapText="1"/>
    </xf>
    <xf numFmtId="0" fontId="13" fillId="0" borderId="44" xfId="0" applyFont="1" applyBorder="1" applyAlignment="1" applyProtection="1">
      <alignment horizontal="center" vertical="top"/>
      <protection locked="0"/>
    </xf>
    <xf numFmtId="0" fontId="13" fillId="0" borderId="44" xfId="0" applyFont="1" applyBorder="1" applyAlignment="1">
      <alignment horizontal="left" vertical="top" wrapText="1"/>
    </xf>
    <xf numFmtId="0" fontId="13" fillId="0" borderId="44" xfId="0" applyFont="1" applyBorder="1" applyAlignment="1">
      <alignment horizontal="center" vertical="top"/>
    </xf>
    <xf numFmtId="0" fontId="20" fillId="3" borderId="44" xfId="0" applyFont="1" applyFill="1" applyBorder="1" applyAlignment="1">
      <alignment horizontal="left" vertical="center" wrapText="1"/>
    </xf>
    <xf numFmtId="0" fontId="20" fillId="0" borderId="44" xfId="0" applyFont="1" applyBorder="1" applyAlignment="1">
      <alignment horizontal="left" vertical="center" wrapText="1"/>
    </xf>
    <xf numFmtId="0" fontId="0" fillId="3" borderId="44" xfId="0" applyFont="1" applyFill="1" applyBorder="1" applyAlignment="1">
      <alignment wrapText="1"/>
    </xf>
    <xf numFmtId="0" fontId="21" fillId="0" borderId="44" xfId="0" applyFont="1" applyBorder="1" applyAlignment="1">
      <alignment wrapText="1"/>
    </xf>
    <xf numFmtId="0" fontId="21" fillId="0" borderId="44" xfId="0" applyFont="1" applyBorder="1" applyAlignment="1">
      <alignment vertical="center" wrapText="1"/>
    </xf>
    <xf numFmtId="0" fontId="20" fillId="3" borderId="44" xfId="0" applyFont="1" applyFill="1" applyBorder="1" applyAlignment="1">
      <alignment horizontal="left" vertical="top" wrapText="1"/>
    </xf>
    <xf numFmtId="0" fontId="13" fillId="0" borderId="44" xfId="0" applyFont="1" applyBorder="1" applyAlignment="1">
      <alignment horizontal="center"/>
    </xf>
    <xf numFmtId="0" fontId="13" fillId="3" borderId="44" xfId="0" applyFont="1" applyFill="1" applyBorder="1" applyAlignment="1">
      <alignment horizontal="left" vertical="top" wrapText="1"/>
    </xf>
    <xf numFmtId="0" fontId="13" fillId="22" borderId="44" xfId="0" applyFont="1" applyFill="1" applyBorder="1" applyAlignment="1">
      <alignment horizontal="left" vertical="top" wrapText="1"/>
    </xf>
    <xf numFmtId="0" fontId="13" fillId="3" borderId="44" xfId="0" applyFont="1" applyFill="1" applyBorder="1" applyAlignment="1">
      <alignment wrapText="1"/>
    </xf>
    <xf numFmtId="0" fontId="13" fillId="0" borderId="44" xfId="0" applyFont="1" applyBorder="1" applyAlignment="1">
      <alignment horizontal="left" wrapText="1"/>
    </xf>
    <xf numFmtId="0" fontId="20" fillId="0" borderId="44" xfId="0" applyFont="1" applyBorder="1" applyAlignment="1">
      <alignment vertical="top" wrapText="1"/>
    </xf>
    <xf numFmtId="0" fontId="13" fillId="0" borderId="44" xfId="0" applyFont="1" applyBorder="1" applyAlignment="1">
      <alignment vertical="top" wrapText="1"/>
    </xf>
    <xf numFmtId="0" fontId="13" fillId="0" borderId="7" xfId="0" applyFont="1" applyBorder="1" applyAlignment="1">
      <alignment horizontal="center"/>
    </xf>
    <xf numFmtId="0" fontId="13" fillId="3" borderId="44" xfId="0" applyFont="1" applyFill="1" applyBorder="1" applyAlignment="1">
      <alignment horizontal="center" vertical="top"/>
    </xf>
    <xf numFmtId="0" fontId="13" fillId="0" borderId="44" xfId="0" applyFont="1" applyBorder="1" applyAlignment="1">
      <alignment horizontal="center" wrapText="1"/>
    </xf>
    <xf numFmtId="0" fontId="20" fillId="0" borderId="44" xfId="0" applyFont="1" applyBorder="1" applyAlignment="1">
      <alignment horizontal="center" vertical="center" wrapText="1"/>
    </xf>
    <xf numFmtId="0" fontId="12" fillId="0" borderId="13" xfId="0" applyFont="1" applyBorder="1" applyAlignment="1">
      <alignment horizontal="center" vertical="center" wrapText="1"/>
    </xf>
    <xf numFmtId="0" fontId="0" fillId="0" borderId="34" xfId="0" applyFont="1" applyBorder="1" applyAlignment="1">
      <alignment horizontal="left" vertical="top" wrapText="1"/>
    </xf>
    <xf numFmtId="0" fontId="0" fillId="0" borderId="37" xfId="0" applyFont="1" applyBorder="1" applyAlignment="1">
      <alignment horizontal="left" vertical="top" wrapText="1"/>
    </xf>
    <xf numFmtId="0" fontId="0" fillId="0" borderId="13" xfId="0" applyFont="1" applyBorder="1" applyAlignment="1">
      <alignment horizontal="left" vertical="top"/>
    </xf>
    <xf numFmtId="0" fontId="21" fillId="0" borderId="13" xfId="0" applyFont="1" applyBorder="1" applyAlignment="1">
      <alignment horizontal="left" vertical="center" wrapText="1"/>
    </xf>
    <xf numFmtId="0" fontId="0" fillId="0" borderId="13" xfId="0" applyFont="1" applyBorder="1" applyAlignment="1">
      <alignment vertical="center" wrapText="1"/>
    </xf>
    <xf numFmtId="0" fontId="0" fillId="0" borderId="8" xfId="0" applyFont="1" applyBorder="1" applyAlignment="1">
      <alignment horizontal="left" vertical="top"/>
    </xf>
    <xf numFmtId="0" fontId="0" fillId="3" borderId="13" xfId="0" applyFont="1" applyFill="1" applyBorder="1" applyAlignment="1">
      <alignment horizontal="left" vertical="top" wrapText="1"/>
    </xf>
    <xf numFmtId="0" fontId="13" fillId="0" borderId="37" xfId="0" applyFont="1" applyBorder="1" applyAlignment="1">
      <alignment wrapText="1"/>
    </xf>
    <xf numFmtId="0" fontId="21" fillId="0" borderId="13" xfId="0" applyFont="1" applyBorder="1" applyAlignment="1">
      <alignment horizontal="left" vertical="top" wrapText="1"/>
    </xf>
    <xf numFmtId="0" fontId="20" fillId="0" borderId="13" xfId="0" applyFont="1" applyBorder="1" applyAlignment="1">
      <alignment horizontal="left" vertical="top" wrapText="1"/>
    </xf>
    <xf numFmtId="0" fontId="13" fillId="0" borderId="13" xfId="0" applyFont="1" applyBorder="1"/>
    <xf numFmtId="0" fontId="13" fillId="0" borderId="26" xfId="0" applyFont="1" applyBorder="1" applyAlignment="1">
      <alignment horizontal="left" vertical="top" wrapText="1"/>
    </xf>
    <xf numFmtId="0" fontId="20" fillId="0" borderId="34" xfId="0" applyFont="1" applyBorder="1" applyAlignment="1">
      <alignment vertical="top" wrapText="1"/>
    </xf>
    <xf numFmtId="0" fontId="0" fillId="0" borderId="13" xfId="0" applyFont="1" applyBorder="1"/>
    <xf numFmtId="0" fontId="13" fillId="0" borderId="8" xfId="0" applyFont="1" applyBorder="1" applyAlignment="1">
      <alignment wrapText="1"/>
    </xf>
    <xf numFmtId="0" fontId="13" fillId="0" borderId="13" xfId="0" applyFont="1" applyBorder="1" applyAlignment="1">
      <alignment vertical="top" wrapText="1"/>
    </xf>
    <xf numFmtId="0" fontId="13" fillId="0" borderId="34" xfId="0" applyFont="1" applyBorder="1" applyAlignment="1">
      <alignment wrapText="1"/>
    </xf>
    <xf numFmtId="0" fontId="13" fillId="0" borderId="34" xfId="0" applyFont="1" applyBorder="1" applyAlignment="1">
      <alignment horizontal="left" vertical="top" wrapText="1"/>
    </xf>
    <xf numFmtId="0" fontId="0" fillId="0" borderId="8" xfId="0" applyFont="1" applyBorder="1" applyAlignment="1"/>
    <xf numFmtId="0" fontId="20" fillId="0" borderId="13" xfId="0" applyFont="1" applyBorder="1" applyAlignment="1">
      <alignment vertical="top" wrapText="1"/>
    </xf>
    <xf numFmtId="0" fontId="21" fillId="0" borderId="13" xfId="0" applyFont="1" applyBorder="1" applyAlignment="1">
      <alignment vertical="top" wrapText="1"/>
    </xf>
    <xf numFmtId="0" fontId="46" fillId="0" borderId="8" xfId="0" applyFont="1" applyBorder="1" applyAlignment="1">
      <alignment horizontal="left" vertical="top"/>
    </xf>
    <xf numFmtId="0" fontId="10" fillId="0" borderId="5" xfId="0" applyFont="1" applyBorder="1" applyAlignment="1">
      <alignment horizontal="center" vertical="center" wrapText="1"/>
    </xf>
    <xf numFmtId="0" fontId="13" fillId="0" borderId="5" xfId="0" applyFont="1" applyBorder="1" applyAlignment="1">
      <alignment horizontal="left" vertical="top" wrapText="1"/>
    </xf>
    <xf numFmtId="0" fontId="13" fillId="0" borderId="8" xfId="0" applyFont="1" applyBorder="1" applyAlignment="1">
      <alignment horizontal="left" vertical="top"/>
    </xf>
    <xf numFmtId="0" fontId="13" fillId="3" borderId="5" xfId="0" applyFont="1" applyFill="1" applyBorder="1"/>
    <xf numFmtId="0" fontId="13" fillId="0" borderId="35" xfId="0" applyFont="1" applyBorder="1" applyAlignment="1">
      <alignment horizontal="left" vertical="top"/>
    </xf>
    <xf numFmtId="0" fontId="13" fillId="0" borderId="5" xfId="0" applyFont="1" applyBorder="1" applyAlignment="1">
      <alignment wrapText="1"/>
    </xf>
    <xf numFmtId="0" fontId="13" fillId="0" borderId="35" xfId="0" applyFont="1" applyBorder="1"/>
    <xf numFmtId="0" fontId="12" fillId="0" borderId="44" xfId="0" applyFont="1" applyBorder="1" applyAlignment="1">
      <alignment horizontal="center" vertical="center" wrapText="1"/>
    </xf>
    <xf numFmtId="0" fontId="0" fillId="0" borderId="44" xfId="0" applyFont="1" applyBorder="1" applyAlignment="1">
      <alignment horizontal="center" vertical="top" wrapText="1"/>
    </xf>
    <xf numFmtId="0" fontId="0" fillId="3" borderId="44" xfId="0" applyFont="1" applyFill="1" applyBorder="1" applyAlignment="1" applyProtection="1">
      <alignment horizontal="center" vertical="top"/>
      <protection locked="0"/>
    </xf>
    <xf numFmtId="0" fontId="0" fillId="0" borderId="44" xfId="0" applyFont="1" applyBorder="1" applyAlignment="1" applyProtection="1">
      <alignment horizontal="center" wrapText="1"/>
      <protection locked="0"/>
    </xf>
    <xf numFmtId="0" fontId="0" fillId="0" borderId="44" xfId="0" applyFont="1" applyBorder="1" applyAlignment="1" applyProtection="1">
      <alignment horizontal="center" vertical="top" wrapText="1"/>
      <protection locked="0"/>
    </xf>
    <xf numFmtId="0" fontId="0" fillId="0" borderId="44" xfId="0" applyFont="1" applyBorder="1" applyAlignment="1">
      <alignment horizontal="center" wrapText="1"/>
    </xf>
    <xf numFmtId="0" fontId="45" fillId="0" borderId="13" xfId="0" applyFont="1" applyBorder="1" applyAlignment="1">
      <alignment horizontal="left" vertical="top" wrapText="1"/>
    </xf>
    <xf numFmtId="0" fontId="6" fillId="0" borderId="44" xfId="0" applyFont="1" applyBorder="1" applyAlignment="1" applyProtection="1">
      <alignment horizontal="center" vertical="top"/>
      <protection locked="0"/>
    </xf>
    <xf numFmtId="0" fontId="12" fillId="0" borderId="4" xfId="0" applyFont="1" applyBorder="1" applyAlignment="1">
      <alignment horizontal="center" vertical="top" wrapText="1"/>
    </xf>
    <xf numFmtId="0" fontId="34" fillId="4" borderId="13" xfId="0" applyFont="1" applyFill="1" applyBorder="1" applyAlignment="1">
      <alignment horizontal="left" vertical="top"/>
    </xf>
    <xf numFmtId="0" fontId="34" fillId="2" borderId="13" xfId="0" applyFont="1" applyFill="1" applyBorder="1" applyAlignment="1">
      <alignment horizontal="left" vertical="top"/>
    </xf>
    <xf numFmtId="0" fontId="34" fillId="4" borderId="13" xfId="0" applyFont="1" applyFill="1" applyBorder="1" applyAlignment="1">
      <alignment vertical="center"/>
    </xf>
    <xf numFmtId="0" fontId="34" fillId="2" borderId="13" xfId="0" applyFont="1" applyFill="1" applyBorder="1" applyAlignment="1">
      <alignment vertical="center"/>
    </xf>
    <xf numFmtId="0" fontId="34" fillId="4" borderId="13" xfId="0" applyFont="1" applyFill="1" applyBorder="1" applyAlignment="1">
      <alignment vertical="center" wrapText="1"/>
    </xf>
    <xf numFmtId="0" fontId="34" fillId="4" borderId="13" xfId="0" applyFont="1" applyFill="1" applyBorder="1" applyAlignment="1">
      <alignment horizontal="left" vertical="top" wrapText="1"/>
    </xf>
    <xf numFmtId="0" fontId="34" fillId="2" borderId="13" xfId="0" applyFont="1" applyFill="1" applyBorder="1" applyAlignment="1">
      <alignment vertical="center" wrapText="1"/>
    </xf>
    <xf numFmtId="0" fontId="34" fillId="2" borderId="34" xfId="0" applyFont="1" applyFill="1" applyBorder="1" applyAlignment="1">
      <alignment vertical="center" wrapText="1"/>
    </xf>
    <xf numFmtId="0" fontId="36" fillId="4" borderId="13" xfId="0" applyFont="1" applyFill="1" applyBorder="1" applyAlignment="1">
      <alignment horizontal="left" vertical="top"/>
    </xf>
    <xf numFmtId="0" fontId="34" fillId="2" borderId="13" xfId="0" applyFont="1" applyFill="1" applyBorder="1" applyAlignment="1">
      <alignment horizontal="left" vertical="center" wrapText="1"/>
    </xf>
    <xf numFmtId="0" fontId="34" fillId="4" borderId="13" xfId="0" applyFont="1" applyFill="1" applyBorder="1" applyAlignment="1">
      <alignment horizontal="left" vertical="center" wrapText="1"/>
    </xf>
    <xf numFmtId="0" fontId="34" fillId="4" borderId="34" xfId="0" applyFont="1" applyFill="1" applyBorder="1" applyAlignment="1">
      <alignment horizontal="left" vertical="center" wrapText="1"/>
    </xf>
    <xf numFmtId="0" fontId="34" fillId="4" borderId="13" xfId="0" applyFont="1" applyFill="1" applyBorder="1"/>
    <xf numFmtId="0" fontId="34" fillId="2" borderId="13" xfId="0" applyFont="1" applyFill="1" applyBorder="1"/>
    <xf numFmtId="0" fontId="34" fillId="4" borderId="13" xfId="0" applyFont="1" applyFill="1" applyBorder="1" applyAlignment="1">
      <alignment horizontal="left" vertical="center"/>
    </xf>
    <xf numFmtId="0" fontId="21" fillId="3" borderId="44" xfId="0" applyFont="1" applyFill="1" applyBorder="1" applyAlignment="1">
      <alignment horizontal="left" vertical="center" wrapText="1"/>
    </xf>
    <xf numFmtId="0" fontId="21" fillId="0" borderId="44" xfId="0" applyFont="1" applyBorder="1" applyAlignment="1">
      <alignment horizontal="center" vertical="center" wrapText="1"/>
    </xf>
    <xf numFmtId="0" fontId="21" fillId="0" borderId="44" xfId="0" applyFont="1" applyBorder="1" applyAlignment="1">
      <alignment horizontal="left" vertical="center" wrapText="1"/>
    </xf>
    <xf numFmtId="0" fontId="0" fillId="0" borderId="44" xfId="0" applyFont="1" applyBorder="1"/>
    <xf numFmtId="0" fontId="21" fillId="0" borderId="44" xfId="0" applyFont="1" applyBorder="1" applyAlignment="1">
      <alignment vertical="top" wrapText="1"/>
    </xf>
    <xf numFmtId="0" fontId="21" fillId="3" borderId="44" xfId="0" applyFont="1" applyFill="1" applyBorder="1" applyAlignment="1">
      <alignment horizontal="left" vertical="top" wrapText="1"/>
    </xf>
    <xf numFmtId="0" fontId="0" fillId="0" borderId="44" xfId="0" applyFont="1" applyBorder="1" applyAlignment="1">
      <alignment vertical="center" wrapText="1"/>
    </xf>
    <xf numFmtId="0" fontId="0" fillId="0" borderId="44" xfId="0" applyFont="1" applyBorder="1" applyAlignment="1">
      <alignment horizontal="left" wrapText="1"/>
    </xf>
    <xf numFmtId="0" fontId="45" fillId="0" borderId="44" xfId="0" applyFont="1" applyBorder="1" applyAlignment="1">
      <alignment horizontal="left" vertical="top" wrapText="1"/>
    </xf>
    <xf numFmtId="0" fontId="0" fillId="3" borderId="44" xfId="0" applyFont="1" applyFill="1" applyBorder="1" applyAlignment="1">
      <alignment horizontal="left" vertical="top" wrapText="1"/>
    </xf>
    <xf numFmtId="0" fontId="11" fillId="0" borderId="44" xfId="0" applyFont="1" applyBorder="1" applyAlignment="1">
      <alignment horizontal="left" vertical="top" wrapText="1"/>
    </xf>
    <xf numFmtId="0" fontId="13" fillId="0" borderId="44" xfId="0" applyFont="1" applyBorder="1" applyAlignment="1">
      <alignment horizontal="left" wrapText="1" readingOrder="1"/>
    </xf>
    <xf numFmtId="0" fontId="0" fillId="3" borderId="44" xfId="0" applyFont="1" applyFill="1" applyBorder="1"/>
    <xf numFmtId="0" fontId="13" fillId="3" borderId="44" xfId="0" applyFont="1" applyFill="1" applyBorder="1" applyAlignment="1">
      <alignment horizontal="left" vertical="top"/>
    </xf>
    <xf numFmtId="0" fontId="0" fillId="0" borderId="12" xfId="0" applyFont="1" applyBorder="1" applyAlignment="1">
      <alignment horizontal="center"/>
    </xf>
    <xf numFmtId="0" fontId="17" fillId="2" borderId="12" xfId="0" applyFont="1" applyFill="1" applyBorder="1" applyAlignment="1">
      <alignment horizontal="left" vertical="top" wrapText="1"/>
    </xf>
    <xf numFmtId="0" fontId="33" fillId="2" borderId="44" xfId="0" applyFont="1" applyFill="1" applyBorder="1" applyAlignment="1">
      <alignment horizontal="center" vertical="center"/>
    </xf>
    <xf numFmtId="0" fontId="12" fillId="0" borderId="44" xfId="0" applyFont="1" applyBorder="1" applyAlignment="1">
      <alignment horizontal="left" vertical="top"/>
    </xf>
    <xf numFmtId="0" fontId="12" fillId="0" borderId="44" xfId="0" applyFont="1" applyBorder="1" applyAlignment="1">
      <alignment horizontal="center" vertical="top" wrapText="1"/>
    </xf>
    <xf numFmtId="0" fontId="10" fillId="0" borderId="44" xfId="0" applyFont="1" applyBorder="1" applyAlignment="1">
      <alignment horizontal="left" vertical="top" wrapText="1"/>
    </xf>
    <xf numFmtId="0" fontId="28" fillId="4" borderId="44" xfId="0" applyFont="1" applyFill="1" applyBorder="1" applyAlignment="1">
      <alignment horizontal="left" vertical="top"/>
    </xf>
    <xf numFmtId="0" fontId="17" fillId="2" borderId="44" xfId="0" applyFont="1" applyFill="1" applyBorder="1" applyAlignment="1">
      <alignment horizontal="left" vertical="top"/>
    </xf>
    <xf numFmtId="0" fontId="0" fillId="4" borderId="44" xfId="0" applyFont="1" applyFill="1" applyBorder="1" applyAlignment="1">
      <alignment horizontal="left" vertical="top"/>
    </xf>
    <xf numFmtId="0" fontId="17" fillId="2" borderId="44" xfId="0" applyFont="1" applyFill="1" applyBorder="1" applyAlignment="1">
      <alignment horizontal="left" vertical="top" wrapText="1"/>
    </xf>
    <xf numFmtId="0" fontId="35" fillId="0" borderId="44" xfId="0" applyFont="1" applyBorder="1" applyAlignment="1">
      <alignment horizontal="left" vertical="top" wrapText="1"/>
    </xf>
    <xf numFmtId="0" fontId="0" fillId="3" borderId="44" xfId="0" applyFont="1" applyFill="1" applyBorder="1" applyAlignment="1">
      <alignment horizontal="left" vertical="top"/>
    </xf>
    <xf numFmtId="0" fontId="14" fillId="4" borderId="44" xfId="0" applyFont="1" applyFill="1" applyBorder="1" applyAlignment="1">
      <alignment horizontal="left" vertical="top"/>
    </xf>
    <xf numFmtId="0" fontId="17" fillId="4" borderId="44" xfId="0" applyFont="1" applyFill="1" applyBorder="1" applyAlignment="1">
      <alignment horizontal="center" vertical="top" wrapText="1"/>
    </xf>
    <xf numFmtId="0" fontId="16" fillId="5" borderId="44" xfId="0" applyFont="1" applyFill="1" applyBorder="1" applyAlignment="1">
      <alignment vertical="top"/>
    </xf>
    <xf numFmtId="0" fontId="17" fillId="2" borderId="44" xfId="0" applyFont="1" applyFill="1" applyBorder="1"/>
    <xf numFmtId="0" fontId="17" fillId="4" borderId="44" xfId="0" applyFont="1" applyFill="1" applyBorder="1"/>
    <xf numFmtId="0" fontId="17" fillId="4" borderId="44" xfId="0" applyFont="1" applyFill="1" applyBorder="1" applyAlignment="1">
      <alignment horizontal="center" wrapText="1"/>
    </xf>
    <xf numFmtId="0" fontId="13" fillId="0" borderId="44" xfId="0" applyFont="1" applyBorder="1" applyAlignment="1">
      <alignment vertical="center" wrapText="1"/>
    </xf>
    <xf numFmtId="0" fontId="0" fillId="0" borderId="44" xfId="0" applyFont="1" applyBorder="1" applyAlignment="1">
      <alignment horizontal="left" vertical="center" wrapText="1"/>
    </xf>
    <xf numFmtId="0" fontId="0" fillId="3" borderId="44" xfId="0" applyFont="1" applyFill="1" applyBorder="1" applyAlignment="1">
      <alignment horizontal="left" vertical="center" wrapText="1"/>
    </xf>
    <xf numFmtId="0" fontId="4" fillId="0" borderId="44" xfId="1" applyBorder="1" applyAlignment="1" applyProtection="1">
      <alignment horizontal="center" vertical="top"/>
      <protection locked="0"/>
    </xf>
    <xf numFmtId="0" fontId="4" fillId="0" borderId="44" xfId="1" applyBorder="1" applyAlignment="1" applyProtection="1">
      <alignment horizontal="center" vertical="top" wrapText="1"/>
      <protection locked="0"/>
    </xf>
    <xf numFmtId="0" fontId="74" fillId="0" borderId="44" xfId="1" applyFont="1" applyBorder="1" applyAlignment="1" applyProtection="1">
      <alignment horizontal="center" vertical="top"/>
      <protection locked="0"/>
    </xf>
    <xf numFmtId="0" fontId="4" fillId="0" borderId="44" xfId="1" applyBorder="1" applyAlignment="1" applyProtection="1">
      <alignment horizontal="center"/>
      <protection locked="0"/>
    </xf>
    <xf numFmtId="0" fontId="4" fillId="0" borderId="42" xfId="1" applyBorder="1" applyAlignment="1" applyProtection="1">
      <alignment horizontal="center"/>
      <protection locked="0"/>
    </xf>
    <xf numFmtId="0" fontId="4" fillId="0" borderId="44" xfId="1" applyBorder="1" applyAlignment="1" applyProtection="1">
      <alignment horizontal="center" wrapText="1"/>
      <protection locked="0"/>
    </xf>
    <xf numFmtId="0" fontId="74" fillId="0" borderId="44" xfId="1" applyFont="1" applyBorder="1" applyAlignment="1" applyProtection="1">
      <alignment horizontal="center" vertical="top" wrapText="1"/>
      <protection locked="0"/>
    </xf>
    <xf numFmtId="0" fontId="4" fillId="0" borderId="8" xfId="1" applyAlignment="1" applyProtection="1">
      <alignment horizontal="center"/>
      <protection locked="0"/>
    </xf>
    <xf numFmtId="0" fontId="74" fillId="13" borderId="44" xfId="1" applyFont="1" applyFill="1" applyBorder="1" applyAlignment="1" applyProtection="1">
      <alignment horizontal="center" vertical="top"/>
      <protection locked="0"/>
    </xf>
    <xf numFmtId="0" fontId="74" fillId="13" borderId="44" xfId="1" applyFont="1" applyFill="1" applyBorder="1" applyAlignment="1" applyProtection="1">
      <alignment horizontal="center"/>
      <protection locked="0"/>
    </xf>
    <xf numFmtId="0" fontId="74" fillId="0" borderId="44" xfId="1" applyFont="1" applyBorder="1" applyAlignment="1" applyProtection="1">
      <alignment horizontal="center"/>
      <protection locked="0"/>
    </xf>
    <xf numFmtId="0" fontId="4" fillId="0" borderId="44" xfId="1" applyFill="1" applyBorder="1" applyAlignment="1" applyProtection="1">
      <alignment horizontal="center"/>
      <protection locked="0"/>
    </xf>
    <xf numFmtId="0" fontId="74" fillId="0" borderId="44" xfId="1" applyFont="1" applyBorder="1" applyAlignment="1" applyProtection="1">
      <alignment horizontal="center" wrapText="1"/>
      <protection locked="0"/>
    </xf>
    <xf numFmtId="0" fontId="4" fillId="0" borderId="42" xfId="1" applyBorder="1" applyAlignment="1" applyProtection="1">
      <alignment horizontal="center" wrapText="1"/>
      <protection locked="0"/>
    </xf>
    <xf numFmtId="0" fontId="4" fillId="0" borderId="40" xfId="1" applyBorder="1" applyAlignment="1" applyProtection="1">
      <alignment horizontal="center" vertical="top" wrapText="1"/>
      <protection locked="0"/>
    </xf>
    <xf numFmtId="0" fontId="74" fillId="0" borderId="46" xfId="1" applyFont="1" applyBorder="1" applyAlignment="1" applyProtection="1">
      <alignment horizontal="center" vertical="top"/>
      <protection locked="0"/>
    </xf>
    <xf numFmtId="0" fontId="4" fillId="0" borderId="8" xfId="1" applyBorder="1" applyAlignment="1">
      <alignment horizontal="center"/>
    </xf>
    <xf numFmtId="0" fontId="68" fillId="0" borderId="8" xfId="1" applyFont="1" applyAlignment="1">
      <alignment horizontal="center" vertical="top"/>
    </xf>
    <xf numFmtId="0" fontId="51" fillId="0" borderId="8" xfId="1" applyFont="1" applyAlignment="1">
      <alignment horizontal="center" vertical="top"/>
    </xf>
    <xf numFmtId="1" fontId="51" fillId="0" borderId="8" xfId="2" applyNumberFormat="1" applyFont="1" applyAlignment="1">
      <alignment horizontal="center" vertical="top"/>
    </xf>
    <xf numFmtId="0" fontId="74" fillId="0" borderId="8" xfId="1" applyFont="1" applyAlignment="1">
      <alignment horizontal="center" vertical="top"/>
    </xf>
    <xf numFmtId="0" fontId="4" fillId="0" borderId="8" xfId="1" applyAlignment="1">
      <alignment horizontal="center" vertical="top"/>
    </xf>
    <xf numFmtId="0" fontId="11" fillId="0" borderId="7" xfId="0" applyFont="1" applyBorder="1" applyAlignment="1">
      <alignment horizontal="left" vertical="top" wrapText="1"/>
    </xf>
    <xf numFmtId="0" fontId="12"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7" fillId="2" borderId="12" xfId="0" applyFont="1" applyFill="1" applyBorder="1" applyAlignment="1">
      <alignment horizontal="left" vertical="top"/>
    </xf>
    <xf numFmtId="0" fontId="12" fillId="2" borderId="44" xfId="0" applyFont="1" applyFill="1" applyBorder="1" applyAlignment="1">
      <alignment horizontal="left" vertical="top"/>
    </xf>
    <xf numFmtId="0" fontId="0" fillId="0" borderId="44" xfId="0" applyFont="1" applyBorder="1" applyAlignment="1">
      <alignment horizontal="left"/>
    </xf>
    <xf numFmtId="0" fontId="20" fillId="10" borderId="44" xfId="0" applyFont="1" applyFill="1" applyBorder="1" applyAlignment="1">
      <alignment horizontal="left" vertical="top" wrapText="1"/>
    </xf>
    <xf numFmtId="0" fontId="12" fillId="2" borderId="44" xfId="0" applyFont="1" applyFill="1" applyBorder="1" applyAlignment="1">
      <alignment horizontal="left" vertical="top" wrapText="1"/>
    </xf>
    <xf numFmtId="0" fontId="12" fillId="4" borderId="44" xfId="0" applyFont="1" applyFill="1" applyBorder="1" applyAlignment="1">
      <alignment horizontal="left" vertical="top"/>
    </xf>
    <xf numFmtId="0" fontId="0" fillId="0" borderId="44" xfId="0" applyFont="1" applyBorder="1" applyAlignment="1">
      <alignment horizontal="center" vertical="center" wrapText="1"/>
    </xf>
    <xf numFmtId="0" fontId="0" fillId="4" borderId="44" xfId="0" applyFont="1" applyFill="1" applyBorder="1"/>
    <xf numFmtId="0" fontId="12" fillId="2" borderId="44" xfId="0" applyFont="1" applyFill="1" applyBorder="1"/>
    <xf numFmtId="0" fontId="0" fillId="3" borderId="44" xfId="0" applyFont="1" applyFill="1" applyBorder="1" applyAlignment="1">
      <alignment vertical="top" wrapText="1"/>
    </xf>
    <xf numFmtId="9" fontId="0" fillId="0" borderId="44" xfId="0" applyNumberFormat="1" applyFont="1" applyBorder="1" applyAlignment="1">
      <alignment vertical="top" wrapText="1"/>
    </xf>
    <xf numFmtId="0" fontId="20" fillId="0" borderId="44" xfId="0" applyFont="1" applyBorder="1" applyAlignment="1">
      <alignment vertical="center" wrapText="1"/>
    </xf>
    <xf numFmtId="0" fontId="33" fillId="2" borderId="5" xfId="0" applyFont="1" applyFill="1" applyBorder="1" applyAlignment="1">
      <alignment horizontal="center" vertical="top"/>
    </xf>
    <xf numFmtId="0" fontId="33" fillId="2" borderId="39" xfId="0" applyFont="1" applyFill="1" applyBorder="1" applyAlignment="1">
      <alignment horizontal="center" vertical="center"/>
    </xf>
    <xf numFmtId="0" fontId="19" fillId="0" borderId="44" xfId="0" applyFont="1" applyBorder="1" applyAlignment="1">
      <alignment horizontal="left" vertical="top" wrapText="1"/>
    </xf>
    <xf numFmtId="0" fontId="18" fillId="0" borderId="44" xfId="0" applyFont="1" applyBorder="1" applyAlignment="1">
      <alignment horizontal="left" vertical="top" wrapText="1"/>
    </xf>
    <xf numFmtId="0" fontId="18" fillId="0" borderId="44" xfId="0" applyFont="1" applyBorder="1" applyAlignment="1">
      <alignment horizontal="center" vertical="center" wrapText="1"/>
    </xf>
    <xf numFmtId="0" fontId="19" fillId="0" borderId="44" xfId="0" applyFont="1" applyBorder="1" applyAlignment="1">
      <alignment horizontal="center" vertical="center" wrapText="1"/>
    </xf>
    <xf numFmtId="0" fontId="18" fillId="0" borderId="44" xfId="0" applyFont="1" applyBorder="1" applyAlignment="1">
      <alignment horizontal="center" vertical="center"/>
    </xf>
    <xf numFmtId="0" fontId="26" fillId="4" borderId="44" xfId="0" applyFont="1" applyFill="1" applyBorder="1" applyAlignment="1">
      <alignment horizontal="left" vertical="top"/>
    </xf>
    <xf numFmtId="0" fontId="16" fillId="2" borderId="44" xfId="0" applyFont="1" applyFill="1" applyBorder="1" applyAlignment="1">
      <alignment horizontal="left" vertical="top" wrapText="1"/>
    </xf>
    <xf numFmtId="0" fontId="34" fillId="2" borderId="44" xfId="0" applyFont="1" applyFill="1" applyBorder="1" applyAlignment="1">
      <alignment horizontal="left" vertical="top" wrapText="1"/>
    </xf>
    <xf numFmtId="0" fontId="16" fillId="4" borderId="44" xfId="0" applyFont="1" applyFill="1" applyBorder="1" applyAlignment="1">
      <alignment horizontal="left" vertical="top"/>
    </xf>
    <xf numFmtId="0" fontId="34" fillId="4" borderId="44" xfId="0" applyFont="1" applyFill="1" applyBorder="1" applyAlignment="1">
      <alignment horizontal="left" vertical="top" wrapText="1"/>
    </xf>
    <xf numFmtId="0" fontId="16" fillId="4" borderId="44" xfId="0" applyFont="1" applyFill="1" applyBorder="1" applyAlignment="1">
      <alignment horizontal="left" vertical="top" wrapText="1"/>
    </xf>
    <xf numFmtId="0" fontId="34" fillId="4" borderId="44" xfId="0" applyFont="1" applyFill="1" applyBorder="1" applyAlignment="1">
      <alignment horizontal="center" vertical="center" wrapText="1"/>
    </xf>
    <xf numFmtId="16" fontId="0" fillId="0" borderId="44" xfId="0" applyNumberFormat="1" applyFont="1" applyBorder="1" applyAlignment="1">
      <alignment wrapText="1"/>
    </xf>
    <xf numFmtId="0" fontId="16" fillId="4" borderId="44" xfId="0" applyFont="1" applyFill="1" applyBorder="1" applyAlignment="1">
      <alignment wrapText="1"/>
    </xf>
    <xf numFmtId="0" fontId="34" fillId="4" borderId="44" xfId="0" applyFont="1" applyFill="1" applyBorder="1" applyAlignment="1">
      <alignment vertical="top" wrapText="1"/>
    </xf>
    <xf numFmtId="0" fontId="16" fillId="4" borderId="44" xfId="0" applyFont="1" applyFill="1" applyBorder="1" applyAlignment="1">
      <alignment horizontal="center" wrapText="1"/>
    </xf>
    <xf numFmtId="0" fontId="16" fillId="4" borderId="44" xfId="0" applyFont="1" applyFill="1" applyBorder="1" applyAlignment="1">
      <alignment horizontal="left" wrapText="1"/>
    </xf>
    <xf numFmtId="0" fontId="34" fillId="2" borderId="44" xfId="0" applyFont="1" applyFill="1" applyBorder="1" applyAlignment="1">
      <alignment vertical="top" wrapText="1"/>
    </xf>
    <xf numFmtId="0" fontId="28" fillId="0" borderId="44" xfId="0" applyFont="1" applyBorder="1" applyAlignment="1">
      <alignment vertical="center" wrapText="1"/>
    </xf>
    <xf numFmtId="0" fontId="11" fillId="0" borderId="44" xfId="0" applyFont="1" applyBorder="1" applyAlignment="1">
      <alignment horizontal="center" vertical="center"/>
    </xf>
    <xf numFmtId="0" fontId="11" fillId="0" borderId="44" xfId="0" applyFont="1" applyBorder="1" applyAlignment="1">
      <alignment horizontal="center" vertical="center" wrapText="1"/>
    </xf>
    <xf numFmtId="0" fontId="10" fillId="0" borderId="44" xfId="0" applyFont="1" applyBorder="1" applyAlignment="1">
      <alignment horizontal="center" vertical="center" wrapText="1"/>
    </xf>
    <xf numFmtId="0" fontId="82" fillId="0" borderId="44" xfId="0" applyFont="1" applyBorder="1" applyAlignment="1">
      <alignment vertical="center" wrapText="1"/>
    </xf>
    <xf numFmtId="0" fontId="82" fillId="3" borderId="44" xfId="0" applyFont="1" applyFill="1" applyBorder="1" applyAlignment="1">
      <alignment wrapText="1"/>
    </xf>
    <xf numFmtId="0" fontId="92" fillId="0" borderId="44" xfId="0" applyFont="1" applyBorder="1" applyAlignment="1">
      <alignment horizontal="left" vertical="top" wrapText="1"/>
    </xf>
    <xf numFmtId="0" fontId="102" fillId="0" borderId="44" xfId="0" applyFont="1" applyBorder="1" applyAlignment="1">
      <alignment horizontal="left" vertical="top" wrapText="1"/>
    </xf>
    <xf numFmtId="0" fontId="82" fillId="0" borderId="44" xfId="0" applyFont="1" applyBorder="1" applyAlignment="1">
      <alignment horizontal="left" wrapText="1"/>
    </xf>
    <xf numFmtId="0" fontId="0" fillId="3" borderId="44" xfId="0" applyFont="1" applyFill="1" applyBorder="1" applyAlignment="1" applyProtection="1">
      <alignment horizontal="center" wrapText="1"/>
      <protection locked="0"/>
    </xf>
    <xf numFmtId="0" fontId="17" fillId="21" borderId="44" xfId="0" applyFont="1" applyFill="1" applyBorder="1" applyAlignment="1">
      <alignment horizontal="left" vertical="top" wrapText="1"/>
    </xf>
    <xf numFmtId="0" fontId="17" fillId="21" borderId="44" xfId="0" applyFont="1" applyFill="1" applyBorder="1" applyAlignment="1">
      <alignment horizontal="left" vertical="top"/>
    </xf>
    <xf numFmtId="0" fontId="94" fillId="4" borderId="44" xfId="0" applyFont="1" applyFill="1" applyBorder="1"/>
    <xf numFmtId="0" fontId="0" fillId="0" borderId="34" xfId="0" applyFont="1" applyBorder="1"/>
    <xf numFmtId="0" fontId="9" fillId="0" borderId="44" xfId="0" applyFont="1" applyBorder="1" applyAlignment="1">
      <alignment horizontal="left" vertical="top"/>
    </xf>
    <xf numFmtId="0" fontId="0" fillId="3" borderId="44" xfId="0" applyFont="1" applyFill="1" applyBorder="1" applyAlignment="1">
      <alignment vertical="center" wrapText="1"/>
    </xf>
    <xf numFmtId="0" fontId="0" fillId="6" borderId="44" xfId="0" applyFont="1" applyFill="1" applyBorder="1" applyAlignment="1">
      <alignment horizontal="left" vertical="top"/>
    </xf>
    <xf numFmtId="0" fontId="13" fillId="6" borderId="44" xfId="0" applyFont="1" applyFill="1" applyBorder="1" applyAlignment="1">
      <alignment horizontal="left" vertical="top"/>
    </xf>
    <xf numFmtId="0" fontId="13" fillId="0" borderId="44" xfId="0" applyFont="1" applyBorder="1" applyAlignment="1">
      <alignment vertical="top"/>
    </xf>
    <xf numFmtId="0" fontId="14" fillId="4" borderId="44" xfId="0" applyFont="1" applyFill="1" applyBorder="1"/>
    <xf numFmtId="0" fontId="17" fillId="2" borderId="44" xfId="0" applyFont="1" applyFill="1" applyBorder="1" applyAlignment="1">
      <alignment wrapText="1"/>
    </xf>
    <xf numFmtId="0" fontId="13" fillId="3" borderId="44" xfId="0" applyFont="1" applyFill="1" applyBorder="1" applyAlignment="1">
      <alignment vertical="center" wrapText="1"/>
    </xf>
    <xf numFmtId="0" fontId="9" fillId="0" borderId="44" xfId="0" applyFont="1" applyBorder="1" applyAlignment="1">
      <alignment horizontal="center" vertical="center" wrapText="1"/>
    </xf>
    <xf numFmtId="0" fontId="12" fillId="0" borderId="44" xfId="0" applyFont="1" applyBorder="1" applyAlignment="1">
      <alignment horizontal="center" vertical="center"/>
    </xf>
    <xf numFmtId="0" fontId="9" fillId="4" borderId="44" xfId="0" applyFont="1" applyFill="1" applyBorder="1" applyAlignment="1">
      <alignment horizontal="left" vertical="top" wrapText="1"/>
    </xf>
    <xf numFmtId="0" fontId="37" fillId="0" borderId="44" xfId="0" applyFont="1" applyBorder="1" applyAlignment="1">
      <alignment wrapText="1"/>
    </xf>
    <xf numFmtId="0" fontId="6" fillId="0" borderId="0" xfId="0" applyFont="1" applyAlignment="1">
      <alignment horizontal="left" vertical="top"/>
    </xf>
    <xf numFmtId="0" fontId="6" fillId="0" borderId="0" xfId="0" applyFont="1" applyAlignment="1">
      <alignment horizontal="center" vertical="top"/>
    </xf>
    <xf numFmtId="0" fontId="94" fillId="0" borderId="8" xfId="0" applyFont="1" applyBorder="1" applyAlignment="1">
      <alignment horizontal="left" vertical="top"/>
    </xf>
    <xf numFmtId="0" fontId="74" fillId="0" borderId="0" xfId="0" applyFont="1" applyAlignment="1">
      <alignment horizontal="left" vertical="center" wrapText="1"/>
    </xf>
    <xf numFmtId="0" fontId="6" fillId="0" borderId="0" xfId="0" applyFont="1" applyAlignment="1">
      <alignment vertical="top" wrapText="1"/>
    </xf>
    <xf numFmtId="0" fontId="8" fillId="2" borderId="5" xfId="0" applyFont="1" applyFill="1" applyBorder="1" applyAlignment="1">
      <alignment horizontal="center"/>
    </xf>
    <xf numFmtId="0" fontId="0" fillId="0" borderId="42" xfId="0" applyFont="1" applyBorder="1" applyAlignment="1">
      <alignment horizontal="center" vertical="top"/>
    </xf>
    <xf numFmtId="0" fontId="0" fillId="0" borderId="8" xfId="0" applyFont="1" applyBorder="1" applyAlignment="1">
      <alignment horizontal="center" vertical="top"/>
    </xf>
    <xf numFmtId="0" fontId="46" fillId="0" borderId="8" xfId="0" applyFont="1" applyBorder="1" applyAlignment="1">
      <alignment horizontal="center" vertical="top"/>
    </xf>
    <xf numFmtId="0" fontId="0" fillId="0" borderId="8" xfId="0" applyFont="1" applyBorder="1" applyAlignment="1">
      <alignment horizontal="center"/>
    </xf>
    <xf numFmtId="0" fontId="9" fillId="0" borderId="0" xfId="0" applyFont="1" applyAlignment="1">
      <alignment horizontal="left" vertical="top"/>
    </xf>
    <xf numFmtId="0" fontId="59" fillId="17" borderId="41" xfId="1" applyFont="1" applyFill="1" applyBorder="1" applyAlignment="1" applyProtection="1">
      <alignment horizontal="center" vertical="top"/>
    </xf>
    <xf numFmtId="0" fontId="70" fillId="0" borderId="8" xfId="1" applyFont="1" applyFill="1" applyBorder="1" applyAlignment="1">
      <alignment vertical="top"/>
    </xf>
    <xf numFmtId="0" fontId="74" fillId="0" borderId="8" xfId="1" applyFont="1" applyBorder="1" applyAlignment="1">
      <alignment horizontal="center"/>
    </xf>
    <xf numFmtId="0" fontId="51" fillId="0" borderId="8" xfId="1" applyFont="1" applyBorder="1" applyAlignment="1">
      <alignment horizontal="left" vertical="top" wrapText="1"/>
    </xf>
    <xf numFmtId="0" fontId="51" fillId="0" borderId="8" xfId="1" applyFont="1" applyBorder="1"/>
    <xf numFmtId="0" fontId="51" fillId="0" borderId="8" xfId="1" applyFont="1" applyBorder="1" applyAlignment="1">
      <alignment horizontal="center"/>
    </xf>
    <xf numFmtId="0" fontId="51" fillId="0" borderId="8" xfId="1" applyFont="1" applyBorder="1" applyAlignment="1">
      <alignment horizontal="left" vertical="center"/>
    </xf>
    <xf numFmtId="0" fontId="13" fillId="0" borderId="12" xfId="0" applyFont="1" applyBorder="1" applyAlignment="1">
      <alignment horizontal="center"/>
    </xf>
    <xf numFmtId="0" fontId="13" fillId="0" borderId="0" xfId="0" applyFont="1" applyAlignment="1">
      <alignment horizontal="center" vertical="top"/>
    </xf>
    <xf numFmtId="0" fontId="0" fillId="3" borderId="44" xfId="0" applyFont="1" applyFill="1" applyBorder="1" applyAlignment="1">
      <alignment horizontal="center" vertical="top"/>
    </xf>
    <xf numFmtId="0" fontId="0" fillId="0" borderId="44" xfId="0" applyFont="1" applyBorder="1" applyAlignment="1" applyProtection="1">
      <alignment horizontal="center"/>
      <protection locked="0"/>
    </xf>
    <xf numFmtId="0" fontId="6" fillId="0" borderId="44" xfId="0" applyFont="1" applyBorder="1" applyAlignment="1">
      <alignment vertical="center" wrapText="1"/>
    </xf>
    <xf numFmtId="0" fontId="6" fillId="0" borderId="44" xfId="0" applyFont="1" applyBorder="1" applyAlignment="1">
      <alignment horizontal="left" vertical="top" wrapText="1"/>
    </xf>
    <xf numFmtId="0" fontId="94" fillId="4" borderId="44" xfId="0" applyFont="1" applyFill="1" applyBorder="1" applyAlignment="1">
      <alignment horizontal="left" vertical="top"/>
    </xf>
    <xf numFmtId="0" fontId="0" fillId="11" borderId="44" xfId="0" applyFont="1" applyFill="1" applyBorder="1" applyAlignment="1" applyProtection="1">
      <alignment horizontal="center" vertical="top"/>
      <protection locked="0"/>
    </xf>
    <xf numFmtId="0" fontId="0" fillId="6" borderId="44" xfId="0" applyFont="1" applyFill="1" applyBorder="1" applyAlignment="1">
      <alignment horizontal="center" vertical="top"/>
    </xf>
    <xf numFmtId="0" fontId="13" fillId="11" borderId="44" xfId="0" applyFont="1" applyFill="1" applyBorder="1" applyAlignment="1" applyProtection="1">
      <alignment horizontal="center" vertical="top"/>
      <protection locked="0"/>
    </xf>
    <xf numFmtId="0" fontId="74" fillId="13" borderId="44" xfId="0" applyFont="1" applyFill="1" applyBorder="1" applyAlignment="1" applyProtection="1">
      <alignment horizontal="center" vertical="center"/>
      <protection locked="0"/>
    </xf>
    <xf numFmtId="0" fontId="74" fillId="0" borderId="44" xfId="0" applyFont="1" applyBorder="1"/>
    <xf numFmtId="0" fontId="74" fillId="0" borderId="0" xfId="0" applyFont="1" applyAlignment="1">
      <alignment horizontal="center" vertical="center"/>
    </xf>
    <xf numFmtId="0" fontId="74" fillId="0" borderId="44" xfId="0" applyFont="1" applyBorder="1" applyAlignment="1">
      <alignment vertical="top"/>
    </xf>
    <xf numFmtId="0" fontId="74" fillId="0" borderId="44" xfId="0" applyFont="1" applyBorder="1" applyAlignment="1">
      <alignment horizontal="center" vertical="center"/>
    </xf>
    <xf numFmtId="0" fontId="0" fillId="0" borderId="40" xfId="0" applyBorder="1" applyAlignment="1">
      <alignment horizontal="left" vertical="top" wrapText="1"/>
    </xf>
    <xf numFmtId="0" fontId="28" fillId="0" borderId="0" xfId="0" applyFont="1" applyAlignment="1">
      <alignment horizontal="left" vertical="top"/>
    </xf>
    <xf numFmtId="0" fontId="28" fillId="0" borderId="0" xfId="0" applyFont="1" applyAlignment="1"/>
    <xf numFmtId="0" fontId="0" fillId="0" borderId="44" xfId="0" applyBorder="1" applyAlignment="1" applyProtection="1">
      <alignment horizontal="center"/>
      <protection locked="0"/>
    </xf>
    <xf numFmtId="0" fontId="0" fillId="0" borderId="44" xfId="0" applyBorder="1"/>
    <xf numFmtId="0" fontId="74" fillId="0" borderId="44" xfId="0" applyFont="1" applyBorder="1" applyAlignment="1">
      <alignment horizontal="center"/>
    </xf>
    <xf numFmtId="0" fontId="74" fillId="0" borderId="0" xfId="0" applyFont="1" applyAlignment="1">
      <alignment horizontal="center"/>
    </xf>
    <xf numFmtId="0" fontId="74" fillId="0" borderId="42" xfId="0" applyFont="1" applyBorder="1"/>
    <xf numFmtId="0" fontId="74" fillId="0" borderId="44" xfId="0" applyFont="1" applyBorder="1" applyAlignment="1">
      <alignment horizontal="left" wrapText="1"/>
    </xf>
    <xf numFmtId="0" fontId="0" fillId="0" borderId="44" xfId="0" applyBorder="1" applyAlignment="1">
      <alignment horizontal="left" wrapText="1"/>
    </xf>
    <xf numFmtId="0" fontId="74" fillId="0" borderId="44" xfId="0" applyFont="1" applyBorder="1" applyAlignment="1">
      <alignment horizontal="center" vertical="top"/>
    </xf>
    <xf numFmtId="0" fontId="74" fillId="0" borderId="42" xfId="0" applyFont="1" applyBorder="1" applyAlignment="1">
      <alignment horizontal="left" wrapText="1"/>
    </xf>
    <xf numFmtId="0" fontId="94" fillId="0" borderId="7" xfId="0" applyFont="1" applyBorder="1" applyAlignment="1">
      <alignment horizontal="left" vertical="top"/>
    </xf>
    <xf numFmtId="0" fontId="46" fillId="4" borderId="44" xfId="0" applyFont="1" applyFill="1" applyBorder="1" applyAlignment="1">
      <alignment horizontal="left" vertical="top"/>
    </xf>
    <xf numFmtId="0" fontId="94" fillId="2" borderId="44" xfId="0" applyFont="1" applyFill="1" applyBorder="1" applyAlignment="1">
      <alignment horizontal="left" vertical="top"/>
    </xf>
    <xf numFmtId="0" fontId="94" fillId="4" borderId="44" xfId="0" applyFont="1" applyFill="1" applyBorder="1" applyAlignment="1">
      <alignment vertical="top" wrapText="1"/>
    </xf>
    <xf numFmtId="0" fontId="94" fillId="4" borderId="44" xfId="0" applyFont="1" applyFill="1" applyBorder="1" applyAlignment="1">
      <alignment horizontal="left" vertical="top" wrapText="1"/>
    </xf>
    <xf numFmtId="0" fontId="94" fillId="4" borderId="44" xfId="0" applyFont="1" applyFill="1" applyBorder="1" applyAlignment="1">
      <alignment horizontal="center" vertical="top" wrapText="1"/>
    </xf>
    <xf numFmtId="0" fontId="94" fillId="2" borderId="44" xfId="0" applyFont="1" applyFill="1" applyBorder="1" applyAlignment="1">
      <alignment horizontal="left" vertical="top" wrapText="1"/>
    </xf>
    <xf numFmtId="0" fontId="46" fillId="4" borderId="44" xfId="0" applyFont="1" applyFill="1" applyBorder="1"/>
    <xf numFmtId="0" fontId="94" fillId="4" borderId="44" xfId="0" applyFont="1" applyFill="1" applyBorder="1" applyAlignment="1">
      <alignment wrapText="1"/>
    </xf>
    <xf numFmtId="0" fontId="94" fillId="2" borderId="44" xfId="0" applyFont="1" applyFill="1" applyBorder="1"/>
    <xf numFmtId="0" fontId="94" fillId="4" borderId="44" xfId="0" applyFont="1" applyFill="1" applyBorder="1" applyAlignment="1">
      <alignment horizontal="center" wrapText="1"/>
    </xf>
    <xf numFmtId="0" fontId="94" fillId="4" borderId="44" xfId="0" applyFont="1" applyFill="1" applyBorder="1" applyAlignment="1">
      <alignment horizontal="left" wrapText="1"/>
    </xf>
    <xf numFmtId="0" fontId="94" fillId="2" borderId="12" xfId="0" applyFont="1" applyFill="1" applyBorder="1" applyAlignment="1">
      <alignment horizontal="left" vertical="top"/>
    </xf>
    <xf numFmtId="0" fontId="46" fillId="4" borderId="8" xfId="0" applyFont="1" applyFill="1" applyBorder="1" applyAlignment="1">
      <alignment horizontal="left" vertical="top"/>
    </xf>
    <xf numFmtId="0" fontId="94" fillId="4" borderId="4" xfId="0" applyFont="1" applyFill="1" applyBorder="1" applyAlignment="1">
      <alignment horizontal="left" vertical="top" wrapText="1"/>
    </xf>
    <xf numFmtId="0" fontId="0" fillId="0" borderId="0" xfId="0" applyAlignment="1">
      <alignment horizontal="left" vertical="top"/>
    </xf>
    <xf numFmtId="0" fontId="10" fillId="0" borderId="44" xfId="0" applyFont="1" applyBorder="1" applyAlignment="1">
      <alignment horizontal="left" vertical="center"/>
    </xf>
    <xf numFmtId="0" fontId="14" fillId="4" borderId="44" xfId="0" applyFont="1" applyFill="1" applyBorder="1" applyAlignment="1">
      <alignment horizontal="left"/>
    </xf>
    <xf numFmtId="0" fontId="17" fillId="2" borderId="44" xfId="0" applyFont="1" applyFill="1" applyBorder="1" applyAlignment="1">
      <alignment horizontal="left"/>
    </xf>
    <xf numFmtId="0" fontId="17" fillId="4" borderId="44" xfId="0" applyFont="1" applyFill="1" applyBorder="1" applyAlignment="1">
      <alignment horizontal="left"/>
    </xf>
    <xf numFmtId="0" fontId="0" fillId="0" borderId="0" xfId="0" applyFont="1" applyAlignment="1">
      <alignment horizontal="left"/>
    </xf>
    <xf numFmtId="0" fontId="74" fillId="0" borderId="44" xfId="0" applyFont="1" applyBorder="1" applyAlignment="1" applyProtection="1">
      <alignment horizontal="center"/>
      <protection locked="0"/>
    </xf>
    <xf numFmtId="0" fontId="0" fillId="0" borderId="44" xfId="0" applyBorder="1" applyAlignment="1">
      <alignment horizontal="center" vertical="top"/>
    </xf>
    <xf numFmtId="0" fontId="74" fillId="0" borderId="44" xfId="0" applyFont="1" applyBorder="1" applyAlignment="1">
      <alignment horizontal="left" vertical="top"/>
    </xf>
    <xf numFmtId="0" fontId="0" fillId="0" borderId="44" xfId="0" applyBorder="1" applyAlignment="1">
      <alignment horizontal="left" vertical="top"/>
    </xf>
    <xf numFmtId="0" fontId="10" fillId="0" borderId="44" xfId="0" applyFont="1" applyBorder="1" applyAlignment="1">
      <alignment horizontal="center" wrapText="1"/>
    </xf>
    <xf numFmtId="0" fontId="52" fillId="0" borderId="40" xfId="1" applyFont="1" applyBorder="1" applyAlignment="1" applyProtection="1">
      <alignment vertical="top"/>
    </xf>
    <xf numFmtId="0" fontId="52" fillId="0" borderId="41" xfId="1" applyFont="1" applyBorder="1" applyAlignment="1" applyProtection="1">
      <alignment vertical="top"/>
    </xf>
    <xf numFmtId="0" fontId="28" fillId="0" borderId="0" xfId="0" applyFont="1" applyAlignment="1">
      <alignment horizontal="center" vertical="top"/>
    </xf>
    <xf numFmtId="0" fontId="30" fillId="0" borderId="44" xfId="0" applyFont="1" applyBorder="1" applyAlignment="1">
      <alignment vertical="top" wrapText="1"/>
    </xf>
    <xf numFmtId="0" fontId="31" fillId="6" borderId="44" xfId="0" applyFont="1" applyFill="1" applyBorder="1" applyAlignment="1">
      <alignment horizontal="center" vertical="center" wrapText="1"/>
    </xf>
    <xf numFmtId="0" fontId="26" fillId="0" borderId="44" xfId="0" applyFont="1" applyBorder="1" applyAlignment="1">
      <alignment horizontal="left" vertical="top" wrapText="1"/>
    </xf>
    <xf numFmtId="0" fontId="12" fillId="3" borderId="44" xfId="0" applyFont="1" applyFill="1" applyBorder="1" applyAlignment="1">
      <alignment horizontal="center" vertical="center" wrapText="1"/>
    </xf>
    <xf numFmtId="0" fontId="6" fillId="0" borderId="44" xfId="0" applyFont="1" applyBorder="1"/>
    <xf numFmtId="0" fontId="48" fillId="15" borderId="44" xfId="0" applyFont="1" applyFill="1" applyBorder="1" applyAlignment="1">
      <alignment horizontal="left" vertical="top"/>
    </xf>
    <xf numFmtId="0" fontId="49" fillId="0" borderId="44" xfId="0" applyFont="1" applyBorder="1" applyAlignment="1">
      <alignment horizontal="left" vertical="top"/>
    </xf>
    <xf numFmtId="0" fontId="48" fillId="17" borderId="42" xfId="0" applyFont="1" applyFill="1" applyBorder="1" applyAlignment="1">
      <alignment horizontal="left" vertical="top"/>
    </xf>
    <xf numFmtId="0" fontId="0" fillId="0" borderId="44" xfId="0" applyBorder="1" applyAlignment="1">
      <alignment horizontal="center" vertical="center" wrapText="1"/>
    </xf>
    <xf numFmtId="0" fontId="74" fillId="23" borderId="46" xfId="0" applyFont="1" applyFill="1" applyBorder="1" applyAlignment="1">
      <alignment horizontal="left" vertical="top"/>
    </xf>
    <xf numFmtId="0" fontId="49" fillId="0" borderId="44" xfId="0" applyFont="1" applyBorder="1" applyAlignment="1">
      <alignment wrapText="1"/>
    </xf>
    <xf numFmtId="0" fontId="49" fillId="0" borderId="44" xfId="0" applyFont="1" applyBorder="1" applyAlignment="1">
      <alignment horizontal="left" vertical="top" wrapText="1"/>
    </xf>
    <xf numFmtId="0" fontId="0" fillId="0" borderId="51" xfId="0" applyBorder="1" applyAlignment="1">
      <alignment horizontal="center" vertical="center" wrapText="1"/>
    </xf>
    <xf numFmtId="0" fontId="28" fillId="0" borderId="0" xfId="0" applyFont="1" applyAlignment="1">
      <alignment horizontal="left" vertical="top" wrapText="1"/>
    </xf>
    <xf numFmtId="0" fontId="48" fillId="15" borderId="46" xfId="0" applyFont="1" applyFill="1" applyBorder="1" applyAlignment="1">
      <alignment horizontal="left" vertical="top"/>
    </xf>
    <xf numFmtId="0" fontId="104" fillId="17" borderId="44" xfId="0" applyFont="1" applyFill="1" applyBorder="1" applyAlignment="1">
      <alignment wrapText="1"/>
    </xf>
    <xf numFmtId="0" fontId="74" fillId="13" borderId="46" xfId="0" applyFont="1" applyFill="1" applyBorder="1" applyAlignment="1">
      <alignment horizontal="left" vertical="top" wrapText="1"/>
    </xf>
    <xf numFmtId="0" fontId="74" fillId="23" borderId="46" xfId="0" applyFont="1" applyFill="1" applyBorder="1" applyAlignment="1">
      <alignment horizontal="left" vertical="top" wrapText="1"/>
    </xf>
    <xf numFmtId="0" fontId="0" fillId="0" borderId="44" xfId="0" applyBorder="1" applyAlignment="1">
      <alignment horizontal="center" wrapText="1"/>
    </xf>
    <xf numFmtId="0" fontId="104" fillId="17" borderId="44" xfId="0" applyFont="1" applyFill="1" applyBorder="1" applyAlignment="1">
      <alignment vertical="top" wrapText="1"/>
    </xf>
    <xf numFmtId="0" fontId="0" fillId="0" borderId="44" xfId="0" applyBorder="1" applyAlignment="1">
      <alignment horizontal="center" vertical="top" wrapText="1"/>
    </xf>
    <xf numFmtId="0" fontId="48" fillId="17" borderId="46" xfId="0" applyFont="1" applyFill="1" applyBorder="1" applyAlignment="1">
      <alignment horizontal="left" vertical="top"/>
    </xf>
    <xf numFmtId="0" fontId="0" fillId="23" borderId="40" xfId="0" applyFill="1" applyBorder="1" applyAlignment="1">
      <alignment wrapText="1"/>
    </xf>
    <xf numFmtId="0" fontId="69" fillId="13" borderId="40" xfId="0" applyFont="1" applyFill="1" applyBorder="1" applyAlignment="1">
      <alignment wrapText="1"/>
    </xf>
    <xf numFmtId="0" fontId="48" fillId="17" borderId="44" xfId="0" applyFont="1" applyFill="1" applyBorder="1" applyAlignment="1">
      <alignment horizontal="left" vertical="top"/>
    </xf>
    <xf numFmtId="0" fontId="28" fillId="0" borderId="8" xfId="0" applyFont="1" applyBorder="1" applyAlignment="1">
      <alignment horizontal="left" vertical="top"/>
    </xf>
    <xf numFmtId="0" fontId="28" fillId="0" borderId="8" xfId="0" applyFont="1" applyBorder="1" applyAlignment="1">
      <alignment horizontal="center" vertical="top"/>
    </xf>
    <xf numFmtId="0" fontId="28" fillId="0" borderId="44" xfId="0" applyFont="1" applyBorder="1" applyAlignment="1">
      <alignment horizontal="left" vertical="top"/>
    </xf>
    <xf numFmtId="0" fontId="105" fillId="0" borderId="0" xfId="0" applyFont="1" applyAlignment="1">
      <alignment horizontal="left" vertical="top"/>
    </xf>
    <xf numFmtId="0" fontId="49" fillId="0" borderId="0" xfId="0" applyFont="1" applyAlignment="1">
      <alignment horizontal="left" vertical="top"/>
    </xf>
    <xf numFmtId="0" fontId="74" fillId="23" borderId="42" xfId="0" applyFont="1" applyFill="1" applyBorder="1" applyAlignment="1">
      <alignment horizontal="left" vertical="top"/>
    </xf>
    <xf numFmtId="0" fontId="0" fillId="0" borderId="42" xfId="0" applyBorder="1" applyAlignment="1">
      <alignment horizontal="left" vertical="top" wrapText="1"/>
    </xf>
    <xf numFmtId="0" fontId="49" fillId="0" borderId="48" xfId="0" applyFont="1" applyBorder="1" applyAlignment="1">
      <alignment horizontal="left" vertical="top"/>
    </xf>
    <xf numFmtId="0" fontId="74" fillId="13" borderId="42" xfId="0" applyFont="1" applyFill="1" applyBorder="1" applyAlignment="1">
      <alignment horizontal="left" vertical="top"/>
    </xf>
    <xf numFmtId="0" fontId="0" fillId="0" borderId="44" xfId="0" applyBorder="1" applyAlignment="1" applyProtection="1">
      <alignment horizontal="center" vertical="top"/>
      <protection locked="0"/>
    </xf>
    <xf numFmtId="0" fontId="0" fillId="0" borderId="44" xfId="0" applyBorder="1" applyAlignment="1" applyProtection="1">
      <alignment horizontal="left" vertical="top"/>
      <protection locked="0"/>
    </xf>
    <xf numFmtId="0" fontId="28" fillId="0" borderId="4" xfId="0" applyFont="1" applyBorder="1" applyAlignment="1">
      <alignment horizontal="left" vertical="top"/>
    </xf>
    <xf numFmtId="0" fontId="28" fillId="0" borderId="40" xfId="0" applyFont="1" applyBorder="1" applyAlignment="1" applyProtection="1">
      <alignment horizontal="left" vertical="top"/>
      <protection locked="0"/>
    </xf>
    <xf numFmtId="0" fontId="69" fillId="13" borderId="44" xfId="0" applyFont="1" applyFill="1" applyBorder="1" applyAlignment="1">
      <alignment wrapText="1"/>
    </xf>
    <xf numFmtId="0" fontId="69" fillId="13" borderId="44" xfId="0" applyFont="1" applyFill="1" applyBorder="1" applyAlignment="1">
      <alignment horizontal="center" wrapText="1"/>
    </xf>
    <xf numFmtId="0" fontId="0" fillId="0" borderId="45" xfId="0" applyBorder="1" applyAlignment="1">
      <alignment wrapText="1"/>
    </xf>
    <xf numFmtId="0" fontId="74" fillId="0" borderId="44" xfId="0" applyFont="1" applyBorder="1" applyAlignment="1" applyProtection="1">
      <alignment horizontal="left" vertical="top"/>
      <protection locked="0"/>
    </xf>
    <xf numFmtId="0" fontId="74" fillId="0" borderId="44" xfId="0" applyFont="1" applyBorder="1" applyAlignment="1" applyProtection="1">
      <alignment horizontal="center" vertical="top"/>
      <protection locked="0"/>
    </xf>
    <xf numFmtId="0" fontId="51" fillId="0" borderId="0" xfId="0" applyFont="1" applyAlignment="1">
      <alignment horizontal="left" vertical="top"/>
    </xf>
    <xf numFmtId="0" fontId="106" fillId="0" borderId="0" xfId="0" applyFont="1" applyAlignment="1">
      <alignment horizontal="left" vertical="top"/>
    </xf>
    <xf numFmtId="0" fontId="75" fillId="13" borderId="44" xfId="0" applyFont="1" applyFill="1" applyBorder="1" applyAlignment="1">
      <alignment wrapText="1"/>
    </xf>
    <xf numFmtId="0" fontId="107" fillId="15" borderId="44" xfId="0" applyFont="1" applyFill="1" applyBorder="1" applyAlignment="1">
      <alignment horizontal="left" vertical="top" wrapText="1"/>
    </xf>
    <xf numFmtId="0" fontId="0" fillId="13" borderId="44" xfId="0" applyFill="1" applyBorder="1" applyAlignment="1">
      <alignment wrapText="1"/>
    </xf>
    <xf numFmtId="0" fontId="0" fillId="13" borderId="44" xfId="0" applyFill="1" applyBorder="1" applyAlignment="1" applyProtection="1">
      <alignment horizontal="left" vertical="top" wrapText="1"/>
      <protection locked="0"/>
    </xf>
    <xf numFmtId="0" fontId="0" fillId="0" borderId="44" xfId="0" applyBorder="1" applyAlignment="1">
      <alignment horizontal="left" vertical="center" wrapText="1"/>
    </xf>
    <xf numFmtId="0" fontId="49" fillId="13" borderId="42" xfId="0" applyFont="1" applyFill="1" applyBorder="1" applyAlignment="1">
      <alignment horizontal="left" vertical="top"/>
    </xf>
    <xf numFmtId="0" fontId="0" fillId="0" borderId="51" xfId="0" applyBorder="1" applyAlignment="1">
      <alignment horizontal="left" vertical="center" wrapText="1"/>
    </xf>
    <xf numFmtId="0" fontId="0" fillId="15" borderId="44" xfId="0" applyFill="1" applyBorder="1" applyAlignment="1">
      <alignment horizontal="left" vertical="top"/>
    </xf>
    <xf numFmtId="0" fontId="51" fillId="15" borderId="44" xfId="0" applyFont="1" applyFill="1" applyBorder="1" applyAlignment="1">
      <alignment horizontal="left" vertical="top"/>
    </xf>
    <xf numFmtId="0" fontId="28" fillId="0" borderId="44" xfId="0" applyFont="1" applyBorder="1"/>
    <xf numFmtId="0" fontId="28" fillId="0" borderId="12" xfId="0" applyFont="1" applyBorder="1"/>
    <xf numFmtId="0" fontId="74" fillId="13" borderId="44" xfId="0" applyFont="1" applyFill="1" applyBorder="1" applyAlignment="1">
      <alignment horizontal="left" vertical="top"/>
    </xf>
    <xf numFmtId="0" fontId="69" fillId="13" borderId="52" xfId="0" applyFont="1" applyFill="1" applyBorder="1" applyAlignment="1">
      <alignment horizontal="center" wrapText="1"/>
    </xf>
    <xf numFmtId="0" fontId="74" fillId="13" borderId="44" xfId="0" applyFont="1" applyFill="1" applyBorder="1" applyAlignment="1" applyProtection="1">
      <alignment horizontal="left" vertical="top"/>
      <protection locked="0"/>
    </xf>
    <xf numFmtId="0" fontId="74" fillId="0" borderId="45" xfId="0" applyFont="1" applyBorder="1" applyAlignment="1" applyProtection="1">
      <alignment horizontal="left" vertical="top"/>
      <protection locked="0"/>
    </xf>
    <xf numFmtId="0" fontId="74" fillId="23" borderId="44" xfId="0" applyFont="1" applyFill="1" applyBorder="1" applyAlignment="1">
      <alignment horizontal="left" vertical="top"/>
    </xf>
    <xf numFmtId="0" fontId="0" fillId="13" borderId="44" xfId="0" applyFill="1" applyBorder="1" applyAlignment="1">
      <alignment horizontal="center" vertical="center" wrapText="1"/>
    </xf>
    <xf numFmtId="0" fontId="0" fillId="13" borderId="44" xfId="0" applyFill="1" applyBorder="1" applyAlignment="1" applyProtection="1">
      <alignment horizontal="left" vertical="top"/>
      <protection locked="0"/>
    </xf>
    <xf numFmtId="0" fontId="48" fillId="15" borderId="40" xfId="0" applyFont="1" applyFill="1" applyBorder="1" applyAlignment="1">
      <alignment horizontal="left" vertical="top" wrapText="1"/>
    </xf>
    <xf numFmtId="0" fontId="51" fillId="15" borderId="46" xfId="0" applyFont="1" applyFill="1" applyBorder="1" applyAlignment="1">
      <alignment horizontal="left" vertical="top"/>
    </xf>
    <xf numFmtId="0" fontId="82" fillId="0" borderId="44" xfId="6" applyFont="1" applyBorder="1" applyAlignment="1">
      <alignment wrapText="1"/>
    </xf>
    <xf numFmtId="0" fontId="82" fillId="0" borderId="44" xfId="6" applyFont="1" applyBorder="1" applyAlignment="1">
      <alignment wrapText="1"/>
    </xf>
    <xf numFmtId="0" fontId="6" fillId="0" borderId="44" xfId="0" applyFont="1" applyBorder="1"/>
    <xf numFmtId="0" fontId="108" fillId="15" borderId="44" xfId="0" applyFont="1" applyFill="1" applyBorder="1" applyAlignment="1">
      <alignment vertical="center" wrapText="1"/>
    </xf>
    <xf numFmtId="0" fontId="74" fillId="0" borderId="44" xfId="0" applyFont="1" applyBorder="1" applyAlignment="1">
      <alignment wrapText="1"/>
    </xf>
    <xf numFmtId="0" fontId="74" fillId="0" borderId="40" xfId="0" applyFont="1" applyBorder="1" applyAlignment="1">
      <alignment horizontal="center" vertical="top" wrapText="1"/>
    </xf>
    <xf numFmtId="0" fontId="74" fillId="0" borderId="45" xfId="0" applyFont="1" applyBorder="1" applyAlignment="1">
      <alignment wrapText="1"/>
    </xf>
    <xf numFmtId="0" fontId="6" fillId="0" borderId="44" xfId="0" applyFont="1" applyBorder="1" applyAlignment="1">
      <alignment horizontal="left" vertical="top"/>
    </xf>
    <xf numFmtId="0" fontId="6" fillId="0" borderId="44" xfId="0" applyFont="1" applyBorder="1" applyAlignment="1">
      <alignment wrapText="1"/>
    </xf>
    <xf numFmtId="0" fontId="74" fillId="13" borderId="43" xfId="0" applyFont="1" applyFill="1" applyBorder="1" applyAlignment="1">
      <alignment wrapText="1"/>
    </xf>
    <xf numFmtId="0" fontId="74" fillId="13" borderId="43" xfId="0" applyFont="1" applyFill="1" applyBorder="1" applyAlignment="1">
      <alignment horizontal="center" wrapText="1"/>
    </xf>
    <xf numFmtId="0" fontId="74" fillId="13" borderId="0" xfId="0" applyFont="1" applyFill="1" applyAlignment="1">
      <alignment horizontal="left" vertical="top"/>
    </xf>
    <xf numFmtId="0" fontId="87" fillId="13" borderId="52" xfId="0" applyFont="1" applyFill="1" applyBorder="1" applyAlignment="1">
      <alignment horizontal="center" wrapText="1"/>
    </xf>
    <xf numFmtId="0" fontId="74" fillId="13" borderId="44" xfId="0" applyFont="1" applyFill="1" applyBorder="1" applyAlignment="1">
      <alignment wrapText="1"/>
    </xf>
    <xf numFmtId="0" fontId="74" fillId="13" borderId="46" xfId="0" applyFont="1" applyFill="1" applyBorder="1" applyAlignment="1" applyProtection="1">
      <alignment horizontal="center" vertical="top"/>
      <protection locked="0"/>
    </xf>
    <xf numFmtId="0" fontId="74" fillId="0" borderId="44" xfId="0" applyFont="1" applyBorder="1" applyAlignment="1" applyProtection="1">
      <alignment horizontal="center" vertical="center"/>
      <protection locked="0"/>
    </xf>
    <xf numFmtId="0" fontId="74" fillId="13" borderId="44" xfId="0" applyFont="1" applyFill="1" applyBorder="1" applyAlignment="1">
      <alignment horizontal="center" vertical="top" wrapText="1"/>
    </xf>
    <xf numFmtId="0" fontId="74" fillId="0" borderId="44" xfId="0" applyFont="1" applyBorder="1" applyAlignment="1">
      <alignment horizontal="center" vertical="top" wrapText="1"/>
    </xf>
    <xf numFmtId="0" fontId="74" fillId="13" borderId="40" xfId="0" applyFont="1" applyFill="1" applyBorder="1" applyAlignment="1" applyProtection="1">
      <alignment horizontal="center" vertical="top" wrapText="1"/>
      <protection locked="0"/>
    </xf>
    <xf numFmtId="0" fontId="6" fillId="0" borderId="44" xfId="0" applyFont="1" applyBorder="1" applyAlignment="1">
      <alignment vertical="top" wrapText="1"/>
    </xf>
    <xf numFmtId="0" fontId="74" fillId="0" borderId="44" xfId="0" applyFont="1" applyBorder="1" applyAlignment="1" applyProtection="1">
      <alignment horizontal="center" vertical="top" wrapText="1"/>
      <protection locked="0"/>
    </xf>
    <xf numFmtId="0" fontId="13" fillId="24" borderId="44" xfId="0" applyFont="1" applyFill="1" applyBorder="1" applyAlignment="1">
      <alignment horizontal="left" vertical="top" wrapText="1"/>
    </xf>
    <xf numFmtId="0" fontId="13" fillId="25" borderId="44" xfId="0" applyFont="1" applyFill="1" applyBorder="1" applyAlignment="1">
      <alignment horizontal="left" vertical="top" wrapText="1"/>
    </xf>
    <xf numFmtId="0" fontId="13" fillId="13" borderId="44" xfId="0" applyFont="1" applyFill="1" applyBorder="1" applyAlignment="1">
      <alignment horizontal="left" vertical="top" wrapText="1"/>
    </xf>
    <xf numFmtId="0" fontId="74" fillId="0" borderId="46" xfId="0" applyFont="1" applyBorder="1" applyAlignment="1">
      <alignment horizontal="left" vertical="top" wrapText="1"/>
    </xf>
    <xf numFmtId="0" fontId="6" fillId="0" borderId="44" xfId="0" applyFont="1" applyBorder="1" applyAlignment="1">
      <alignment horizontal="center" vertical="top"/>
    </xf>
    <xf numFmtId="0" fontId="74" fillId="0" borderId="46" xfId="0" applyFont="1" applyBorder="1" applyAlignment="1" applyProtection="1">
      <alignment horizontal="center" vertical="center"/>
      <protection locked="0"/>
    </xf>
    <xf numFmtId="0" fontId="74" fillId="0" borderId="42" xfId="0" applyFont="1" applyBorder="1" applyAlignment="1">
      <alignment horizontal="left" vertical="top"/>
    </xf>
    <xf numFmtId="0" fontId="5" fillId="0" borderId="8" xfId="0" applyFont="1" applyBorder="1" applyAlignment="1">
      <alignment vertical="top" wrapText="1"/>
    </xf>
    <xf numFmtId="0" fontId="5" fillId="0" borderId="8" xfId="0" applyFont="1" applyBorder="1" applyAlignment="1">
      <alignment vertical="top"/>
    </xf>
    <xf numFmtId="0" fontId="7" fillId="0" borderId="8" xfId="0" applyFont="1" applyBorder="1" applyAlignment="1">
      <alignment vertical="top" wrapText="1"/>
    </xf>
    <xf numFmtId="0" fontId="7" fillId="0" borderId="8" xfId="0" applyFont="1" applyBorder="1" applyAlignment="1">
      <alignment vertical="top"/>
    </xf>
    <xf numFmtId="0" fontId="12" fillId="0" borderId="8" xfId="0" applyFont="1" applyBorder="1" applyAlignment="1">
      <alignment horizontal="center" vertical="center" wrapText="1"/>
    </xf>
    <xf numFmtId="0" fontId="12" fillId="0" borderId="8" xfId="0" applyFont="1" applyBorder="1" applyAlignment="1">
      <alignment horizontal="center" vertical="center"/>
    </xf>
    <xf numFmtId="0" fontId="74" fillId="13" borderId="44" xfId="0" applyFont="1" applyFill="1" applyBorder="1" applyAlignment="1">
      <alignment horizontal="center" vertical="center" wrapText="1"/>
    </xf>
    <xf numFmtId="0" fontId="74" fillId="0" borderId="44" xfId="0" applyFont="1" applyBorder="1" applyAlignment="1">
      <alignment horizontal="center" vertical="center" wrapText="1"/>
    </xf>
    <xf numFmtId="0" fontId="74" fillId="0" borderId="42" xfId="0" applyFont="1" applyBorder="1" applyAlignment="1">
      <alignment wrapText="1"/>
    </xf>
    <xf numFmtId="0" fontId="6" fillId="0" borderId="13" xfId="0" applyFont="1" applyBorder="1" applyAlignment="1">
      <alignment horizontal="left" vertical="top" wrapText="1"/>
    </xf>
    <xf numFmtId="0" fontId="6" fillId="0" borderId="5" xfId="0" applyFont="1" applyBorder="1" applyAlignment="1">
      <alignment horizontal="left" vertical="top"/>
    </xf>
    <xf numFmtId="0" fontId="6" fillId="0" borderId="4" xfId="0" applyFont="1" applyBorder="1" applyAlignment="1">
      <alignment horizontal="left" vertical="top"/>
    </xf>
    <xf numFmtId="0" fontId="6" fillId="0" borderId="13" xfId="0" applyFont="1" applyBorder="1" applyAlignment="1">
      <alignment wrapText="1"/>
    </xf>
    <xf numFmtId="0" fontId="6" fillId="0" borderId="4" xfId="0" applyFont="1" applyBorder="1" applyAlignment="1">
      <alignment wrapText="1"/>
    </xf>
    <xf numFmtId="0" fontId="70" fillId="15" borderId="44" xfId="0" applyFont="1" applyFill="1" applyBorder="1" applyAlignment="1">
      <alignment horizontal="left" vertical="top"/>
    </xf>
    <xf numFmtId="0" fontId="6" fillId="0" borderId="44" xfId="0" applyFont="1" applyBorder="1" applyAlignment="1" applyProtection="1">
      <alignment horizontal="center"/>
      <protection locked="0"/>
    </xf>
    <xf numFmtId="0" fontId="6" fillId="0" borderId="45" xfId="0" applyFont="1" applyBorder="1" applyAlignment="1">
      <alignment wrapText="1"/>
    </xf>
    <xf numFmtId="0" fontId="74" fillId="0" borderId="46" xfId="0" applyFont="1" applyBorder="1" applyAlignment="1" applyProtection="1">
      <alignment horizontal="center" vertical="top"/>
      <protection locked="0"/>
    </xf>
    <xf numFmtId="0" fontId="97" fillId="0" borderId="8" xfId="0" applyFont="1" applyBorder="1" applyAlignment="1">
      <alignment horizontal="left" vertical="top"/>
    </xf>
    <xf numFmtId="0" fontId="17" fillId="0" borderId="8" xfId="0" applyFont="1" applyBorder="1" applyAlignment="1">
      <alignment horizontal="left" vertical="top"/>
    </xf>
    <xf numFmtId="0" fontId="74" fillId="0" borderId="44" xfId="0" applyFont="1" applyBorder="1" applyAlignment="1" applyProtection="1">
      <alignment horizontal="center" vertical="center" wrapText="1"/>
      <protection locked="0"/>
    </xf>
    <xf numFmtId="0" fontId="0" fillId="0" borderId="42" xfId="0" applyFont="1" applyBorder="1" applyAlignment="1" applyProtection="1">
      <alignment horizontal="center" vertical="top" wrapText="1"/>
      <protection locked="0"/>
    </xf>
    <xf numFmtId="0" fontId="74" fillId="13" borderId="44" xfId="0" applyFont="1" applyFill="1" applyBorder="1" applyAlignment="1" applyProtection="1">
      <alignment horizontal="center" vertical="top" wrapText="1"/>
      <protection locked="0"/>
    </xf>
    <xf numFmtId="0" fontId="0" fillId="0" borderId="44" xfId="0" applyBorder="1" applyAlignment="1" applyProtection="1">
      <alignment horizontal="center" vertical="top" wrapText="1"/>
      <protection locked="0"/>
    </xf>
    <xf numFmtId="0" fontId="0" fillId="0" borderId="40" xfId="0" applyBorder="1" applyAlignment="1" applyProtection="1">
      <alignment horizontal="center" vertical="top" wrapText="1"/>
      <protection locked="0"/>
    </xf>
    <xf numFmtId="0" fontId="74" fillId="0" borderId="46" xfId="0" applyFont="1" applyBorder="1" applyAlignment="1" applyProtection="1">
      <alignment horizontal="center" vertical="top" wrapText="1"/>
      <protection locked="0"/>
    </xf>
    <xf numFmtId="0" fontId="0" fillId="0" borderId="0" xfId="0" applyAlignment="1">
      <alignment horizontal="center" vertical="top" wrapText="1"/>
    </xf>
    <xf numFmtId="0" fontId="6" fillId="0" borderId="0" xfId="0" applyFont="1" applyAlignment="1">
      <alignment horizontal="center" vertical="top" wrapText="1"/>
    </xf>
    <xf numFmtId="0" fontId="74" fillId="0" borderId="0" xfId="0" applyFont="1" applyAlignment="1">
      <alignment horizontal="center" vertical="top" wrapText="1"/>
    </xf>
    <xf numFmtId="0" fontId="0" fillId="0" borderId="0" xfId="0" applyFont="1" applyAlignment="1">
      <alignment horizontal="center" wrapText="1"/>
    </xf>
    <xf numFmtId="0" fontId="74" fillId="0" borderId="8" xfId="0" applyFont="1" applyBorder="1" applyAlignment="1">
      <alignment horizontal="left" vertical="center" wrapText="1"/>
    </xf>
    <xf numFmtId="0" fontId="74" fillId="0" borderId="8" xfId="0" applyFont="1" applyBorder="1" applyAlignment="1">
      <alignment horizontal="left" vertical="top" wrapText="1"/>
    </xf>
    <xf numFmtId="0" fontId="74" fillId="0" borderId="8" xfId="0" applyFont="1" applyBorder="1" applyAlignment="1">
      <alignment horizontal="center" vertical="top" wrapText="1"/>
    </xf>
    <xf numFmtId="0" fontId="49" fillId="0" borderId="8" xfId="0" applyFont="1" applyBorder="1" applyAlignment="1">
      <alignment horizontal="left" vertical="top" wrapText="1"/>
    </xf>
    <xf numFmtId="0" fontId="51" fillId="0" borderId="8" xfId="0" applyFont="1" applyBorder="1" applyAlignment="1">
      <alignment horizontal="left" vertical="center" wrapText="1"/>
    </xf>
    <xf numFmtId="0" fontId="51" fillId="0" borderId="8" xfId="0" applyFont="1" applyBorder="1" applyAlignment="1">
      <alignment horizontal="left" vertical="top" wrapText="1"/>
    </xf>
    <xf numFmtId="0" fontId="51" fillId="0" borderId="8" xfId="0" applyFont="1" applyBorder="1" applyAlignment="1">
      <alignment vertical="top" wrapText="1"/>
    </xf>
    <xf numFmtId="0" fontId="51" fillId="0" borderId="8" xfId="0" applyFont="1" applyBorder="1" applyAlignment="1">
      <alignment horizontal="center" vertical="top" wrapText="1"/>
    </xf>
    <xf numFmtId="1" fontId="51" fillId="0" borderId="8" xfId="5" applyNumberFormat="1" applyFont="1" applyBorder="1" applyAlignment="1">
      <alignment horizontal="center" vertical="top" wrapText="1"/>
    </xf>
    <xf numFmtId="0" fontId="21" fillId="0" borderId="8" xfId="0" applyFont="1" applyBorder="1" applyAlignment="1">
      <alignment horizontal="left" vertical="center" wrapText="1"/>
    </xf>
    <xf numFmtId="0" fontId="0" fillId="0" borderId="8" xfId="0" applyFont="1" applyBorder="1" applyAlignment="1">
      <alignment wrapText="1"/>
    </xf>
    <xf numFmtId="0" fontId="0" fillId="3" borderId="8" xfId="0" applyFont="1" applyFill="1" applyBorder="1" applyAlignment="1">
      <alignment wrapText="1"/>
    </xf>
    <xf numFmtId="0" fontId="13" fillId="0" borderId="8" xfId="0" applyFont="1" applyBorder="1" applyAlignment="1">
      <alignment horizontal="left" vertical="top" wrapText="1"/>
    </xf>
    <xf numFmtId="0" fontId="20" fillId="0" borderId="8" xfId="0" applyFont="1" applyBorder="1" applyAlignment="1">
      <alignment horizontal="left" vertical="top" wrapText="1"/>
    </xf>
    <xf numFmtId="0" fontId="21" fillId="0" borderId="8" xfId="0" applyFont="1" applyBorder="1" applyAlignment="1">
      <alignment horizontal="left" vertical="top" wrapText="1"/>
    </xf>
    <xf numFmtId="0" fontId="0" fillId="3" borderId="8" xfId="0" applyFont="1" applyFill="1" applyBorder="1" applyAlignment="1">
      <alignment horizontal="left" vertical="top" wrapText="1"/>
    </xf>
    <xf numFmtId="0" fontId="20" fillId="0" borderId="8" xfId="0" applyFont="1" applyBorder="1" applyAlignment="1">
      <alignment vertical="top" wrapText="1"/>
    </xf>
    <xf numFmtId="0" fontId="21" fillId="0" borderId="8" xfId="0" applyFont="1" applyBorder="1" applyAlignment="1">
      <alignment vertical="top" wrapText="1"/>
    </xf>
    <xf numFmtId="0" fontId="13" fillId="0" borderId="8" xfId="0" applyFont="1" applyBorder="1" applyAlignment="1">
      <alignment vertical="top" wrapText="1"/>
    </xf>
    <xf numFmtId="0" fontId="0" fillId="0" borderId="8" xfId="0" applyFont="1" applyBorder="1"/>
    <xf numFmtId="0" fontId="74" fillId="0" borderId="0" xfId="0" applyFont="1" applyAlignment="1">
      <alignment wrapText="1"/>
    </xf>
    <xf numFmtId="0" fontId="74" fillId="0" borderId="44" xfId="0" applyFont="1" applyBorder="1" applyAlignment="1" applyProtection="1">
      <alignment horizontal="center" wrapText="1"/>
      <protection locked="0"/>
    </xf>
    <xf numFmtId="0" fontId="74" fillId="13" borderId="44" xfId="0" applyFont="1" applyFill="1" applyBorder="1" applyAlignment="1" applyProtection="1">
      <alignment horizontal="center" wrapText="1"/>
      <protection locked="0"/>
    </xf>
    <xf numFmtId="0" fontId="74" fillId="13" borderId="0" xfId="0" applyFont="1" applyFill="1" applyAlignment="1">
      <alignment wrapText="1"/>
    </xf>
    <xf numFmtId="0" fontId="6" fillId="0" borderId="44" xfId="0" applyFont="1" applyBorder="1" applyAlignment="1" applyProtection="1">
      <alignment horizontal="center" wrapText="1"/>
      <protection locked="0"/>
    </xf>
    <xf numFmtId="0" fontId="74" fillId="0" borderId="40" xfId="0" applyFont="1" applyBorder="1" applyAlignment="1">
      <alignment horizontal="left" vertical="top"/>
    </xf>
    <xf numFmtId="0" fontId="74" fillId="0" borderId="0" xfId="0" applyFont="1" applyAlignment="1">
      <alignment horizontal="left" vertical="top"/>
    </xf>
    <xf numFmtId="0" fontId="74" fillId="0" borderId="42" xfId="0" applyFont="1" applyBorder="1" applyAlignment="1" applyProtection="1">
      <alignment horizontal="center" vertical="top"/>
      <protection locked="0"/>
    </xf>
    <xf numFmtId="0" fontId="109" fillId="2" borderId="5" xfId="0" applyFont="1" applyFill="1" applyBorder="1" applyAlignment="1">
      <alignment horizontal="center" vertical="top"/>
    </xf>
    <xf numFmtId="0" fontId="95" fillId="0" borderId="8" xfId="0" applyFont="1" applyBorder="1" applyAlignment="1">
      <alignment vertical="top" wrapText="1"/>
    </xf>
    <xf numFmtId="0" fontId="96" fillId="0" borderId="8" xfId="0" applyFont="1" applyBorder="1" applyAlignment="1">
      <alignment vertical="top" wrapText="1"/>
    </xf>
    <xf numFmtId="0" fontId="97" fillId="0" borderId="8" xfId="0" applyFont="1" applyBorder="1" applyAlignment="1">
      <alignment horizontal="center" vertical="center" wrapText="1"/>
    </xf>
    <xf numFmtId="0" fontId="6" fillId="0" borderId="44" xfId="0" applyFont="1" applyBorder="1" applyAlignment="1">
      <alignment horizontal="center" vertical="center" wrapText="1"/>
    </xf>
    <xf numFmtId="0" fontId="73" fillId="13" borderId="44" xfId="0" applyFont="1" applyFill="1" applyBorder="1" applyAlignment="1">
      <alignment wrapText="1"/>
    </xf>
    <xf numFmtId="0" fontId="74" fillId="13" borderId="44" xfId="0" applyFont="1" applyFill="1" applyBorder="1" applyAlignment="1" applyProtection="1">
      <alignment horizontal="center"/>
      <protection locked="0"/>
    </xf>
    <xf numFmtId="0" fontId="74" fillId="13" borderId="40" xfId="0" applyFont="1" applyFill="1" applyBorder="1" applyAlignment="1">
      <alignment wrapText="1"/>
    </xf>
    <xf numFmtId="0" fontId="6" fillId="0" borderId="0" xfId="0" applyFont="1" applyAlignment="1"/>
    <xf numFmtId="0" fontId="6" fillId="0" borderId="44" xfId="0" applyFont="1" applyBorder="1" applyAlignment="1">
      <alignment horizontal="center" wrapText="1"/>
    </xf>
    <xf numFmtId="0" fontId="0" fillId="0" borderId="0" xfId="0" applyAlignment="1">
      <alignment horizontal="center" vertical="top"/>
    </xf>
    <xf numFmtId="0" fontId="74" fillId="13" borderId="44" xfId="0" applyFont="1" applyFill="1" applyBorder="1" applyAlignment="1">
      <alignment horizontal="center" vertical="top"/>
    </xf>
    <xf numFmtId="0" fontId="13" fillId="0" borderId="44" xfId="0" applyFont="1" applyBorder="1" applyAlignment="1">
      <alignment horizontal="center" vertical="center" wrapText="1"/>
    </xf>
    <xf numFmtId="0" fontId="74" fillId="0" borderId="44" xfId="0" applyFont="1" applyBorder="1" applyAlignment="1">
      <alignment horizontal="center" wrapText="1"/>
    </xf>
    <xf numFmtId="0" fontId="6" fillId="0" borderId="44" xfId="0" applyFont="1" applyBorder="1" applyAlignment="1">
      <alignment horizontal="center"/>
    </xf>
    <xf numFmtId="0" fontId="74" fillId="0" borderId="42" xfId="0" applyFont="1" applyBorder="1" applyAlignment="1">
      <alignment horizontal="center" vertical="top"/>
    </xf>
    <xf numFmtId="0" fontId="87" fillId="13" borderId="44" xfId="0" applyFont="1" applyFill="1" applyBorder="1" applyAlignment="1">
      <alignment horizontal="center" wrapText="1"/>
    </xf>
    <xf numFmtId="0" fontId="73" fillId="0" borderId="44" xfId="0" applyFont="1" applyBorder="1" applyAlignment="1">
      <alignment vertical="top" wrapText="1"/>
    </xf>
    <xf numFmtId="0" fontId="99" fillId="0" borderId="8" xfId="0" applyFont="1" applyBorder="1" applyAlignment="1">
      <alignment vertical="top" wrapText="1"/>
    </xf>
    <xf numFmtId="0" fontId="99" fillId="0" borderId="8" xfId="0" applyFont="1" applyBorder="1" applyAlignment="1">
      <alignment vertical="top"/>
    </xf>
    <xf numFmtId="0" fontId="100" fillId="0" borderId="8" xfId="0" applyFont="1" applyBorder="1" applyAlignment="1">
      <alignment vertical="top" wrapText="1"/>
    </xf>
    <xf numFmtId="0" fontId="100" fillId="0" borderId="8" xfId="0" applyFont="1" applyBorder="1" applyAlignment="1">
      <alignment vertical="top"/>
    </xf>
    <xf numFmtId="0" fontId="101" fillId="0" borderId="8" xfId="0" applyFont="1" applyBorder="1" applyAlignment="1">
      <alignment horizontal="center" vertical="center" wrapText="1"/>
    </xf>
    <xf numFmtId="0" fontId="101" fillId="0" borderId="8" xfId="0" applyFont="1" applyBorder="1" applyAlignment="1">
      <alignment horizontal="center" vertical="center"/>
    </xf>
    <xf numFmtId="0" fontId="2" fillId="0" borderId="44" xfId="0" applyFont="1" applyBorder="1" applyAlignment="1">
      <alignment vertical="top" wrapText="1"/>
    </xf>
    <xf numFmtId="0" fontId="41" fillId="0" borderId="44" xfId="0" applyFont="1" applyBorder="1" applyAlignment="1" applyProtection="1">
      <alignment horizontal="center" wrapText="1"/>
      <protection locked="0"/>
    </xf>
    <xf numFmtId="0" fontId="2" fillId="0" borderId="44" xfId="0" applyFont="1" applyBorder="1" applyAlignment="1">
      <alignment horizontal="left" wrapText="1"/>
    </xf>
    <xf numFmtId="0" fontId="2" fillId="0" borderId="44" xfId="0" applyFont="1" applyBorder="1" applyAlignment="1">
      <alignment wrapText="1"/>
    </xf>
    <xf numFmtId="0" fontId="2" fillId="0" borderId="44" xfId="0" applyFont="1" applyBorder="1" applyAlignment="1">
      <alignment horizontal="left" vertical="top" wrapText="1"/>
    </xf>
    <xf numFmtId="0" fontId="41" fillId="0" borderId="44" xfId="0" applyFont="1" applyBorder="1" applyAlignment="1" applyProtection="1">
      <alignment horizontal="center"/>
      <protection locked="0"/>
    </xf>
    <xf numFmtId="0" fontId="2" fillId="0" borderId="44" xfId="0" applyFont="1" applyBorder="1"/>
    <xf numFmtId="0" fontId="111" fillId="13" borderId="44" xfId="0" applyFont="1" applyFill="1" applyBorder="1" applyAlignment="1">
      <alignment wrapText="1"/>
    </xf>
    <xf numFmtId="0" fontId="41" fillId="0" borderId="44" xfId="0" applyFont="1" applyBorder="1" applyAlignment="1" applyProtection="1">
      <alignment horizontal="center" vertical="top"/>
      <protection locked="0"/>
    </xf>
    <xf numFmtId="0" fontId="41" fillId="0" borderId="44" xfId="0" applyFont="1" applyBorder="1"/>
    <xf numFmtId="0" fontId="2" fillId="0" borderId="42" xfId="0" applyFont="1" applyBorder="1"/>
    <xf numFmtId="0" fontId="112" fillId="0" borderId="44" xfId="0" applyFont="1" applyBorder="1" applyAlignment="1">
      <alignment horizontal="left" vertical="top" wrapText="1"/>
    </xf>
    <xf numFmtId="0" fontId="41" fillId="0" borderId="44" xfId="0" applyFont="1" applyBorder="1" applyAlignment="1">
      <alignment horizontal="left" vertical="top"/>
    </xf>
    <xf numFmtId="0" fontId="41" fillId="0" borderId="44" xfId="0" applyFont="1" applyBorder="1" applyAlignment="1">
      <alignment horizontal="center" vertical="top"/>
    </xf>
    <xf numFmtId="0" fontId="2" fillId="0" borderId="45" xfId="0" applyFont="1" applyBorder="1" applyAlignment="1">
      <alignment wrapText="1"/>
    </xf>
    <xf numFmtId="0" fontId="112" fillId="0" borderId="44" xfId="0" applyFont="1" applyBorder="1" applyAlignment="1">
      <alignment vertical="top" wrapText="1"/>
    </xf>
    <xf numFmtId="0" fontId="2" fillId="0" borderId="44" xfId="0" applyFont="1" applyBorder="1" applyAlignment="1">
      <alignment horizontal="left" vertical="top"/>
    </xf>
    <xf numFmtId="0" fontId="41" fillId="0" borderId="44" xfId="0" applyFont="1" applyBorder="1" applyAlignment="1">
      <alignment wrapText="1"/>
    </xf>
    <xf numFmtId="0" fontId="41" fillId="0" borderId="44" xfId="0" applyFont="1" applyBorder="1" applyAlignment="1">
      <alignment horizontal="center" wrapText="1"/>
    </xf>
    <xf numFmtId="0" fontId="2" fillId="0" borderId="46" xfId="0" applyFont="1" applyBorder="1" applyAlignment="1" applyProtection="1">
      <alignment horizontal="center" vertical="top"/>
      <protection locked="0"/>
    </xf>
    <xf numFmtId="0" fontId="2" fillId="0" borderId="42" xfId="0" applyFont="1" applyBorder="1" applyAlignment="1">
      <alignment horizontal="left" vertical="top"/>
    </xf>
    <xf numFmtId="0" fontId="0" fillId="26" borderId="44" xfId="0" applyFont="1" applyFill="1" applyBorder="1" applyAlignment="1" applyProtection="1">
      <alignment horizontal="center" vertical="top"/>
      <protection locked="0"/>
    </xf>
    <xf numFmtId="0" fontId="2" fillId="13" borderId="44" xfId="0" applyFont="1" applyFill="1" applyBorder="1" applyAlignment="1">
      <alignment horizontal="center" vertical="center" wrapText="1"/>
    </xf>
    <xf numFmtId="0" fontId="2" fillId="0" borderId="44" xfId="0" applyFont="1" applyBorder="1" applyAlignment="1">
      <alignment horizontal="center" vertical="center" wrapText="1"/>
    </xf>
    <xf numFmtId="0" fontId="41" fillId="0" borderId="44" xfId="0" applyFont="1" applyBorder="1" applyAlignment="1">
      <alignment horizontal="center" vertical="center" wrapText="1"/>
    </xf>
    <xf numFmtId="0" fontId="2" fillId="0" borderId="44" xfId="0" applyFont="1" applyBorder="1" applyAlignment="1" applyProtection="1">
      <alignment horizontal="center" wrapText="1"/>
      <protection locked="0"/>
    </xf>
    <xf numFmtId="0" fontId="2" fillId="0" borderId="44" xfId="0" applyFont="1" applyBorder="1" applyAlignment="1" applyProtection="1">
      <alignment horizontal="center" vertical="top"/>
      <protection locked="0"/>
    </xf>
    <xf numFmtId="0" fontId="75" fillId="0" borderId="40" xfId="0" applyFont="1" applyBorder="1" applyAlignment="1">
      <alignment horizontal="left" vertical="top" wrapText="1"/>
    </xf>
    <xf numFmtId="0" fontId="0" fillId="26" borderId="44" xfId="0" applyFont="1" applyFill="1" applyBorder="1" applyAlignment="1" applyProtection="1">
      <alignment horizontal="center"/>
      <protection locked="0"/>
    </xf>
    <xf numFmtId="0" fontId="0" fillId="26" borderId="44" xfId="0" applyFont="1" applyFill="1" applyBorder="1" applyAlignment="1" applyProtection="1">
      <alignment horizontal="center" wrapText="1"/>
      <protection locked="0"/>
    </xf>
    <xf numFmtId="0" fontId="0" fillId="13" borderId="44" xfId="0" applyFont="1" applyFill="1" applyBorder="1" applyAlignment="1" applyProtection="1">
      <alignment horizontal="center" vertical="top"/>
      <protection locked="0"/>
    </xf>
    <xf numFmtId="0" fontId="13" fillId="26" borderId="44" xfId="0" applyFont="1" applyFill="1" applyBorder="1" applyAlignment="1" applyProtection="1">
      <alignment horizontal="center" vertical="top"/>
      <protection locked="0"/>
    </xf>
    <xf numFmtId="0" fontId="2" fillId="0" borderId="40" xfId="0" applyFont="1" applyBorder="1" applyAlignment="1">
      <alignment horizontal="left" vertical="top" wrapText="1"/>
    </xf>
    <xf numFmtId="0" fontId="2" fillId="0" borderId="0" xfId="0" applyFont="1" applyAlignment="1">
      <alignment horizontal="left" vertical="top" wrapText="1"/>
    </xf>
    <xf numFmtId="0" fontId="2" fillId="0" borderId="44" xfId="0" applyFont="1" applyBorder="1" applyAlignment="1" applyProtection="1">
      <alignment horizontal="center"/>
      <protection locked="0"/>
    </xf>
    <xf numFmtId="0" fontId="2" fillId="0" borderId="0" xfId="0" applyFont="1" applyAlignment="1">
      <alignment horizontal="left" vertical="top"/>
    </xf>
    <xf numFmtId="0" fontId="2" fillId="13" borderId="44" xfId="0" applyFont="1" applyFill="1" applyBorder="1" applyAlignment="1">
      <alignment horizontal="left" vertical="top" wrapText="1"/>
    </xf>
    <xf numFmtId="0" fontId="2" fillId="13" borderId="44" xfId="0" applyFont="1" applyFill="1" applyBorder="1" applyAlignment="1">
      <alignment horizontal="left" vertical="top"/>
    </xf>
    <xf numFmtId="0" fontId="2" fillId="0" borderId="51" xfId="0" applyFont="1" applyBorder="1" applyAlignment="1">
      <alignment horizontal="center" vertical="center" wrapText="1"/>
    </xf>
    <xf numFmtId="0" fontId="2" fillId="0" borderId="51" xfId="0" applyFont="1" applyBorder="1" applyAlignment="1">
      <alignment horizontal="left" vertical="top" wrapText="1"/>
    </xf>
    <xf numFmtId="0" fontId="2" fillId="0" borderId="44" xfId="0" applyFont="1" applyBorder="1" applyAlignment="1">
      <alignment vertical="top"/>
    </xf>
    <xf numFmtId="0" fontId="2" fillId="0" borderId="42" xfId="0" applyFont="1" applyBorder="1" applyAlignment="1">
      <alignment vertical="top"/>
    </xf>
    <xf numFmtId="0" fontId="2" fillId="13" borderId="44" xfId="0" applyFont="1" applyFill="1" applyBorder="1" applyAlignment="1">
      <alignment vertical="top" wrapText="1"/>
    </xf>
    <xf numFmtId="0" fontId="2" fillId="0" borderId="44" xfId="0" applyFont="1" applyBorder="1" applyAlignment="1">
      <alignment horizontal="center"/>
    </xf>
    <xf numFmtId="0" fontId="2" fillId="0" borderId="40" xfId="0" applyFont="1" applyBorder="1" applyAlignment="1" applyProtection="1">
      <alignment horizontal="center" vertical="top"/>
      <protection locked="0"/>
    </xf>
    <xf numFmtId="0" fontId="41" fillId="13" borderId="45" xfId="0" applyFont="1" applyFill="1" applyBorder="1" applyAlignment="1" applyProtection="1">
      <alignment horizontal="left" vertical="top"/>
      <protection locked="0"/>
    </xf>
    <xf numFmtId="0" fontId="2" fillId="0" borderId="40" xfId="0" applyFont="1" applyBorder="1" applyAlignment="1">
      <alignment horizontal="center" vertical="top" wrapText="1"/>
    </xf>
    <xf numFmtId="0" fontId="41" fillId="13" borderId="44" xfId="0" applyFont="1" applyFill="1" applyBorder="1" applyAlignment="1" applyProtection="1">
      <alignment horizontal="left" vertical="top"/>
      <protection locked="0"/>
    </xf>
    <xf numFmtId="0" fontId="39" fillId="0" borderId="19" xfId="0" applyFont="1" applyBorder="1" applyAlignment="1">
      <alignment horizontal="center" vertical="center" wrapText="1"/>
    </xf>
    <xf numFmtId="0" fontId="13" fillId="0" borderId="8" xfId="0" applyFont="1" applyBorder="1" applyAlignment="1">
      <alignment horizontal="center"/>
    </xf>
    <xf numFmtId="0" fontId="13" fillId="3" borderId="8" xfId="0" applyFont="1" applyFill="1" applyBorder="1" applyAlignment="1">
      <alignment horizontal="left" vertical="top" wrapText="1"/>
    </xf>
    <xf numFmtId="0" fontId="13" fillId="3" borderId="8" xfId="0" applyFont="1" applyFill="1" applyBorder="1" applyAlignment="1">
      <alignment wrapText="1"/>
    </xf>
    <xf numFmtId="0" fontId="13" fillId="25" borderId="8" xfId="0" applyFont="1" applyFill="1" applyBorder="1" applyAlignment="1">
      <alignment horizontal="left" vertical="top" wrapText="1"/>
    </xf>
    <xf numFmtId="0" fontId="13" fillId="24" borderId="8" xfId="0" applyFont="1" applyFill="1" applyBorder="1" applyAlignment="1">
      <alignment horizontal="left" vertical="top" wrapText="1"/>
    </xf>
    <xf numFmtId="0" fontId="20" fillId="0" borderId="8" xfId="0" applyFont="1" applyBorder="1" applyAlignment="1">
      <alignment horizontal="left" vertical="center" wrapText="1"/>
    </xf>
    <xf numFmtId="0" fontId="41" fillId="0" borderId="8" xfId="0" applyFont="1" applyBorder="1" applyAlignment="1">
      <alignment horizontal="left" vertical="top" wrapText="1"/>
    </xf>
    <xf numFmtId="0" fontId="41" fillId="0" borderId="8" xfId="0" applyFont="1" applyBorder="1" applyAlignment="1">
      <alignment horizontal="left" vertical="top"/>
    </xf>
    <xf numFmtId="0" fontId="41" fillId="0" borderId="8" xfId="0" applyFont="1" applyBorder="1" applyAlignment="1">
      <alignment horizontal="center" vertical="top" wrapText="1"/>
    </xf>
    <xf numFmtId="43" fontId="41" fillId="0" borderId="8" xfId="0" applyNumberFormat="1" applyFont="1" applyBorder="1" applyAlignment="1">
      <alignment horizontal="left" vertical="top" wrapText="1"/>
    </xf>
    <xf numFmtId="0" fontId="51" fillId="0" borderId="44" xfId="0" applyFont="1" applyBorder="1" applyAlignment="1">
      <alignment horizontal="left" vertical="top"/>
    </xf>
    <xf numFmtId="0" fontId="51" fillId="0" borderId="40" xfId="0" applyFont="1" applyBorder="1" applyAlignment="1">
      <alignment horizontal="left" vertical="top"/>
    </xf>
    <xf numFmtId="0" fontId="51" fillId="0" borderId="51" xfId="0" applyFont="1" applyBorder="1" applyAlignment="1">
      <alignment horizontal="left" vertical="top"/>
    </xf>
    <xf numFmtId="0" fontId="51" fillId="0" borderId="49" xfId="0" applyFont="1" applyBorder="1" applyAlignment="1">
      <alignment horizontal="left" vertical="top"/>
    </xf>
    <xf numFmtId="0" fontId="51" fillId="0" borderId="42" xfId="0" applyFont="1" applyBorder="1" applyAlignment="1">
      <alignment horizontal="left" vertical="top"/>
    </xf>
    <xf numFmtId="0" fontId="51" fillId="0" borderId="46" xfId="0" applyFont="1" applyBorder="1" applyAlignment="1">
      <alignment horizontal="left" vertical="top"/>
    </xf>
    <xf numFmtId="0" fontId="51" fillId="13" borderId="44" xfId="0" applyFont="1" applyFill="1" applyBorder="1" applyAlignment="1" applyProtection="1">
      <alignment horizontal="left" vertical="top" wrapText="1"/>
      <protection hidden="1"/>
    </xf>
    <xf numFmtId="0" fontId="51" fillId="13" borderId="40" xfId="0" applyFont="1" applyFill="1" applyBorder="1" applyAlignment="1" applyProtection="1">
      <alignment horizontal="left" vertical="top" wrapText="1"/>
      <protection hidden="1"/>
    </xf>
    <xf numFmtId="0" fontId="51" fillId="13" borderId="43" xfId="0" applyFont="1" applyFill="1" applyBorder="1" applyAlignment="1" applyProtection="1">
      <alignment horizontal="left" vertical="top" wrapText="1"/>
      <protection hidden="1"/>
    </xf>
    <xf numFmtId="0" fontId="51" fillId="13" borderId="48" xfId="0" applyFont="1" applyFill="1" applyBorder="1" applyAlignment="1" applyProtection="1">
      <alignment horizontal="left" vertical="top" wrapText="1"/>
      <protection hidden="1"/>
    </xf>
    <xf numFmtId="0" fontId="51" fillId="13" borderId="51" xfId="0" applyFont="1" applyFill="1" applyBorder="1" applyAlignment="1" applyProtection="1">
      <alignment horizontal="left" vertical="top"/>
      <protection hidden="1"/>
    </xf>
    <xf numFmtId="0" fontId="51" fillId="13" borderId="49" xfId="0" applyFont="1" applyFill="1" applyBorder="1" applyAlignment="1" applyProtection="1">
      <alignment horizontal="left" vertical="top"/>
      <protection hidden="1"/>
    </xf>
    <xf numFmtId="0" fontId="51" fillId="13" borderId="44" xfId="0" applyFont="1" applyFill="1" applyBorder="1" applyAlignment="1" applyProtection="1">
      <alignment horizontal="left" vertical="top"/>
      <protection hidden="1"/>
    </xf>
    <xf numFmtId="0" fontId="51" fillId="13" borderId="40" xfId="0" applyFont="1" applyFill="1" applyBorder="1" applyAlignment="1" applyProtection="1">
      <alignment horizontal="left" vertical="top"/>
      <protection hidden="1"/>
    </xf>
    <xf numFmtId="0" fontId="51" fillId="13" borderId="42" xfId="0" applyFont="1" applyFill="1" applyBorder="1" applyAlignment="1" applyProtection="1">
      <alignment horizontal="left" vertical="top"/>
      <protection hidden="1"/>
    </xf>
    <xf numFmtId="0" fontId="51" fillId="13" borderId="46" xfId="0" applyFont="1" applyFill="1" applyBorder="1" applyAlignment="1" applyProtection="1">
      <alignment horizontal="left" vertical="top"/>
      <protection hidden="1"/>
    </xf>
    <xf numFmtId="0" fontId="46" fillId="0" borderId="8" xfId="0" applyFont="1" applyBorder="1" applyAlignment="1"/>
    <xf numFmtId="0" fontId="51" fillId="0" borderId="48" xfId="0" applyFont="1" applyBorder="1" applyAlignment="1">
      <alignment horizontal="left" vertical="top"/>
    </xf>
    <xf numFmtId="0" fontId="59" fillId="0" borderId="41" xfId="0" applyFont="1" applyBorder="1" applyAlignment="1" applyProtection="1">
      <alignment vertical="top" wrapText="1"/>
      <protection locked="0"/>
    </xf>
    <xf numFmtId="0" fontId="51" fillId="0" borderId="42" xfId="0" applyFont="1" applyBorder="1" applyAlignment="1">
      <alignment horizontal="left" vertical="top" wrapText="1"/>
    </xf>
    <xf numFmtId="0" fontId="51" fillId="0" borderId="43" xfId="0" applyFont="1" applyBorder="1" applyAlignment="1">
      <alignment horizontal="left" vertical="top" wrapText="1"/>
    </xf>
    <xf numFmtId="0" fontId="51" fillId="0" borderId="51" xfId="0" applyFont="1" applyBorder="1" applyAlignment="1">
      <alignment horizontal="left" vertical="top" wrapText="1"/>
    </xf>
    <xf numFmtId="0" fontId="51" fillId="0" borderId="0" xfId="0" applyFont="1" applyAlignment="1" applyProtection="1">
      <alignment horizontal="left" vertical="top" wrapText="1"/>
    </xf>
    <xf numFmtId="0" fontId="51" fillId="0" borderId="0" xfId="0" applyFont="1" applyAlignment="1" applyProtection="1">
      <alignment horizontal="center" vertical="top" wrapText="1"/>
    </xf>
    <xf numFmtId="0" fontId="46" fillId="0" borderId="0" xfId="0" applyFont="1" applyAlignment="1">
      <alignment wrapText="1"/>
    </xf>
    <xf numFmtId="0" fontId="59" fillId="0" borderId="41" xfId="1" applyFont="1" applyBorder="1" applyAlignment="1" applyProtection="1">
      <alignment horizontal="center" vertical="top"/>
    </xf>
    <xf numFmtId="0" fontId="51" fillId="0" borderId="42" xfId="1" applyFont="1" applyBorder="1" applyAlignment="1">
      <alignment horizontal="left" vertical="top"/>
    </xf>
    <xf numFmtId="0" fontId="51" fillId="0" borderId="43" xfId="1" applyFont="1" applyBorder="1" applyAlignment="1">
      <alignment horizontal="left" vertical="top"/>
    </xf>
    <xf numFmtId="0" fontId="51" fillId="0" borderId="51" xfId="1" applyFont="1" applyBorder="1" applyAlignment="1">
      <alignment horizontal="left" vertical="top"/>
    </xf>
    <xf numFmtId="0" fontId="51" fillId="13" borderId="8" xfId="0" applyFont="1" applyFill="1" applyBorder="1" applyAlignment="1" applyProtection="1">
      <alignment horizontal="left" vertical="top"/>
      <protection hidden="1"/>
    </xf>
    <xf numFmtId="0" fontId="75" fillId="12" borderId="40" xfId="0" applyFont="1" applyFill="1" applyBorder="1" applyAlignment="1">
      <alignment horizontal="left" wrapText="1"/>
    </xf>
    <xf numFmtId="0" fontId="75" fillId="12" borderId="41" xfId="0" applyFont="1" applyFill="1" applyBorder="1" applyAlignment="1">
      <alignment horizontal="left" wrapText="1"/>
    </xf>
    <xf numFmtId="0" fontId="75" fillId="12" borderId="41" xfId="0" applyFont="1" applyFill="1" applyBorder="1" applyAlignment="1">
      <alignment horizontal="left" vertical="center" wrapText="1"/>
    </xf>
    <xf numFmtId="0" fontId="92" fillId="6" borderId="44" xfId="0" applyFont="1" applyFill="1" applyBorder="1" applyAlignment="1">
      <alignment vertical="center" wrapText="1"/>
    </xf>
    <xf numFmtId="0" fontId="92" fillId="0" borderId="44" xfId="0" applyFont="1" applyBorder="1" applyAlignment="1"/>
    <xf numFmtId="0" fontId="23" fillId="0" borderId="15" xfId="0" applyFont="1" applyBorder="1" applyAlignment="1">
      <alignment horizontal="center"/>
    </xf>
    <xf numFmtId="0" fontId="23" fillId="0" borderId="16" xfId="0" applyFont="1" applyBorder="1" applyAlignment="1">
      <alignment horizontal="center"/>
    </xf>
    <xf numFmtId="0" fontId="23" fillId="0" borderId="56" xfId="0" applyFont="1" applyBorder="1" applyAlignment="1">
      <alignment horizontal="center"/>
    </xf>
    <xf numFmtId="0" fontId="24" fillId="0" borderId="15" xfId="0" applyFont="1" applyBorder="1" applyAlignment="1">
      <alignment horizontal="center" vertical="center"/>
    </xf>
    <xf numFmtId="0" fontId="6" fillId="0" borderId="16" xfId="0" applyFont="1" applyBorder="1"/>
    <xf numFmtId="0" fontId="6" fillId="0" borderId="55" xfId="0" applyFont="1" applyBorder="1"/>
    <xf numFmtId="0" fontId="25" fillId="7" borderId="15" xfId="0" applyFont="1" applyFill="1" applyBorder="1" applyAlignment="1">
      <alignment horizontal="center"/>
    </xf>
    <xf numFmtId="0" fontId="6" fillId="0" borderId="17" xfId="0" applyFont="1" applyBorder="1"/>
    <xf numFmtId="0" fontId="40" fillId="7" borderId="15" xfId="0" applyFont="1" applyFill="1" applyBorder="1" applyAlignment="1">
      <alignment horizontal="center" vertical="center"/>
    </xf>
    <xf numFmtId="0" fontId="41" fillId="0" borderId="16" xfId="0" applyFont="1" applyBorder="1"/>
    <xf numFmtId="0" fontId="41" fillId="0" borderId="17" xfId="0" applyFont="1" applyBorder="1"/>
    <xf numFmtId="2" fontId="44" fillId="12" borderId="22" xfId="0" applyNumberFormat="1" applyFont="1" applyFill="1" applyBorder="1" applyAlignment="1">
      <alignment horizontal="center" vertical="center"/>
    </xf>
    <xf numFmtId="2" fontId="44" fillId="12" borderId="25" xfId="0" applyNumberFormat="1" applyFont="1" applyFill="1" applyBorder="1"/>
    <xf numFmtId="2" fontId="44" fillId="12" borderId="26" xfId="0" applyNumberFormat="1" applyFont="1" applyFill="1" applyBorder="1"/>
    <xf numFmtId="2" fontId="44" fillId="12" borderId="27" xfId="0" applyNumberFormat="1" applyFont="1" applyFill="1" applyBorder="1"/>
    <xf numFmtId="2" fontId="44" fillId="12" borderId="14" xfId="0" applyNumberFormat="1" applyFont="1" applyFill="1" applyBorder="1"/>
    <xf numFmtId="2" fontId="44" fillId="12" borderId="28" xfId="0" applyNumberFormat="1" applyFont="1" applyFill="1" applyBorder="1"/>
    <xf numFmtId="0" fontId="43" fillId="0" borderId="1" xfId="0" applyFont="1" applyBorder="1" applyAlignment="1">
      <alignment horizontal="center" vertical="center"/>
    </xf>
    <xf numFmtId="0" fontId="41" fillId="0" borderId="3" xfId="0" applyFont="1" applyBorder="1"/>
    <xf numFmtId="0" fontId="69" fillId="12" borderId="40" xfId="0" applyFont="1" applyFill="1" applyBorder="1" applyAlignment="1">
      <alignment horizontal="center" wrapText="1"/>
    </xf>
    <xf numFmtId="0" fontId="69" fillId="12" borderId="41" xfId="0" applyFont="1" applyFill="1" applyBorder="1" applyAlignment="1">
      <alignment horizontal="center" wrapText="1"/>
    </xf>
    <xf numFmtId="0" fontId="69" fillId="12" borderId="41" xfId="0" applyFont="1" applyFill="1" applyBorder="1" applyAlignment="1">
      <alignment horizontal="center" vertical="center" wrapText="1"/>
    </xf>
    <xf numFmtId="0" fontId="69" fillId="12" borderId="40" xfId="0" applyFont="1" applyFill="1" applyBorder="1" applyAlignment="1">
      <alignment horizontal="center" vertical="top" wrapText="1"/>
    </xf>
    <xf numFmtId="0" fontId="69" fillId="12" borderId="41" xfId="0" applyFont="1" applyFill="1" applyBorder="1" applyAlignment="1">
      <alignment horizontal="center" vertical="top" wrapText="1"/>
    </xf>
    <xf numFmtId="0" fontId="69" fillId="12" borderId="45" xfId="0" applyFont="1" applyFill="1" applyBorder="1" applyAlignment="1">
      <alignment horizontal="center" wrapText="1"/>
    </xf>
    <xf numFmtId="0" fontId="19" fillId="6" borderId="44" xfId="0" applyFont="1" applyFill="1" applyBorder="1" applyAlignment="1">
      <alignment horizontal="center" vertical="center" wrapText="1"/>
    </xf>
    <xf numFmtId="0" fontId="6" fillId="0" borderId="44" xfId="0" applyFont="1" applyBorder="1"/>
    <xf numFmtId="0" fontId="15" fillId="5" borderId="44" xfId="0" applyFont="1" applyFill="1" applyBorder="1" applyAlignment="1">
      <alignment horizontal="center" vertical="center"/>
    </xf>
    <xf numFmtId="0" fontId="7" fillId="0" borderId="2" xfId="0" applyFont="1" applyBorder="1" applyAlignment="1">
      <alignment horizontal="center" vertical="top" wrapText="1"/>
    </xf>
    <xf numFmtId="0" fontId="6" fillId="0" borderId="3" xfId="0" applyFont="1" applyBorder="1"/>
    <xf numFmtId="0" fontId="77" fillId="12" borderId="40" xfId="0" applyFont="1" applyFill="1" applyBorder="1" applyAlignment="1">
      <alignment horizontal="left" vertical="center" wrapText="1"/>
    </xf>
    <xf numFmtId="0" fontId="77" fillId="12" borderId="41" xfId="0" applyFont="1" applyFill="1" applyBorder="1" applyAlignment="1">
      <alignment horizontal="left" vertical="center" wrapText="1"/>
    </xf>
    <xf numFmtId="0" fontId="29" fillId="4" borderId="1" xfId="0" applyFont="1" applyFill="1" applyBorder="1" applyAlignment="1">
      <alignment horizontal="center" vertical="top" wrapText="1"/>
    </xf>
    <xf numFmtId="0" fontId="6" fillId="0" borderId="2" xfId="0" applyFont="1" applyBorder="1"/>
    <xf numFmtId="0" fontId="8" fillId="5" borderId="44" xfId="0" applyFont="1" applyFill="1" applyBorder="1" applyAlignment="1">
      <alignment horizontal="center" vertical="center"/>
    </xf>
    <xf numFmtId="0" fontId="103" fillId="0" borderId="13" xfId="0" applyFont="1" applyBorder="1" applyAlignment="1">
      <alignment horizontal="center" vertical="top"/>
    </xf>
    <xf numFmtId="0" fontId="103" fillId="0" borderId="36" xfId="0" applyFont="1" applyBorder="1" applyAlignment="1">
      <alignment horizontal="center" vertical="top"/>
    </xf>
    <xf numFmtId="0" fontId="103" fillId="0" borderId="57" xfId="0" applyFont="1" applyBorder="1" applyAlignment="1">
      <alignment horizontal="center" vertical="top"/>
    </xf>
    <xf numFmtId="0" fontId="7" fillId="0" borderId="1" xfId="0" applyFont="1" applyBorder="1" applyAlignment="1">
      <alignment horizontal="center" vertical="top"/>
    </xf>
    <xf numFmtId="0" fontId="15" fillId="5"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87" fillId="12" borderId="40" xfId="0" applyFont="1" applyFill="1" applyBorder="1" applyAlignment="1">
      <alignment horizontal="center" wrapText="1"/>
    </xf>
    <xf numFmtId="0" fontId="87" fillId="12" borderId="41" xfId="0" applyFont="1" applyFill="1" applyBorder="1" applyAlignment="1">
      <alignment horizontal="center" wrapText="1"/>
    </xf>
    <xf numFmtId="0" fontId="87" fillId="12" borderId="45" xfId="0" applyFont="1" applyFill="1" applyBorder="1" applyAlignment="1">
      <alignment horizontal="center" wrapText="1"/>
    </xf>
    <xf numFmtId="0" fontId="18" fillId="6" borderId="1" xfId="0" applyFont="1" applyFill="1" applyBorder="1" applyAlignment="1">
      <alignment horizontal="center" vertical="center" wrapText="1"/>
    </xf>
    <xf numFmtId="0" fontId="16" fillId="5" borderId="9" xfId="0" applyFont="1" applyFill="1" applyBorder="1" applyAlignment="1">
      <alignment horizontal="center" vertical="top"/>
    </xf>
    <xf numFmtId="0" fontId="6" fillId="0" borderId="10" xfId="0" applyFont="1" applyBorder="1"/>
    <xf numFmtId="0" fontId="18" fillId="9" borderId="1" xfId="0" applyFont="1" applyFill="1" applyBorder="1" applyAlignment="1">
      <alignment horizontal="center" vertical="top" wrapText="1"/>
    </xf>
    <xf numFmtId="0" fontId="29" fillId="4" borderId="44" xfId="0" applyFont="1" applyFill="1" applyBorder="1" applyAlignment="1">
      <alignment horizontal="center" vertical="top" wrapText="1"/>
    </xf>
    <xf numFmtId="0" fontId="23" fillId="0" borderId="44" xfId="0" applyFont="1" applyBorder="1" applyAlignment="1">
      <alignment horizontal="center" vertical="top" wrapText="1"/>
    </xf>
    <xf numFmtId="0" fontId="19" fillId="5" borderId="1" xfId="0" applyFont="1" applyFill="1" applyBorder="1" applyAlignment="1">
      <alignment horizontal="center" vertical="top"/>
    </xf>
    <xf numFmtId="0" fontId="11" fillId="9" borderId="1" xfId="0" applyFont="1" applyFill="1" applyBorder="1" applyAlignment="1">
      <alignment horizontal="center" vertical="top"/>
    </xf>
    <xf numFmtId="0" fontId="77" fillId="12" borderId="45" xfId="0" applyFont="1" applyFill="1" applyBorder="1" applyAlignment="1">
      <alignment horizontal="left" vertical="center" wrapText="1"/>
    </xf>
    <xf numFmtId="0" fontId="5" fillId="0" borderId="13" xfId="0" applyFont="1" applyBorder="1" applyAlignment="1">
      <alignment horizontal="center" vertical="top"/>
    </xf>
    <xf numFmtId="0" fontId="5" fillId="0" borderId="36" xfId="0" applyFont="1" applyBorder="1" applyAlignment="1">
      <alignment horizontal="center" vertical="top"/>
    </xf>
    <xf numFmtId="0" fontId="5" fillId="0" borderId="57" xfId="0" applyFont="1" applyBorder="1" applyAlignment="1">
      <alignment horizontal="center" vertical="top"/>
    </xf>
    <xf numFmtId="0" fontId="16" fillId="5" borderId="1" xfId="0" applyFont="1" applyFill="1" applyBorder="1" applyAlignment="1">
      <alignment horizontal="center" vertical="top"/>
    </xf>
    <xf numFmtId="0" fontId="52" fillId="0" borderId="40" xfId="0" applyFont="1" applyBorder="1" applyAlignment="1" applyProtection="1">
      <alignment horizontal="center" vertical="top" wrapText="1"/>
      <protection locked="0"/>
    </xf>
    <xf numFmtId="0" fontId="52" fillId="0" borderId="41" xfId="0" applyFont="1" applyBorder="1" applyAlignment="1" applyProtection="1">
      <alignment horizontal="center" vertical="top" wrapText="1"/>
      <protection locked="0"/>
    </xf>
    <xf numFmtId="0" fontId="52" fillId="0" borderId="45" xfId="0" applyFont="1" applyBorder="1" applyAlignment="1" applyProtection="1">
      <alignment horizontal="center" vertical="top" wrapText="1"/>
      <protection locked="0"/>
    </xf>
    <xf numFmtId="0" fontId="54" fillId="0" borderId="44" xfId="0" applyFont="1" applyFill="1" applyBorder="1" applyAlignment="1" applyProtection="1">
      <alignment horizontal="center" vertical="top" wrapText="1"/>
      <protection locked="0"/>
    </xf>
    <xf numFmtId="0" fontId="54" fillId="0" borderId="44" xfId="0" applyFont="1" applyFill="1" applyBorder="1" applyAlignment="1" applyProtection="1">
      <alignment vertical="top" wrapText="1"/>
      <protection locked="0"/>
    </xf>
    <xf numFmtId="0" fontId="54" fillId="0" borderId="44" xfId="0" applyFont="1" applyFill="1" applyBorder="1" applyAlignment="1" applyProtection="1">
      <alignment horizontal="left" vertical="top" wrapText="1"/>
      <protection locked="0"/>
    </xf>
    <xf numFmtId="0" fontId="55" fillId="0" borderId="45" xfId="0" applyFont="1" applyFill="1" applyBorder="1" applyAlignment="1" applyProtection="1">
      <alignment horizontal="center" vertical="top" wrapText="1"/>
      <protection locked="0"/>
    </xf>
    <xf numFmtId="0" fontId="55" fillId="0" borderId="40" xfId="0" applyFont="1" applyFill="1" applyBorder="1" applyAlignment="1" applyProtection="1">
      <alignment horizontal="center" vertical="top" wrapText="1"/>
      <protection locked="0"/>
    </xf>
    <xf numFmtId="0" fontId="57" fillId="0" borderId="44" xfId="0" applyFont="1" applyFill="1" applyBorder="1" applyAlignment="1" applyProtection="1">
      <alignment horizontal="left" vertical="center" wrapText="1"/>
      <protection locked="0"/>
    </xf>
    <xf numFmtId="0" fontId="59" fillId="14" borderId="46" xfId="0" applyFont="1" applyFill="1" applyBorder="1" applyAlignment="1" applyProtection="1">
      <alignment horizontal="center" vertical="center" wrapText="1"/>
    </xf>
    <xf numFmtId="0" fontId="59" fillId="14" borderId="47" xfId="0" applyFont="1" applyFill="1" applyBorder="1" applyAlignment="1" applyProtection="1">
      <alignment horizontal="center" vertical="center" wrapText="1"/>
    </xf>
    <xf numFmtId="0" fontId="59" fillId="14" borderId="47" xfId="0" applyFont="1" applyFill="1" applyBorder="1" applyAlignment="1" applyProtection="1">
      <alignment vertical="top" wrapText="1"/>
    </xf>
    <xf numFmtId="0" fontId="59" fillId="14" borderId="47" xfId="0" applyFont="1" applyFill="1" applyBorder="1" applyAlignment="1" applyProtection="1">
      <alignment horizontal="left" vertical="top" wrapText="1"/>
    </xf>
    <xf numFmtId="0" fontId="59" fillId="14" borderId="53" xfId="0" applyFont="1" applyFill="1" applyBorder="1" applyAlignment="1" applyProtection="1">
      <alignment horizontal="center" vertical="center" wrapText="1"/>
    </xf>
    <xf numFmtId="0" fontId="53" fillId="14" borderId="47" xfId="0" applyFont="1" applyFill="1" applyBorder="1" applyAlignment="1" applyProtection="1">
      <alignment horizontal="center" vertical="center" wrapText="1"/>
    </xf>
    <xf numFmtId="0" fontId="64" fillId="13" borderId="44" xfId="0" applyFont="1" applyFill="1" applyBorder="1" applyAlignment="1" applyProtection="1">
      <alignment horizontal="center" vertical="top" wrapText="1"/>
    </xf>
    <xf numFmtId="0" fontId="64" fillId="13" borderId="44" xfId="0" applyFont="1" applyFill="1" applyBorder="1" applyAlignment="1" applyProtection="1">
      <alignment vertical="top" wrapText="1"/>
    </xf>
    <xf numFmtId="0" fontId="64" fillId="13" borderId="44" xfId="0" applyFont="1" applyFill="1" applyBorder="1" applyAlignment="1" applyProtection="1">
      <alignment horizontal="left" vertical="top" wrapText="1"/>
    </xf>
    <xf numFmtId="9" fontId="52" fillId="13" borderId="44" xfId="0" applyNumberFormat="1" applyFont="1" applyFill="1" applyBorder="1" applyAlignment="1" applyProtection="1">
      <alignment horizontal="left" vertical="top" wrapText="1"/>
    </xf>
    <xf numFmtId="9" fontId="52" fillId="13" borderId="44" xfId="0" applyNumberFormat="1" applyFont="1" applyFill="1" applyBorder="1" applyAlignment="1" applyProtection="1">
      <alignment horizontal="center" vertical="center" wrapText="1"/>
    </xf>
    <xf numFmtId="9" fontId="53" fillId="13" borderId="45" xfId="0" applyNumberFormat="1" applyFont="1" applyFill="1" applyBorder="1" applyAlignment="1" applyProtection="1">
      <alignment horizontal="center" vertical="center" wrapText="1"/>
    </xf>
    <xf numFmtId="9" fontId="53" fillId="13" borderId="40" xfId="0" applyNumberFormat="1" applyFont="1" applyFill="1" applyBorder="1" applyAlignment="1" applyProtection="1">
      <alignment horizontal="center" vertical="center" wrapText="1"/>
    </xf>
    <xf numFmtId="0" fontId="56" fillId="13" borderId="44" xfId="0" applyFont="1" applyFill="1" applyBorder="1" applyAlignment="1" applyProtection="1">
      <alignment horizontal="left" vertical="center" wrapText="1"/>
      <protection locked="0"/>
    </xf>
    <xf numFmtId="0" fontId="57" fillId="0" borderId="40" xfId="0" applyFont="1" applyFill="1" applyBorder="1" applyAlignment="1" applyProtection="1">
      <alignment horizontal="left" vertical="center" wrapText="1"/>
      <protection locked="0"/>
    </xf>
    <xf numFmtId="0" fontId="57" fillId="0" borderId="45" xfId="0" applyFont="1" applyFill="1" applyBorder="1" applyAlignment="1" applyProtection="1">
      <alignment horizontal="left" vertical="center" wrapText="1"/>
      <protection locked="0"/>
    </xf>
    <xf numFmtId="0" fontId="58" fillId="0" borderId="44" xfId="0" applyFont="1" applyFill="1" applyBorder="1" applyAlignment="1" applyProtection="1">
      <alignment vertical="top" wrapText="1"/>
      <protection locked="0"/>
    </xf>
    <xf numFmtId="0" fontId="58" fillId="0" borderId="44" xfId="0" applyFont="1" applyFill="1" applyBorder="1" applyAlignment="1" applyProtection="1">
      <alignment horizontal="left" vertical="top" wrapText="1"/>
      <protection locked="0"/>
    </xf>
    <xf numFmtId="1" fontId="61" fillId="13" borderId="44" xfId="5" applyNumberFormat="1" applyFont="1" applyFill="1" applyBorder="1" applyAlignment="1" applyProtection="1">
      <alignment horizontal="center" vertical="top" wrapText="1"/>
    </xf>
    <xf numFmtId="1" fontId="62" fillId="12" borderId="46" xfId="0" applyNumberFormat="1" applyFont="1" applyFill="1" applyBorder="1" applyAlignment="1" applyProtection="1">
      <alignment horizontal="center" vertical="center" wrapText="1"/>
    </xf>
    <xf numFmtId="1" fontId="62" fillId="12" borderId="53" xfId="0" applyNumberFormat="1" applyFont="1" applyFill="1" applyBorder="1" applyAlignment="1" applyProtection="1">
      <alignment horizontal="center" vertical="center" wrapText="1"/>
    </xf>
    <xf numFmtId="1" fontId="63" fillId="12" borderId="47" xfId="0" applyNumberFormat="1" applyFont="1" applyFill="1" applyBorder="1" applyAlignment="1" applyProtection="1">
      <alignment horizontal="center" vertical="center" wrapText="1"/>
    </xf>
    <xf numFmtId="1" fontId="62" fillId="12" borderId="48" xfId="0" applyNumberFormat="1" applyFont="1" applyFill="1" applyBorder="1" applyAlignment="1" applyProtection="1">
      <alignment horizontal="center" vertical="center" wrapText="1"/>
    </xf>
    <xf numFmtId="1" fontId="62" fillId="12" borderId="54" xfId="0" applyNumberFormat="1" applyFont="1" applyFill="1" applyBorder="1" applyAlignment="1" applyProtection="1">
      <alignment horizontal="center" vertical="center" wrapText="1"/>
    </xf>
    <xf numFmtId="1" fontId="63" fillId="12" borderId="8" xfId="0" applyNumberFormat="1" applyFont="1" applyFill="1" applyBorder="1" applyAlignment="1" applyProtection="1">
      <alignment horizontal="center" vertical="center" wrapText="1"/>
    </xf>
    <xf numFmtId="1" fontId="62" fillId="12" borderId="49" xfId="0" applyNumberFormat="1" applyFont="1" applyFill="1" applyBorder="1" applyAlignment="1" applyProtection="1">
      <alignment horizontal="center" vertical="center" wrapText="1"/>
    </xf>
    <xf numFmtId="1" fontId="62" fillId="12" borderId="52" xfId="0" applyNumberFormat="1" applyFont="1" applyFill="1" applyBorder="1" applyAlignment="1" applyProtection="1">
      <alignment horizontal="center" vertical="center" wrapText="1"/>
    </xf>
    <xf numFmtId="1" fontId="63" fillId="12" borderId="50" xfId="0" applyNumberFormat="1" applyFont="1" applyFill="1" applyBorder="1" applyAlignment="1" applyProtection="1">
      <alignment horizontal="center" vertical="center" wrapText="1"/>
    </xf>
    <xf numFmtId="0" fontId="57" fillId="0" borderId="44" xfId="0" applyFont="1" applyFill="1" applyBorder="1" applyAlignment="1" applyProtection="1">
      <alignment horizontal="center" vertical="top" wrapText="1"/>
      <protection locked="0"/>
    </xf>
    <xf numFmtId="0" fontId="57" fillId="0" borderId="44" xfId="0" applyFont="1" applyFill="1" applyBorder="1" applyAlignment="1" applyProtection="1">
      <alignment vertical="top" wrapText="1"/>
      <protection locked="0"/>
    </xf>
    <xf numFmtId="0" fontId="57" fillId="0" borderId="44" xfId="0" applyFont="1" applyFill="1" applyBorder="1" applyAlignment="1" applyProtection="1">
      <alignment horizontal="left" vertical="top" wrapText="1"/>
      <protection locked="0"/>
    </xf>
    <xf numFmtId="0" fontId="67" fillId="0" borderId="45" xfId="0" applyFont="1" applyFill="1" applyBorder="1" applyAlignment="1" applyProtection="1">
      <alignment horizontal="center" vertical="top" wrapText="1"/>
      <protection locked="0"/>
    </xf>
    <xf numFmtId="0" fontId="67" fillId="0" borderId="40" xfId="0" applyFont="1" applyFill="1" applyBorder="1" applyAlignment="1" applyProtection="1">
      <alignment horizontal="center" vertical="top" wrapText="1"/>
      <protection locked="0"/>
    </xf>
    <xf numFmtId="0" fontId="58" fillId="0" borderId="40" xfId="0" applyFont="1" applyFill="1" applyBorder="1" applyAlignment="1" applyProtection="1">
      <alignment horizontal="left" vertical="top" wrapText="1"/>
      <protection locked="0"/>
    </xf>
    <xf numFmtId="0" fontId="58" fillId="0" borderId="41" xfId="0" applyFont="1" applyFill="1" applyBorder="1" applyAlignment="1" applyProtection="1">
      <alignment vertical="top" wrapText="1"/>
      <protection locked="0"/>
    </xf>
    <xf numFmtId="0" fontId="58" fillId="0" borderId="41" xfId="0" applyFont="1" applyFill="1" applyBorder="1" applyAlignment="1" applyProtection="1">
      <alignment horizontal="left" vertical="top" wrapText="1"/>
      <protection locked="0"/>
    </xf>
    <xf numFmtId="0" fontId="58" fillId="0" borderId="45" xfId="0" applyFont="1" applyFill="1" applyBorder="1" applyAlignment="1" applyProtection="1">
      <alignment horizontal="left" vertical="top" wrapText="1"/>
      <protection locked="0"/>
    </xf>
    <xf numFmtId="0" fontId="66" fillId="0" borderId="41" xfId="0" applyFont="1" applyFill="1" applyBorder="1" applyAlignment="1" applyProtection="1">
      <alignment horizontal="left" vertical="top" wrapText="1"/>
      <protection locked="0"/>
    </xf>
    <xf numFmtId="0" fontId="57" fillId="0" borderId="40" xfId="0" applyFont="1" applyFill="1" applyBorder="1" applyAlignment="1" applyProtection="1">
      <alignment horizontal="center" vertical="top" wrapText="1"/>
      <protection locked="0"/>
    </xf>
    <xf numFmtId="0" fontId="57" fillId="0" borderId="41" xfId="0" applyFont="1" applyFill="1" applyBorder="1" applyAlignment="1" applyProtection="1">
      <alignment vertical="top" wrapText="1"/>
      <protection locked="0"/>
    </xf>
    <xf numFmtId="0" fontId="57" fillId="0" borderId="41" xfId="0" applyFont="1" applyFill="1" applyBorder="1" applyAlignment="1" applyProtection="1">
      <alignment horizontal="left" vertical="top" wrapText="1"/>
      <protection locked="0"/>
    </xf>
    <xf numFmtId="0" fontId="57" fillId="0" borderId="45" xfId="0" applyFont="1" applyFill="1" applyBorder="1" applyAlignment="1" applyProtection="1">
      <alignment horizontal="center" vertical="top" wrapText="1"/>
      <protection locked="0"/>
    </xf>
    <xf numFmtId="0" fontId="67" fillId="0" borderId="41" xfId="0" applyFont="1" applyFill="1" applyBorder="1" applyAlignment="1" applyProtection="1">
      <alignment horizontal="center" vertical="top" wrapText="1"/>
      <protection locked="0"/>
    </xf>
    <xf numFmtId="0" fontId="64" fillId="14" borderId="40" xfId="0" applyFont="1" applyFill="1" applyBorder="1" applyAlignment="1" applyProtection="1">
      <alignment horizontal="center" vertical="center" wrapText="1"/>
      <protection locked="0"/>
    </xf>
    <xf numFmtId="0" fontId="64" fillId="14" borderId="41" xfId="0" applyFont="1" applyFill="1" applyBorder="1" applyAlignment="1" applyProtection="1">
      <alignment horizontal="center" vertical="center" wrapText="1"/>
      <protection locked="0"/>
    </xf>
    <xf numFmtId="0" fontId="64" fillId="14" borderId="41" xfId="0" applyFont="1" applyFill="1" applyBorder="1" applyAlignment="1" applyProtection="1">
      <alignment vertical="top" wrapText="1"/>
      <protection locked="0"/>
    </xf>
    <xf numFmtId="0" fontId="64" fillId="14" borderId="41" xfId="0" applyFont="1" applyFill="1" applyBorder="1" applyAlignment="1" applyProtection="1">
      <alignment horizontal="left" vertical="top" wrapText="1"/>
      <protection locked="0"/>
    </xf>
    <xf numFmtId="0" fontId="64" fillId="14" borderId="45" xfId="0" applyFont="1" applyFill="1" applyBorder="1" applyAlignment="1" applyProtection="1">
      <alignment horizontal="center" vertical="center" wrapText="1"/>
      <protection locked="0"/>
    </xf>
    <xf numFmtId="0" fontId="65" fillId="14" borderId="41" xfId="0" applyFont="1" applyFill="1" applyBorder="1" applyAlignment="1" applyProtection="1">
      <alignment horizontal="center" vertical="center" wrapText="1"/>
      <protection locked="0"/>
    </xf>
    <xf numFmtId="0" fontId="66" fillId="0" borderId="45" xfId="0" applyFont="1" applyFill="1" applyBorder="1" applyAlignment="1" applyProtection="1">
      <alignment horizontal="left" vertical="top" wrapText="1"/>
      <protection locked="0"/>
    </xf>
    <xf numFmtId="0" fontId="66" fillId="0" borderId="40" xfId="0" applyFont="1" applyFill="1" applyBorder="1" applyAlignment="1" applyProtection="1">
      <alignment horizontal="left" vertical="top" wrapText="1"/>
      <protection locked="0"/>
    </xf>
    <xf numFmtId="0" fontId="57" fillId="0" borderId="40" xfId="0" applyFont="1" applyFill="1" applyBorder="1" applyAlignment="1" applyProtection="1">
      <alignment horizontal="left" vertical="top" wrapText="1"/>
      <protection locked="0"/>
    </xf>
    <xf numFmtId="0" fontId="57" fillId="0" borderId="45" xfId="0" applyFont="1" applyFill="1" applyBorder="1" applyAlignment="1" applyProtection="1">
      <alignment horizontal="left" vertical="top" wrapText="1"/>
      <protection locked="0"/>
    </xf>
    <xf numFmtId="0" fontId="67" fillId="0" borderId="41" xfId="0" applyFont="1" applyFill="1" applyBorder="1" applyAlignment="1" applyProtection="1">
      <alignment horizontal="left" vertical="top" wrapText="1"/>
      <protection locked="0"/>
    </xf>
    <xf numFmtId="0" fontId="67" fillId="0" borderId="45" xfId="0" applyFont="1" applyFill="1" applyBorder="1" applyAlignment="1" applyProtection="1">
      <alignment horizontal="left" vertical="top" wrapText="1"/>
      <protection locked="0"/>
    </xf>
    <xf numFmtId="0" fontId="67" fillId="0" borderId="40" xfId="0" applyFont="1" applyFill="1" applyBorder="1" applyAlignment="1" applyProtection="1">
      <alignment horizontal="left" vertical="top" wrapText="1"/>
      <protection locked="0"/>
    </xf>
    <xf numFmtId="0" fontId="58" fillId="0" borderId="40" xfId="0" applyFont="1" applyFill="1" applyBorder="1" applyAlignment="1" applyProtection="1">
      <alignment horizontal="center" vertical="center" wrapText="1"/>
      <protection locked="0"/>
    </xf>
    <xf numFmtId="0" fontId="58" fillId="0" borderId="41" xfId="0" applyFont="1" applyFill="1" applyBorder="1" applyAlignment="1" applyProtection="1">
      <alignment horizontal="center" vertical="center" wrapText="1"/>
      <protection locked="0"/>
    </xf>
    <xf numFmtId="0" fontId="58" fillId="0" borderId="45" xfId="0" applyFont="1" applyFill="1" applyBorder="1" applyAlignment="1" applyProtection="1">
      <alignment horizontal="center" vertical="center" wrapText="1"/>
      <protection locked="0"/>
    </xf>
    <xf numFmtId="0" fontId="66" fillId="0" borderId="47" xfId="0" applyFont="1" applyFill="1" applyBorder="1" applyAlignment="1" applyProtection="1">
      <alignment horizontal="center" vertical="center" wrapText="1"/>
      <protection locked="0"/>
    </xf>
    <xf numFmtId="0" fontId="64" fillId="0" borderId="49" xfId="0" applyFont="1" applyBorder="1" applyAlignment="1">
      <alignment horizontal="center" vertical="center" wrapText="1"/>
    </xf>
    <xf numFmtId="0" fontId="64" fillId="0" borderId="50" xfId="0" applyFont="1" applyBorder="1" applyAlignment="1">
      <alignment horizontal="center" vertical="center" wrapText="1"/>
    </xf>
    <xf numFmtId="0" fontId="64" fillId="0" borderId="50" xfId="0" applyFont="1" applyBorder="1" applyAlignment="1">
      <alignment vertical="top" wrapText="1"/>
    </xf>
    <xf numFmtId="0" fontId="64" fillId="0" borderId="50" xfId="0" applyFont="1" applyBorder="1" applyAlignment="1">
      <alignment horizontal="left" vertical="top" wrapText="1"/>
    </xf>
    <xf numFmtId="0" fontId="64" fillId="0" borderId="52" xfId="0" applyFont="1" applyBorder="1" applyAlignment="1">
      <alignment horizontal="center" vertical="center" wrapText="1"/>
    </xf>
    <xf numFmtId="0" fontId="71" fillId="16" borderId="40" xfId="0" applyFont="1" applyFill="1" applyBorder="1" applyAlignment="1">
      <alignment horizontal="center" vertical="top" wrapText="1"/>
    </xf>
    <xf numFmtId="0" fontId="71" fillId="16" borderId="41" xfId="0" applyFont="1" applyFill="1" applyBorder="1" applyAlignment="1">
      <alignment vertical="top" wrapText="1"/>
    </xf>
    <xf numFmtId="0" fontId="71" fillId="16" borderId="41" xfId="0" applyFont="1" applyFill="1" applyBorder="1" applyAlignment="1">
      <alignment horizontal="left" vertical="top" wrapText="1"/>
    </xf>
    <xf numFmtId="0" fontId="71" fillId="16" borderId="45" xfId="0" applyFont="1" applyFill="1" applyBorder="1" applyAlignment="1">
      <alignment horizontal="center" vertical="top" wrapText="1"/>
    </xf>
    <xf numFmtId="0" fontId="89" fillId="12" borderId="40" xfId="0" applyFont="1" applyFill="1" applyBorder="1" applyAlignment="1">
      <alignment horizontal="center" vertical="center" wrapText="1"/>
    </xf>
    <xf numFmtId="0" fontId="89" fillId="12" borderId="41" xfId="0" applyFont="1" applyFill="1" applyBorder="1" applyAlignment="1">
      <alignment vertical="top" wrapText="1"/>
    </xf>
    <xf numFmtId="0" fontId="89" fillId="12" borderId="41" xfId="0" applyFont="1" applyFill="1" applyBorder="1" applyAlignment="1">
      <alignment horizontal="left" vertical="top" wrapText="1"/>
    </xf>
    <xf numFmtId="0" fontId="89" fillId="12" borderId="45" xfId="0" applyFont="1" applyFill="1" applyBorder="1" applyAlignment="1">
      <alignment horizontal="center" vertical="center" wrapText="1"/>
    </xf>
    <xf numFmtId="0" fontId="71" fillId="16" borderId="44" xfId="0" applyFont="1" applyFill="1" applyBorder="1" applyAlignment="1">
      <alignment horizontal="center" vertical="top" wrapText="1"/>
    </xf>
    <xf numFmtId="0" fontId="71" fillId="16" borderId="44" xfId="0" applyFont="1" applyFill="1" applyBorder="1" applyAlignment="1">
      <alignment vertical="top" wrapText="1"/>
    </xf>
    <xf numFmtId="0" fontId="71" fillId="16" borderId="44" xfId="0" applyFont="1" applyFill="1" applyBorder="1" applyAlignment="1">
      <alignment horizontal="left" vertical="top" wrapText="1"/>
    </xf>
    <xf numFmtId="0" fontId="89" fillId="12" borderId="41" xfId="0" applyFont="1" applyFill="1" applyBorder="1" applyAlignment="1">
      <alignment horizontal="center" vertical="center" wrapText="1"/>
    </xf>
    <xf numFmtId="0" fontId="72" fillId="12" borderId="40" xfId="0" applyFont="1" applyFill="1" applyBorder="1" applyAlignment="1">
      <alignment horizontal="center" vertical="center" wrapText="1"/>
    </xf>
    <xf numFmtId="0" fontId="72" fillId="12" borderId="41" xfId="0" applyFont="1" applyFill="1" applyBorder="1" applyAlignment="1">
      <alignment vertical="top" wrapText="1"/>
    </xf>
    <xf numFmtId="0" fontId="72" fillId="12" borderId="41" xfId="0" applyFont="1" applyFill="1" applyBorder="1" applyAlignment="1">
      <alignment horizontal="left" vertical="top" wrapText="1"/>
    </xf>
    <xf numFmtId="0" fontId="72" fillId="12" borderId="45" xfId="0" applyFont="1" applyFill="1" applyBorder="1" applyAlignment="1">
      <alignment horizontal="center" vertical="center" wrapText="1"/>
    </xf>
    <xf numFmtId="0" fontId="77" fillId="12" borderId="41" xfId="0" applyFont="1" applyFill="1" applyBorder="1" applyAlignment="1">
      <alignment vertical="top" wrapText="1"/>
    </xf>
    <xf numFmtId="0" fontId="77" fillId="12" borderId="41" xfId="0" applyFont="1" applyFill="1" applyBorder="1" applyAlignment="1">
      <alignment horizontal="left" vertical="top" wrapText="1"/>
    </xf>
    <xf numFmtId="0" fontId="50" fillId="12" borderId="40" xfId="0" applyFont="1" applyFill="1" applyBorder="1" applyAlignment="1">
      <alignment horizontal="center" vertical="center" wrapText="1"/>
    </xf>
    <xf numFmtId="0" fontId="50" fillId="12" borderId="41" xfId="0" applyFont="1" applyFill="1" applyBorder="1" applyAlignment="1">
      <alignment vertical="top" wrapText="1"/>
    </xf>
    <xf numFmtId="0" fontId="50" fillId="12" borderId="41" xfId="0" applyFont="1" applyFill="1" applyBorder="1" applyAlignment="1">
      <alignment horizontal="left" vertical="top" wrapText="1"/>
    </xf>
    <xf numFmtId="0" fontId="50" fillId="12" borderId="45" xfId="0" applyFont="1" applyFill="1" applyBorder="1" applyAlignment="1">
      <alignment horizontal="center" vertical="center" wrapText="1"/>
    </xf>
    <xf numFmtId="0" fontId="70" fillId="12" borderId="40" xfId="0" applyFont="1" applyFill="1" applyBorder="1" applyAlignment="1">
      <alignment horizontal="center" vertical="center" wrapText="1"/>
    </xf>
    <xf numFmtId="0" fontId="70" fillId="12" borderId="41" xfId="0" applyFont="1" applyFill="1" applyBorder="1" applyAlignment="1">
      <alignment vertical="top" wrapText="1"/>
    </xf>
    <xf numFmtId="0" fontId="70" fillId="12" borderId="41" xfId="0" applyFont="1" applyFill="1" applyBorder="1" applyAlignment="1">
      <alignment horizontal="left" vertical="top" wrapText="1"/>
    </xf>
    <xf numFmtId="0" fontId="70" fillId="12" borderId="45" xfId="0" applyFont="1" applyFill="1" applyBorder="1" applyAlignment="1">
      <alignment horizontal="center" vertical="center" wrapText="1"/>
    </xf>
    <xf numFmtId="0" fontId="69" fillId="12" borderId="41" xfId="0" applyFont="1" applyFill="1" applyBorder="1" applyAlignment="1">
      <alignment vertical="top" wrapText="1"/>
    </xf>
    <xf numFmtId="0" fontId="69" fillId="12" borderId="41" xfId="0" applyFont="1" applyFill="1" applyBorder="1" applyAlignment="1">
      <alignment horizontal="left" vertical="top" wrapText="1"/>
    </xf>
    <xf numFmtId="0" fontId="72" fillId="12" borderId="44" xfId="0" applyFont="1" applyFill="1" applyBorder="1" applyAlignment="1">
      <alignment horizontal="center" vertical="center" wrapText="1"/>
    </xf>
    <xf numFmtId="0" fontId="72" fillId="12" borderId="44" xfId="0" applyFont="1" applyFill="1" applyBorder="1" applyAlignment="1">
      <alignment vertical="top" wrapText="1"/>
    </xf>
    <xf numFmtId="0" fontId="72" fillId="12" borderId="44" xfId="0" applyFont="1" applyFill="1" applyBorder="1" applyAlignment="1">
      <alignment horizontal="left" vertical="top" wrapText="1"/>
    </xf>
    <xf numFmtId="0" fontId="77" fillId="12" borderId="40" xfId="0" applyFont="1" applyFill="1" applyBorder="1" applyAlignment="1">
      <alignment horizontal="center" vertical="center" wrapText="1"/>
    </xf>
    <xf numFmtId="0" fontId="77" fillId="12" borderId="45" xfId="0" applyFont="1" applyFill="1" applyBorder="1" applyAlignment="1">
      <alignment horizontal="center" vertical="center" wrapText="1"/>
    </xf>
    <xf numFmtId="0" fontId="72" fillId="12" borderId="41" xfId="0" applyFont="1" applyFill="1" applyBorder="1" applyAlignment="1">
      <alignment horizontal="center" vertical="center" wrapText="1"/>
    </xf>
    <xf numFmtId="0" fontId="18" fillId="6" borderId="40" xfId="0" applyFont="1" applyFill="1" applyBorder="1" applyAlignment="1">
      <alignment horizontal="center" vertical="center" wrapText="1"/>
    </xf>
    <xf numFmtId="0" fontId="18" fillId="6" borderId="41" xfId="0" applyFont="1" applyFill="1" applyBorder="1" applyAlignment="1">
      <alignment horizontal="center" vertical="center" wrapText="1"/>
    </xf>
    <xf numFmtId="0" fontId="18" fillId="6" borderId="45" xfId="0" applyFont="1" applyFill="1" applyBorder="1" applyAlignment="1">
      <alignment horizontal="center" vertical="center" wrapText="1"/>
    </xf>
    <xf numFmtId="0" fontId="15" fillId="5" borderId="40" xfId="0" applyFont="1" applyFill="1" applyBorder="1" applyAlignment="1">
      <alignment horizontal="center" vertical="top"/>
    </xf>
    <xf numFmtId="0" fontId="15" fillId="5" borderId="41" xfId="0" applyFont="1" applyFill="1" applyBorder="1" applyAlignment="1">
      <alignment horizontal="center" vertical="top"/>
    </xf>
    <xf numFmtId="0" fontId="15" fillId="5" borderId="45" xfId="0" applyFont="1" applyFill="1" applyBorder="1" applyAlignment="1">
      <alignment horizontal="center" vertical="top"/>
    </xf>
    <xf numFmtId="0" fontId="23" fillId="3" borderId="13" xfId="0" applyFont="1" applyFill="1" applyBorder="1" applyAlignment="1">
      <alignment horizontal="center" vertical="top" wrapText="1"/>
    </xf>
    <xf numFmtId="0" fontId="23" fillId="3" borderId="5" xfId="0" applyFont="1" applyFill="1" applyBorder="1" applyAlignment="1">
      <alignment horizontal="center" vertical="top" wrapText="1"/>
    </xf>
    <xf numFmtId="0" fontId="29" fillId="4" borderId="13" xfId="0" applyFont="1" applyFill="1" applyBorder="1" applyAlignment="1">
      <alignment horizontal="center" vertical="top" wrapText="1"/>
    </xf>
    <xf numFmtId="0" fontId="29" fillId="4" borderId="36" xfId="0" applyFont="1" applyFill="1" applyBorder="1" applyAlignment="1">
      <alignment horizontal="center" vertical="top" wrapText="1"/>
    </xf>
    <xf numFmtId="0" fontId="29" fillId="4" borderId="5" xfId="0" applyFont="1" applyFill="1" applyBorder="1" applyAlignment="1">
      <alignment horizontal="center" vertical="top" wrapText="1"/>
    </xf>
    <xf numFmtId="0" fontId="16" fillId="5" borderId="40" xfId="0" applyFont="1" applyFill="1" applyBorder="1" applyAlignment="1">
      <alignment horizontal="center" vertical="top"/>
    </xf>
    <xf numFmtId="0" fontId="16" fillId="5" borderId="41" xfId="0" applyFont="1" applyFill="1" applyBorder="1" applyAlignment="1">
      <alignment horizontal="center" vertical="top"/>
    </xf>
    <xf numFmtId="0" fontId="16" fillId="5" borderId="45" xfId="0" applyFont="1" applyFill="1" applyBorder="1" applyAlignment="1">
      <alignment horizontal="center" vertical="top"/>
    </xf>
    <xf numFmtId="0" fontId="7" fillId="0" borderId="13" xfId="0" applyFont="1" applyBorder="1" applyAlignment="1">
      <alignment horizontal="center" vertical="top"/>
    </xf>
    <xf numFmtId="0" fontId="7" fillId="0" borderId="36" xfId="0" applyFont="1" applyBorder="1" applyAlignment="1">
      <alignment horizontal="center" vertical="top"/>
    </xf>
    <xf numFmtId="0" fontId="15" fillId="5" borderId="36" xfId="0" applyFont="1" applyFill="1" applyBorder="1" applyAlignment="1">
      <alignment horizontal="center" vertical="top"/>
    </xf>
    <xf numFmtId="0" fontId="18" fillId="6" borderId="13"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69" fillId="12" borderId="44" xfId="0" applyFont="1" applyFill="1" applyBorder="1" applyAlignment="1">
      <alignment horizontal="center" wrapText="1"/>
    </xf>
    <xf numFmtId="0" fontId="23" fillId="3" borderId="1" xfId="0" applyFont="1" applyFill="1" applyBorder="1" applyAlignment="1">
      <alignment horizontal="center" vertical="top" wrapText="1"/>
    </xf>
    <xf numFmtId="0" fontId="18" fillId="6" borderId="44" xfId="0" applyFont="1" applyFill="1" applyBorder="1" applyAlignment="1">
      <alignment horizontal="center" vertical="center" wrapText="1"/>
    </xf>
    <xf numFmtId="0" fontId="16" fillId="5" borderId="44" xfId="0" applyFont="1" applyFill="1" applyBorder="1" applyAlignment="1">
      <alignment horizontal="center" vertical="top"/>
    </xf>
    <xf numFmtId="0" fontId="77" fillId="12" borderId="41" xfId="0" applyFont="1" applyFill="1" applyBorder="1" applyAlignment="1">
      <alignment horizontal="center" vertical="center" wrapText="1"/>
    </xf>
    <xf numFmtId="0" fontId="11" fillId="6" borderId="44" xfId="0" applyFont="1" applyFill="1" applyBorder="1" applyAlignment="1">
      <alignment horizontal="center" vertical="top" wrapText="1"/>
    </xf>
    <xf numFmtId="0" fontId="9" fillId="6" borderId="44" xfId="0" applyFont="1" applyFill="1" applyBorder="1" applyAlignment="1">
      <alignment horizontal="center" vertical="top" wrapText="1"/>
    </xf>
    <xf numFmtId="0" fontId="11" fillId="6" borderId="44" xfId="0" applyFont="1" applyFill="1" applyBorder="1" applyAlignment="1">
      <alignment horizontal="center" vertical="center" wrapText="1"/>
    </xf>
    <xf numFmtId="0" fontId="108" fillId="16" borderId="40" xfId="0" applyFont="1" applyFill="1" applyBorder="1" applyAlignment="1">
      <alignment horizontal="center" vertical="top"/>
    </xf>
    <xf numFmtId="0" fontId="108" fillId="16" borderId="41" xfId="0" applyFont="1" applyFill="1" applyBorder="1" applyAlignment="1">
      <alignment horizontal="center" vertical="top"/>
    </xf>
    <xf numFmtId="0" fontId="5" fillId="0" borderId="40" xfId="0" applyFont="1" applyBorder="1" applyAlignment="1">
      <alignment horizontal="center" vertical="top" wrapText="1"/>
    </xf>
    <xf numFmtId="0" fontId="5" fillId="0" borderId="41" xfId="0" applyFont="1" applyBorder="1" applyAlignment="1">
      <alignment horizontal="center" vertical="top" wrapText="1"/>
    </xf>
    <xf numFmtId="0" fontId="5" fillId="0" borderId="45" xfId="0" applyFont="1" applyBorder="1" applyAlignment="1">
      <alignment horizontal="center" vertical="top" wrapText="1"/>
    </xf>
    <xf numFmtId="0" fontId="7" fillId="0" borderId="44" xfId="0" applyFont="1" applyBorder="1" applyAlignment="1">
      <alignment horizontal="center" vertical="top"/>
    </xf>
    <xf numFmtId="0" fontId="52" fillId="0" borderId="40" xfId="1" applyFont="1" applyBorder="1" applyAlignment="1" applyProtection="1">
      <alignment horizontal="center" vertical="top"/>
    </xf>
    <xf numFmtId="0" fontId="52" fillId="0" borderId="41" xfId="1" applyFont="1" applyBorder="1" applyAlignment="1" applyProtection="1">
      <alignment horizontal="center" vertical="top"/>
    </xf>
    <xf numFmtId="0" fontId="57" fillId="0" borderId="40" xfId="1" applyFont="1" applyFill="1" applyBorder="1" applyAlignment="1" applyProtection="1">
      <alignment horizontal="left" vertical="center" wrapText="1"/>
      <protection hidden="1"/>
    </xf>
    <xf numFmtId="0" fontId="57" fillId="0" borderId="45" xfId="1" applyFont="1" applyFill="1" applyBorder="1" applyAlignment="1" applyProtection="1">
      <alignment horizontal="left" vertical="center" wrapText="1"/>
      <protection hidden="1"/>
    </xf>
    <xf numFmtId="0" fontId="58" fillId="0" borderId="44" xfId="1" applyFont="1" applyFill="1" applyBorder="1" applyAlignment="1" applyProtection="1">
      <alignment horizontal="center" vertical="top" wrapText="1"/>
      <protection locked="0"/>
    </xf>
    <xf numFmtId="0" fontId="54" fillId="0" borderId="44" xfId="1" applyFont="1" applyFill="1" applyBorder="1" applyAlignment="1" applyProtection="1">
      <alignment horizontal="center" vertical="top" wrapText="1"/>
      <protection locked="0"/>
    </xf>
    <xf numFmtId="0" fontId="114" fillId="0" borderId="44" xfId="1" applyFont="1" applyFill="1" applyBorder="1" applyAlignment="1" applyProtection="1">
      <alignment horizontal="center" vertical="top" wrapText="1"/>
      <protection locked="0"/>
    </xf>
    <xf numFmtId="0" fontId="114" fillId="0" borderId="40" xfId="1" applyFont="1" applyFill="1" applyBorder="1" applyAlignment="1" applyProtection="1">
      <alignment horizontal="center" vertical="top" wrapText="1"/>
      <protection locked="0"/>
    </xf>
    <xf numFmtId="0" fontId="57" fillId="0" borderId="44" xfId="1" applyFont="1" applyFill="1" applyBorder="1" applyAlignment="1" applyProtection="1">
      <alignment horizontal="left" vertical="center" wrapText="1"/>
      <protection hidden="1"/>
    </xf>
    <xf numFmtId="0" fontId="54" fillId="0" borderId="44" xfId="1" applyFont="1" applyFill="1" applyBorder="1" applyAlignment="1" applyProtection="1">
      <alignment horizontal="center" vertical="center" wrapText="1"/>
      <protection locked="0"/>
    </xf>
    <xf numFmtId="0" fontId="54" fillId="0" borderId="44" xfId="1" applyFont="1" applyFill="1" applyBorder="1" applyAlignment="1" applyProtection="1">
      <alignment horizontal="center" vertical="top" wrapText="1"/>
    </xf>
    <xf numFmtId="0" fontId="114" fillId="0" borderId="44" xfId="1" applyFont="1" applyFill="1" applyBorder="1" applyAlignment="1" applyProtection="1">
      <alignment horizontal="center" vertical="top" wrapText="1"/>
    </xf>
    <xf numFmtId="0" fontId="114" fillId="0" borderId="40" xfId="1" applyFont="1" applyFill="1" applyBorder="1" applyAlignment="1" applyProtection="1">
      <alignment horizontal="center" vertical="top" wrapText="1"/>
    </xf>
    <xf numFmtId="0" fontId="56" fillId="13" borderId="44" xfId="1" applyFont="1" applyFill="1" applyBorder="1" applyAlignment="1">
      <alignment horizontal="left" vertical="center"/>
    </xf>
    <xf numFmtId="0" fontId="57" fillId="0" borderId="44" xfId="1" applyFont="1" applyFill="1" applyBorder="1" applyAlignment="1" applyProtection="1">
      <alignment horizontal="center" vertical="top" wrapText="1"/>
      <protection locked="0"/>
    </xf>
    <xf numFmtId="0" fontId="117" fillId="0" borderId="44" xfId="1" applyFont="1" applyFill="1" applyBorder="1" applyAlignment="1" applyProtection="1">
      <alignment horizontal="center" vertical="top" wrapText="1"/>
      <protection locked="0"/>
    </xf>
    <xf numFmtId="0" fontId="117" fillId="0" borderId="40" xfId="1" applyFont="1" applyFill="1" applyBorder="1" applyAlignment="1" applyProtection="1">
      <alignment horizontal="center" vertical="top" wrapText="1"/>
      <protection locked="0"/>
    </xf>
    <xf numFmtId="0" fontId="58" fillId="0" borderId="40" xfId="1" applyFont="1" applyFill="1" applyBorder="1" applyAlignment="1" applyProtection="1">
      <alignment horizontal="left" vertical="top" wrapText="1"/>
      <protection locked="0"/>
    </xf>
    <xf numFmtId="0" fontId="58" fillId="0" borderId="41" xfId="1" applyFont="1" applyFill="1" applyBorder="1" applyAlignment="1" applyProtection="1">
      <alignment horizontal="left" vertical="top" wrapText="1"/>
      <protection locked="0"/>
    </xf>
    <xf numFmtId="0" fontId="58" fillId="0" borderId="41" xfId="1" applyFont="1" applyFill="1" applyBorder="1" applyAlignment="1" applyProtection="1">
      <alignment horizontal="center" vertical="top" wrapText="1"/>
      <protection locked="0"/>
    </xf>
    <xf numFmtId="0" fontId="71" fillId="0" borderId="41" xfId="1" applyFont="1" applyFill="1" applyBorder="1" applyAlignment="1" applyProtection="1">
      <alignment horizontal="left" vertical="top" wrapText="1"/>
      <protection locked="0"/>
    </xf>
    <xf numFmtId="0" fontId="59" fillId="14" borderId="46" xfId="1" applyFont="1" applyFill="1" applyBorder="1" applyAlignment="1" applyProtection="1">
      <alignment horizontal="center" vertical="center" wrapText="1"/>
    </xf>
    <xf numFmtId="0" fontId="59" fillId="14" borderId="47" xfId="1" applyFont="1" applyFill="1" applyBorder="1" applyAlignment="1" applyProtection="1">
      <alignment horizontal="center" vertical="center" wrapText="1"/>
    </xf>
    <xf numFmtId="0" fontId="59" fillId="14" borderId="47" xfId="1" applyFont="1" applyFill="1" applyBorder="1" applyAlignment="1" applyProtection="1">
      <alignment horizontal="center" vertical="top" wrapText="1"/>
    </xf>
    <xf numFmtId="0" fontId="60" fillId="13" borderId="44" xfId="1" applyFont="1" applyFill="1" applyBorder="1" applyAlignment="1" applyProtection="1">
      <alignment horizontal="center" vertical="top" wrapText="1"/>
    </xf>
    <xf numFmtId="0" fontId="52" fillId="13" borderId="44" xfId="1" applyFont="1" applyFill="1" applyBorder="1" applyAlignment="1" applyProtection="1">
      <alignment horizontal="center" vertical="top"/>
    </xf>
    <xf numFmtId="0" fontId="52" fillId="13" borderId="44" xfId="1" applyFont="1" applyFill="1" applyBorder="1" applyAlignment="1" applyProtection="1">
      <alignment horizontal="center" vertical="top" wrapText="1"/>
    </xf>
    <xf numFmtId="0" fontId="59" fillId="13" borderId="44" xfId="1" applyFont="1" applyFill="1" applyBorder="1" applyAlignment="1" applyProtection="1">
      <alignment horizontal="center" vertical="top"/>
    </xf>
    <xf numFmtId="0" fontId="59" fillId="13" borderId="40" xfId="1" applyFont="1" applyFill="1" applyBorder="1" applyAlignment="1" applyProtection="1">
      <alignment horizontal="center" vertical="top"/>
    </xf>
    <xf numFmtId="1" fontId="62" fillId="12" borderId="46" xfId="1" applyNumberFormat="1" applyFont="1" applyFill="1" applyBorder="1" applyAlignment="1" applyProtection="1">
      <alignment horizontal="center" vertical="center"/>
    </xf>
    <xf numFmtId="1" fontId="62" fillId="12" borderId="47" xfId="1" applyNumberFormat="1" applyFont="1" applyFill="1" applyBorder="1" applyAlignment="1" applyProtection="1">
      <alignment horizontal="center" vertical="center"/>
    </xf>
    <xf numFmtId="1" fontId="62" fillId="12" borderId="47" xfId="1" applyNumberFormat="1" applyFont="1" applyFill="1" applyBorder="1" applyAlignment="1" applyProtection="1">
      <alignment horizontal="center" vertical="top" wrapText="1"/>
    </xf>
    <xf numFmtId="1" fontId="115" fillId="12" borderId="47" xfId="1" applyNumberFormat="1" applyFont="1" applyFill="1" applyBorder="1" applyAlignment="1" applyProtection="1">
      <alignment horizontal="center" vertical="center"/>
    </xf>
    <xf numFmtId="1" fontId="62" fillId="12" borderId="48" xfId="1" applyNumberFormat="1" applyFont="1" applyFill="1" applyBorder="1" applyAlignment="1" applyProtection="1">
      <alignment horizontal="center" vertical="center"/>
    </xf>
    <xf numFmtId="1" fontId="62" fillId="12" borderId="8" xfId="1" applyNumberFormat="1" applyFont="1" applyFill="1" applyBorder="1" applyAlignment="1" applyProtection="1">
      <alignment horizontal="center" vertical="center"/>
    </xf>
    <xf numFmtId="1" fontId="62" fillId="12" borderId="8" xfId="1" applyNumberFormat="1" applyFont="1" applyFill="1" applyBorder="1" applyAlignment="1" applyProtection="1">
      <alignment horizontal="center" vertical="top" wrapText="1"/>
    </xf>
    <xf numFmtId="1" fontId="115" fillId="12" borderId="8" xfId="1" applyNumberFormat="1" applyFont="1" applyFill="1" applyBorder="1" applyAlignment="1" applyProtection="1">
      <alignment horizontal="center" vertical="center"/>
    </xf>
    <xf numFmtId="1" fontId="62" fillId="12" borderId="49" xfId="1" applyNumberFormat="1" applyFont="1" applyFill="1" applyBorder="1" applyAlignment="1" applyProtection="1">
      <alignment horizontal="center" vertical="center"/>
    </xf>
    <xf numFmtId="1" fontId="62" fillId="12" borderId="50" xfId="1" applyNumberFormat="1" applyFont="1" applyFill="1" applyBorder="1" applyAlignment="1" applyProtection="1">
      <alignment horizontal="center" vertical="center"/>
    </xf>
    <xf numFmtId="1" fontId="62" fillId="12" borderId="50" xfId="1" applyNumberFormat="1" applyFont="1" applyFill="1" applyBorder="1" applyAlignment="1" applyProtection="1">
      <alignment horizontal="center" vertical="top" wrapText="1"/>
    </xf>
    <xf numFmtId="1" fontId="115" fillId="12" borderId="50" xfId="1" applyNumberFormat="1" applyFont="1" applyFill="1" applyBorder="1" applyAlignment="1" applyProtection="1">
      <alignment horizontal="center" vertical="center"/>
    </xf>
    <xf numFmtId="0" fontId="64" fillId="14" borderId="40" xfId="1" applyFont="1" applyFill="1" applyBorder="1" applyAlignment="1" applyProtection="1">
      <alignment horizontal="center" vertical="center" wrapText="1"/>
      <protection locked="0"/>
    </xf>
    <xf numFmtId="0" fontId="64" fillId="14" borderId="41" xfId="1" applyFont="1" applyFill="1" applyBorder="1" applyAlignment="1" applyProtection="1">
      <alignment horizontal="center" vertical="center" wrapText="1"/>
      <protection locked="0"/>
    </xf>
    <xf numFmtId="0" fontId="64" fillId="14" borderId="41" xfId="1" applyFont="1" applyFill="1" applyBorder="1" applyAlignment="1" applyProtection="1">
      <alignment horizontal="center" vertical="top" wrapText="1"/>
      <protection locked="0"/>
    </xf>
    <xf numFmtId="0" fontId="116" fillId="14" borderId="41" xfId="1" applyFont="1" applyFill="1" applyBorder="1" applyAlignment="1" applyProtection="1">
      <alignment horizontal="center" vertical="center" wrapText="1"/>
      <protection locked="0"/>
    </xf>
    <xf numFmtId="0" fontId="58" fillId="0" borderId="44" xfId="1" applyFont="1" applyFill="1" applyBorder="1" applyAlignment="1" applyProtection="1">
      <alignment horizontal="left" vertical="top" wrapText="1"/>
      <protection locked="0"/>
    </xf>
    <xf numFmtId="0" fontId="71" fillId="0" borderId="44" xfId="1" applyFont="1" applyFill="1" applyBorder="1" applyAlignment="1" applyProtection="1">
      <alignment horizontal="left" vertical="top" wrapText="1"/>
      <protection locked="0"/>
    </xf>
    <xf numFmtId="0" fontId="71" fillId="0" borderId="40" xfId="1" applyFont="1" applyFill="1" applyBorder="1" applyAlignment="1" applyProtection="1">
      <alignment horizontal="left" vertical="top" wrapText="1"/>
      <protection locked="0"/>
    </xf>
    <xf numFmtId="0" fontId="57" fillId="0" borderId="40" xfId="1" applyFont="1" applyFill="1" applyBorder="1" applyAlignment="1" applyProtection="1">
      <alignment horizontal="center" vertical="top" wrapText="1"/>
      <protection locked="0"/>
    </xf>
    <xf numFmtId="0" fontId="57" fillId="0" borderId="41" xfId="1" applyFont="1" applyFill="1" applyBorder="1" applyAlignment="1" applyProtection="1">
      <alignment horizontal="center" vertical="top" wrapText="1"/>
      <protection locked="0"/>
    </xf>
    <xf numFmtId="0" fontId="117" fillId="0" borderId="41" xfId="1" applyFont="1" applyFill="1" applyBorder="1" applyAlignment="1" applyProtection="1">
      <alignment horizontal="center" vertical="top" wrapText="1"/>
      <protection locked="0"/>
    </xf>
    <xf numFmtId="0" fontId="57" fillId="0" borderId="40" xfId="1" applyFont="1" applyFill="1" applyBorder="1" applyAlignment="1" applyProtection="1">
      <alignment horizontal="left" vertical="top" wrapText="1"/>
      <protection locked="0"/>
    </xf>
    <xf numFmtId="0" fontId="57" fillId="0" borderId="41" xfId="1" applyFont="1" applyFill="1" applyBorder="1" applyAlignment="1" applyProtection="1">
      <alignment horizontal="left" vertical="top" wrapText="1"/>
      <protection locked="0"/>
    </xf>
    <xf numFmtId="0" fontId="117" fillId="0" borderId="41" xfId="1" applyFont="1" applyFill="1" applyBorder="1" applyAlignment="1" applyProtection="1">
      <alignment horizontal="left" vertical="top" wrapText="1"/>
      <protection locked="0"/>
    </xf>
    <xf numFmtId="0" fontId="72" fillId="12" borderId="40" xfId="1" applyFont="1" applyFill="1" applyBorder="1" applyAlignment="1">
      <alignment horizontal="center" vertical="center" wrapText="1"/>
    </xf>
    <xf numFmtId="0" fontId="72" fillId="12" borderId="41" xfId="1" applyFont="1" applyFill="1" applyBorder="1" applyAlignment="1">
      <alignment horizontal="center" vertical="top" wrapText="1"/>
    </xf>
    <xf numFmtId="0" fontId="72" fillId="12" borderId="41" xfId="1" applyFont="1" applyFill="1" applyBorder="1" applyAlignment="1">
      <alignment horizontal="center" vertical="center" wrapText="1"/>
    </xf>
    <xf numFmtId="0" fontId="72" fillId="12" borderId="45" xfId="1" applyFont="1" applyFill="1" applyBorder="1" applyAlignment="1">
      <alignment horizontal="center" vertical="center" wrapText="1"/>
    </xf>
    <xf numFmtId="0" fontId="71" fillId="16" borderId="40" xfId="1" applyFont="1" applyFill="1" applyBorder="1" applyAlignment="1">
      <alignment horizontal="center" vertical="top"/>
    </xf>
    <xf numFmtId="0" fontId="71" fillId="16" borderId="41" xfId="1" applyFont="1" applyFill="1" applyBorder="1" applyAlignment="1">
      <alignment horizontal="center" vertical="top" wrapText="1"/>
    </xf>
    <xf numFmtId="0" fontId="71" fillId="16" borderId="41" xfId="1" applyFont="1" applyFill="1" applyBorder="1" applyAlignment="1">
      <alignment horizontal="center" vertical="top"/>
    </xf>
    <xf numFmtId="0" fontId="57" fillId="0" borderId="44" xfId="1" applyFont="1" applyFill="1" applyBorder="1" applyAlignment="1" applyProtection="1">
      <alignment horizontal="left" vertical="top" wrapText="1"/>
      <protection locked="0"/>
    </xf>
    <xf numFmtId="0" fontId="117" fillId="0" borderId="44" xfId="1" applyFont="1" applyFill="1" applyBorder="1" applyAlignment="1" applyProtection="1">
      <alignment horizontal="left" vertical="top" wrapText="1"/>
      <protection locked="0"/>
    </xf>
    <xf numFmtId="0" fontId="117" fillId="0" borderId="40" xfId="1" applyFont="1" applyFill="1" applyBorder="1" applyAlignment="1" applyProtection="1">
      <alignment horizontal="left" vertical="top" wrapText="1"/>
      <protection locked="0"/>
    </xf>
    <xf numFmtId="0" fontId="58" fillId="0" borderId="44" xfId="1" applyFont="1" applyFill="1" applyBorder="1" applyAlignment="1">
      <alignment horizontal="center" vertical="center" wrapText="1"/>
    </xf>
    <xf numFmtId="0" fontId="58" fillId="0" borderId="44" xfId="1" applyFont="1" applyFill="1" applyBorder="1" applyAlignment="1">
      <alignment horizontal="center" vertical="top" wrapText="1"/>
    </xf>
    <xf numFmtId="0" fontId="71" fillId="0" borderId="44" xfId="1" applyFont="1" applyFill="1" applyBorder="1" applyAlignment="1">
      <alignment horizontal="center" vertical="center" wrapText="1"/>
    </xf>
    <xf numFmtId="0" fontId="64" fillId="0" borderId="49" xfId="1" applyFont="1" applyBorder="1" applyAlignment="1">
      <alignment horizontal="center" vertical="center"/>
    </xf>
    <xf numFmtId="0" fontId="64" fillId="0" borderId="50" xfId="1" applyFont="1" applyBorder="1" applyAlignment="1">
      <alignment horizontal="center" vertical="top"/>
    </xf>
    <xf numFmtId="0" fontId="64" fillId="0" borderId="50" xfId="1" applyFont="1" applyBorder="1" applyAlignment="1">
      <alignment horizontal="center" vertical="top" wrapText="1"/>
    </xf>
    <xf numFmtId="0" fontId="64" fillId="0" borderId="52" xfId="1" applyFont="1" applyBorder="1" applyAlignment="1">
      <alignment horizontal="center" vertical="top"/>
    </xf>
    <xf numFmtId="0" fontId="77" fillId="12" borderId="40" xfId="1" applyFont="1" applyFill="1" applyBorder="1" applyAlignment="1">
      <alignment horizontal="center" vertical="center" wrapText="1"/>
    </xf>
    <xf numFmtId="0" fontId="77" fillId="12" borderId="41" xfId="1" applyFont="1" applyFill="1" applyBorder="1" applyAlignment="1">
      <alignment horizontal="center" vertical="top" wrapText="1"/>
    </xf>
    <xf numFmtId="0" fontId="77" fillId="12" borderId="41" xfId="1" applyFont="1" applyFill="1" applyBorder="1" applyAlignment="1">
      <alignment horizontal="center" vertical="center" wrapText="1"/>
    </xf>
    <xf numFmtId="0" fontId="77" fillId="12" borderId="45" xfId="1" applyFont="1" applyFill="1" applyBorder="1" applyAlignment="1">
      <alignment horizontal="center" vertical="center" wrapText="1"/>
    </xf>
    <xf numFmtId="0" fontId="77" fillId="12" borderId="40" xfId="1" applyFont="1" applyFill="1" applyBorder="1" applyAlignment="1" applyProtection="1">
      <alignment horizontal="center" vertical="center" wrapText="1"/>
    </xf>
    <xf numFmtId="0" fontId="4" fillId="0" borderId="41" xfId="1" applyBorder="1" applyProtection="1"/>
    <xf numFmtId="0" fontId="72" fillId="12" borderId="50" xfId="1" applyFont="1" applyFill="1" applyBorder="1" applyAlignment="1">
      <alignment horizontal="center" vertical="top" wrapText="1"/>
    </xf>
    <xf numFmtId="0" fontId="69" fillId="12" borderId="40" xfId="1" applyFont="1" applyFill="1" applyBorder="1" applyAlignment="1">
      <alignment horizontal="center" wrapText="1"/>
    </xf>
    <xf numFmtId="0" fontId="69" fillId="12" borderId="41" xfId="1" applyFont="1" applyFill="1" applyBorder="1" applyAlignment="1">
      <alignment horizontal="center" wrapText="1"/>
    </xf>
    <xf numFmtId="0" fontId="69" fillId="12" borderId="45" xfId="1" applyFont="1" applyFill="1" applyBorder="1" applyAlignment="1">
      <alignment horizontal="center" wrapText="1"/>
    </xf>
    <xf numFmtId="0" fontId="69" fillId="12" borderId="41" xfId="1" applyFont="1" applyFill="1" applyBorder="1" applyAlignment="1">
      <alignment horizontal="center" vertical="top" wrapText="1"/>
    </xf>
    <xf numFmtId="0" fontId="77" fillId="12" borderId="40" xfId="1" applyFont="1" applyFill="1" applyBorder="1" applyAlignment="1">
      <alignment horizontal="left" vertical="center" wrapText="1"/>
    </xf>
    <xf numFmtId="0" fontId="77" fillId="12" borderId="41" xfId="1" applyFont="1" applyFill="1" applyBorder="1" applyAlignment="1">
      <alignment horizontal="left" vertical="top" wrapText="1"/>
    </xf>
    <xf numFmtId="0" fontId="77" fillId="12" borderId="41" xfId="1" applyFont="1" applyFill="1" applyBorder="1" applyAlignment="1">
      <alignment horizontal="left" vertical="center" wrapText="1"/>
    </xf>
    <xf numFmtId="0" fontId="77" fillId="12" borderId="45" xfId="1" applyFont="1" applyFill="1" applyBorder="1" applyAlignment="1">
      <alignment horizontal="left" vertical="center" wrapText="1"/>
    </xf>
    <xf numFmtId="0" fontId="15" fillId="5" borderId="44" xfId="0" applyFont="1" applyFill="1" applyBorder="1" applyAlignment="1">
      <alignment horizontal="center" vertical="top"/>
    </xf>
    <xf numFmtId="0" fontId="110" fillId="5" borderId="44" xfId="0" applyFont="1" applyFill="1" applyBorder="1" applyAlignment="1">
      <alignment horizontal="center" vertical="top"/>
    </xf>
    <xf numFmtId="0" fontId="18" fillId="6" borderId="44" xfId="0" applyFont="1" applyFill="1" applyBorder="1" applyAlignment="1">
      <alignment horizontal="center" vertical="top" wrapText="1"/>
    </xf>
    <xf numFmtId="0" fontId="19" fillId="6" borderId="44" xfId="0" applyFont="1" applyFill="1" applyBorder="1" applyAlignment="1">
      <alignment horizontal="center" vertical="top" wrapText="1"/>
    </xf>
    <xf numFmtId="0" fontId="7" fillId="0" borderId="37" xfId="0" applyFont="1" applyBorder="1" applyAlignment="1">
      <alignment horizontal="center" vertical="top"/>
    </xf>
    <xf numFmtId="0" fontId="6" fillId="0" borderId="38" xfId="0" applyFont="1" applyBorder="1"/>
    <xf numFmtId="0" fontId="18" fillId="6" borderId="44" xfId="0" applyFont="1" applyFill="1" applyBorder="1" applyAlignment="1">
      <alignment horizontal="center" wrapText="1"/>
    </xf>
    <xf numFmtId="0" fontId="69" fillId="13" borderId="45" xfId="0" applyFont="1" applyFill="1" applyBorder="1" applyAlignment="1">
      <alignment horizontal="center" wrapText="1"/>
    </xf>
    <xf numFmtId="0" fontId="87" fillId="13" borderId="45" xfId="0" applyFont="1" applyFill="1" applyBorder="1" applyAlignment="1">
      <alignment horizontal="center" wrapText="1"/>
    </xf>
    <xf numFmtId="0" fontId="77" fillId="13" borderId="45" xfId="0" applyFont="1" applyFill="1" applyBorder="1" applyAlignment="1">
      <alignment horizontal="left" vertical="center" wrapText="1"/>
    </xf>
    <xf numFmtId="0" fontId="5" fillId="0" borderId="40" xfId="0" applyFont="1" applyBorder="1" applyAlignment="1">
      <alignment horizontal="center" vertical="top"/>
    </xf>
    <xf numFmtId="0" fontId="5" fillId="0" borderId="41" xfId="0" applyFont="1" applyBorder="1" applyAlignment="1">
      <alignment horizontal="center" vertical="top"/>
    </xf>
    <xf numFmtId="0" fontId="5" fillId="0" borderId="45" xfId="0" applyFont="1" applyBorder="1" applyAlignment="1">
      <alignment horizontal="center" vertical="top"/>
    </xf>
    <xf numFmtId="0" fontId="72" fillId="12" borderId="40" xfId="0" applyFont="1" applyFill="1" applyBorder="1" applyAlignment="1">
      <alignment horizontal="left" vertical="center" wrapText="1"/>
    </xf>
    <xf numFmtId="0" fontId="72" fillId="12" borderId="41" xfId="0" applyFont="1" applyFill="1" applyBorder="1" applyAlignment="1">
      <alignment horizontal="left" vertical="center" wrapText="1"/>
    </xf>
    <xf numFmtId="0" fontId="72" fillId="12" borderId="45" xfId="0" applyFont="1" applyFill="1" applyBorder="1" applyAlignment="1">
      <alignment horizontal="left" vertical="center" wrapText="1"/>
    </xf>
    <xf numFmtId="0" fontId="72" fillId="13" borderId="45" xfId="0" applyFont="1" applyFill="1" applyBorder="1" applyAlignment="1">
      <alignment horizontal="center" vertical="center" wrapText="1"/>
    </xf>
    <xf numFmtId="0" fontId="0" fillId="6" borderId="44" xfId="0" applyFont="1" applyFill="1" applyBorder="1" applyAlignment="1">
      <alignment horizontal="center" vertical="center" wrapText="1"/>
    </xf>
    <xf numFmtId="0" fontId="72" fillId="13" borderId="45" xfId="0" applyFont="1" applyFill="1" applyBorder="1" applyAlignment="1">
      <alignment horizontal="left" vertical="center" wrapText="1"/>
    </xf>
  </cellXfs>
  <cellStyles count="10">
    <cellStyle name="AOC-style" xfId="3"/>
    <cellStyle name="Hyperlink 2" xfId="4"/>
    <cellStyle name="Normal" xfId="0" builtinId="0"/>
    <cellStyle name="Normal 2" xfId="1"/>
    <cellStyle name="Normal 2 2" xfId="7"/>
    <cellStyle name="Normal 3" xfId="6"/>
    <cellStyle name="Percent" xfId="5" builtinId="5"/>
    <cellStyle name="Percent 2" xfId="2"/>
    <cellStyle name="Percent 2 2" xfId="8"/>
    <cellStyle name="Percent 3" xfId="9"/>
  </cellStyles>
  <dxfs count="7">
    <dxf>
      <font>
        <color rgb="FF9C0006"/>
      </font>
      <fill>
        <patternFill>
          <bgColor rgb="FFFFC7CE"/>
        </patternFill>
      </fill>
    </dxf>
    <dxf>
      <fill>
        <patternFill patternType="solid">
          <fgColor rgb="FF0070C0"/>
          <bgColor rgb="FF0070C0"/>
        </patternFill>
      </fill>
    </dxf>
    <dxf>
      <fill>
        <patternFill patternType="solid">
          <fgColor rgb="FF0070C0"/>
          <bgColor rgb="FF0070C0"/>
        </patternFill>
      </fill>
    </dxf>
    <dxf>
      <fill>
        <patternFill patternType="solid">
          <fgColor rgb="FF0070C0"/>
          <bgColor rgb="FF000000"/>
        </patternFill>
      </fill>
    </dxf>
    <dxf>
      <fill>
        <patternFill patternType="solid">
          <fgColor rgb="FF0070C0"/>
          <bgColor rgb="FF0070C0"/>
        </patternFill>
      </fill>
    </dxf>
    <dxf>
      <fill>
        <patternFill patternType="solid">
          <fgColor rgb="FF0070C0"/>
          <bgColor rgb="FF0070C0"/>
        </patternFill>
      </fill>
    </dxf>
    <dxf>
      <fill>
        <patternFill patternType="solid">
          <fgColor rgb="FF0070C0"/>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ummary%20and%20Table%20of%20Conten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mary and Table of Conte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tabColor rgb="FFFF0000"/>
    <outlinePr summaryBelow="0" summaryRight="0"/>
  </sheetPr>
  <dimension ref="A1:J1004"/>
  <sheetViews>
    <sheetView showGridLines="0" topLeftCell="A4" zoomScaleSheetLayoutView="100" workbookViewId="0">
      <selection activeCell="H99" sqref="H99"/>
    </sheetView>
  </sheetViews>
  <sheetFormatPr defaultColWidth="14.42578125" defaultRowHeight="15" customHeight="1"/>
  <cols>
    <col min="1" max="1" width="15.7109375" customWidth="1"/>
    <col min="2" max="2" width="17.85546875" customWidth="1"/>
    <col min="3" max="3" width="23" customWidth="1"/>
    <col min="4" max="4" width="20.28515625" customWidth="1"/>
    <col min="5" max="5" width="21.28515625" customWidth="1"/>
    <col min="6" max="6" width="17.42578125" customWidth="1"/>
    <col min="7" max="7" width="3.28515625" hidden="1" customWidth="1"/>
    <col min="8" max="8" width="13" customWidth="1"/>
    <col min="9" max="26" width="8.85546875" customWidth="1"/>
  </cols>
  <sheetData>
    <row r="1" spans="1:8" ht="41.25" customHeight="1" thickBot="1">
      <c r="A1" s="39"/>
      <c r="B1" s="1023" t="s">
        <v>307</v>
      </c>
      <c r="C1" s="1024"/>
      <c r="D1" s="1025"/>
      <c r="E1" s="750" t="s">
        <v>5518</v>
      </c>
      <c r="F1" s="39"/>
      <c r="H1" s="40"/>
    </row>
    <row r="2" spans="1:8" ht="24.75" customHeight="1" thickBot="1">
      <c r="B2" s="1026" t="s">
        <v>324</v>
      </c>
      <c r="C2" s="1027"/>
      <c r="D2" s="1027"/>
      <c r="E2" s="1028"/>
      <c r="H2" s="40"/>
    </row>
    <row r="3" spans="1:8" ht="24.75" customHeight="1" thickBot="1">
      <c r="A3" s="41"/>
      <c r="B3" s="43"/>
      <c r="C3" s="43"/>
      <c r="D3" s="43"/>
      <c r="E3" s="43"/>
      <c r="F3" s="41"/>
      <c r="H3" s="40"/>
    </row>
    <row r="4" spans="1:8" ht="24.75" customHeight="1" thickBot="1">
      <c r="B4" s="1031" t="s">
        <v>347</v>
      </c>
      <c r="C4" s="1032"/>
      <c r="D4" s="1032"/>
      <c r="E4" s="1033"/>
      <c r="H4" s="40"/>
    </row>
    <row r="5" spans="1:8" ht="41.25" customHeight="1">
      <c r="B5" s="99" t="s">
        <v>357</v>
      </c>
      <c r="C5" s="100" t="s">
        <v>361</v>
      </c>
      <c r="D5" s="977" t="s">
        <v>5515</v>
      </c>
      <c r="E5" s="101" t="s">
        <v>371</v>
      </c>
      <c r="H5" s="40"/>
    </row>
    <row r="6" spans="1:8" ht="60.75" customHeight="1">
      <c r="B6" s="102">
        <f>Emergency!C658</f>
        <v>0</v>
      </c>
      <c r="C6" s="103">
        <f>OPD!C681</f>
        <v>0</v>
      </c>
      <c r="D6" s="103">
        <f>' LR (LaQshya)'!D427</f>
        <v>0</v>
      </c>
      <c r="E6" s="104">
        <f>'Maternity Ward'!C647</f>
        <v>0</v>
      </c>
      <c r="H6" s="40"/>
    </row>
    <row r="7" spans="1:8" ht="19.5">
      <c r="B7" s="105" t="s">
        <v>388</v>
      </c>
      <c r="C7" s="1040" t="s">
        <v>391</v>
      </c>
      <c r="D7" s="1041"/>
      <c r="E7" s="106" t="s">
        <v>402</v>
      </c>
      <c r="H7" s="40"/>
    </row>
    <row r="8" spans="1:8" ht="63.75" customHeight="1">
      <c r="B8" s="102">
        <f>'SNCU '!C697</f>
        <v>0</v>
      </c>
      <c r="C8" s="1034">
        <f>(Emergency!B679+OPD!B702+' LR (LaQshya)'!B427+'Maternity Ward'!B667+'SNCU '!B718+'M-OT (LaQshya)'!B642+'PP Unit'!B710+Lab!B631+'Radiology '!B542+Pharmacy!B578+'Auxillary '!B608+General!B830)*100/(Emergency!C679+OPD!C702+' LR (LaQshya)'!C427+'Maternity Ward'!C667+'SNCU '!C718+'M-OT (LaQshya)'!C642+'PP Unit'!C710+Lab!C631+'Radiology '!C542+Pharmacy!C578+'Auxillary '!C608+General!C830)</f>
        <v>0</v>
      </c>
      <c r="D8" s="1035"/>
      <c r="E8" s="104">
        <f>'PP Unit'!C690</f>
        <v>0</v>
      </c>
      <c r="H8" s="40"/>
    </row>
    <row r="9" spans="1:8">
      <c r="B9" s="105" t="s">
        <v>5516</v>
      </c>
      <c r="C9" s="1036"/>
      <c r="D9" s="1037"/>
      <c r="E9" s="106" t="s">
        <v>441</v>
      </c>
      <c r="H9" s="40"/>
    </row>
    <row r="10" spans="1:8" ht="57" customHeight="1">
      <c r="B10" s="102">
        <f>'M-OT (LaQshya)'!D642</f>
        <v>0</v>
      </c>
      <c r="C10" s="1038"/>
      <c r="D10" s="1039"/>
      <c r="E10" s="104">
        <f>Lab!C611</f>
        <v>0</v>
      </c>
      <c r="H10" s="40"/>
    </row>
    <row r="11" spans="1:8">
      <c r="B11" s="105" t="s">
        <v>452</v>
      </c>
      <c r="C11" s="107" t="s">
        <v>453</v>
      </c>
      <c r="D11" s="107" t="s">
        <v>460</v>
      </c>
      <c r="E11" s="106" t="s">
        <v>463</v>
      </c>
      <c r="H11" s="40"/>
    </row>
    <row r="12" spans="1:8" ht="63" customHeight="1">
      <c r="B12" s="118">
        <f>'Radiology '!C522</f>
        <v>0</v>
      </c>
      <c r="C12" s="108">
        <f>Pharmacy!C557</f>
        <v>0</v>
      </c>
      <c r="D12" s="108">
        <f>'Auxillary '!C588</f>
        <v>0</v>
      </c>
      <c r="E12" s="109">
        <f>General!C809</f>
        <v>0</v>
      </c>
      <c r="H12" s="40"/>
    </row>
    <row r="13" spans="1:8">
      <c r="H13" s="40"/>
    </row>
    <row r="14" spans="1:8" ht="21.75" customHeight="1">
      <c r="B14" s="1029" t="s">
        <v>479</v>
      </c>
      <c r="C14" s="1027"/>
      <c r="D14" s="1027"/>
      <c r="E14" s="1030"/>
      <c r="H14" s="40"/>
    </row>
    <row r="15" spans="1:8">
      <c r="B15" s="57" t="s">
        <v>482</v>
      </c>
      <c r="C15" s="57" t="s">
        <v>495</v>
      </c>
      <c r="D15" s="57" t="s">
        <v>496</v>
      </c>
      <c r="E15" s="57" t="s">
        <v>497</v>
      </c>
      <c r="H15" s="40"/>
    </row>
    <row r="16" spans="1:8" ht="21.75" customHeight="1">
      <c r="B16" s="59">
        <f>(Emergency!B671+OPD!B694+' LR (LaQshya)'!B419+'Maternity Ward'!B659+'SNCU '!B710+'M-OT (LaQshya)'!B634+'PP Unit'!B702+Lab!B623+'Radiology '!B534+Pharmacy!B570+'Auxillary '!B600+General!B822)*100/(Emergency!C671+OPD!C694+' LR (LaQshya)'!C419+'Maternity Ward'!C659+'SNCU '!C710+'M-OT (LaQshya)'!C634+'PP Unit'!C702+Lab!C623+'Radiology '!C534+Pharmacy!C570+'Auxillary '!C600+General!C822)</f>
        <v>0</v>
      </c>
      <c r="C16" s="59">
        <f>(Emergency!B672+OPD!B695+' LR (LaQshya)'!B420+'Maternity Ward'!B660+'SNCU '!B711+'M-OT (LaQshya)'!B635+'PP Unit'!B703+Lab!B624+'Radiology '!B535+Pharmacy!B571+'Auxillary '!B601+General!B823)*100/(Emergency!C672+OPD!C695+' LR (LaQshya)'!C420+'Maternity Ward'!C660+'SNCU '!C711+'M-OT (LaQshya)'!C635+'PP Unit'!C703+Lab!C624+'Radiology '!C535+Pharmacy!C571+'Auxillary '!C601+General!C823)</f>
        <v>0</v>
      </c>
      <c r="D16" s="59">
        <f>(Emergency!B673+OPD!B696+' LR (LaQshya)'!B421+'Maternity Ward'!B661+'SNCU '!B712+'M-OT (LaQshya)'!B636+'PP Unit'!B704+Lab!B625+'Radiology '!B536+Pharmacy!B572+'Auxillary '!B602+General!B824)*100/(Emergency!C673+OPD!C696+' LR (LaQshya)'!C421+'Maternity Ward'!C661+'SNCU '!C712+'M-OT (LaQshya)'!C636+'PP Unit'!C704+Lab!C625+'Radiology '!C536+Pharmacy!C572+'Auxillary '!C602+General!C824)</f>
        <v>0</v>
      </c>
      <c r="E16" s="59">
        <f>(Emergency!B674+OPD!B697+' LR (LaQshya)'!B422+'Maternity Ward'!B662+'SNCU '!B713+'M-OT (LaQshya)'!B637+'PP Unit'!B705+Lab!B626+'Radiology '!B537+Pharmacy!B573+'Auxillary '!B603+General!B825)*100/(Emergency!C674+OPD!C697+' LR (LaQshya)'!C422+'Maternity Ward'!C662+'SNCU '!C713+'M-OT (LaQshya)'!C637+'PP Unit'!C705+Lab!C626+'Radiology '!C537+Pharmacy!C573+'Auxillary '!C603+General!C825)</f>
        <v>0</v>
      </c>
      <c r="H16" s="40"/>
    </row>
    <row r="17" spans="1:8">
      <c r="B17" s="60" t="s">
        <v>588</v>
      </c>
      <c r="C17" s="60" t="s">
        <v>599</v>
      </c>
      <c r="D17" s="60" t="s">
        <v>601</v>
      </c>
      <c r="E17" s="60" t="s">
        <v>603</v>
      </c>
      <c r="H17" s="40"/>
    </row>
    <row r="18" spans="1:8" ht="21" customHeight="1">
      <c r="B18" s="59">
        <f>(Emergency!B675+OPD!B698+' LR (LaQshya)'!B423+'Maternity Ward'!B663+'SNCU '!B714+'M-OT (LaQshya)'!B638+'PP Unit'!B706+Lab!B627+'Radiology '!B538+Pharmacy!B574+'Auxillary '!B604+General!B826)*100/(Emergency!C675+OPD!C698+' LR (LaQshya)'!C423+'Maternity Ward'!C663+'SNCU '!C714+'M-OT (LaQshya)'!C638+'PP Unit'!C706+Lab!C627+'Radiology '!C538+Pharmacy!C574+'Auxillary '!C604+General!C826)</f>
        <v>0</v>
      </c>
      <c r="C18" s="59">
        <f>(Emergency!B676+OPD!B699+' LR (LaQshya)'!B424+'Maternity Ward'!B664+'SNCU '!B715+'M-OT (LaQshya)'!B639+'PP Unit'!B707+Lab!B628+'Radiology '!B539+Pharmacy!B575+'Auxillary '!B605+General!B827)*100/(Emergency!C676+OPD!C699+' LR (LaQshya)'!C424+'Maternity Ward'!C664+'SNCU '!C715+'M-OT (LaQshya)'!C639+'PP Unit'!C707+Lab!C628+'Radiology '!C539+Pharmacy!C575+'Auxillary '!C605+General!C827)</f>
        <v>0</v>
      </c>
      <c r="D18" s="117">
        <f>(Emergency!B677+OPD!B700+' LR (LaQshya)'!B425+'Maternity Ward'!B665+'SNCU '!B716+'M-OT (LaQshya)'!B640+'PP Unit'!B708+Lab!B629+'Radiology '!B540+Pharmacy!B576+'Auxillary '!B606+General!B828)*100/(Emergency!C677+OPD!C700+' LR (LaQshya)'!C425+'Maternity Ward'!C665+'SNCU '!C716+'M-OT (LaQshya)'!C640+'PP Unit'!C708+Lab!C629+'Radiology '!C540+Pharmacy!C576+'Auxillary '!C606+General!C828)</f>
        <v>0</v>
      </c>
      <c r="E18" s="117">
        <f>(Emergency!B678+OPD!B701+' LR (LaQshya)'!B426+'Maternity Ward'!B666+'SNCU '!B717+'M-OT (LaQshya)'!B641+'PP Unit'!B709+Lab!B630+'Radiology '!B541+Pharmacy!B577+'Auxillary '!B607+General!B829)*100/(Emergency!C678+OPD!C701+' LR (LaQshya)'!C426+'Maternity Ward'!C666+'SNCU '!C717+'M-OT (LaQshya)'!C641+'PP Unit'!C709+Lab!C630+'Radiology '!C541+Pharmacy!C577+'Auxillary '!C607+General!C829)</f>
        <v>0</v>
      </c>
      <c r="H18" s="40"/>
    </row>
    <row r="19" spans="1:8" ht="17.25" customHeight="1">
      <c r="A19" s="111"/>
      <c r="B19" s="114" t="str">
        <f>B15</f>
        <v xml:space="preserve"> Sevice Provision </v>
      </c>
      <c r="C19" s="114">
        <f>B16</f>
        <v>0</v>
      </c>
      <c r="D19" s="115"/>
      <c r="E19" s="115"/>
      <c r="F19" s="111"/>
      <c r="H19" s="40"/>
    </row>
    <row r="20" spans="1:8" ht="17.25" customHeight="1">
      <c r="A20" s="111"/>
      <c r="B20" s="114" t="str">
        <f>C15</f>
        <v xml:space="preserve"> Patient Rights </v>
      </c>
      <c r="C20" s="114">
        <f>C16</f>
        <v>0</v>
      </c>
      <c r="D20" s="115"/>
      <c r="E20" s="115"/>
      <c r="F20" s="111"/>
      <c r="H20" s="40"/>
    </row>
    <row r="21" spans="1:8" ht="14.25" customHeight="1">
      <c r="A21" s="111"/>
      <c r="B21" s="114" t="str">
        <f>D15</f>
        <v xml:space="preserve"> Inputs </v>
      </c>
      <c r="C21" s="114">
        <f>D16</f>
        <v>0</v>
      </c>
      <c r="D21" s="115"/>
      <c r="E21" s="115"/>
      <c r="F21" s="111"/>
      <c r="H21" s="40"/>
    </row>
    <row r="22" spans="1:8" ht="22.5" customHeight="1">
      <c r="A22" s="111"/>
      <c r="B22" s="114" t="str">
        <f>E15</f>
        <v xml:space="preserve">Support Services </v>
      </c>
      <c r="C22" s="114">
        <f>E16</f>
        <v>0</v>
      </c>
      <c r="D22" s="115"/>
      <c r="E22" s="115"/>
      <c r="F22" s="111"/>
      <c r="H22" s="40"/>
    </row>
    <row r="23" spans="1:8" ht="15.75" customHeight="1">
      <c r="A23" s="111"/>
      <c r="B23" s="114" t="str">
        <f>B17</f>
        <v xml:space="preserve"> Clinical Services </v>
      </c>
      <c r="C23" s="114">
        <f>B18</f>
        <v>0</v>
      </c>
      <c r="D23" s="115"/>
      <c r="E23" s="115"/>
      <c r="F23" s="111"/>
      <c r="H23" s="40"/>
    </row>
    <row r="24" spans="1:8" ht="13.5" customHeight="1">
      <c r="A24" s="111"/>
      <c r="B24" s="114" t="str">
        <f>C17</f>
        <v xml:space="preserve"> Infection Control </v>
      </c>
      <c r="C24" s="114">
        <f>C18</f>
        <v>0</v>
      </c>
      <c r="D24" s="115"/>
      <c r="E24" s="115"/>
      <c r="F24" s="111"/>
      <c r="H24" s="40"/>
    </row>
    <row r="25" spans="1:8" ht="17.25" customHeight="1">
      <c r="A25" s="111"/>
      <c r="B25" s="114" t="str">
        <f>D17</f>
        <v xml:space="preserve"> Quality Mangement </v>
      </c>
      <c r="C25" s="114">
        <f>D18</f>
        <v>0</v>
      </c>
      <c r="D25" s="115"/>
      <c r="E25" s="115"/>
      <c r="F25" s="111"/>
      <c r="H25" s="40"/>
    </row>
    <row r="26" spans="1:8" ht="12.75" customHeight="1">
      <c r="A26" s="111"/>
      <c r="B26" s="114" t="str">
        <f>E17</f>
        <v xml:space="preserve"> Outcome </v>
      </c>
      <c r="C26" s="114">
        <f>E18</f>
        <v>0</v>
      </c>
      <c r="D26" s="115"/>
      <c r="E26" s="115"/>
      <c r="F26" s="111"/>
      <c r="H26" s="40"/>
    </row>
    <row r="27" spans="1:8" ht="9.75" customHeight="1">
      <c r="A27" s="111"/>
      <c r="B27" s="116"/>
      <c r="C27" s="116"/>
      <c r="D27" s="111"/>
      <c r="E27" s="111"/>
      <c r="F27" s="111"/>
      <c r="H27" s="40"/>
    </row>
    <row r="28" spans="1:8" ht="9.75" customHeight="1">
      <c r="A28" s="111"/>
      <c r="B28" s="116"/>
      <c r="C28" s="116"/>
      <c r="D28" s="111"/>
      <c r="E28" s="111"/>
      <c r="F28" s="111"/>
      <c r="H28" s="40"/>
    </row>
    <row r="29" spans="1:8" ht="30" customHeight="1">
      <c r="A29" s="409"/>
      <c r="B29" s="410"/>
      <c r="C29" s="410"/>
      <c r="D29" s="409"/>
      <c r="E29" s="409"/>
      <c r="F29" s="409"/>
      <c r="G29" s="411"/>
      <c r="H29" s="412" t="s">
        <v>762</v>
      </c>
    </row>
    <row r="30" spans="1:8" ht="24.95" customHeight="1">
      <c r="A30" s="413" t="s">
        <v>17</v>
      </c>
      <c r="B30" s="1021" t="s">
        <v>18</v>
      </c>
      <c r="C30" s="1022"/>
      <c r="D30" s="1022"/>
      <c r="E30" s="1022"/>
      <c r="F30" s="1022"/>
      <c r="G30" s="1022"/>
      <c r="H30" s="414">
        <f>(Emergency!H5+OPD!H5+' LR (LaQshya)'!H42+'Maternity Ward'!H5+'SNCU '!H5+'M-OT (LaQshya)'!H44+'PP Unit'!H5+'Radiology '!H5+Pharmacy!H5+General!H5)/(Emergency!I5+OPD!I5+' LR (LaQshya)'!I42+'Maternity Ward'!I5+'SNCU '!I5+'M-OT (LaQshya)'!I44+'PP Unit'!I5+'Radiology '!I5+Pharmacy!I5+General!I5)*100</f>
        <v>0</v>
      </c>
    </row>
    <row r="31" spans="1:8" ht="24.95" customHeight="1">
      <c r="A31" s="413" t="s">
        <v>79</v>
      </c>
      <c r="B31" s="1021" t="s">
        <v>80</v>
      </c>
      <c r="C31" s="1022"/>
      <c r="D31" s="1022"/>
      <c r="E31" s="1022"/>
      <c r="F31" s="1022"/>
      <c r="G31" s="1022"/>
      <c r="H31" s="414">
        <f>(Emergency!H25+OPD!H33+' LR (LaQshya)'!H44+'Maternity Ward'!H24+'SNCU '!H24+'M-OT (LaQshya)'!H63+'PP Unit'!H25+'Radiology '!H25+General!H25)/(Emergency!I25+OPD!I33+' LR (LaQshya)'!I44+'Maternity Ward'!I24+'SNCU '!I24+'M-OT (LaQshya)'!I63+'PP Unit'!I25+'Radiology '!I25+General!I25)*100</f>
        <v>0</v>
      </c>
    </row>
    <row r="32" spans="1:8" ht="24.95" customHeight="1">
      <c r="A32" s="413" t="s">
        <v>103</v>
      </c>
      <c r="B32" s="1021" t="s">
        <v>102</v>
      </c>
      <c r="C32" s="1022"/>
      <c r="D32" s="1022"/>
      <c r="E32" s="1022"/>
      <c r="F32" s="1022"/>
      <c r="G32" s="1022"/>
      <c r="H32" s="414">
        <f>(Emergency!H35+' LR (LaQshya)'!H54+'Maternity Ward'!H33+'SNCU '!H36+'M-OT (LaQshya)'!H70+'PP Unit'!H37+Lab!H31+'Radiology '!H31+General!H33)/(Emergency!I35+' LR (LaQshya)'!I54+'Maternity Ward'!I33+'SNCU '!I36+'M-OT (LaQshya)'!I70+'PP Unit'!I37+Lab!I31+'Radiology '!I31+General!I33)*100</f>
        <v>0</v>
      </c>
    </row>
    <row r="33" spans="1:10" ht="24.95" customHeight="1">
      <c r="A33" s="413" t="s">
        <v>110</v>
      </c>
      <c r="B33" s="1021" t="s">
        <v>111</v>
      </c>
      <c r="C33" s="1022"/>
      <c r="D33" s="1022"/>
      <c r="E33" s="1022"/>
      <c r="F33" s="1022"/>
      <c r="G33" s="1022"/>
      <c r="H33" s="415">
        <f>(OPD!H45+'Maternity Ward'!H37+Pharmacy!H36+General!H38)/(OPD!I45+'Maternity Ward'!I37+Pharmacy!I36+General!I38)*100</f>
        <v>0</v>
      </c>
    </row>
    <row r="34" spans="1:10" ht="24.95" customHeight="1">
      <c r="A34" s="413" t="s">
        <v>146</v>
      </c>
      <c r="B34" s="1021" t="s">
        <v>147</v>
      </c>
      <c r="C34" s="1022"/>
      <c r="D34" s="1022"/>
      <c r="E34" s="1022"/>
      <c r="F34" s="1022"/>
      <c r="G34" s="1022"/>
      <c r="H34" s="414">
        <f>(Emergency!H51+Pharmacy!H49+'Auxillary '!H46+General!H51)/(Emergency!I51+Pharmacy!I49+'Auxillary '!I46+General!I51)*100</f>
        <v>0</v>
      </c>
    </row>
    <row r="35" spans="1:10" ht="24.95" customHeight="1">
      <c r="A35" s="413" t="s">
        <v>168</v>
      </c>
      <c r="B35" s="1021" t="s">
        <v>165</v>
      </c>
      <c r="C35" s="1022"/>
      <c r="D35" s="1022"/>
      <c r="E35" s="1022"/>
      <c r="F35" s="1022"/>
      <c r="G35" s="1022"/>
      <c r="H35" s="414">
        <f>(Emergency!H59+Lab!H64+General!H60)/(Emergency!I59+Lab!I64+General!I60)*100</f>
        <v>0</v>
      </c>
      <c r="J35" s="65"/>
    </row>
    <row r="36" spans="1:10" ht="37.5" customHeight="1">
      <c r="A36" s="416" t="s">
        <v>179</v>
      </c>
      <c r="B36" s="1021" t="s">
        <v>178</v>
      </c>
      <c r="C36" s="1022"/>
      <c r="D36" s="1022"/>
      <c r="E36" s="1022"/>
      <c r="F36" s="1022"/>
      <c r="G36" s="1022"/>
      <c r="H36" s="414">
        <f>(Emergency!H63+OPD!H76+' LR (LaQshya)'!H57+'Maternity Ward'!H61+'SNCU '!H64+'M-OT (LaQshya)'!H100+'PP Unit'!H65+Lab!H68+'Radiology '!H60+Pharmacy!H64+'Auxillary '!H59+General!H65)/(Emergency!I63+OPD!I76+' LR (LaQshya)'!I57+'Maternity Ward'!I61+'SNCU '!I64+'M-OT (LaQshya)'!I100+'PP Unit'!I65+Lab!I68+'Radiology '!I60+Pharmacy!I64+'Auxillary '!I59+General!I65)*100</f>
        <v>0</v>
      </c>
      <c r="J36" s="65"/>
    </row>
    <row r="37" spans="1:10" ht="36.75" customHeight="1">
      <c r="A37" s="417" t="s">
        <v>244</v>
      </c>
      <c r="B37" s="1021" t="s">
        <v>245</v>
      </c>
      <c r="C37" s="1022"/>
      <c r="D37" s="1022"/>
      <c r="E37" s="1022"/>
      <c r="F37" s="1022"/>
      <c r="G37" s="1022"/>
      <c r="H37" s="414">
        <f>(Emergency!H76+OPD!H91+' LR (LaQshya)'!H62+'Maternity Ward'!H75+'M-OT (LaQshya)'!H108+'PP Unit'!H79+Lab!H79+'Radiology '!H71+Pharmacy!H76+General!H95)/(Emergency!I76+OPD!I91+' LR (LaQshya)'!I62+'Maternity Ward'!I75+'M-OT (LaQshya)'!I108+'PP Unit'!I79+Lab!I79+'Radiology '!I71+Pharmacy!I76+General!I95)*100</f>
        <v>0</v>
      </c>
    </row>
    <row r="38" spans="1:10" ht="24.95" customHeight="1">
      <c r="A38" s="417" t="s">
        <v>290</v>
      </c>
      <c r="B38" s="1021" t="s">
        <v>258</v>
      </c>
      <c r="C38" s="1022"/>
      <c r="D38" s="1022"/>
      <c r="E38" s="1022"/>
      <c r="F38" s="1022"/>
      <c r="G38" s="1022"/>
      <c r="H38" s="414">
        <f>(Emergency!H92+OPD!H102+' LR (LaQshya)'!H67+'Maternity Ward'!H85+'SNCU '!H85+'M-OT (LaQshya)'!H113+'PP Unit'!H88+Lab!H85+'Radiology '!H77+Pharmacy!H82+'Auxillary '!H74+General!H119)/(Emergency!I92+OPD!I102+' LR (LaQshya)'!I67+'Maternity Ward'!I85+'SNCU '!I85+'M-OT (LaQshya)'!I113+'PP Unit'!I88+Lab!I85+'Radiology '!I77+Pharmacy!I82+'Auxillary '!I74+General!I119)*100</f>
        <v>0</v>
      </c>
    </row>
    <row r="39" spans="1:10" ht="41.25" customHeight="1">
      <c r="A39" s="417" t="s">
        <v>322</v>
      </c>
      <c r="B39" s="1021" t="s">
        <v>284</v>
      </c>
      <c r="C39" s="1022"/>
      <c r="D39" s="1022"/>
      <c r="E39" s="1022"/>
      <c r="F39" s="1022"/>
      <c r="G39" s="1022"/>
      <c r="H39" s="414">
        <f>(Emergency!H98+OPD!H109+'M-OT (LaQshya)'!H119+'Maternity Ward'!H94+'SNCU '!H90+'M-OT (LaQshya)'!H119+'PP Unit'!H97+Lab!H90+'Radiology '!H82+Pharmacy!H87+'Auxillary '!H79+General!H124+' LR (LaQshya)'!H77)/(Emergency!I98+OPD!I109+' LR (LaQshya)'!I77+'Maternity Ward'!I94+'SNCU '!I90+'M-OT (LaQshya)'!I119+'PP Unit'!I97+Lab!I90+'Radiology '!I82+Pharmacy!I87+'Auxillary '!I79+General!I124+' LR (LaQshya)'!I77)*100</f>
        <v>0</v>
      </c>
      <c r="J39" s="65"/>
    </row>
    <row r="40" spans="1:10" ht="40.5" customHeight="1">
      <c r="A40" s="417" t="s">
        <v>354</v>
      </c>
      <c r="B40" s="1021" t="s">
        <v>315</v>
      </c>
      <c r="C40" s="1022"/>
      <c r="D40" s="1022"/>
      <c r="E40" s="1022"/>
      <c r="F40" s="1022"/>
      <c r="G40" s="1022"/>
      <c r="H40" s="414">
        <f>(Emergency!H104+OPD!H116+' LR (LaQshya)'!H80+'Maternity Ward'!H101+'SNCU '!H98+'M-OT (LaQshya)'!H126+'PP Unit'!H105+Lab!H96+'Radiology '!H88+Pharmacy!H93+'Auxillary '!H85+General!H138)/(Emergency!I104+OPD!I116+' LR (LaQshya)'!I80+'Maternity Ward'!I101+'SNCU '!I98+'M-OT (LaQshya)'!I126+'PP Unit'!I105+Lab!I96+'Radiology '!I88+Pharmacy!I93+'Auxillary '!I85+General!I138)*100</f>
        <v>0</v>
      </c>
    </row>
    <row r="41" spans="1:10" ht="40.5" customHeight="1">
      <c r="A41" s="417" t="s">
        <v>5517</v>
      </c>
      <c r="B41" s="1018" t="s">
        <v>4386</v>
      </c>
      <c r="C41" s="1019"/>
      <c r="D41" s="1020"/>
      <c r="E41" s="1019"/>
      <c r="F41" s="1019"/>
      <c r="G41" s="1019"/>
      <c r="H41" s="414">
        <f>(Emergency!H111+'Maternity Ward'!H115+'SNCU '!H112+'PP Unit'!H114+General!H145)*100/(Emergency!I111+'Maternity Ward'!I115+'SNCU '!I112+'PP Unit'!I114+General!I145)</f>
        <v>0</v>
      </c>
    </row>
    <row r="42" spans="1:10" ht="42" customHeight="1">
      <c r="A42" s="413" t="s">
        <v>383</v>
      </c>
      <c r="B42" s="1021" t="s">
        <v>356</v>
      </c>
      <c r="C42" s="1022"/>
      <c r="D42" s="1022"/>
      <c r="E42" s="1022"/>
      <c r="F42" s="1022"/>
      <c r="G42" s="1022"/>
      <c r="H42" s="414">
        <f>(Emergency!H126+OPD!H136+' LR (LaQshya)'!H83+'Maternity Ward'!H128+'SNCU '!H126+'M-OT (LaQshya)'!H143+'PP Unit'!H127+Lab!H117+'Radiology '!H108+Pharmacy!H114+'Auxillary '!H105+General!H158)/(Emergency!I126+OPD!I136+' LR (LaQshya)'!I83+'Maternity Ward'!I128+'SNCU '!I126+'M-OT (LaQshya)'!I143+'PP Unit'!I127+Lab!I117+'Radiology '!I108+Pharmacy!I114+'Auxillary '!I105+General!I158)*100</f>
        <v>0</v>
      </c>
    </row>
    <row r="43" spans="1:10" ht="24.95" customHeight="1">
      <c r="A43" s="413" t="s">
        <v>447</v>
      </c>
      <c r="B43" s="1021" t="s">
        <v>449</v>
      </c>
      <c r="C43" s="1022"/>
      <c r="D43" s="1022"/>
      <c r="E43" s="1022"/>
      <c r="F43" s="1022"/>
      <c r="G43" s="1022"/>
      <c r="H43" s="414">
        <f>(Emergency!H155+OPD!H161+' LR (LaQshya)'!H98+'Maternity Ward'!H153+'SNCU '!H153+'M-OT (LaQshya)'!H160+'PP Unit'!H151+Lab!H133+'Radiology '!H123+Pharmacy!H129+'Auxillary '!H120+General!H187)/(Emergency!I155+OPD!I161+' LR (LaQshya)'!I98+'Maternity Ward'!I153+'SNCU '!I153+'M-OT (LaQshya)'!I160+'PP Unit'!I151+Lab!I133+'Radiology '!I123+Pharmacy!I129+'Auxillary '!I120+General!I187)*100</f>
        <v>0</v>
      </c>
    </row>
    <row r="44" spans="1:10" ht="24.95" customHeight="1">
      <c r="A44" s="413" t="s">
        <v>475</v>
      </c>
      <c r="B44" s="1021" t="s">
        <v>474</v>
      </c>
      <c r="C44" s="1022"/>
      <c r="D44" s="1022"/>
      <c r="E44" s="1022"/>
      <c r="F44" s="1022"/>
      <c r="G44" s="1022"/>
      <c r="H44" s="414">
        <f>(Emergency!H161+OPD!H167+' LR (LaQshya)'!H102+'Maternity Ward'!H159+'SNCU '!H168+'M-OT (LaQshya)'!H167+'PP Unit'!H158+Lab!H141+'Radiology '!H130+Pharmacy!H136+'Auxillary '!H126+General!H210)/(Emergency!I161+OPD!I167+' LR (LaQshya)'!I102+'Maternity Ward'!I159+'SNCU '!I168+'M-OT (LaQshya)'!I167+'PP Unit'!I158+Lab!I141+'Radiology '!I130+Pharmacy!I136+'Auxillary '!I126+General!I210)*100</f>
        <v>0</v>
      </c>
    </row>
    <row r="45" spans="1:10" ht="33" customHeight="1">
      <c r="A45" s="413" t="s">
        <v>499</v>
      </c>
      <c r="B45" s="1021" t="s">
        <v>494</v>
      </c>
      <c r="C45" s="1022"/>
      <c r="D45" s="1022"/>
      <c r="E45" s="1022"/>
      <c r="F45" s="1022"/>
      <c r="G45" s="1022"/>
      <c r="H45" s="414">
        <f>(Emergency!H167+OPD!H173+' LR (LaQshya)'!H106+'Maternity Ward'!H165+'SNCU '!H176+'M-OT (LaQshya)'!H171+'PP Unit'!H164+Lab!H148+'Radiology '!H136+Pharmacy!H143+'Auxillary '!H133+General!H221)/(Emergency!I167+OPD!I173+' LR (LaQshya)'!I106+'Maternity Ward'!I165+'SNCU '!I176+'M-OT (LaQshya)'!I171+'PP Unit'!I164+Lab!I148+'Radiology '!I136+Pharmacy!I143+'Auxillary '!I133+General!I221)*100</f>
        <v>0</v>
      </c>
    </row>
    <row r="46" spans="1:10" ht="24.95" customHeight="1">
      <c r="A46" s="413" t="s">
        <v>560</v>
      </c>
      <c r="B46" s="1021" t="s">
        <v>552</v>
      </c>
      <c r="C46" s="1022"/>
      <c r="D46" s="1022"/>
      <c r="E46" s="1022"/>
      <c r="F46" s="1022"/>
      <c r="G46" s="1022"/>
      <c r="H46" s="414">
        <f>(Emergency!H176+OPD!H184+' LR (LaQshya)'!H112+'Maternity Ward'!H173+'SNCU '!H184+'M-OT (LaQshya)'!H178+'PP Unit'!H172+Lab!H157+'Radiology '!H143+Pharmacy!H149+'Auxillary '!H143+General!H240)/(Emergency!I176+OPD!I184+' LR (LaQshya)'!I112+'Maternity Ward'!I173+'SNCU '!I184+'M-OT (LaQshya)'!I178+'PP Unit'!I172+Lab!I157+'Radiology '!I143+Pharmacy!I149+'Auxillary '!I143+General!I240)*100</f>
        <v>0</v>
      </c>
    </row>
    <row r="47" spans="1:10" ht="24.95" customHeight="1">
      <c r="A47" s="413" t="s">
        <v>649</v>
      </c>
      <c r="B47" s="1021" t="s">
        <v>571</v>
      </c>
      <c r="C47" s="1022"/>
      <c r="D47" s="1022"/>
      <c r="E47" s="1022"/>
      <c r="F47" s="1022"/>
      <c r="G47" s="1022"/>
      <c r="H47" s="414">
        <f>(Emergency!H194+OPD!H190+' LR (LaQshya)'!H121+'Maternity Ward'!H186+'SNCU '!H196+'M-OT (LaQshya)'!H190+'PP Unit'!H184+Lab!H164+'Radiology '!H147+Pharmacy!H171+'Auxillary '!H148+General!H244)/(Emergency!I194+OPD!I190+' LR (LaQshya)'!I121+'Maternity Ward'!I186+'SNCU '!I196+'M-OT (LaQshya)'!I190+'PP Unit'!I184+Lab!I164+'Radiology '!I147+Pharmacy!I171+'Auxillary '!I148+General!I244)*100</f>
        <v>0</v>
      </c>
    </row>
    <row r="48" spans="1:10" ht="37.5" customHeight="1">
      <c r="A48" s="418" t="s">
        <v>5271</v>
      </c>
      <c r="B48" s="1021" t="s">
        <v>4477</v>
      </c>
      <c r="C48" s="1021"/>
      <c r="D48" s="1021"/>
      <c r="E48" s="1021"/>
      <c r="F48" s="1021"/>
      <c r="G48" s="422"/>
      <c r="H48" s="414">
        <f>(' LR (LaQshya)'!H136+'M-OT (LaQshya)'!H204)+Emergency!H208+OPD!H205+'Maternity Ward'!H198+'SNCU '!H209+'PP Unit'!H202+Lab!H181+'Radiology '!H158+Pharmacy!H179+'Auxillary '!H161+General!H254/(' LR (LaQshya)'!I136+'M-OT (LaQshya)'!I204+Emergency!I208+OPD!I205+'Maternity Ward'!I198+'SNCU '!I209+'PP Unit'!I202+Lab!I181+'Radiology '!I158+Pharmacy!I179+'Auxillary '!I161+General!I254)*100</f>
        <v>0</v>
      </c>
    </row>
    <row r="49" spans="1:8" ht="35.25" customHeight="1">
      <c r="A49" s="417" t="s">
        <v>746</v>
      </c>
      <c r="B49" s="1021" t="s">
        <v>618</v>
      </c>
      <c r="C49" s="1022"/>
      <c r="D49" s="1022"/>
      <c r="E49" s="1022"/>
      <c r="F49" s="1022"/>
      <c r="G49" s="1022"/>
      <c r="H49" s="415">
        <f>(Emergency!H221+OPD!H220+' LR (LaQshya)'!H145+'Maternity Ward'!H216+'SNCU '!H228+'M-OT (LaQshya)'!H220+'PP Unit'!H229+Lab!H199+'Radiology '!H173+Pharmacy!H196+'Auxillary '!H177+General!H276)/(Emergency!I221+OPD!I220+' LR (LaQshya)'!I145+'Maternity Ward'!I216+'SNCU '!I228+'M-OT (LaQshya)'!I220+'PP Unit'!I229+Lab!I199+'Radiology '!I173+Pharmacy!I196+'Auxillary '!I177+General!I276)*100</f>
        <v>0</v>
      </c>
    </row>
    <row r="50" spans="1:8" ht="39" customHeight="1">
      <c r="A50" s="417" t="s">
        <v>774</v>
      </c>
      <c r="B50" s="1021" t="s">
        <v>644</v>
      </c>
      <c r="C50" s="1022"/>
      <c r="D50" s="1022"/>
      <c r="E50" s="1022"/>
      <c r="F50" s="1022"/>
      <c r="G50" s="1022"/>
      <c r="H50" s="414">
        <f>(Emergency!H227+OPD!H225+' LR (LaQshya)'!H150+'Maternity Ward'!H221+'SNCU '!H237+'M-OT (LaQshya)'!H226+'PP Unit'!H236+Lab!H211+'Radiology '!H182+Pharmacy!H201+General!H287)/(Emergency!I227+OPD!I225+' LR (LaQshya)'!I150+'Maternity Ward'!I221+'SNCU '!I237+'M-OT (LaQshya)'!I226+'PP Unit'!I236+Lab!I211+'Radiology '!I182+Pharmacy!I201+General!I287)*100</f>
        <v>0</v>
      </c>
    </row>
    <row r="51" spans="1:8" ht="24.95" customHeight="1">
      <c r="A51" s="417" t="s">
        <v>836</v>
      </c>
      <c r="B51" s="1021" t="s">
        <v>696</v>
      </c>
      <c r="C51" s="1022"/>
      <c r="D51" s="1022"/>
      <c r="E51" s="1022"/>
      <c r="F51" s="1022"/>
      <c r="G51" s="1022"/>
      <c r="H51" s="414">
        <f>(Emergency!H244+OPD!H240+' LR (LaQshya)'!H159+'Maternity Ward'!H235+'SNCU '!H254+'M-OT (LaQshya)'!H237+'PP Unit'!H250+Lab!H225+'Radiology '!H192+Pharmacy!H241+'Auxillary '!H191+General!H297)/(Emergency!I244+OPD!I240+' LR (LaQshya)'!I159+'Maternity Ward'!I235+'SNCU '!I254+'M-OT (LaQshya)'!I237+'PP Unit'!I250+Lab!I225+'Radiology '!I192+Pharmacy!I241+'Auxillary '!I191+General!I297)*100</f>
        <v>0</v>
      </c>
    </row>
    <row r="52" spans="1:8" ht="24.95" customHeight="1">
      <c r="A52" s="417" t="s">
        <v>866</v>
      </c>
      <c r="B52" s="1021" t="s">
        <v>731</v>
      </c>
      <c r="C52" s="1022"/>
      <c r="D52" s="1022"/>
      <c r="E52" s="1022"/>
      <c r="F52" s="1022"/>
      <c r="G52" s="1022"/>
      <c r="H52" s="414">
        <f>(Emergency!H253+OPD!H250+' LR (LaQshya)'!H165+'Maternity Ward'!H245+'SNCU '!H268+'M-OT (LaQshya)'!H243+'PP Unit'!H260+Lab!H235+'Radiology '!H199+Pharmacy!H248+'Auxillary '!H203+General!H323)/(Emergency!I253+OPD!I250+' LR (LaQshya)'!I165+'Maternity Ward'!I245+'SNCU '!I268+'M-OT (LaQshya)'!I243+'PP Unit'!I260+Lab!I235+'Radiology '!I199+Pharmacy!I248+'Auxillary '!I203+General!I323)*100</f>
        <v>0</v>
      </c>
    </row>
    <row r="53" spans="1:8" ht="36" customHeight="1">
      <c r="A53" s="417" t="s">
        <v>905</v>
      </c>
      <c r="B53" s="1021" t="s">
        <v>760</v>
      </c>
      <c r="C53" s="1022"/>
      <c r="D53" s="1022"/>
      <c r="E53" s="1022"/>
      <c r="F53" s="1022"/>
      <c r="G53" s="1022"/>
      <c r="H53" s="414">
        <f>(Emergency!H266+OPD!H263+' LR (LaQshya)'!H173+'Maternity Ward'!H258+'SNCU '!H281+'M-OT (LaQshya)'!H253+'PP Unit'!H273+Lab!H246+'Radiology '!H210+Pharmacy!H259+'Auxillary '!H216+General!H351)/(Emergency!I266+OPD!I263+' LR (LaQshya)'!I173+'Maternity Ward'!I258+'SNCU '!I281+'M-OT (LaQshya)'!I253+'PP Unit'!I273+Lab!I246+'Radiology '!I210+Pharmacy!I259+'Auxillary '!I216+General!I351)*100</f>
        <v>0</v>
      </c>
    </row>
    <row r="54" spans="1:8" ht="24.95" customHeight="1">
      <c r="A54" s="417" t="s">
        <v>775</v>
      </c>
      <c r="B54" s="1021" t="s">
        <v>776</v>
      </c>
      <c r="C54" s="1022"/>
      <c r="D54" s="1022"/>
      <c r="E54" s="1022"/>
      <c r="F54" s="1022"/>
      <c r="G54" s="1022"/>
      <c r="H54" s="414">
        <f>(OPD!H267+'Maternity Ward'!H263+'SNCU '!H287+'Auxillary '!H220)/(OPD!I267+'Maternity Ward'!I263+'SNCU '!I287+'Auxillary '!I220)*100</f>
        <v>0</v>
      </c>
    </row>
    <row r="55" spans="1:8" ht="24.95" customHeight="1">
      <c r="A55" s="417" t="s">
        <v>942</v>
      </c>
      <c r="B55" s="1021" t="s">
        <v>787</v>
      </c>
      <c r="C55" s="1022"/>
      <c r="D55" s="1022"/>
      <c r="E55" s="1022"/>
      <c r="F55" s="1022"/>
      <c r="G55" s="1022"/>
      <c r="H55" s="414">
        <f>(Emergency!H276+OPD!H271+' LR (LaQshya)'!H176+'Maternity Ward'!H268+'SNCU '!H292+'M-OT (LaQshya)'!H262+'PP Unit'!H284+'Auxillary '!H236+General!H380)/(Emergency!I276+OPD!I271+' LR (LaQshya)'!I176+'Maternity Ward'!I268+'SNCU '!I292+'M-OT (LaQshya)'!I262+'PP Unit'!I284+'Auxillary '!I236+General!I380)*100</f>
        <v>0</v>
      </c>
    </row>
    <row r="56" spans="1:8" ht="37.5" customHeight="1">
      <c r="A56" s="417" t="s">
        <v>799</v>
      </c>
      <c r="B56" s="1021" t="s">
        <v>800</v>
      </c>
      <c r="C56" s="1022"/>
      <c r="D56" s="1022"/>
      <c r="E56" s="1022"/>
      <c r="F56" s="1022"/>
      <c r="G56" s="1022"/>
      <c r="H56" s="414">
        <f>(General!H384)/(General!I384)*100</f>
        <v>0</v>
      </c>
    </row>
    <row r="57" spans="1:8" ht="24.95" customHeight="1">
      <c r="A57" s="417" t="s">
        <v>807</v>
      </c>
      <c r="B57" s="1021" t="s">
        <v>809</v>
      </c>
      <c r="C57" s="1022"/>
      <c r="D57" s="1022"/>
      <c r="E57" s="1022"/>
      <c r="F57" s="1022"/>
      <c r="G57" s="1022"/>
      <c r="H57" s="414">
        <f>(General!H395)/(General!I395)*100</f>
        <v>0</v>
      </c>
    </row>
    <row r="58" spans="1:8" ht="31.5" customHeight="1">
      <c r="A58" s="417" t="s">
        <v>972</v>
      </c>
      <c r="B58" s="1021" t="s">
        <v>815</v>
      </c>
      <c r="C58" s="1022"/>
      <c r="D58" s="1022"/>
      <c r="E58" s="1022"/>
      <c r="F58" s="1022"/>
      <c r="G58" s="1022"/>
      <c r="H58" s="414">
        <f>(Emergency!H286+'PP Unit'!H295+Lab!H264+'Radiology '!H229+Pharmacy!H278+General!H404)/(Emergency!I286+'PP Unit'!I295+Lab!I264+'Radiology '!I229+Pharmacy!I278+General!I404)*100</f>
        <v>0</v>
      </c>
    </row>
    <row r="59" spans="1:8" ht="33" customHeight="1">
      <c r="A59" s="417" t="s">
        <v>995</v>
      </c>
      <c r="B59" s="1021" t="s">
        <v>829</v>
      </c>
      <c r="C59" s="1022"/>
      <c r="D59" s="1022"/>
      <c r="E59" s="1022"/>
      <c r="F59" s="1022"/>
      <c r="G59" s="1022"/>
      <c r="H59" s="414">
        <f>(Emergency!H290+OPD!H285+' LR (LaQshya)'!H179+'Maternity Ward'!H284+'SNCU '!H308+'M-OT (LaQshya)'!H277+'PP Unit'!H299+Lab!H268+'Radiology '!H235+Pharmacy!H282+'Auxillary '!H262+General!H421)/(Emergency!I290+OPD!I285+' LR (LaQshya)'!I179+'Maternity Ward'!I284+'SNCU '!I308+'M-OT (LaQshya)'!I277+'PP Unit'!I299+Lab!I268+'Radiology '!I235+Pharmacy!I282+'Auxillary '!I262+General!I421)*100</f>
        <v>0</v>
      </c>
    </row>
    <row r="60" spans="1:8" ht="36" customHeight="1">
      <c r="A60" s="417" t="s">
        <v>845</v>
      </c>
      <c r="B60" s="1021" t="s">
        <v>846</v>
      </c>
      <c r="C60" s="1022"/>
      <c r="D60" s="1022"/>
      <c r="E60" s="1022"/>
      <c r="F60" s="1022"/>
      <c r="G60" s="1022"/>
      <c r="H60" s="414">
        <f>(Emergency!H295+OPD!H290+'Maternity Ward'!H289+'SNCU '!H313+'PP Unit'!H304+Lab!H274+'Radiology '!H240+Pharmacy!H287+'Auxillary '!H270+General!H441)/(Emergency!I295+OPD!I290+'Maternity Ward'!I289+'SNCU '!I313+'PP Unit'!I304+Lab!I274+'Radiology '!I240+Pharmacy!I287+'Auxillary '!I270+General!I441)*100</f>
        <v>0</v>
      </c>
    </row>
    <row r="61" spans="1:8" ht="24.95" customHeight="1">
      <c r="A61" s="417" t="s">
        <v>1059</v>
      </c>
      <c r="B61" s="1021" t="s">
        <v>868</v>
      </c>
      <c r="C61" s="1022"/>
      <c r="D61" s="1022"/>
      <c r="E61" s="1022"/>
      <c r="F61" s="1022"/>
      <c r="G61" s="1022"/>
      <c r="H61" s="414">
        <f>(Emergency!H299+OPD!H294+' LR (LaQshya)'!H184+'Maternity Ward'!H293+'SNCU '!H318+'PP Unit'!H308+Lab!H278+'Radiology '!H244+General!H452)/(Emergency!I299+OPD!I294+' LR (LaQshya)'!I184+'Maternity Ward'!I293+'SNCU '!I318+'PP Unit'!I308+Lab!I278+'Radiology '!I244+General!I452)*100</f>
        <v>0</v>
      </c>
    </row>
    <row r="62" spans="1:8" ht="41.25" customHeight="1">
      <c r="A62" s="417" t="s">
        <v>1122</v>
      </c>
      <c r="B62" s="1021" t="s">
        <v>893</v>
      </c>
      <c r="C62" s="1022"/>
      <c r="D62" s="1022"/>
      <c r="E62" s="1022"/>
      <c r="F62" s="1022"/>
      <c r="G62" s="1022"/>
      <c r="H62" s="414">
        <f>(Emergency!H313+OPD!H308+' LR (LaQshya)'!H189+'Maternity Ward'!H302+'SNCU '!H327+'M-OT (LaQshya)'!H290+'PP Unit'!H318)/(Emergency!I313+OPD!I308+' LR (LaQshya)'!I189+'Maternity Ward'!I302+'SNCU '!I327+'M-OT (LaQshya)'!I290+'PP Unit'!I318)*100</f>
        <v>0</v>
      </c>
    </row>
    <row r="63" spans="1:8" ht="24.95" customHeight="1">
      <c r="A63" s="417" t="s">
        <v>1141</v>
      </c>
      <c r="B63" s="1021" t="s">
        <v>902</v>
      </c>
      <c r="C63" s="1022"/>
      <c r="D63" s="1022"/>
      <c r="E63" s="1022"/>
      <c r="F63" s="1022"/>
      <c r="G63" s="1022"/>
      <c r="H63" s="414">
        <f>(Emergency!H318+OPD!H311+' LR (LaQshya)'!H195+'Maternity Ward'!H311+'SNCU '!H336+'M-OT (LaQshya)'!H293+'PP Unit'!H332+Lab!H287+'Radiology '!H253+General!H462)/(Emergency!I318+OPD!I311+' LR (LaQshya)'!I195+'Maternity Ward'!I311+'SNCU '!I336+'M-OT (LaQshya)'!I293+'PP Unit'!I332+Lab!I287+'Radiology '!I253+General!I462)*100</f>
        <v>0</v>
      </c>
    </row>
    <row r="64" spans="1:8" ht="24.95" customHeight="1">
      <c r="A64" s="417" t="s">
        <v>1191</v>
      </c>
      <c r="B64" s="1021" t="s">
        <v>928</v>
      </c>
      <c r="C64" s="1022"/>
      <c r="D64" s="1022"/>
      <c r="E64" s="1022"/>
      <c r="F64" s="1022"/>
      <c r="G64" s="1022"/>
      <c r="H64" s="414">
        <f>(Emergency!H330+'M-OT (LaQshya)'!H206+'Maternity Ward'!H323+'SNCU '!H346+'M-OT (LaQshya)'!H298+'PP Unit'!H332+Lab!H293+General!H474+' LR (LaQshya)'!H206)/(Emergency!I330+' LR (LaQshya)'!I206+'Maternity Ward'!I323+'SNCU '!I346+'M-OT (LaQshya)'!I298+'PP Unit'!I332+Lab!I293+General!I474+' LR (LaQshya)'!I206)*100</f>
        <v>0</v>
      </c>
    </row>
    <row r="65" spans="1:8" ht="24.95" customHeight="1">
      <c r="A65" s="417" t="s">
        <v>1231</v>
      </c>
      <c r="B65" s="1021" t="s">
        <v>941</v>
      </c>
      <c r="C65" s="1022"/>
      <c r="D65" s="1022"/>
      <c r="E65" s="1022"/>
      <c r="F65" s="1022"/>
      <c r="G65" s="1022"/>
      <c r="H65" s="414">
        <f>(Emergency!H340+OPD!H327+' LR (LaQshya)'!H212+'Maternity Ward'!H333+'SNCU '!H356+'M-OT (LaQshya)'!H303+'PP Unit'!H340+'Radiology '!H264+General!H480)/(Emergency!I340+OPD!I327+' LR (LaQshya)'!I212+'Maternity Ward'!I333+'SNCU '!I356+'M-OT (LaQshya)'!I303+'PP Unit'!I340+'Radiology '!I264+General!I480)*100</f>
        <v>0</v>
      </c>
    </row>
    <row r="66" spans="1:8" ht="39" customHeight="1">
      <c r="A66" s="417" t="s">
        <v>1247</v>
      </c>
      <c r="B66" s="1021" t="s">
        <v>949</v>
      </c>
      <c r="C66" s="1022"/>
      <c r="D66" s="1022"/>
      <c r="E66" s="1022"/>
      <c r="F66" s="1022"/>
      <c r="G66" s="1022"/>
      <c r="H66" s="414">
        <f>(Emergency!H343+OPD!H330+' LR (LaQshya)'!H215+'Maternity Ward'!H336+'SNCU '!H359+'M-OT (LaQshya)'!H306+'PP Unit'!H343+Pharmacy!H313+General!H483)/(Emergency!I343+OPD!I330+' LR (LaQshya)'!I215+'Maternity Ward'!I336+'SNCU '!I359+'M-OT (LaQshya)'!I306+'PP Unit'!I343+Pharmacy!I313+General!I483)*100</f>
        <v>0</v>
      </c>
    </row>
    <row r="67" spans="1:8" ht="24.95" customHeight="1">
      <c r="A67" s="417" t="s">
        <v>1262</v>
      </c>
      <c r="B67" s="1021" t="s">
        <v>966</v>
      </c>
      <c r="C67" s="1022"/>
      <c r="D67" s="1022"/>
      <c r="E67" s="1022"/>
      <c r="F67" s="1022"/>
      <c r="G67" s="1022"/>
      <c r="H67" s="414">
        <f>(Emergency!H349+OPD!H337+' LR (LaQshya)'!H219+'Maternity Ward'!H342+'SNCU '!H365+'M-OT (LaQshya)'!H310+'PP Unit'!H349+Pharmacy!H323+General!H491)/(Emergency!I349+OPD!I337+' LR (LaQshya)'!I219+'Maternity Ward'!I342+'SNCU '!I365+'M-OT (LaQshya)'!I310+'PP Unit'!I349+Pharmacy!I323+General!I491)*100</f>
        <v>0</v>
      </c>
    </row>
    <row r="68" spans="1:8" ht="37.5" customHeight="1">
      <c r="A68" s="417" t="s">
        <v>1312</v>
      </c>
      <c r="B68" s="1021" t="s">
        <v>992</v>
      </c>
      <c r="C68" s="1022"/>
      <c r="D68" s="1022"/>
      <c r="E68" s="1022"/>
      <c r="F68" s="1022"/>
      <c r="G68" s="1022"/>
      <c r="H68" s="414">
        <f>(Emergency!H361+OPD!H347+' LR (LaQshya)'!H227+'Maternity Ward'!H354+'SNCU '!H379+'M-OT (LaQshya)'!H310+'PP Unit'!H361+Lab!H312+'Radiology '!H276+Pharmacy!H329+'Auxillary '!H304+General!H494)/(Emergency!I361+OPD!I347+' LR (LaQshya)'!I227+'Maternity Ward'!I354+'SNCU '!I379+'M-OT (LaQshya)'!I319+'PP Unit'!I361+Lab!I312+'Radiology '!I276+Pharmacy!I329+'Auxillary '!I304+General!I494)*100</f>
        <v>0</v>
      </c>
    </row>
    <row r="69" spans="1:8" ht="24.95" customHeight="1">
      <c r="A69" s="417" t="s">
        <v>1361</v>
      </c>
      <c r="B69" s="1021" t="s">
        <v>1019</v>
      </c>
      <c r="C69" s="1022"/>
      <c r="D69" s="1022"/>
      <c r="E69" s="1022"/>
      <c r="F69" s="1022"/>
      <c r="G69" s="1022"/>
      <c r="H69" s="414">
        <f>(Emergency!H370+'Maternity Ward'!H363+'SNCU '!H388+'PP Unit'!H373)/(Emergency!I370+'Maternity Ward'!I363+'SNCU '!I388+'PP Unit'!I373)*100</f>
        <v>0</v>
      </c>
    </row>
    <row r="70" spans="1:8" ht="24.95" customHeight="1">
      <c r="A70" s="417" t="s">
        <v>1396</v>
      </c>
      <c r="B70" s="1021" t="s">
        <v>1032</v>
      </c>
      <c r="C70" s="1022"/>
      <c r="D70" s="1022"/>
      <c r="E70" s="1022"/>
      <c r="F70" s="1022"/>
      <c r="G70" s="1022"/>
      <c r="H70" s="414">
        <f>('SNCU '!H400)/('SNCU '!I400)*100</f>
        <v>0</v>
      </c>
    </row>
    <row r="71" spans="1:8" ht="43.5" customHeight="1">
      <c r="A71" s="417" t="s">
        <v>1402</v>
      </c>
      <c r="B71" s="1021" t="s">
        <v>1040</v>
      </c>
      <c r="C71" s="1022"/>
      <c r="D71" s="1022"/>
      <c r="E71" s="1022"/>
      <c r="F71" s="1022"/>
      <c r="G71" s="1022"/>
      <c r="H71" s="414">
        <f>(Emergency!H383+OPD!H365+'Maternity Ward'!H378+'SNCU '!H404+'M-OT (LaQshya)'!H338+'PP Unit'!H388+Lab!H330+'Radiology '!H293+Pharmacy!H347+'Auxillary '!H333+General!H512)/(Emergency!I383+OPD!I365+'Maternity Ward'!I378+'SNCU '!I404+'M-OT (LaQshya)'!I338+'PP Unit'!I388+Lab!I330+'Radiology '!I293+Pharmacy!I347+'Auxillary '!I333+General!I512)*100</f>
        <v>0</v>
      </c>
    </row>
    <row r="72" spans="1:8" ht="24.95" customHeight="1">
      <c r="A72" s="417" t="s">
        <v>1462</v>
      </c>
      <c r="B72" s="1021" t="s">
        <v>1055</v>
      </c>
      <c r="C72" s="1022"/>
      <c r="D72" s="1022"/>
      <c r="E72" s="1022"/>
      <c r="F72" s="1022"/>
      <c r="G72" s="1022"/>
      <c r="H72" s="414">
        <f>(Emergency!H410+OPD!H372+' LR (LaQshya)'!H235+'Maternity Ward'!H385+'SNCU '!H417+'M-OT (LaQshya)'!H344+'PP Unit'!H395+Lab!H337+'Radiology '!H300)/(Emergency!I410+OPD!I372+' LR (LaQshya)'!I235+'Maternity Ward'!I385+'SNCU '!I417+'M-OT (LaQshya)'!I344+'PP Unit'!I395+Lab!I337+'Radiology '!I300)*100</f>
        <v>0</v>
      </c>
    </row>
    <row r="73" spans="1:8" ht="36" customHeight="1">
      <c r="A73" s="417" t="s">
        <v>1473</v>
      </c>
      <c r="B73" s="1021" t="s">
        <v>1066</v>
      </c>
      <c r="C73" s="1022"/>
      <c r="D73" s="1022"/>
      <c r="E73" s="1022"/>
      <c r="F73" s="1022"/>
      <c r="G73" s="1022"/>
      <c r="H73" s="414">
        <f>(Emergency!H414+' LR (LaQshya)'!H237+'Maternity Ward'!H389+'SNCU '!H421+'M-OT (LaQshya)'!H348)/(Emergency!I414+' LR (LaQshya)'!I237+'Maternity Ward'!I389+'SNCU '!I421+'M-OT (LaQshya)'!I348)*100</f>
        <v>0</v>
      </c>
    </row>
    <row r="74" spans="1:8" ht="24.95" customHeight="1">
      <c r="A74" s="419" t="s">
        <v>1093</v>
      </c>
      <c r="B74" s="1021" t="s">
        <v>1094</v>
      </c>
      <c r="C74" s="1022"/>
      <c r="D74" s="1022"/>
      <c r="E74" s="1022"/>
      <c r="F74" s="1022"/>
      <c r="G74" s="1022"/>
      <c r="H74" s="414">
        <f>('Maternity Ward'!H404+'M-OT (LaQshya)'!H361+'PP Unit'!H410)/('Maternity Ward'!I404+'M-OT (LaQshya)'!I361+'PP Unit'!I410)*100</f>
        <v>0</v>
      </c>
    </row>
    <row r="75" spans="1:8" ht="24.95" customHeight="1">
      <c r="A75" s="419" t="s">
        <v>1504</v>
      </c>
      <c r="B75" s="1021" t="s">
        <v>1105</v>
      </c>
      <c r="C75" s="1022"/>
      <c r="D75" s="1022"/>
      <c r="E75" s="1022"/>
      <c r="F75" s="1022"/>
      <c r="G75" s="1022"/>
      <c r="H75" s="414">
        <f>(Emergency!H433+'M-OT (LaQshya)'!H374)/(Emergency!I433+'M-OT (LaQshya)'!I374)*100</f>
        <v>0</v>
      </c>
    </row>
    <row r="76" spans="1:8" ht="24.95" customHeight="1">
      <c r="A76" s="419" t="s">
        <v>1530</v>
      </c>
      <c r="B76" s="1021" t="s">
        <v>1121</v>
      </c>
      <c r="C76" s="1022"/>
      <c r="D76" s="1022"/>
      <c r="E76" s="1022"/>
      <c r="F76" s="1022"/>
      <c r="G76" s="1022"/>
      <c r="H76" s="414">
        <f>(Emergency!H439+' LR (LaQshya)'!H239+'Maternity Ward'!H413+'SNCU '!H445+'M-OT (LaQshya)'!H396+'PP Unit'!H423+General!H543)/(Emergency!I439+' LR (LaQshya)'!I239+'Maternity Ward'!I413+'SNCU '!I445+'M-OT (LaQshya)'!I396+'PP Unit'!I423+General!I543)*100</f>
        <v>0</v>
      </c>
    </row>
    <row r="77" spans="1:8" ht="24.95" customHeight="1">
      <c r="A77" s="419" t="s">
        <v>1136</v>
      </c>
      <c r="B77" s="1021" t="s">
        <v>1137</v>
      </c>
      <c r="C77" s="1022"/>
      <c r="D77" s="1022"/>
      <c r="E77" s="1022"/>
      <c r="F77" s="1022"/>
      <c r="G77" s="1022"/>
      <c r="H77" s="414">
        <f>(OPD!H402+'Maternity Ward'!H420+'PP Unit'!H429)/(OPD!I402+'Maternity Ward'!I420+'PP Unit'!I429)*100</f>
        <v>0</v>
      </c>
    </row>
    <row r="78" spans="1:8" ht="24.95" customHeight="1">
      <c r="A78" s="419" t="s">
        <v>1202</v>
      </c>
      <c r="B78" s="1021" t="s">
        <v>1204</v>
      </c>
      <c r="C78" s="1022"/>
      <c r="D78" s="1022"/>
      <c r="E78" s="1022"/>
      <c r="F78" s="1022"/>
      <c r="G78" s="1022"/>
      <c r="H78" s="414">
        <f>(' LR (LaQshya)'!H242+'M-OT (LaQshya)'!H408)/(' LR (LaQshya)'!I242+'M-OT (LaQshya)'!I408)*100</f>
        <v>0</v>
      </c>
    </row>
    <row r="79" spans="1:8" ht="24.95" customHeight="1">
      <c r="A79" s="419" t="s">
        <v>1224</v>
      </c>
      <c r="B79" s="1021" t="s">
        <v>1225</v>
      </c>
      <c r="C79" s="1022"/>
      <c r="D79" s="1022"/>
      <c r="E79" s="1022"/>
      <c r="F79" s="1022"/>
      <c r="G79" s="1022"/>
      <c r="H79" s="414">
        <f>(' LR (LaQshya)'!H280+'Maternity Ward'!H436+'M-OT (LaQshya)'!H428)/(' LR (LaQshya)'!I280+'Maternity Ward'!I436+'M-OT (LaQshya)'!I428)*100</f>
        <v>0</v>
      </c>
    </row>
    <row r="80" spans="1:8" ht="24.95" customHeight="1">
      <c r="A80" s="419" t="s">
        <v>1242</v>
      </c>
      <c r="B80" s="1021" t="s">
        <v>1243</v>
      </c>
      <c r="C80" s="1022"/>
      <c r="D80" s="1022"/>
      <c r="E80" s="1022"/>
      <c r="F80" s="1022"/>
      <c r="G80" s="1022"/>
      <c r="H80" s="415">
        <f>(OPD!H439+'Maternity Ward'!H447+'SNCU '!H471+General!H565)/(OPD!I439+'Maternity Ward'!I447+'SNCU '!I471+General!I565)*100</f>
        <v>0</v>
      </c>
    </row>
    <row r="81" spans="1:10" ht="24.95" customHeight="1">
      <c r="A81" s="419" t="s">
        <v>1305</v>
      </c>
      <c r="B81" s="1021" t="s">
        <v>1306</v>
      </c>
      <c r="C81" s="1022"/>
      <c r="D81" s="1022"/>
      <c r="E81" s="1022"/>
      <c r="F81" s="1022"/>
      <c r="G81" s="1022"/>
      <c r="H81" s="414">
        <f>('PP Unit'!H455)/('PP Unit'!I455)*100</f>
        <v>0</v>
      </c>
    </row>
    <row r="82" spans="1:10" ht="24.95" customHeight="1">
      <c r="A82" s="419" t="s">
        <v>1324</v>
      </c>
      <c r="B82" s="1021" t="s">
        <v>1326</v>
      </c>
      <c r="C82" s="1022"/>
      <c r="D82" s="1022"/>
      <c r="E82" s="1022"/>
      <c r="F82" s="1022"/>
      <c r="G82" s="1022"/>
      <c r="H82" s="414">
        <f>(OPD!H474)/(OPD!I474)*100</f>
        <v>0</v>
      </c>
    </row>
    <row r="83" spans="1:10" ht="24.95" customHeight="1">
      <c r="A83" s="419" t="s">
        <v>1398</v>
      </c>
      <c r="B83" s="1021" t="s">
        <v>1399</v>
      </c>
      <c r="C83" s="1022"/>
      <c r="D83" s="1022"/>
      <c r="E83" s="1022"/>
      <c r="F83" s="1022"/>
      <c r="G83" s="1022"/>
      <c r="H83" s="414">
        <f>(OPD!H491+Lab!H417)/(OPD!I491+Lab!I417)*100</f>
        <v>0</v>
      </c>
    </row>
    <row r="84" spans="1:10" ht="36.75" customHeight="1">
      <c r="A84" s="419" t="s">
        <v>1610</v>
      </c>
      <c r="B84" s="1021" t="s">
        <v>1475</v>
      </c>
      <c r="C84" s="1022"/>
      <c r="D84" s="1022"/>
      <c r="E84" s="1022"/>
      <c r="F84" s="1022"/>
      <c r="G84" s="1022"/>
      <c r="H84" s="414">
        <f>(Emergency!H497+OPD!H521+' LR (LaQshya)'!H290+'Maternity Ward'!H480+'SNCU '!H505+'M-OT (LaQshya)'!H471+'PP Unit'!H498+Lab!H429+'Radiology '!H389+Pharmacy!H433+'Auxillary '!H419+General!H598)/(Emergency!I497+OPD!I521+' LR (LaQshya)'!I290+'Maternity Ward'!I480+'SNCU '!I505+'M-OT (LaQshya)'!I471+'PP Unit'!I498+Lab!I429+'Radiology '!I389+Pharmacy!I433+'Auxillary '!I419+General!I598)*100</f>
        <v>0</v>
      </c>
    </row>
    <row r="85" spans="1:10" ht="24.95" customHeight="1">
      <c r="A85" s="419" t="s">
        <v>1626</v>
      </c>
      <c r="B85" s="1021" t="s">
        <v>1503</v>
      </c>
      <c r="C85" s="1022"/>
      <c r="D85" s="1022"/>
      <c r="E85" s="1022"/>
      <c r="F85" s="1022"/>
      <c r="G85" s="1022"/>
      <c r="H85" s="414">
        <f>(Emergency!H505+OPD!H529+' LR (LaQshya)'!H294+'Maternity Ward'!H488+'SNCU '!H513+'M-OT (LaQshya)'!H478+'PP Unit'!H506+Lab!H438+'Radiology '!H397+'Auxillary '!H427+General!H623)/(Emergency!I505+OPD!I529+' LR (LaQshya)'!I294+'Maternity Ward'!I488+'SNCU '!I513+'M-OT (LaQshya)'!I478+'PP Unit'!I506+Lab!I438+'Radiology '!I397+'Auxillary '!I427+General!I623)*100</f>
        <v>0</v>
      </c>
    </row>
    <row r="86" spans="1:10" ht="24.95" customHeight="1">
      <c r="A86" s="419" t="s">
        <v>1636</v>
      </c>
      <c r="B86" s="1021" t="s">
        <v>1534</v>
      </c>
      <c r="C86" s="1022"/>
      <c r="D86" s="1022"/>
      <c r="E86" s="1022"/>
      <c r="F86" s="1022"/>
      <c r="G86" s="1022"/>
      <c r="H86" s="414">
        <f>(Emergency!H515+OPD!H539+' LR (LaQshya)'!H302+'Maternity Ward'!H498+'SNCU '!H526+'M-OT (LaQshya)'!H491+'PP Unit'!H523+Lab!H450+'Radiology '!H406+'Auxillary '!H435+General!H627)/(Emergency!I515+OPD!I539+' LR (LaQshya)'!I302+'Maternity Ward'!I498+'SNCU '!I526+'M-OT (LaQshya)'!I491+'PP Unit'!I523+Lab!I450+'Radiology '!I406+'Auxillary '!I435+General!I627)*100</f>
        <v>0</v>
      </c>
    </row>
    <row r="87" spans="1:10" ht="24.95" customHeight="1">
      <c r="A87" s="419" t="s">
        <v>1657</v>
      </c>
      <c r="B87" s="1021" t="s">
        <v>1556</v>
      </c>
      <c r="C87" s="1022"/>
      <c r="D87" s="1022"/>
      <c r="E87" s="1022"/>
      <c r="F87" s="1022"/>
      <c r="G87" s="1022"/>
      <c r="H87" s="414">
        <f>(Emergency!H521+OPD!H544+' LR (LaQshya)'!H311+'Maternity Ward'!H503+'SNCU '!H535+'M-OT (LaQshya)'!H500+'PP Unit'!H533+Lab!H456+'Radiology '!H410+'Auxillary '!H442+General!H634)/(Emergency!I521+OPD!I544+' LR (LaQshya)'!I311+'Maternity Ward'!I503+'SNCU '!I535+'M-OT (LaQshya)'!I500+'PP Unit'!I533+Lab!I456+'Radiology '!I410+'Auxillary '!I442+General!I634)*100</f>
        <v>0</v>
      </c>
    </row>
    <row r="88" spans="1:10" ht="24.95" customHeight="1">
      <c r="A88" s="420" t="s">
        <v>1669</v>
      </c>
      <c r="B88" s="1021" t="s">
        <v>1580</v>
      </c>
      <c r="C88" s="1022"/>
      <c r="D88" s="1022"/>
      <c r="E88" s="1022"/>
      <c r="F88" s="1022"/>
      <c r="G88" s="1022"/>
      <c r="H88" s="414">
        <f>(Emergency!H521+OPD!H544+' LR (LaQshya)'!H318+'Maternity Ward'!H503+'SNCU '!H535+'M-OT (LaQshya)'!H516+'PP Unit'!H533+Lab!H456+'Radiology '!H410+'Auxillary '!H442+General!H483)/(Emergency!I521+OPD!I544+' LR (LaQshya)'!I318+'Maternity Ward'!I503+'SNCU '!I535+'M-OT (LaQshya)'!I516+'PP Unit'!I533+Lab!I456+'Radiology '!I410+'Auxillary '!I442+General!I483)*100</f>
        <v>0</v>
      </c>
      <c r="J88" s="65"/>
    </row>
    <row r="89" spans="1:10" ht="47.25" customHeight="1">
      <c r="A89" s="420" t="s">
        <v>1694</v>
      </c>
      <c r="B89" s="1021" t="s">
        <v>1604</v>
      </c>
      <c r="C89" s="1022"/>
      <c r="D89" s="1022"/>
      <c r="E89" s="1022"/>
      <c r="F89" s="1022"/>
      <c r="G89" s="1022"/>
      <c r="H89" s="414">
        <f>(Emergency!H544+OPD!H567+' LR (LaQshya)'!H324+'Maternity Ward'!H524+'SNCU '!H568+'M-OT (LaQshya)'!H532+'PP Unit'!H571+Lab!H475+'Radiology '!H425+Pharmacy!H458+'Auxillary '!H462+General!H644)/(Emergency!I544+OPD!I567+' LR (LaQshya)'!I324+'Maternity Ward'!I524+'SNCU '!I568+'M-OT (LaQshya)'!I532+'PP Unit'!I571+Lab!I475+'Radiology '!I425+Pharmacy!I458+'Auxillary '!I462+General!I644)*100</f>
        <v>0</v>
      </c>
    </row>
    <row r="90" spans="1:10" ht="24.95" customHeight="1">
      <c r="A90" s="417" t="s">
        <v>1627</v>
      </c>
      <c r="B90" s="1021" t="s">
        <v>1628</v>
      </c>
      <c r="C90" s="1022"/>
      <c r="D90" s="1022"/>
      <c r="E90" s="1022"/>
      <c r="F90" s="1022"/>
      <c r="G90" s="1022"/>
      <c r="H90" s="414">
        <f>(Emergency!H561+OPD!H583+' LR (LaQshya)'!H334+'Maternity Ward'!H540+'SNCU '!H585+'M-OT (LaQshya)'!H543+'PP Unit'!H588+Lab!H493+'Radiology '!H435+Pharmacy!H466+'Auxillary '!H473+General!H667)/(Emergency!I561+OPD!I583+' LR (LaQshya)'!I334+'Maternity Ward'!I540+'SNCU '!I585+'M-OT (LaQshya)'!I543+'PP Unit'!I588+Lab!I493+'Radiology '!I435+Pharmacy!I466+'Auxillary '!I473+General!I667)*100</f>
        <v>0</v>
      </c>
    </row>
    <row r="91" spans="1:10" ht="24.95" customHeight="1">
      <c r="A91" s="417" t="s">
        <v>1634</v>
      </c>
      <c r="B91" s="1021" t="s">
        <v>1635</v>
      </c>
      <c r="C91" s="1022"/>
      <c r="D91" s="1022"/>
      <c r="E91" s="1022"/>
      <c r="F91" s="1022"/>
      <c r="G91" s="1022"/>
      <c r="H91" s="415">
        <f>(OPD!H586+'Maternity Ward'!H543+'SNCU '!H589+'PP Unit'!H591+Lab!H496+'Radiology '!H438+'Auxillary '!H476+General!H683+' LR (LaQshya)'!H336)/(OPD!I586+'Maternity Ward'!I543+'SNCU '!I589+'PP Unit'!I591+Lab!I496+'Radiology '!I438+'Auxillary '!I476+General!I683+' LR (LaQshya)'!I336)*100</f>
        <v>0</v>
      </c>
    </row>
    <row r="92" spans="1:10" ht="45.75" customHeight="1">
      <c r="A92" s="417" t="s">
        <v>1759</v>
      </c>
      <c r="B92" s="1021" t="s">
        <v>1645</v>
      </c>
      <c r="C92" s="1022"/>
      <c r="D92" s="1022"/>
      <c r="E92" s="1022"/>
      <c r="F92" s="1022"/>
      <c r="G92" s="1022"/>
      <c r="H92" s="414">
        <f>(Emergency!H568+OPD!H590+' LR (LaQshya)'!H340+'Maternity Ward'!H547+'SNCU '!H592+'M-OT (LaQshya)'!H550+'PP Unit'!H595+Lab!H501+'Radiology '!H443+Pharmacy!H473+'Auxillary '!H481+General!H697)/(Emergency!I568+OPD!I590+' LR (LaQshya)'!I340+'Maternity Ward'!I547+'SNCU '!I592+'M-OT (LaQshya)'!I550+'PP Unit'!I595+Lab!I501+'Radiology '!I443+Pharmacy!I473+'Auxillary '!I481+General!I697)*100</f>
        <v>0</v>
      </c>
    </row>
    <row r="93" spans="1:10" ht="40.5" customHeight="1">
      <c r="A93" s="417" t="s">
        <v>1775</v>
      </c>
      <c r="B93" s="1021" t="s">
        <v>1664</v>
      </c>
      <c r="C93" s="1022"/>
      <c r="D93" s="1022"/>
      <c r="E93" s="1022"/>
      <c r="F93" s="1022"/>
      <c r="G93" s="1022"/>
      <c r="H93" s="415">
        <f>(Emergency!H574+OPD!H596+' LR (LaQshya)'!H343+'Maternity Ward'!H552+'SNCU '!H597+'M-OT (LaQshya)'!H554+'PP Unit'!H600+Lab!H514+'Radiology '!H448+Pharmacy!H478+'Auxillary '!H486+General!H702)/(Emergency!I574+OPD!I596+' LR (LaQshya)'!I343+'Maternity Ward'!I552+'SNCU '!I597+'M-OT (LaQshya)'!I554+'PP Unit'!I600+Lab!I514+'Radiology '!I448+Pharmacy!I478+'Auxillary '!I486+General!I702)*100</f>
        <v>0</v>
      </c>
    </row>
    <row r="94" spans="1:10" ht="35.25" customHeight="1">
      <c r="A94" s="417" t="s">
        <v>1787</v>
      </c>
      <c r="B94" s="1021" t="s">
        <v>1700</v>
      </c>
      <c r="C94" s="1022"/>
      <c r="D94" s="1022"/>
      <c r="E94" s="1022"/>
      <c r="F94" s="1022"/>
      <c r="G94" s="1022"/>
      <c r="H94" s="415">
        <f>(Emergency!H592+OPD!H614+' LR (LaQshya)'!H358+'Maternity Ward'!H575+'SNCU '!H622+'M-OT (LaQshya)'!H567+'PP Unit'!H619+Lab!H541+'Radiology '!H461+Pharmacy!H496+'Auxillary '!H523+General!H714)/(Emergency!I592+OPD!I614+' LR (LaQshya)'!I358+'Maternity Ward'!I575+'SNCU '!I622+'M-OT (LaQshya)'!I567+'PP Unit'!I619+Lab!I541+'Radiology '!I461+Pharmacy!I496+'Auxillary '!I523+General!I714)*100</f>
        <v>0</v>
      </c>
    </row>
    <row r="95" spans="1:10" ht="41.25" customHeight="1">
      <c r="A95" s="417" t="s">
        <v>1798</v>
      </c>
      <c r="B95" s="1021" t="s">
        <v>1712</v>
      </c>
      <c r="C95" s="1022"/>
      <c r="D95" s="1022"/>
      <c r="E95" s="1022"/>
      <c r="F95" s="1022"/>
      <c r="G95" s="1022"/>
      <c r="H95" s="415">
        <f>(Emergency!H596+OPD!H618+' LR (LaQshya)'!H362+'Maternity Ward'!H579+'SNCU '!H626+'M-OT (LaQshya)'!H571+'PP Unit'!H623+Lab!H545+'Radiology '!H465+Pharmacy!H500+'Auxillary '!H527+General!H718)/(Emergency!I596+OPD!I618+' LR (LaQshya)'!I362+'Maternity Ward'!I579+'SNCU '!I626+'M-OT (LaQshya)'!I571+'PP Unit'!I623+Lab!I545+'Radiology '!I465+Pharmacy!I500+'Auxillary '!I527+General!I718)*100</f>
        <v>0</v>
      </c>
    </row>
    <row r="96" spans="1:10" ht="24.95" customHeight="1">
      <c r="A96" s="417" t="s">
        <v>1811</v>
      </c>
      <c r="B96" s="1021" t="s">
        <v>1734</v>
      </c>
      <c r="C96" s="1022"/>
      <c r="D96" s="1022"/>
      <c r="E96" s="1022"/>
      <c r="F96" s="1022"/>
      <c r="G96" s="1022"/>
      <c r="H96" s="415">
        <f>(Emergency!H604+OPD!H625+' LR (LaQshya)'!H370+'Maternity Ward'!H588+'SNCU '!H634+'M-OT (LaQshya)'!H578+'PP Unit'!H630+Lab!H551+'Radiology '!H471+Pharmacy!H507+'Auxillary '!H534+General!H740)/(Emergency!I604+OPD!I625+' LR (LaQshya)'!I370+'Maternity Ward'!I588+'SNCU '!I634+'M-OT (LaQshya)'!I578+'PP Unit'!I630+Lab!I551+'Radiology '!I471+Pharmacy!I507+'Auxillary '!I534+General!I740)*100</f>
        <v>0</v>
      </c>
    </row>
    <row r="97" spans="1:8" ht="24.95" customHeight="1">
      <c r="A97" s="417" t="s">
        <v>1819</v>
      </c>
      <c r="B97" s="1021" t="s">
        <v>1745</v>
      </c>
      <c r="C97" s="1022"/>
      <c r="D97" s="1022"/>
      <c r="E97" s="1022"/>
      <c r="F97" s="1022"/>
      <c r="G97" s="1022"/>
      <c r="H97" s="415">
        <f>(Emergency!H609+OPD!H630+' LR (LaQshya)'!H373+'Maternity Ward'!H593+'SNCU '!H639+'M-OT (LaQshya)'!H586+'PP Unit'!H635+Lab!H556+'Radiology '!H475+Pharmacy!H512+'Auxillary '!H540+General!H748)/(Emergency!I609+OPD!I630+' LR (LaQshya)'!I373+'Maternity Ward'!I593+'SNCU '!I639+'M-OT (LaQshya)'!I586+'PP Unit'!I635+Lab!I556+'Radiology '!I475+Pharmacy!I512+'Auxillary '!I540+General!I748)*100</f>
        <v>0</v>
      </c>
    </row>
    <row r="98" spans="1:8" ht="45" customHeight="1">
      <c r="A98" s="768" t="s">
        <v>4830</v>
      </c>
      <c r="B98" s="1021" t="s">
        <v>5470</v>
      </c>
      <c r="C98" s="1022"/>
      <c r="D98" s="1022"/>
      <c r="E98" s="1022"/>
      <c r="F98" s="1022"/>
      <c r="G98" s="1022"/>
      <c r="H98" s="415">
        <f>(General!H756)*100/(General!I756)</f>
        <v>0</v>
      </c>
    </row>
    <row r="99" spans="1:8" ht="31.5" customHeight="1">
      <c r="A99" s="421" t="s">
        <v>5272</v>
      </c>
      <c r="B99" s="1021" t="s">
        <v>4845</v>
      </c>
      <c r="C99" s="1021"/>
      <c r="D99" s="1021"/>
      <c r="E99" s="1021"/>
      <c r="F99" s="1021"/>
      <c r="G99" s="422"/>
      <c r="H99" s="415">
        <f>(Emergency!H620+OPD!H641+' LR (LaQshya)'!H376+'Maternity Ward'!H604+'SNCU '!H650+'M-OT (LaQshya)'!H596+'PP Unit'!H646+Lab!H567+'Radiology '!H486+Pharmacy!H523+'Auxillary '!H550+General!H763)*100/(Emergency!I620+OPD!I641+' LR (LaQshya)'!I376+'Maternity Ward'!I604+'SNCU '!I650+'M-OT (LaQshya)'!I596+'PP Unit'!I646+Lab!I567+'Radiology '!I486+Pharmacy!I523+'Auxillary '!I550+General!I763)</f>
        <v>0</v>
      </c>
    </row>
    <row r="100" spans="1:8" ht="38.25" customHeight="1">
      <c r="A100" s="413" t="s">
        <v>1824</v>
      </c>
      <c r="B100" s="1021" t="s">
        <v>1762</v>
      </c>
      <c r="C100" s="1022"/>
      <c r="D100" s="1022"/>
      <c r="E100" s="1022"/>
      <c r="F100" s="1022"/>
      <c r="G100" s="1022"/>
      <c r="H100" s="415">
        <f>(Emergency!H632+OPD!H653+' LR (LaQshya)'!H379+'Maternity Ward'!H616+'SNCU '!H662+'M-OT (LaQshya)'!H608+'PP Unit'!H658+Lab!H579+'Radiology '!H498+Pharmacy!H535+'Auxillary '!H562+General!H775)/(Emergency!I632+OPD!I653+' LR (LaQshya)'!I379+'Maternity Ward'!I616+'SNCU '!I662+'M-OT (LaQshya)'!I608+'PP Unit'!I658+Lab!I579+'Radiology '!I498+Pharmacy!I535+'Auxillary '!I562+General!I775)*100</f>
        <v>0</v>
      </c>
    </row>
    <row r="101" spans="1:8" ht="24.95" customHeight="1">
      <c r="A101" s="413" t="s">
        <v>1835</v>
      </c>
      <c r="B101" s="1021" t="s">
        <v>1785</v>
      </c>
      <c r="C101" s="1022"/>
      <c r="D101" s="1022"/>
      <c r="E101" s="1022"/>
      <c r="F101" s="1022"/>
      <c r="G101" s="1022"/>
      <c r="H101" s="415">
        <f>(Emergency!H640+OPD!H662+' LR (LaQshya)'!H383+'Maternity Ward'!H623+'SNCU '!H670+'M-OT (LaQshya)'!H612+'PP Unit'!H670+Lab!H590+'Radiology '!H506+Pharmacy!H540+'Auxillary '!H569+General!H787)/(Emergency!I640+OPD!I662+' LR (LaQshya)'!I383+'Maternity Ward'!I623+'SNCU '!I670+'M-OT (LaQshya)'!I612+'PP Unit'!I670+Lab!I590+'Radiology '!I506+Pharmacy!I540+'Auxillary '!I569+General!I787)*100</f>
        <v>0</v>
      </c>
    </row>
    <row r="102" spans="1:8" ht="24.95" customHeight="1">
      <c r="A102" s="413" t="s">
        <v>1852</v>
      </c>
      <c r="B102" s="1021" t="s">
        <v>1796</v>
      </c>
      <c r="C102" s="1022"/>
      <c r="D102" s="1022"/>
      <c r="E102" s="1022"/>
      <c r="F102" s="1022"/>
      <c r="G102" s="1022"/>
      <c r="H102" s="415">
        <f>(Emergency!H647+OPD!H666+' LR (LaQshya)'!H387+'Maternity Ward'!H629+'SNCU '!H678+'M-OT (LaQshya)'!H618+'PP Unit'!H674+Lab!H598+'Radiology '!H511+Pharmacy!H545+'Auxillary '!H575+General!H793)/(Emergency!I647+OPD!I666+' LR (LaQshya)'!I387+'Maternity Ward'!I629+'SNCU '!I678+'M-OT (LaQshya)'!I618+'PP Unit'!I674+Lab!I598+'Radiology '!I511+Pharmacy!I545+'Auxillary '!I575+General!I793)*100</f>
        <v>0</v>
      </c>
    </row>
    <row r="103" spans="1:8" ht="24.95" customHeight="1">
      <c r="A103" s="413" t="s">
        <v>1870</v>
      </c>
      <c r="B103" s="1021" t="s">
        <v>1810</v>
      </c>
      <c r="C103" s="1022"/>
      <c r="D103" s="1022"/>
      <c r="E103" s="1022"/>
      <c r="F103" s="1022"/>
      <c r="G103" s="1022"/>
      <c r="H103" s="414">
        <f>(Emergency!H651+OPD!H671+' LR (LaQshya)'!H400+'Maternity Ward'!H638+'SNCU '!H690+'M-OT (LaQshya)'!H625+'PP Unit'!H683+Lab!H605+'Radiology '!H516+Pharmacy!H551+'Auxillary '!H579+General!H800)/(Emergency!I651+OPD!I671+' LR (LaQshya)'!I400+'Maternity Ward'!I638+'SNCU '!I690+'M-OT (LaQshya)'!I625+'PP Unit'!I683+Lab!I605+'Radiology '!I516+Pharmacy!I551+'Auxillary '!I579+General!I800)*100</f>
        <v>0</v>
      </c>
    </row>
    <row r="104" spans="1:8">
      <c r="H104" s="40"/>
    </row>
    <row r="105" spans="1:8">
      <c r="H105" s="40"/>
    </row>
    <row r="106" spans="1:8">
      <c r="H106" s="40"/>
    </row>
    <row r="107" spans="1:8">
      <c r="H107" s="40"/>
    </row>
    <row r="108" spans="1:8">
      <c r="H108" s="40"/>
    </row>
    <row r="109" spans="1:8">
      <c r="H109" s="40"/>
    </row>
    <row r="110" spans="1:8">
      <c r="H110" s="40"/>
    </row>
    <row r="111" spans="1:8">
      <c r="H111" s="40"/>
    </row>
    <row r="112" spans="1:8">
      <c r="H112" s="40"/>
    </row>
    <row r="113" spans="8:8">
      <c r="H113" s="40"/>
    </row>
    <row r="114" spans="8:8">
      <c r="H114" s="40"/>
    </row>
    <row r="115" spans="8:8">
      <c r="H115" s="40"/>
    </row>
    <row r="116" spans="8:8">
      <c r="H116" s="40"/>
    </row>
    <row r="117" spans="8:8">
      <c r="H117" s="40"/>
    </row>
    <row r="118" spans="8:8">
      <c r="H118" s="40"/>
    </row>
    <row r="119" spans="8:8">
      <c r="H119" s="40"/>
    </row>
    <row r="120" spans="8:8">
      <c r="H120" s="40"/>
    </row>
    <row r="121" spans="8:8">
      <c r="H121" s="40"/>
    </row>
    <row r="122" spans="8:8">
      <c r="H122" s="40"/>
    </row>
    <row r="123" spans="8:8">
      <c r="H123" s="40"/>
    </row>
    <row r="124" spans="8:8">
      <c r="H124" s="40"/>
    </row>
    <row r="125" spans="8:8">
      <c r="H125" s="40"/>
    </row>
    <row r="126" spans="8:8">
      <c r="H126" s="40"/>
    </row>
    <row r="127" spans="8:8">
      <c r="H127" s="40"/>
    </row>
    <row r="128" spans="8:8">
      <c r="H128" s="40"/>
    </row>
    <row r="129" spans="8:8">
      <c r="H129" s="40"/>
    </row>
    <row r="130" spans="8:8">
      <c r="H130" s="40"/>
    </row>
    <row r="131" spans="8:8">
      <c r="H131" s="40"/>
    </row>
    <row r="132" spans="8:8">
      <c r="H132" s="40"/>
    </row>
    <row r="133" spans="8:8">
      <c r="H133" s="40"/>
    </row>
    <row r="134" spans="8:8">
      <c r="H134" s="40"/>
    </row>
    <row r="135" spans="8:8">
      <c r="H135" s="40"/>
    </row>
    <row r="136" spans="8:8">
      <c r="H136" s="40"/>
    </row>
    <row r="137" spans="8:8">
      <c r="H137" s="40"/>
    </row>
    <row r="138" spans="8:8">
      <c r="H138" s="40"/>
    </row>
    <row r="139" spans="8:8">
      <c r="H139" s="40"/>
    </row>
    <row r="140" spans="8:8">
      <c r="H140" s="40"/>
    </row>
    <row r="141" spans="8:8">
      <c r="H141" s="40"/>
    </row>
    <row r="142" spans="8:8">
      <c r="H142" s="40"/>
    </row>
    <row r="143" spans="8:8">
      <c r="H143" s="40"/>
    </row>
    <row r="144" spans="8:8">
      <c r="H144" s="40"/>
    </row>
    <row r="145" spans="8:8">
      <c r="H145" s="40"/>
    </row>
    <row r="146" spans="8:8">
      <c r="H146" s="40"/>
    </row>
    <row r="147" spans="8:8">
      <c r="H147" s="40"/>
    </row>
    <row r="148" spans="8:8">
      <c r="H148" s="40"/>
    </row>
    <row r="149" spans="8:8">
      <c r="H149" s="40"/>
    </row>
    <row r="150" spans="8:8">
      <c r="H150" s="40"/>
    </row>
    <row r="151" spans="8:8">
      <c r="H151" s="40"/>
    </row>
    <row r="152" spans="8:8">
      <c r="H152" s="40"/>
    </row>
    <row r="153" spans="8:8">
      <c r="H153" s="40"/>
    </row>
    <row r="154" spans="8:8">
      <c r="H154" s="40"/>
    </row>
    <row r="155" spans="8:8">
      <c r="H155" s="40"/>
    </row>
    <row r="156" spans="8:8">
      <c r="H156" s="40"/>
    </row>
    <row r="157" spans="8:8">
      <c r="H157" s="40"/>
    </row>
    <row r="158" spans="8:8">
      <c r="H158" s="40"/>
    </row>
    <row r="159" spans="8:8">
      <c r="H159" s="40"/>
    </row>
    <row r="160" spans="8:8">
      <c r="H160" s="40"/>
    </row>
    <row r="161" spans="8:8">
      <c r="H161" s="40"/>
    </row>
    <row r="162" spans="8:8">
      <c r="H162" s="40"/>
    </row>
    <row r="163" spans="8:8">
      <c r="H163" s="40"/>
    </row>
    <row r="164" spans="8:8">
      <c r="H164" s="40"/>
    </row>
    <row r="165" spans="8:8">
      <c r="H165" s="40"/>
    </row>
    <row r="166" spans="8:8">
      <c r="H166" s="40"/>
    </row>
    <row r="167" spans="8:8">
      <c r="H167" s="40"/>
    </row>
    <row r="168" spans="8:8">
      <c r="H168" s="40"/>
    </row>
    <row r="169" spans="8:8">
      <c r="H169" s="40"/>
    </row>
    <row r="170" spans="8:8">
      <c r="H170" s="40"/>
    </row>
    <row r="171" spans="8:8">
      <c r="H171" s="40"/>
    </row>
    <row r="172" spans="8:8">
      <c r="H172" s="40"/>
    </row>
    <row r="173" spans="8:8">
      <c r="H173" s="40"/>
    </row>
    <row r="174" spans="8:8">
      <c r="H174" s="40"/>
    </row>
    <row r="175" spans="8:8">
      <c r="H175" s="40"/>
    </row>
    <row r="176" spans="8:8">
      <c r="H176" s="40"/>
    </row>
    <row r="177" spans="8:8">
      <c r="H177" s="40"/>
    </row>
    <row r="178" spans="8:8">
      <c r="H178" s="40"/>
    </row>
    <row r="179" spans="8:8">
      <c r="H179" s="40"/>
    </row>
    <row r="180" spans="8:8">
      <c r="H180" s="40"/>
    </row>
    <row r="181" spans="8:8">
      <c r="H181" s="40"/>
    </row>
    <row r="182" spans="8:8">
      <c r="H182" s="40"/>
    </row>
    <row r="183" spans="8:8">
      <c r="H183" s="40"/>
    </row>
    <row r="184" spans="8:8">
      <c r="H184" s="40"/>
    </row>
    <row r="185" spans="8:8">
      <c r="H185" s="40"/>
    </row>
    <row r="186" spans="8:8">
      <c r="H186" s="40"/>
    </row>
    <row r="187" spans="8:8">
      <c r="H187" s="40"/>
    </row>
    <row r="188" spans="8:8">
      <c r="H188" s="40"/>
    </row>
    <row r="189" spans="8:8">
      <c r="H189" s="40"/>
    </row>
    <row r="190" spans="8:8">
      <c r="H190" s="40"/>
    </row>
    <row r="191" spans="8:8">
      <c r="H191" s="40"/>
    </row>
    <row r="192" spans="8:8">
      <c r="H192" s="40"/>
    </row>
    <row r="193" spans="8:8">
      <c r="H193" s="40"/>
    </row>
    <row r="194" spans="8:8">
      <c r="H194" s="40"/>
    </row>
    <row r="195" spans="8:8">
      <c r="H195" s="40"/>
    </row>
    <row r="196" spans="8:8">
      <c r="H196" s="40"/>
    </row>
    <row r="197" spans="8:8">
      <c r="H197" s="40"/>
    </row>
    <row r="198" spans="8:8">
      <c r="H198" s="40"/>
    </row>
    <row r="199" spans="8:8">
      <c r="H199" s="40"/>
    </row>
    <row r="200" spans="8:8">
      <c r="H200" s="40"/>
    </row>
    <row r="201" spans="8:8">
      <c r="H201" s="40"/>
    </row>
    <row r="202" spans="8:8">
      <c r="H202" s="40"/>
    </row>
    <row r="203" spans="8:8">
      <c r="H203" s="40"/>
    </row>
    <row r="204" spans="8:8">
      <c r="H204" s="40"/>
    </row>
    <row r="205" spans="8:8">
      <c r="H205" s="40"/>
    </row>
    <row r="206" spans="8:8">
      <c r="H206" s="40"/>
    </row>
    <row r="207" spans="8:8">
      <c r="H207" s="40"/>
    </row>
    <row r="208" spans="8:8">
      <c r="H208" s="40"/>
    </row>
    <row r="209" spans="8:8">
      <c r="H209" s="40"/>
    </row>
    <row r="210" spans="8:8">
      <c r="H210" s="40"/>
    </row>
    <row r="211" spans="8:8">
      <c r="H211" s="40"/>
    </row>
    <row r="212" spans="8:8">
      <c r="H212" s="40"/>
    </row>
    <row r="213" spans="8:8">
      <c r="H213" s="40"/>
    </row>
    <row r="214" spans="8:8">
      <c r="H214" s="40"/>
    </row>
    <row r="215" spans="8:8">
      <c r="H215" s="40"/>
    </row>
    <row r="216" spans="8:8">
      <c r="H216" s="40"/>
    </row>
    <row r="217" spans="8:8">
      <c r="H217" s="40"/>
    </row>
    <row r="218" spans="8:8">
      <c r="H218" s="40"/>
    </row>
    <row r="219" spans="8:8">
      <c r="H219" s="40"/>
    </row>
    <row r="220" spans="8:8">
      <c r="H220" s="40"/>
    </row>
    <row r="221" spans="8:8">
      <c r="H221" s="40"/>
    </row>
    <row r="222" spans="8:8">
      <c r="H222" s="40"/>
    </row>
    <row r="223" spans="8:8">
      <c r="H223" s="40"/>
    </row>
    <row r="224" spans="8:8">
      <c r="H224" s="40"/>
    </row>
    <row r="225" spans="8:8">
      <c r="H225" s="40"/>
    </row>
    <row r="226" spans="8:8">
      <c r="H226" s="40"/>
    </row>
    <row r="227" spans="8:8">
      <c r="H227" s="40"/>
    </row>
    <row r="228" spans="8:8">
      <c r="H228" s="40"/>
    </row>
    <row r="229" spans="8:8">
      <c r="H229" s="40"/>
    </row>
    <row r="230" spans="8:8">
      <c r="H230" s="40"/>
    </row>
    <row r="231" spans="8:8">
      <c r="H231" s="40"/>
    </row>
    <row r="232" spans="8:8">
      <c r="H232" s="40"/>
    </row>
    <row r="233" spans="8:8">
      <c r="H233" s="40"/>
    </row>
    <row r="234" spans="8:8">
      <c r="H234" s="40"/>
    </row>
    <row r="235" spans="8:8">
      <c r="H235" s="40"/>
    </row>
    <row r="236" spans="8:8">
      <c r="H236" s="40"/>
    </row>
    <row r="237" spans="8:8">
      <c r="H237" s="40"/>
    </row>
    <row r="238" spans="8:8">
      <c r="H238" s="40"/>
    </row>
    <row r="239" spans="8:8">
      <c r="H239" s="40"/>
    </row>
    <row r="240" spans="8:8">
      <c r="H240" s="40"/>
    </row>
    <row r="241" spans="8:8">
      <c r="H241" s="40"/>
    </row>
    <row r="242" spans="8:8">
      <c r="H242" s="40"/>
    </row>
    <row r="243" spans="8:8">
      <c r="H243" s="40"/>
    </row>
    <row r="244" spans="8:8">
      <c r="H244" s="40"/>
    </row>
    <row r="245" spans="8:8">
      <c r="H245" s="40"/>
    </row>
    <row r="246" spans="8:8">
      <c r="H246" s="40"/>
    </row>
    <row r="247" spans="8:8">
      <c r="H247" s="40"/>
    </row>
    <row r="248" spans="8:8">
      <c r="H248" s="40"/>
    </row>
    <row r="249" spans="8:8">
      <c r="H249" s="40"/>
    </row>
    <row r="250" spans="8:8">
      <c r="H250" s="40"/>
    </row>
    <row r="251" spans="8:8">
      <c r="H251" s="40"/>
    </row>
    <row r="252" spans="8:8">
      <c r="H252" s="40"/>
    </row>
    <row r="253" spans="8:8">
      <c r="H253" s="40"/>
    </row>
    <row r="254" spans="8:8">
      <c r="H254" s="40"/>
    </row>
    <row r="255" spans="8:8">
      <c r="H255" s="40"/>
    </row>
    <row r="256" spans="8:8">
      <c r="H256" s="40"/>
    </row>
    <row r="257" spans="8:8">
      <c r="H257" s="40"/>
    </row>
    <row r="258" spans="8:8">
      <c r="H258" s="40"/>
    </row>
    <row r="259" spans="8:8">
      <c r="H259" s="40"/>
    </row>
    <row r="260" spans="8:8">
      <c r="H260" s="40"/>
    </row>
    <row r="261" spans="8:8">
      <c r="H261" s="40"/>
    </row>
    <row r="262" spans="8:8">
      <c r="H262" s="40"/>
    </row>
    <row r="263" spans="8:8">
      <c r="H263" s="40"/>
    </row>
    <row r="264" spans="8:8">
      <c r="H264" s="40"/>
    </row>
    <row r="265" spans="8:8">
      <c r="H265" s="40"/>
    </row>
    <row r="266" spans="8:8">
      <c r="H266" s="40"/>
    </row>
    <row r="267" spans="8:8">
      <c r="H267" s="40"/>
    </row>
    <row r="268" spans="8:8">
      <c r="H268" s="40"/>
    </row>
    <row r="269" spans="8:8">
      <c r="H269" s="40"/>
    </row>
    <row r="270" spans="8:8">
      <c r="H270" s="40"/>
    </row>
    <row r="271" spans="8:8">
      <c r="H271" s="40"/>
    </row>
    <row r="272" spans="8:8">
      <c r="H272" s="40"/>
    </row>
    <row r="273" spans="8:8">
      <c r="H273" s="40"/>
    </row>
    <row r="274" spans="8:8">
      <c r="H274" s="40"/>
    </row>
    <row r="275" spans="8:8">
      <c r="H275" s="40"/>
    </row>
    <row r="276" spans="8:8">
      <c r="H276" s="40"/>
    </row>
    <row r="277" spans="8:8">
      <c r="H277" s="40"/>
    </row>
    <row r="278" spans="8:8">
      <c r="H278" s="40"/>
    </row>
    <row r="279" spans="8:8">
      <c r="H279" s="40"/>
    </row>
    <row r="280" spans="8:8">
      <c r="H280" s="40"/>
    </row>
    <row r="281" spans="8:8">
      <c r="H281" s="40"/>
    </row>
    <row r="282" spans="8:8">
      <c r="H282" s="40"/>
    </row>
    <row r="283" spans="8:8">
      <c r="H283" s="40"/>
    </row>
    <row r="284" spans="8:8">
      <c r="H284" s="40"/>
    </row>
    <row r="285" spans="8:8">
      <c r="H285" s="40"/>
    </row>
    <row r="286" spans="8:8">
      <c r="H286" s="40"/>
    </row>
    <row r="287" spans="8:8">
      <c r="H287" s="40"/>
    </row>
    <row r="288" spans="8:8">
      <c r="H288" s="40"/>
    </row>
    <row r="289" spans="8:8">
      <c r="H289" s="40"/>
    </row>
    <row r="290" spans="8:8">
      <c r="H290" s="40"/>
    </row>
    <row r="291" spans="8:8">
      <c r="H291" s="40"/>
    </row>
    <row r="292" spans="8:8">
      <c r="H292" s="40"/>
    </row>
    <row r="293" spans="8:8">
      <c r="H293" s="40"/>
    </row>
    <row r="294" spans="8:8">
      <c r="H294" s="40"/>
    </row>
    <row r="295" spans="8:8">
      <c r="H295" s="40"/>
    </row>
    <row r="296" spans="8:8">
      <c r="H296" s="40"/>
    </row>
    <row r="297" spans="8:8">
      <c r="H297" s="40"/>
    </row>
    <row r="298" spans="8:8">
      <c r="H298" s="40"/>
    </row>
    <row r="299" spans="8:8">
      <c r="H299" s="40"/>
    </row>
    <row r="300" spans="8:8">
      <c r="H300" s="40"/>
    </row>
    <row r="301" spans="8:8">
      <c r="H301" s="40"/>
    </row>
    <row r="302" spans="8:8">
      <c r="H302" s="40"/>
    </row>
    <row r="303" spans="8:8">
      <c r="H303" s="40"/>
    </row>
    <row r="304" spans="8:8">
      <c r="H304" s="40"/>
    </row>
    <row r="305" spans="8:8">
      <c r="H305" s="40"/>
    </row>
    <row r="306" spans="8:8">
      <c r="H306" s="40"/>
    </row>
    <row r="307" spans="8:8">
      <c r="H307" s="40"/>
    </row>
    <row r="308" spans="8:8">
      <c r="H308" s="40"/>
    </row>
    <row r="309" spans="8:8">
      <c r="H309" s="40"/>
    </row>
    <row r="310" spans="8:8">
      <c r="H310" s="40"/>
    </row>
    <row r="311" spans="8:8">
      <c r="H311" s="40"/>
    </row>
    <row r="312" spans="8:8">
      <c r="H312" s="40"/>
    </row>
    <row r="313" spans="8:8">
      <c r="H313" s="40"/>
    </row>
    <row r="314" spans="8:8">
      <c r="H314" s="40"/>
    </row>
    <row r="315" spans="8:8">
      <c r="H315" s="40"/>
    </row>
    <row r="316" spans="8:8">
      <c r="H316" s="40"/>
    </row>
    <row r="317" spans="8:8">
      <c r="H317" s="40"/>
    </row>
    <row r="318" spans="8:8">
      <c r="H318" s="40"/>
    </row>
    <row r="319" spans="8:8">
      <c r="H319" s="40"/>
    </row>
    <row r="320" spans="8:8">
      <c r="H320" s="40"/>
    </row>
    <row r="321" spans="8:8">
      <c r="H321" s="40"/>
    </row>
    <row r="322" spans="8:8">
      <c r="H322" s="40"/>
    </row>
    <row r="323" spans="8:8">
      <c r="H323" s="40"/>
    </row>
    <row r="324" spans="8:8">
      <c r="H324" s="40"/>
    </row>
    <row r="325" spans="8:8">
      <c r="H325" s="40"/>
    </row>
    <row r="326" spans="8:8">
      <c r="H326" s="40"/>
    </row>
    <row r="327" spans="8:8">
      <c r="H327" s="40"/>
    </row>
    <row r="328" spans="8:8">
      <c r="H328" s="40"/>
    </row>
    <row r="329" spans="8:8">
      <c r="H329" s="40"/>
    </row>
    <row r="330" spans="8:8">
      <c r="H330" s="40"/>
    </row>
    <row r="331" spans="8:8">
      <c r="H331" s="40"/>
    </row>
    <row r="332" spans="8:8">
      <c r="H332" s="40"/>
    </row>
    <row r="333" spans="8:8">
      <c r="H333" s="40"/>
    </row>
    <row r="334" spans="8:8">
      <c r="H334" s="40"/>
    </row>
    <row r="335" spans="8:8">
      <c r="H335" s="40"/>
    </row>
    <row r="336" spans="8:8">
      <c r="H336" s="40"/>
    </row>
    <row r="337" spans="8:8">
      <c r="H337" s="40"/>
    </row>
    <row r="338" spans="8:8">
      <c r="H338" s="40"/>
    </row>
    <row r="339" spans="8:8">
      <c r="H339" s="40"/>
    </row>
    <row r="340" spans="8:8">
      <c r="H340" s="40"/>
    </row>
    <row r="341" spans="8:8">
      <c r="H341" s="40"/>
    </row>
    <row r="342" spans="8:8">
      <c r="H342" s="40"/>
    </row>
    <row r="343" spans="8:8">
      <c r="H343" s="40"/>
    </row>
    <row r="344" spans="8:8">
      <c r="H344" s="40"/>
    </row>
    <row r="345" spans="8:8">
      <c r="H345" s="40"/>
    </row>
    <row r="346" spans="8:8">
      <c r="H346" s="40"/>
    </row>
    <row r="347" spans="8:8">
      <c r="H347" s="40"/>
    </row>
    <row r="348" spans="8:8">
      <c r="H348" s="40"/>
    </row>
    <row r="349" spans="8:8">
      <c r="H349" s="40"/>
    </row>
    <row r="350" spans="8:8">
      <c r="H350" s="40"/>
    </row>
    <row r="351" spans="8:8">
      <c r="H351" s="40"/>
    </row>
    <row r="352" spans="8:8">
      <c r="H352" s="40"/>
    </row>
    <row r="353" spans="8:8">
      <c r="H353" s="40"/>
    </row>
    <row r="354" spans="8:8">
      <c r="H354" s="40"/>
    </row>
    <row r="355" spans="8:8">
      <c r="H355" s="40"/>
    </row>
    <row r="356" spans="8:8">
      <c r="H356" s="40"/>
    </row>
    <row r="357" spans="8:8">
      <c r="H357" s="40"/>
    </row>
    <row r="358" spans="8:8">
      <c r="H358" s="40"/>
    </row>
    <row r="359" spans="8:8">
      <c r="H359" s="40"/>
    </row>
    <row r="360" spans="8:8">
      <c r="H360" s="40"/>
    </row>
    <row r="361" spans="8:8">
      <c r="H361" s="40"/>
    </row>
    <row r="362" spans="8:8">
      <c r="H362" s="40"/>
    </row>
    <row r="363" spans="8:8">
      <c r="H363" s="40"/>
    </row>
    <row r="364" spans="8:8">
      <c r="H364" s="40"/>
    </row>
    <row r="365" spans="8:8">
      <c r="H365" s="40"/>
    </row>
    <row r="366" spans="8:8">
      <c r="H366" s="40"/>
    </row>
    <row r="367" spans="8:8">
      <c r="H367" s="40"/>
    </row>
    <row r="368" spans="8:8">
      <c r="H368" s="40"/>
    </row>
    <row r="369" spans="8:8">
      <c r="H369" s="40"/>
    </row>
    <row r="370" spans="8:8">
      <c r="H370" s="40"/>
    </row>
    <row r="371" spans="8:8">
      <c r="H371" s="40"/>
    </row>
    <row r="372" spans="8:8">
      <c r="H372" s="40"/>
    </row>
    <row r="373" spans="8:8">
      <c r="H373" s="40"/>
    </row>
    <row r="374" spans="8:8">
      <c r="H374" s="40"/>
    </row>
    <row r="375" spans="8:8">
      <c r="H375" s="40"/>
    </row>
    <row r="376" spans="8:8">
      <c r="H376" s="40"/>
    </row>
    <row r="377" spans="8:8">
      <c r="H377" s="40"/>
    </row>
    <row r="378" spans="8:8">
      <c r="H378" s="40"/>
    </row>
    <row r="379" spans="8:8">
      <c r="H379" s="40"/>
    </row>
    <row r="380" spans="8:8">
      <c r="H380" s="40"/>
    </row>
    <row r="381" spans="8:8">
      <c r="H381" s="40"/>
    </row>
    <row r="382" spans="8:8">
      <c r="H382" s="40"/>
    </row>
    <row r="383" spans="8:8">
      <c r="H383" s="40"/>
    </row>
    <row r="384" spans="8:8">
      <c r="H384" s="40"/>
    </row>
    <row r="385" spans="8:8">
      <c r="H385" s="40"/>
    </row>
    <row r="386" spans="8:8">
      <c r="H386" s="40"/>
    </row>
    <row r="387" spans="8:8">
      <c r="H387" s="40"/>
    </row>
    <row r="388" spans="8:8">
      <c r="H388" s="40"/>
    </row>
    <row r="389" spans="8:8">
      <c r="H389" s="40"/>
    </row>
    <row r="390" spans="8:8">
      <c r="H390" s="40"/>
    </row>
    <row r="391" spans="8:8">
      <c r="H391" s="40"/>
    </row>
    <row r="392" spans="8:8">
      <c r="H392" s="40"/>
    </row>
    <row r="393" spans="8:8">
      <c r="H393" s="40"/>
    </row>
    <row r="394" spans="8:8">
      <c r="H394" s="40"/>
    </row>
    <row r="395" spans="8:8">
      <c r="H395" s="40"/>
    </row>
    <row r="396" spans="8:8">
      <c r="H396" s="40"/>
    </row>
    <row r="397" spans="8:8">
      <c r="H397" s="40"/>
    </row>
    <row r="398" spans="8:8">
      <c r="H398" s="40"/>
    </row>
    <row r="399" spans="8:8">
      <c r="H399" s="40"/>
    </row>
    <row r="400" spans="8:8">
      <c r="H400" s="40"/>
    </row>
    <row r="401" spans="8:8">
      <c r="H401" s="40"/>
    </row>
    <row r="402" spans="8:8">
      <c r="H402" s="40"/>
    </row>
    <row r="403" spans="8:8">
      <c r="H403" s="40"/>
    </row>
    <row r="404" spans="8:8">
      <c r="H404" s="40"/>
    </row>
    <row r="405" spans="8:8">
      <c r="H405" s="40"/>
    </row>
    <row r="406" spans="8:8">
      <c r="H406" s="40"/>
    </row>
    <row r="407" spans="8:8">
      <c r="H407" s="40"/>
    </row>
    <row r="408" spans="8:8">
      <c r="H408" s="40"/>
    </row>
    <row r="409" spans="8:8">
      <c r="H409" s="40"/>
    </row>
    <row r="410" spans="8:8">
      <c r="H410" s="40"/>
    </row>
    <row r="411" spans="8:8">
      <c r="H411" s="40"/>
    </row>
    <row r="412" spans="8:8">
      <c r="H412" s="40"/>
    </row>
    <row r="413" spans="8:8">
      <c r="H413" s="40"/>
    </row>
    <row r="414" spans="8:8">
      <c r="H414" s="40"/>
    </row>
    <row r="415" spans="8:8">
      <c r="H415" s="40"/>
    </row>
    <row r="416" spans="8:8">
      <c r="H416" s="40"/>
    </row>
    <row r="417" spans="8:8">
      <c r="H417" s="40"/>
    </row>
    <row r="418" spans="8:8">
      <c r="H418" s="40"/>
    </row>
    <row r="419" spans="8:8">
      <c r="H419" s="40"/>
    </row>
    <row r="420" spans="8:8">
      <c r="H420" s="40"/>
    </row>
    <row r="421" spans="8:8">
      <c r="H421" s="40"/>
    </row>
    <row r="422" spans="8:8">
      <c r="H422" s="40"/>
    </row>
    <row r="423" spans="8:8">
      <c r="H423" s="40"/>
    </row>
    <row r="424" spans="8:8">
      <c r="H424" s="40"/>
    </row>
    <row r="425" spans="8:8">
      <c r="H425" s="40"/>
    </row>
    <row r="426" spans="8:8">
      <c r="H426" s="40"/>
    </row>
    <row r="427" spans="8:8">
      <c r="H427" s="40"/>
    </row>
    <row r="428" spans="8:8">
      <c r="H428" s="40"/>
    </row>
    <row r="429" spans="8:8">
      <c r="H429" s="40"/>
    </row>
    <row r="430" spans="8:8">
      <c r="H430" s="40"/>
    </row>
    <row r="431" spans="8:8">
      <c r="H431" s="40"/>
    </row>
    <row r="432" spans="8:8">
      <c r="H432" s="40"/>
    </row>
    <row r="433" spans="8:8">
      <c r="H433" s="40"/>
    </row>
    <row r="434" spans="8:8">
      <c r="H434" s="40"/>
    </row>
    <row r="435" spans="8:8">
      <c r="H435" s="40"/>
    </row>
    <row r="436" spans="8:8">
      <c r="H436" s="40"/>
    </row>
    <row r="437" spans="8:8">
      <c r="H437" s="40"/>
    </row>
    <row r="438" spans="8:8">
      <c r="H438" s="40"/>
    </row>
    <row r="439" spans="8:8">
      <c r="H439" s="40"/>
    </row>
    <row r="440" spans="8:8">
      <c r="H440" s="40"/>
    </row>
    <row r="441" spans="8:8">
      <c r="H441" s="40"/>
    </row>
    <row r="442" spans="8:8">
      <c r="H442" s="40"/>
    </row>
    <row r="443" spans="8:8">
      <c r="H443" s="40"/>
    </row>
    <row r="444" spans="8:8">
      <c r="H444" s="40"/>
    </row>
    <row r="445" spans="8:8">
      <c r="H445" s="40"/>
    </row>
    <row r="446" spans="8:8">
      <c r="H446" s="40"/>
    </row>
    <row r="447" spans="8:8">
      <c r="H447" s="40"/>
    </row>
    <row r="448" spans="8:8">
      <c r="H448" s="40"/>
    </row>
    <row r="449" spans="8:8">
      <c r="H449" s="40"/>
    </row>
    <row r="450" spans="8:8">
      <c r="H450" s="40"/>
    </row>
    <row r="451" spans="8:8">
      <c r="H451" s="40"/>
    </row>
    <row r="452" spans="8:8">
      <c r="H452" s="40"/>
    </row>
    <row r="453" spans="8:8">
      <c r="H453" s="40"/>
    </row>
    <row r="454" spans="8:8">
      <c r="H454" s="40"/>
    </row>
    <row r="455" spans="8:8">
      <c r="H455" s="40"/>
    </row>
    <row r="456" spans="8:8">
      <c r="H456" s="40"/>
    </row>
    <row r="457" spans="8:8">
      <c r="H457" s="40"/>
    </row>
    <row r="458" spans="8:8">
      <c r="H458" s="40"/>
    </row>
    <row r="459" spans="8:8">
      <c r="H459" s="40"/>
    </row>
    <row r="460" spans="8:8">
      <c r="H460" s="40"/>
    </row>
    <row r="461" spans="8:8">
      <c r="H461" s="40"/>
    </row>
    <row r="462" spans="8:8">
      <c r="H462" s="40"/>
    </row>
    <row r="463" spans="8:8">
      <c r="H463" s="40"/>
    </row>
    <row r="464" spans="8:8">
      <c r="H464" s="40"/>
    </row>
    <row r="465" spans="8:8">
      <c r="H465" s="40"/>
    </row>
    <row r="466" spans="8:8">
      <c r="H466" s="40"/>
    </row>
    <row r="467" spans="8:8">
      <c r="H467" s="40"/>
    </row>
    <row r="468" spans="8:8">
      <c r="H468" s="40"/>
    </row>
    <row r="469" spans="8:8">
      <c r="H469" s="40"/>
    </row>
    <row r="470" spans="8:8">
      <c r="H470" s="40"/>
    </row>
    <row r="471" spans="8:8">
      <c r="H471" s="40"/>
    </row>
    <row r="472" spans="8:8">
      <c r="H472" s="40"/>
    </row>
    <row r="473" spans="8:8">
      <c r="H473" s="40"/>
    </row>
    <row r="474" spans="8:8">
      <c r="H474" s="40"/>
    </row>
    <row r="475" spans="8:8">
      <c r="H475" s="40"/>
    </row>
    <row r="476" spans="8:8">
      <c r="H476" s="40"/>
    </row>
    <row r="477" spans="8:8">
      <c r="H477" s="40"/>
    </row>
    <row r="478" spans="8:8">
      <c r="H478" s="40"/>
    </row>
    <row r="479" spans="8:8">
      <c r="H479" s="40"/>
    </row>
    <row r="480" spans="8:8">
      <c r="H480" s="40"/>
    </row>
    <row r="481" spans="8:8">
      <c r="H481" s="40"/>
    </row>
    <row r="482" spans="8:8">
      <c r="H482" s="40"/>
    </row>
    <row r="483" spans="8:8">
      <c r="H483" s="40"/>
    </row>
    <row r="484" spans="8:8">
      <c r="H484" s="40"/>
    </row>
    <row r="485" spans="8:8">
      <c r="H485" s="40"/>
    </row>
    <row r="486" spans="8:8">
      <c r="H486" s="40"/>
    </row>
    <row r="487" spans="8:8">
      <c r="H487" s="40"/>
    </row>
    <row r="488" spans="8:8">
      <c r="H488" s="40"/>
    </row>
    <row r="489" spans="8:8">
      <c r="H489" s="40"/>
    </row>
    <row r="490" spans="8:8">
      <c r="H490" s="40"/>
    </row>
    <row r="491" spans="8:8">
      <c r="H491" s="40"/>
    </row>
    <row r="492" spans="8:8">
      <c r="H492" s="40"/>
    </row>
    <row r="493" spans="8:8">
      <c r="H493" s="40"/>
    </row>
    <row r="494" spans="8:8">
      <c r="H494" s="40"/>
    </row>
    <row r="495" spans="8:8">
      <c r="H495" s="40"/>
    </row>
    <row r="496" spans="8:8">
      <c r="H496" s="40"/>
    </row>
    <row r="497" spans="8:8">
      <c r="H497" s="40"/>
    </row>
    <row r="498" spans="8:8">
      <c r="H498" s="40"/>
    </row>
    <row r="499" spans="8:8">
      <c r="H499" s="40"/>
    </row>
    <row r="500" spans="8:8">
      <c r="H500" s="40"/>
    </row>
    <row r="501" spans="8:8">
      <c r="H501" s="40"/>
    </row>
    <row r="502" spans="8:8">
      <c r="H502" s="40"/>
    </row>
    <row r="503" spans="8:8">
      <c r="H503" s="40"/>
    </row>
    <row r="504" spans="8:8">
      <c r="H504" s="40"/>
    </row>
    <row r="505" spans="8:8">
      <c r="H505" s="40"/>
    </row>
    <row r="506" spans="8:8">
      <c r="H506" s="40"/>
    </row>
    <row r="507" spans="8:8">
      <c r="H507" s="40"/>
    </row>
    <row r="508" spans="8:8">
      <c r="H508" s="40"/>
    </row>
    <row r="509" spans="8:8">
      <c r="H509" s="40"/>
    </row>
    <row r="510" spans="8:8">
      <c r="H510" s="40"/>
    </row>
    <row r="511" spans="8:8">
      <c r="H511" s="40"/>
    </row>
    <row r="512" spans="8:8">
      <c r="H512" s="40"/>
    </row>
    <row r="513" spans="8:8">
      <c r="H513" s="40"/>
    </row>
    <row r="514" spans="8:8">
      <c r="H514" s="40"/>
    </row>
    <row r="515" spans="8:8">
      <c r="H515" s="40"/>
    </row>
    <row r="516" spans="8:8">
      <c r="H516" s="40"/>
    </row>
    <row r="517" spans="8:8">
      <c r="H517" s="40"/>
    </row>
    <row r="518" spans="8:8">
      <c r="H518" s="40"/>
    </row>
    <row r="519" spans="8:8">
      <c r="H519" s="40"/>
    </row>
    <row r="520" spans="8:8">
      <c r="H520" s="40"/>
    </row>
    <row r="521" spans="8:8">
      <c r="H521" s="40"/>
    </row>
    <row r="522" spans="8:8">
      <c r="H522" s="40"/>
    </row>
    <row r="523" spans="8:8">
      <c r="H523" s="40"/>
    </row>
    <row r="524" spans="8:8">
      <c r="H524" s="40"/>
    </row>
    <row r="525" spans="8:8">
      <c r="H525" s="40"/>
    </row>
    <row r="526" spans="8:8">
      <c r="H526" s="40"/>
    </row>
    <row r="527" spans="8:8">
      <c r="H527" s="40"/>
    </row>
    <row r="528" spans="8:8">
      <c r="H528" s="40"/>
    </row>
    <row r="529" spans="8:8">
      <c r="H529" s="40"/>
    </row>
    <row r="530" spans="8:8">
      <c r="H530" s="40"/>
    </row>
    <row r="531" spans="8:8">
      <c r="H531" s="40"/>
    </row>
    <row r="532" spans="8:8">
      <c r="H532" s="40"/>
    </row>
    <row r="533" spans="8:8">
      <c r="H533" s="40"/>
    </row>
    <row r="534" spans="8:8">
      <c r="H534" s="40"/>
    </row>
    <row r="535" spans="8:8">
      <c r="H535" s="40"/>
    </row>
    <row r="536" spans="8:8">
      <c r="H536" s="40"/>
    </row>
    <row r="537" spans="8:8">
      <c r="H537" s="40"/>
    </row>
    <row r="538" spans="8:8">
      <c r="H538" s="40"/>
    </row>
    <row r="539" spans="8:8">
      <c r="H539" s="40"/>
    </row>
    <row r="540" spans="8:8">
      <c r="H540" s="40"/>
    </row>
    <row r="541" spans="8:8">
      <c r="H541" s="40"/>
    </row>
    <row r="542" spans="8:8">
      <c r="H542" s="40"/>
    </row>
    <row r="543" spans="8:8">
      <c r="H543" s="40"/>
    </row>
    <row r="544" spans="8:8">
      <c r="H544" s="40"/>
    </row>
    <row r="545" spans="8:8">
      <c r="H545" s="40"/>
    </row>
    <row r="546" spans="8:8">
      <c r="H546" s="40"/>
    </row>
    <row r="547" spans="8:8">
      <c r="H547" s="40"/>
    </row>
    <row r="548" spans="8:8">
      <c r="H548" s="40"/>
    </row>
    <row r="549" spans="8:8">
      <c r="H549" s="40"/>
    </row>
    <row r="550" spans="8:8">
      <c r="H550" s="40"/>
    </row>
    <row r="551" spans="8:8">
      <c r="H551" s="40"/>
    </row>
    <row r="552" spans="8:8">
      <c r="H552" s="40"/>
    </row>
    <row r="553" spans="8:8">
      <c r="H553" s="40"/>
    </row>
    <row r="554" spans="8:8">
      <c r="H554" s="40"/>
    </row>
    <row r="555" spans="8:8">
      <c r="H555" s="40"/>
    </row>
    <row r="556" spans="8:8">
      <c r="H556" s="40"/>
    </row>
    <row r="557" spans="8:8">
      <c r="H557" s="40"/>
    </row>
    <row r="558" spans="8:8">
      <c r="H558" s="40"/>
    </row>
    <row r="559" spans="8:8">
      <c r="H559" s="40"/>
    </row>
    <row r="560" spans="8:8">
      <c r="H560" s="40"/>
    </row>
    <row r="561" spans="8:8">
      <c r="H561" s="40"/>
    </row>
    <row r="562" spans="8:8">
      <c r="H562" s="40"/>
    </row>
    <row r="563" spans="8:8">
      <c r="H563" s="40"/>
    </row>
    <row r="564" spans="8:8">
      <c r="H564" s="40"/>
    </row>
    <row r="565" spans="8:8">
      <c r="H565" s="40"/>
    </row>
    <row r="566" spans="8:8">
      <c r="H566" s="40"/>
    </row>
    <row r="567" spans="8:8">
      <c r="H567" s="40"/>
    </row>
    <row r="568" spans="8:8">
      <c r="H568" s="40"/>
    </row>
    <row r="569" spans="8:8">
      <c r="H569" s="40"/>
    </row>
    <row r="570" spans="8:8">
      <c r="H570" s="40"/>
    </row>
    <row r="571" spans="8:8">
      <c r="H571" s="40"/>
    </row>
    <row r="572" spans="8:8">
      <c r="H572" s="40"/>
    </row>
    <row r="573" spans="8:8">
      <c r="H573" s="40"/>
    </row>
    <row r="574" spans="8:8">
      <c r="H574" s="40"/>
    </row>
    <row r="575" spans="8:8">
      <c r="H575" s="40"/>
    </row>
    <row r="576" spans="8:8">
      <c r="H576" s="40"/>
    </row>
    <row r="577" spans="8:8">
      <c r="H577" s="40"/>
    </row>
    <row r="578" spans="8:8">
      <c r="H578" s="40"/>
    </row>
    <row r="579" spans="8:8">
      <c r="H579" s="40"/>
    </row>
    <row r="580" spans="8:8">
      <c r="H580" s="40"/>
    </row>
    <row r="581" spans="8:8">
      <c r="H581" s="40"/>
    </row>
    <row r="582" spans="8:8">
      <c r="H582" s="40"/>
    </row>
    <row r="583" spans="8:8">
      <c r="H583" s="40"/>
    </row>
    <row r="584" spans="8:8">
      <c r="H584" s="40"/>
    </row>
    <row r="585" spans="8:8">
      <c r="H585" s="40"/>
    </row>
    <row r="586" spans="8:8">
      <c r="H586" s="40"/>
    </row>
    <row r="587" spans="8:8">
      <c r="H587" s="40"/>
    </row>
    <row r="588" spans="8:8">
      <c r="H588" s="40"/>
    </row>
    <row r="589" spans="8:8">
      <c r="H589" s="40"/>
    </row>
    <row r="590" spans="8:8">
      <c r="H590" s="40"/>
    </row>
    <row r="591" spans="8:8">
      <c r="H591" s="40"/>
    </row>
    <row r="592" spans="8:8">
      <c r="H592" s="40"/>
    </row>
    <row r="593" spans="8:8">
      <c r="H593" s="40"/>
    </row>
    <row r="594" spans="8:8">
      <c r="H594" s="40"/>
    </row>
    <row r="595" spans="8:8">
      <c r="H595" s="40"/>
    </row>
    <row r="596" spans="8:8">
      <c r="H596" s="40"/>
    </row>
    <row r="597" spans="8:8">
      <c r="H597" s="40"/>
    </row>
    <row r="598" spans="8:8">
      <c r="H598" s="40"/>
    </row>
    <row r="599" spans="8:8">
      <c r="H599" s="40"/>
    </row>
    <row r="600" spans="8:8">
      <c r="H600" s="40"/>
    </row>
    <row r="601" spans="8:8">
      <c r="H601" s="40"/>
    </row>
    <row r="602" spans="8:8">
      <c r="H602" s="40"/>
    </row>
    <row r="603" spans="8:8">
      <c r="H603" s="40"/>
    </row>
    <row r="604" spans="8:8">
      <c r="H604" s="40"/>
    </row>
    <row r="605" spans="8:8">
      <c r="H605" s="40"/>
    </row>
    <row r="606" spans="8:8">
      <c r="H606" s="40"/>
    </row>
    <row r="607" spans="8:8">
      <c r="H607" s="40"/>
    </row>
    <row r="608" spans="8:8">
      <c r="H608" s="40"/>
    </row>
    <row r="609" spans="8:8">
      <c r="H609" s="40"/>
    </row>
    <row r="610" spans="8:8">
      <c r="H610" s="40"/>
    </row>
    <row r="611" spans="8:8">
      <c r="H611" s="40"/>
    </row>
    <row r="612" spans="8:8">
      <c r="H612" s="40"/>
    </row>
    <row r="613" spans="8:8">
      <c r="H613" s="40"/>
    </row>
    <row r="614" spans="8:8">
      <c r="H614" s="40"/>
    </row>
    <row r="615" spans="8:8">
      <c r="H615" s="40"/>
    </row>
    <row r="616" spans="8:8">
      <c r="H616" s="40"/>
    </row>
    <row r="617" spans="8:8">
      <c r="H617" s="40"/>
    </row>
    <row r="618" spans="8:8">
      <c r="H618" s="40"/>
    </row>
    <row r="619" spans="8:8">
      <c r="H619" s="40"/>
    </row>
    <row r="620" spans="8:8">
      <c r="H620" s="40"/>
    </row>
    <row r="621" spans="8:8">
      <c r="H621" s="40"/>
    </row>
    <row r="622" spans="8:8">
      <c r="H622" s="40"/>
    </row>
    <row r="623" spans="8:8">
      <c r="H623" s="40"/>
    </row>
    <row r="624" spans="8:8">
      <c r="H624" s="40"/>
    </row>
    <row r="625" spans="8:8">
      <c r="H625" s="40"/>
    </row>
    <row r="626" spans="8:8">
      <c r="H626" s="40"/>
    </row>
    <row r="627" spans="8:8">
      <c r="H627" s="40"/>
    </row>
    <row r="628" spans="8:8">
      <c r="H628" s="40"/>
    </row>
    <row r="629" spans="8:8">
      <c r="H629" s="40"/>
    </row>
    <row r="630" spans="8:8">
      <c r="H630" s="40"/>
    </row>
    <row r="631" spans="8:8">
      <c r="H631" s="40"/>
    </row>
    <row r="632" spans="8:8">
      <c r="H632" s="40"/>
    </row>
    <row r="633" spans="8:8">
      <c r="H633" s="40"/>
    </row>
    <row r="634" spans="8:8">
      <c r="H634" s="40"/>
    </row>
    <row r="635" spans="8:8">
      <c r="H635" s="40"/>
    </row>
    <row r="636" spans="8:8">
      <c r="H636" s="40"/>
    </row>
    <row r="637" spans="8:8">
      <c r="H637" s="40"/>
    </row>
    <row r="638" spans="8:8">
      <c r="H638" s="40"/>
    </row>
    <row r="639" spans="8:8">
      <c r="H639" s="40"/>
    </row>
    <row r="640" spans="8:8">
      <c r="H640" s="40"/>
    </row>
    <row r="641" spans="8:8">
      <c r="H641" s="40"/>
    </row>
    <row r="642" spans="8:8">
      <c r="H642" s="40"/>
    </row>
    <row r="643" spans="8:8">
      <c r="H643" s="40"/>
    </row>
    <row r="644" spans="8:8">
      <c r="H644" s="40"/>
    </row>
    <row r="645" spans="8:8">
      <c r="H645" s="40"/>
    </row>
    <row r="646" spans="8:8">
      <c r="H646" s="40"/>
    </row>
    <row r="647" spans="8:8">
      <c r="H647" s="40"/>
    </row>
    <row r="648" spans="8:8">
      <c r="H648" s="40"/>
    </row>
    <row r="649" spans="8:8">
      <c r="H649" s="40"/>
    </row>
    <row r="650" spans="8:8">
      <c r="H650" s="40"/>
    </row>
    <row r="651" spans="8:8">
      <c r="H651" s="40"/>
    </row>
    <row r="652" spans="8:8">
      <c r="H652" s="40"/>
    </row>
    <row r="653" spans="8:8">
      <c r="H653" s="40"/>
    </row>
    <row r="654" spans="8:8">
      <c r="H654" s="40"/>
    </row>
    <row r="655" spans="8:8">
      <c r="H655" s="40"/>
    </row>
    <row r="656" spans="8:8">
      <c r="H656" s="40"/>
    </row>
    <row r="657" spans="8:8">
      <c r="H657" s="40"/>
    </row>
    <row r="658" spans="8:8">
      <c r="H658" s="40"/>
    </row>
    <row r="659" spans="8:8">
      <c r="H659" s="40"/>
    </row>
    <row r="660" spans="8:8">
      <c r="H660" s="40"/>
    </row>
    <row r="661" spans="8:8">
      <c r="H661" s="40"/>
    </row>
    <row r="662" spans="8:8">
      <c r="H662" s="40"/>
    </row>
    <row r="663" spans="8:8">
      <c r="H663" s="40"/>
    </row>
    <row r="664" spans="8:8">
      <c r="H664" s="40"/>
    </row>
    <row r="665" spans="8:8">
      <c r="H665" s="40"/>
    </row>
    <row r="666" spans="8:8">
      <c r="H666" s="40"/>
    </row>
    <row r="667" spans="8:8">
      <c r="H667" s="40"/>
    </row>
    <row r="668" spans="8:8">
      <c r="H668" s="40"/>
    </row>
    <row r="669" spans="8:8">
      <c r="H669" s="40"/>
    </row>
    <row r="670" spans="8:8">
      <c r="H670" s="40"/>
    </row>
    <row r="671" spans="8:8">
      <c r="H671" s="40"/>
    </row>
    <row r="672" spans="8:8">
      <c r="H672" s="40"/>
    </row>
    <row r="673" spans="8:8">
      <c r="H673" s="40"/>
    </row>
    <row r="674" spans="8:8">
      <c r="H674" s="40"/>
    </row>
    <row r="675" spans="8:8">
      <c r="H675" s="40"/>
    </row>
    <row r="676" spans="8:8">
      <c r="H676" s="40"/>
    </row>
    <row r="677" spans="8:8">
      <c r="H677" s="40"/>
    </row>
    <row r="678" spans="8:8">
      <c r="H678" s="40"/>
    </row>
    <row r="679" spans="8:8">
      <c r="H679" s="40"/>
    </row>
    <row r="680" spans="8:8">
      <c r="H680" s="40"/>
    </row>
    <row r="681" spans="8:8">
      <c r="H681" s="40"/>
    </row>
    <row r="682" spans="8:8">
      <c r="H682" s="40"/>
    </row>
    <row r="683" spans="8:8">
      <c r="H683" s="40"/>
    </row>
    <row r="684" spans="8:8">
      <c r="H684" s="40"/>
    </row>
    <row r="685" spans="8:8">
      <c r="H685" s="40"/>
    </row>
    <row r="686" spans="8:8">
      <c r="H686" s="40"/>
    </row>
    <row r="687" spans="8:8">
      <c r="H687" s="40"/>
    </row>
    <row r="688" spans="8:8">
      <c r="H688" s="40"/>
    </row>
    <row r="689" spans="8:8">
      <c r="H689" s="40"/>
    </row>
    <row r="690" spans="8:8">
      <c r="H690" s="40"/>
    </row>
    <row r="691" spans="8:8">
      <c r="H691" s="40"/>
    </row>
    <row r="692" spans="8:8">
      <c r="H692" s="40"/>
    </row>
    <row r="693" spans="8:8">
      <c r="H693" s="40"/>
    </row>
    <row r="694" spans="8:8">
      <c r="H694" s="40"/>
    </row>
    <row r="695" spans="8:8">
      <c r="H695" s="40"/>
    </row>
    <row r="696" spans="8:8">
      <c r="H696" s="40"/>
    </row>
    <row r="697" spans="8:8">
      <c r="H697" s="40"/>
    </row>
    <row r="698" spans="8:8">
      <c r="H698" s="40"/>
    </row>
    <row r="699" spans="8:8">
      <c r="H699" s="40"/>
    </row>
    <row r="700" spans="8:8">
      <c r="H700" s="40"/>
    </row>
    <row r="701" spans="8:8">
      <c r="H701" s="40"/>
    </row>
    <row r="702" spans="8:8">
      <c r="H702" s="40"/>
    </row>
    <row r="703" spans="8:8">
      <c r="H703" s="40"/>
    </row>
    <row r="704" spans="8:8">
      <c r="H704" s="40"/>
    </row>
    <row r="705" spans="8:8">
      <c r="H705" s="40"/>
    </row>
    <row r="706" spans="8:8">
      <c r="H706" s="40"/>
    </row>
    <row r="707" spans="8:8">
      <c r="H707" s="40"/>
    </row>
    <row r="708" spans="8:8">
      <c r="H708" s="40"/>
    </row>
    <row r="709" spans="8:8">
      <c r="H709" s="40"/>
    </row>
    <row r="710" spans="8:8">
      <c r="H710" s="40"/>
    </row>
    <row r="711" spans="8:8">
      <c r="H711" s="40"/>
    </row>
    <row r="712" spans="8:8">
      <c r="H712" s="40"/>
    </row>
    <row r="713" spans="8:8">
      <c r="H713" s="40"/>
    </row>
    <row r="714" spans="8:8">
      <c r="H714" s="40"/>
    </row>
    <row r="715" spans="8:8">
      <c r="H715" s="40"/>
    </row>
    <row r="716" spans="8:8">
      <c r="H716" s="40"/>
    </row>
    <row r="717" spans="8:8">
      <c r="H717" s="40"/>
    </row>
    <row r="718" spans="8:8">
      <c r="H718" s="40"/>
    </row>
    <row r="719" spans="8:8">
      <c r="H719" s="40"/>
    </row>
    <row r="720" spans="8:8">
      <c r="H720" s="40"/>
    </row>
    <row r="721" spans="8:8">
      <c r="H721" s="40"/>
    </row>
    <row r="722" spans="8:8">
      <c r="H722" s="40"/>
    </row>
    <row r="723" spans="8:8">
      <c r="H723" s="40"/>
    </row>
    <row r="724" spans="8:8">
      <c r="H724" s="40"/>
    </row>
    <row r="725" spans="8:8">
      <c r="H725" s="40"/>
    </row>
    <row r="726" spans="8:8">
      <c r="H726" s="40"/>
    </row>
    <row r="727" spans="8:8">
      <c r="H727" s="40"/>
    </row>
    <row r="728" spans="8:8">
      <c r="H728" s="40"/>
    </row>
    <row r="729" spans="8:8">
      <c r="H729" s="40"/>
    </row>
    <row r="730" spans="8:8">
      <c r="H730" s="40"/>
    </row>
    <row r="731" spans="8:8">
      <c r="H731" s="40"/>
    </row>
    <row r="732" spans="8:8">
      <c r="H732" s="40"/>
    </row>
    <row r="733" spans="8:8">
      <c r="H733" s="40"/>
    </row>
    <row r="734" spans="8:8">
      <c r="H734" s="40"/>
    </row>
    <row r="735" spans="8:8">
      <c r="H735" s="40"/>
    </row>
    <row r="736" spans="8:8">
      <c r="H736" s="40"/>
    </row>
    <row r="737" spans="8:8">
      <c r="H737" s="40"/>
    </row>
    <row r="738" spans="8:8">
      <c r="H738" s="40"/>
    </row>
    <row r="739" spans="8:8">
      <c r="H739" s="40"/>
    </row>
    <row r="740" spans="8:8">
      <c r="H740" s="40"/>
    </row>
    <row r="741" spans="8:8">
      <c r="H741" s="40"/>
    </row>
    <row r="742" spans="8:8">
      <c r="H742" s="40"/>
    </row>
    <row r="743" spans="8:8">
      <c r="H743" s="40"/>
    </row>
    <row r="744" spans="8:8">
      <c r="H744" s="40"/>
    </row>
    <row r="745" spans="8:8">
      <c r="H745" s="40"/>
    </row>
    <row r="746" spans="8:8">
      <c r="H746" s="40"/>
    </row>
    <row r="747" spans="8:8">
      <c r="H747" s="40"/>
    </row>
    <row r="748" spans="8:8">
      <c r="H748" s="40"/>
    </row>
    <row r="749" spans="8:8">
      <c r="H749" s="40"/>
    </row>
    <row r="750" spans="8:8">
      <c r="H750" s="40"/>
    </row>
    <row r="751" spans="8:8">
      <c r="H751" s="40"/>
    </row>
    <row r="752" spans="8:8">
      <c r="H752" s="40"/>
    </row>
    <row r="753" spans="8:8">
      <c r="H753" s="40"/>
    </row>
    <row r="754" spans="8:8">
      <c r="H754" s="40"/>
    </row>
    <row r="755" spans="8:8">
      <c r="H755" s="40"/>
    </row>
    <row r="756" spans="8:8">
      <c r="H756" s="40"/>
    </row>
    <row r="757" spans="8:8">
      <c r="H757" s="40"/>
    </row>
    <row r="758" spans="8:8">
      <c r="H758" s="40"/>
    </row>
    <row r="759" spans="8:8">
      <c r="H759" s="40"/>
    </row>
    <row r="760" spans="8:8">
      <c r="H760" s="40"/>
    </row>
    <row r="761" spans="8:8">
      <c r="H761" s="40"/>
    </row>
    <row r="762" spans="8:8">
      <c r="H762" s="40"/>
    </row>
    <row r="763" spans="8:8">
      <c r="H763" s="40"/>
    </row>
    <row r="764" spans="8:8">
      <c r="H764" s="40"/>
    </row>
    <row r="765" spans="8:8">
      <c r="H765" s="40"/>
    </row>
    <row r="766" spans="8:8">
      <c r="H766" s="40"/>
    </row>
    <row r="767" spans="8:8">
      <c r="H767" s="40"/>
    </row>
    <row r="768" spans="8:8">
      <c r="H768" s="40"/>
    </row>
    <row r="769" spans="8:8">
      <c r="H769" s="40"/>
    </row>
    <row r="770" spans="8:8">
      <c r="H770" s="40"/>
    </row>
    <row r="771" spans="8:8">
      <c r="H771" s="40"/>
    </row>
    <row r="772" spans="8:8">
      <c r="H772" s="40"/>
    </row>
    <row r="773" spans="8:8">
      <c r="H773" s="40"/>
    </row>
    <row r="774" spans="8:8">
      <c r="H774" s="40"/>
    </row>
    <row r="775" spans="8:8">
      <c r="H775" s="40"/>
    </row>
    <row r="776" spans="8:8">
      <c r="H776" s="40"/>
    </row>
    <row r="777" spans="8:8">
      <c r="H777" s="40"/>
    </row>
    <row r="778" spans="8:8">
      <c r="H778" s="40"/>
    </row>
    <row r="779" spans="8:8">
      <c r="H779" s="40"/>
    </row>
    <row r="780" spans="8:8">
      <c r="H780" s="40"/>
    </row>
    <row r="781" spans="8:8">
      <c r="H781" s="40"/>
    </row>
    <row r="782" spans="8:8">
      <c r="H782" s="40"/>
    </row>
    <row r="783" spans="8:8">
      <c r="H783" s="40"/>
    </row>
    <row r="784" spans="8:8">
      <c r="H784" s="40"/>
    </row>
    <row r="785" spans="8:8">
      <c r="H785" s="40"/>
    </row>
    <row r="786" spans="8:8">
      <c r="H786" s="40"/>
    </row>
    <row r="787" spans="8:8">
      <c r="H787" s="40"/>
    </row>
    <row r="788" spans="8:8">
      <c r="H788" s="40"/>
    </row>
    <row r="789" spans="8:8">
      <c r="H789" s="40"/>
    </row>
    <row r="790" spans="8:8">
      <c r="H790" s="40"/>
    </row>
    <row r="791" spans="8:8">
      <c r="H791" s="40"/>
    </row>
    <row r="792" spans="8:8">
      <c r="H792" s="40"/>
    </row>
    <row r="793" spans="8:8">
      <c r="H793" s="40"/>
    </row>
    <row r="794" spans="8:8">
      <c r="H794" s="40"/>
    </row>
    <row r="795" spans="8:8">
      <c r="H795" s="40"/>
    </row>
    <row r="796" spans="8:8">
      <c r="H796" s="40"/>
    </row>
    <row r="797" spans="8:8">
      <c r="H797" s="40"/>
    </row>
    <row r="798" spans="8:8">
      <c r="H798" s="40"/>
    </row>
    <row r="799" spans="8:8">
      <c r="H799" s="40"/>
    </row>
    <row r="800" spans="8:8">
      <c r="H800" s="40"/>
    </row>
    <row r="801" spans="8:8">
      <c r="H801" s="40"/>
    </row>
    <row r="802" spans="8:8">
      <c r="H802" s="40"/>
    </row>
    <row r="803" spans="8:8">
      <c r="H803" s="40"/>
    </row>
    <row r="804" spans="8:8">
      <c r="H804" s="40"/>
    </row>
    <row r="805" spans="8:8">
      <c r="H805" s="40"/>
    </row>
    <row r="806" spans="8:8">
      <c r="H806" s="40"/>
    </row>
    <row r="807" spans="8:8">
      <c r="H807" s="40"/>
    </row>
    <row r="808" spans="8:8">
      <c r="H808" s="40"/>
    </row>
    <row r="809" spans="8:8">
      <c r="H809" s="40"/>
    </row>
    <row r="810" spans="8:8">
      <c r="H810" s="40"/>
    </row>
    <row r="811" spans="8:8">
      <c r="H811" s="40"/>
    </row>
    <row r="812" spans="8:8">
      <c r="H812" s="40"/>
    </row>
    <row r="813" spans="8:8">
      <c r="H813" s="40"/>
    </row>
    <row r="814" spans="8:8">
      <c r="H814" s="40"/>
    </row>
    <row r="815" spans="8:8">
      <c r="H815" s="40"/>
    </row>
    <row r="816" spans="8:8">
      <c r="H816" s="40"/>
    </row>
    <row r="817" spans="8:8">
      <c r="H817" s="40"/>
    </row>
    <row r="818" spans="8:8">
      <c r="H818" s="40"/>
    </row>
    <row r="819" spans="8:8">
      <c r="H819" s="40"/>
    </row>
    <row r="820" spans="8:8">
      <c r="H820" s="40"/>
    </row>
    <row r="821" spans="8:8">
      <c r="H821" s="40"/>
    </row>
    <row r="822" spans="8:8">
      <c r="H822" s="40"/>
    </row>
    <row r="823" spans="8:8">
      <c r="H823" s="40"/>
    </row>
    <row r="824" spans="8:8">
      <c r="H824" s="40"/>
    </row>
    <row r="825" spans="8:8">
      <c r="H825" s="40"/>
    </row>
    <row r="826" spans="8:8">
      <c r="H826" s="40"/>
    </row>
    <row r="827" spans="8:8">
      <c r="H827" s="40"/>
    </row>
    <row r="828" spans="8:8">
      <c r="H828" s="40"/>
    </row>
    <row r="829" spans="8:8">
      <c r="H829" s="40"/>
    </row>
    <row r="830" spans="8:8">
      <c r="H830" s="40"/>
    </row>
    <row r="831" spans="8:8">
      <c r="H831" s="40"/>
    </row>
    <row r="832" spans="8:8">
      <c r="H832" s="40"/>
    </row>
    <row r="833" spans="8:8">
      <c r="H833" s="40"/>
    </row>
    <row r="834" spans="8:8">
      <c r="H834" s="40"/>
    </row>
    <row r="835" spans="8:8">
      <c r="H835" s="40"/>
    </row>
    <row r="836" spans="8:8">
      <c r="H836" s="40"/>
    </row>
    <row r="837" spans="8:8">
      <c r="H837" s="40"/>
    </row>
    <row r="838" spans="8:8">
      <c r="H838" s="40"/>
    </row>
    <row r="839" spans="8:8">
      <c r="H839" s="40"/>
    </row>
    <row r="840" spans="8:8">
      <c r="H840" s="40"/>
    </row>
    <row r="841" spans="8:8">
      <c r="H841" s="40"/>
    </row>
    <row r="842" spans="8:8">
      <c r="H842" s="40"/>
    </row>
    <row r="843" spans="8:8">
      <c r="H843" s="40"/>
    </row>
    <row r="844" spans="8:8">
      <c r="H844" s="40"/>
    </row>
    <row r="845" spans="8:8">
      <c r="H845" s="40"/>
    </row>
    <row r="846" spans="8:8">
      <c r="H846" s="40"/>
    </row>
    <row r="847" spans="8:8">
      <c r="H847" s="40"/>
    </row>
    <row r="848" spans="8:8">
      <c r="H848" s="40"/>
    </row>
    <row r="849" spans="8:8">
      <c r="H849" s="40"/>
    </row>
    <row r="850" spans="8:8">
      <c r="H850" s="40"/>
    </row>
    <row r="851" spans="8:8">
      <c r="H851" s="40"/>
    </row>
    <row r="852" spans="8:8">
      <c r="H852" s="40"/>
    </row>
    <row r="853" spans="8:8">
      <c r="H853" s="40"/>
    </row>
    <row r="854" spans="8:8">
      <c r="H854" s="40"/>
    </row>
    <row r="855" spans="8:8">
      <c r="H855" s="40"/>
    </row>
    <row r="856" spans="8:8">
      <c r="H856" s="40"/>
    </row>
    <row r="857" spans="8:8">
      <c r="H857" s="40"/>
    </row>
    <row r="858" spans="8:8">
      <c r="H858" s="40"/>
    </row>
    <row r="859" spans="8:8">
      <c r="H859" s="40"/>
    </row>
    <row r="860" spans="8:8">
      <c r="H860" s="40"/>
    </row>
    <row r="861" spans="8:8">
      <c r="H861" s="40"/>
    </row>
    <row r="862" spans="8:8">
      <c r="H862" s="40"/>
    </row>
    <row r="863" spans="8:8">
      <c r="H863" s="40"/>
    </row>
    <row r="864" spans="8:8">
      <c r="H864" s="40"/>
    </row>
    <row r="865" spans="8:8">
      <c r="H865" s="40"/>
    </row>
    <row r="866" spans="8:8">
      <c r="H866" s="40"/>
    </row>
    <row r="867" spans="8:8">
      <c r="H867" s="40"/>
    </row>
    <row r="868" spans="8:8">
      <c r="H868" s="40"/>
    </row>
    <row r="869" spans="8:8">
      <c r="H869" s="40"/>
    </row>
    <row r="870" spans="8:8">
      <c r="H870" s="40"/>
    </row>
    <row r="871" spans="8:8">
      <c r="H871" s="40"/>
    </row>
    <row r="872" spans="8:8">
      <c r="H872" s="40"/>
    </row>
    <row r="873" spans="8:8">
      <c r="H873" s="40"/>
    </row>
    <row r="874" spans="8:8">
      <c r="H874" s="40"/>
    </row>
    <row r="875" spans="8:8">
      <c r="H875" s="40"/>
    </row>
    <row r="876" spans="8:8">
      <c r="H876" s="40"/>
    </row>
    <row r="877" spans="8:8">
      <c r="H877" s="40"/>
    </row>
    <row r="878" spans="8:8">
      <c r="H878" s="40"/>
    </row>
    <row r="879" spans="8:8">
      <c r="H879" s="40"/>
    </row>
    <row r="880" spans="8:8">
      <c r="H880" s="40"/>
    </row>
    <row r="881" spans="8:8">
      <c r="H881" s="40"/>
    </row>
    <row r="882" spans="8:8">
      <c r="H882" s="40"/>
    </row>
    <row r="883" spans="8:8">
      <c r="H883" s="40"/>
    </row>
    <row r="884" spans="8:8">
      <c r="H884" s="40"/>
    </row>
    <row r="885" spans="8:8">
      <c r="H885" s="40"/>
    </row>
    <row r="886" spans="8:8">
      <c r="H886" s="40"/>
    </row>
    <row r="887" spans="8:8">
      <c r="H887" s="40"/>
    </row>
    <row r="888" spans="8:8">
      <c r="H888" s="40"/>
    </row>
    <row r="889" spans="8:8">
      <c r="H889" s="40"/>
    </row>
    <row r="890" spans="8:8">
      <c r="H890" s="40"/>
    </row>
    <row r="891" spans="8:8">
      <c r="H891" s="40"/>
    </row>
    <row r="892" spans="8:8">
      <c r="H892" s="40"/>
    </row>
    <row r="893" spans="8:8">
      <c r="H893" s="40"/>
    </row>
    <row r="894" spans="8:8">
      <c r="H894" s="40"/>
    </row>
    <row r="895" spans="8:8">
      <c r="H895" s="40"/>
    </row>
    <row r="896" spans="8:8">
      <c r="H896" s="40"/>
    </row>
    <row r="897" spans="8:8">
      <c r="H897" s="40"/>
    </row>
    <row r="898" spans="8:8">
      <c r="H898" s="40"/>
    </row>
    <row r="899" spans="8:8">
      <c r="H899" s="40"/>
    </row>
    <row r="900" spans="8:8">
      <c r="H900" s="40"/>
    </row>
    <row r="901" spans="8:8">
      <c r="H901" s="40"/>
    </row>
    <row r="902" spans="8:8">
      <c r="H902" s="40"/>
    </row>
    <row r="903" spans="8:8">
      <c r="H903" s="40"/>
    </row>
    <row r="904" spans="8:8">
      <c r="H904" s="40"/>
    </row>
    <row r="905" spans="8:8">
      <c r="H905" s="40"/>
    </row>
    <row r="906" spans="8:8">
      <c r="H906" s="40"/>
    </row>
    <row r="907" spans="8:8">
      <c r="H907" s="40"/>
    </row>
    <row r="908" spans="8:8">
      <c r="H908" s="40"/>
    </row>
    <row r="909" spans="8:8">
      <c r="H909" s="40"/>
    </row>
    <row r="910" spans="8:8">
      <c r="H910" s="40"/>
    </row>
    <row r="911" spans="8:8">
      <c r="H911" s="40"/>
    </row>
    <row r="912" spans="8:8">
      <c r="H912" s="40"/>
    </row>
    <row r="913" spans="8:8">
      <c r="H913" s="40"/>
    </row>
    <row r="914" spans="8:8">
      <c r="H914" s="40"/>
    </row>
    <row r="915" spans="8:8">
      <c r="H915" s="40"/>
    </row>
    <row r="916" spans="8:8">
      <c r="H916" s="40"/>
    </row>
    <row r="917" spans="8:8">
      <c r="H917" s="40"/>
    </row>
    <row r="918" spans="8:8">
      <c r="H918" s="40"/>
    </row>
    <row r="919" spans="8:8">
      <c r="H919" s="40"/>
    </row>
    <row r="920" spans="8:8">
      <c r="H920" s="40"/>
    </row>
    <row r="921" spans="8:8">
      <c r="H921" s="40"/>
    </row>
    <row r="922" spans="8:8">
      <c r="H922" s="40"/>
    </row>
    <row r="923" spans="8:8">
      <c r="H923" s="40"/>
    </row>
    <row r="924" spans="8:8">
      <c r="H924" s="40"/>
    </row>
    <row r="925" spans="8:8">
      <c r="H925" s="40"/>
    </row>
    <row r="926" spans="8:8">
      <c r="H926" s="40"/>
    </row>
    <row r="927" spans="8:8">
      <c r="H927" s="40"/>
    </row>
    <row r="928" spans="8:8">
      <c r="H928" s="40"/>
    </row>
    <row r="929" spans="8:8">
      <c r="H929" s="40"/>
    </row>
    <row r="930" spans="8:8">
      <c r="H930" s="40"/>
    </row>
    <row r="931" spans="8:8">
      <c r="H931" s="40"/>
    </row>
    <row r="932" spans="8:8">
      <c r="H932" s="40"/>
    </row>
    <row r="933" spans="8:8">
      <c r="H933" s="40"/>
    </row>
    <row r="934" spans="8:8">
      <c r="H934" s="40"/>
    </row>
    <row r="935" spans="8:8">
      <c r="H935" s="40"/>
    </row>
    <row r="936" spans="8:8">
      <c r="H936" s="40"/>
    </row>
    <row r="937" spans="8:8">
      <c r="H937" s="40"/>
    </row>
    <row r="938" spans="8:8">
      <c r="H938" s="40"/>
    </row>
    <row r="939" spans="8:8">
      <c r="H939" s="40"/>
    </row>
    <row r="940" spans="8:8">
      <c r="H940" s="40"/>
    </row>
    <row r="941" spans="8:8">
      <c r="H941" s="40"/>
    </row>
    <row r="942" spans="8:8">
      <c r="H942" s="40"/>
    </row>
    <row r="943" spans="8:8">
      <c r="H943" s="40"/>
    </row>
    <row r="944" spans="8:8">
      <c r="H944" s="40"/>
    </row>
    <row r="945" spans="8:8">
      <c r="H945" s="40"/>
    </row>
    <row r="946" spans="8:8">
      <c r="H946" s="40"/>
    </row>
    <row r="947" spans="8:8">
      <c r="H947" s="40"/>
    </row>
    <row r="948" spans="8:8">
      <c r="H948" s="40"/>
    </row>
    <row r="949" spans="8:8">
      <c r="H949" s="40"/>
    </row>
    <row r="950" spans="8:8">
      <c r="H950" s="40"/>
    </row>
    <row r="951" spans="8:8">
      <c r="H951" s="40"/>
    </row>
    <row r="952" spans="8:8">
      <c r="H952" s="40"/>
    </row>
    <row r="953" spans="8:8">
      <c r="H953" s="40"/>
    </row>
    <row r="954" spans="8:8">
      <c r="H954" s="40"/>
    </row>
    <row r="955" spans="8:8">
      <c r="H955" s="40"/>
    </row>
    <row r="956" spans="8:8">
      <c r="H956" s="40"/>
    </row>
    <row r="957" spans="8:8">
      <c r="H957" s="40"/>
    </row>
    <row r="958" spans="8:8">
      <c r="H958" s="40"/>
    </row>
    <row r="959" spans="8:8">
      <c r="H959" s="40"/>
    </row>
    <row r="960" spans="8:8">
      <c r="H960" s="40"/>
    </row>
    <row r="961" spans="8:8">
      <c r="H961" s="40"/>
    </row>
    <row r="962" spans="8:8">
      <c r="H962" s="40"/>
    </row>
    <row r="963" spans="8:8">
      <c r="H963" s="40"/>
    </row>
    <row r="964" spans="8:8">
      <c r="H964" s="40"/>
    </row>
    <row r="965" spans="8:8">
      <c r="H965" s="40"/>
    </row>
    <row r="966" spans="8:8">
      <c r="H966" s="40"/>
    </row>
    <row r="967" spans="8:8">
      <c r="H967" s="40"/>
    </row>
    <row r="968" spans="8:8">
      <c r="H968" s="40"/>
    </row>
    <row r="969" spans="8:8">
      <c r="H969" s="40"/>
    </row>
    <row r="970" spans="8:8">
      <c r="H970" s="40"/>
    </row>
    <row r="971" spans="8:8">
      <c r="H971" s="40"/>
    </row>
    <row r="972" spans="8:8">
      <c r="H972" s="40"/>
    </row>
    <row r="973" spans="8:8">
      <c r="H973" s="40"/>
    </row>
    <row r="974" spans="8:8">
      <c r="H974" s="40"/>
    </row>
    <row r="975" spans="8:8">
      <c r="H975" s="40"/>
    </row>
    <row r="976" spans="8:8">
      <c r="H976" s="40"/>
    </row>
    <row r="977" spans="8:8">
      <c r="H977" s="40"/>
    </row>
    <row r="978" spans="8:8">
      <c r="H978" s="40"/>
    </row>
    <row r="979" spans="8:8">
      <c r="H979" s="40"/>
    </row>
    <row r="980" spans="8:8">
      <c r="H980" s="40"/>
    </row>
    <row r="981" spans="8:8">
      <c r="H981" s="40"/>
    </row>
    <row r="982" spans="8:8">
      <c r="H982" s="40"/>
    </row>
    <row r="983" spans="8:8">
      <c r="H983" s="40"/>
    </row>
    <row r="984" spans="8:8">
      <c r="H984" s="40"/>
    </row>
    <row r="985" spans="8:8">
      <c r="H985" s="40"/>
    </row>
    <row r="986" spans="8:8">
      <c r="H986" s="40"/>
    </row>
    <row r="987" spans="8:8">
      <c r="H987" s="40"/>
    </row>
    <row r="988" spans="8:8">
      <c r="H988" s="40"/>
    </row>
    <row r="989" spans="8:8">
      <c r="H989" s="40"/>
    </row>
    <row r="990" spans="8:8">
      <c r="H990" s="40"/>
    </row>
    <row r="991" spans="8:8">
      <c r="H991" s="40"/>
    </row>
    <row r="992" spans="8:8">
      <c r="H992" s="40"/>
    </row>
    <row r="993" spans="8:8">
      <c r="H993" s="40"/>
    </row>
    <row r="994" spans="8:8">
      <c r="H994" s="40"/>
    </row>
    <row r="995" spans="8:8">
      <c r="H995" s="40"/>
    </row>
    <row r="996" spans="8:8">
      <c r="H996" s="40"/>
    </row>
    <row r="997" spans="8:8">
      <c r="H997" s="40"/>
    </row>
    <row r="998" spans="8:8">
      <c r="H998" s="40"/>
    </row>
    <row r="999" spans="8:8">
      <c r="H999" s="40"/>
    </row>
    <row r="1000" spans="8:8">
      <c r="H1000" s="40"/>
    </row>
    <row r="1001" spans="8:8">
      <c r="H1001" s="40"/>
    </row>
    <row r="1002" spans="8:8">
      <c r="H1002" s="40"/>
    </row>
    <row r="1003" spans="8:8">
      <c r="H1003" s="40"/>
    </row>
    <row r="1004" spans="8:8">
      <c r="H1004" s="40"/>
    </row>
  </sheetData>
  <sheetProtection sheet="1" objects="1" scenarios="1"/>
  <mergeCells count="80">
    <mergeCell ref="B48:F48"/>
    <mergeCell ref="B99:F99"/>
    <mergeCell ref="B85:G85"/>
    <mergeCell ref="B71:G71"/>
    <mergeCell ref="B79:G79"/>
    <mergeCell ref="B80:G80"/>
    <mergeCell ref="B81:G81"/>
    <mergeCell ref="B72:G72"/>
    <mergeCell ref="B57:G57"/>
    <mergeCell ref="B95:G95"/>
    <mergeCell ref="B96:G96"/>
    <mergeCell ref="B97:G97"/>
    <mergeCell ref="B73:G73"/>
    <mergeCell ref="B74:G74"/>
    <mergeCell ref="B75:G75"/>
    <mergeCell ref="B76:G76"/>
    <mergeCell ref="B45:G45"/>
    <mergeCell ref="B46:G46"/>
    <mergeCell ref="B102:G102"/>
    <mergeCell ref="B103:G103"/>
    <mergeCell ref="B101:G101"/>
    <mergeCell ref="B50:G50"/>
    <mergeCell ref="B51:G51"/>
    <mergeCell ref="B52:G52"/>
    <mergeCell ref="B53:G53"/>
    <mergeCell ref="B54:G54"/>
    <mergeCell ref="B55:G55"/>
    <mergeCell ref="B56:G56"/>
    <mergeCell ref="B65:G65"/>
    <mergeCell ref="B66:G66"/>
    <mergeCell ref="B67:G67"/>
    <mergeCell ref="B68:G68"/>
    <mergeCell ref="B37:G37"/>
    <mergeCell ref="B38:G38"/>
    <mergeCell ref="B30:G30"/>
    <mergeCell ref="B40:G40"/>
    <mergeCell ref="B31:G31"/>
    <mergeCell ref="B32:G32"/>
    <mergeCell ref="B33:G33"/>
    <mergeCell ref="B34:G34"/>
    <mergeCell ref="B35:G35"/>
    <mergeCell ref="B39:G39"/>
    <mergeCell ref="B36:G36"/>
    <mergeCell ref="B2:E2"/>
    <mergeCell ref="B14:E14"/>
    <mergeCell ref="B4:E4"/>
    <mergeCell ref="C8:D10"/>
    <mergeCell ref="C7:D7"/>
    <mergeCell ref="B100:G100"/>
    <mergeCell ref="B1:D1"/>
    <mergeCell ref="B77:G77"/>
    <mergeCell ref="B69:G69"/>
    <mergeCell ref="B70:G70"/>
    <mergeCell ref="B93:G93"/>
    <mergeCell ref="B58:G58"/>
    <mergeCell ref="B59:G59"/>
    <mergeCell ref="B60:G60"/>
    <mergeCell ref="B61:G61"/>
    <mergeCell ref="B62:G62"/>
    <mergeCell ref="B63:G63"/>
    <mergeCell ref="B64:G64"/>
    <mergeCell ref="B82:G82"/>
    <mergeCell ref="B83:G83"/>
    <mergeCell ref="B86:G86"/>
    <mergeCell ref="B41:G41"/>
    <mergeCell ref="B98:G98"/>
    <mergeCell ref="B78:G78"/>
    <mergeCell ref="B92:G92"/>
    <mergeCell ref="B88:G88"/>
    <mergeCell ref="B84:G84"/>
    <mergeCell ref="B94:G94"/>
    <mergeCell ref="B89:G89"/>
    <mergeCell ref="B90:G90"/>
    <mergeCell ref="B91:G91"/>
    <mergeCell ref="B87:G87"/>
    <mergeCell ref="B47:G47"/>
    <mergeCell ref="B49:G49"/>
    <mergeCell ref="B42:G42"/>
    <mergeCell ref="B43:G43"/>
    <mergeCell ref="B44:G44"/>
  </mergeCells>
  <hyperlinks>
    <hyperlink ref="B5" location="Emergency!A1" display="Emergency "/>
    <hyperlink ref="C5" location="OPD!A1" display="OPD "/>
    <hyperlink ref="D5" location="Labour Room!A1" display="LABOUR ROOM"/>
    <hyperlink ref="E5" location="Maternity Ward!A1" display="Maternity Ward "/>
    <hyperlink ref="B7" location="SNCU !A1" display="SNCU "/>
    <hyperlink ref="E7" location="PP Unit!A1" display="Post Partum Unit "/>
    <hyperlink ref="B9" location="OT!A1" display="OT   "/>
    <hyperlink ref="E9" location="Lab!A1" display="Laboratory "/>
    <hyperlink ref="B11" location="Radiology !A1" display="Radiology"/>
    <hyperlink ref="C11" location="Pharmacy!A1" display="Pharmacy "/>
    <hyperlink ref="D11" location="Auxillary !A1" display="Auxillary "/>
    <hyperlink ref="E11" location="General!A1" display="General / Admin. "/>
  </hyperlinks>
  <pageMargins left="0.70866141732283472" right="0" top="0.74803149606299213" bottom="0.74803149606299213" header="0" footer="0"/>
  <pageSetup paperSize="9" scale="64" orientation="portrait" r:id="rId1"/>
  <headerFooter differentFirst="1">
    <oddHeader>&amp;LNQAS&amp;CDWH-UP &amp;RVer. 2.0</oddHeader>
    <oddFooter>&amp;R&amp;P</oddFooter>
  </headerFooter>
</worksheet>
</file>

<file path=xl/worksheets/sheet2.xml><?xml version="1.0" encoding="utf-8"?>
<worksheet xmlns="http://schemas.openxmlformats.org/spreadsheetml/2006/main" xmlns:r="http://schemas.openxmlformats.org/officeDocument/2006/relationships">
  <sheetPr>
    <outlinePr summaryBelow="0" summaryRight="0"/>
  </sheetPr>
  <dimension ref="A1:Z1030"/>
  <sheetViews>
    <sheetView zoomScale="80" zoomScaleNormal="80" workbookViewId="0">
      <selection activeCell="I8" sqref="I8"/>
    </sheetView>
  </sheetViews>
  <sheetFormatPr defaultColWidth="14.42578125" defaultRowHeight="15" customHeight="1"/>
  <cols>
    <col min="1" max="1" width="14.28515625" customWidth="1"/>
    <col min="2" max="2" width="28.7109375" customWidth="1"/>
    <col min="3" max="3" width="27.7109375" customWidth="1"/>
    <col min="4" max="4" width="13.7109375" style="429" customWidth="1"/>
    <col min="5" max="5" width="12" style="430" customWidth="1"/>
    <col min="6" max="6" width="35.28515625" customWidth="1"/>
    <col min="7" max="7" width="20.7109375" customWidth="1"/>
    <col min="8" max="8" width="19" style="111" customWidth="1"/>
    <col min="9" max="9" width="19" style="1004" customWidth="1"/>
    <col min="10" max="10" width="30.42578125" style="527" customWidth="1"/>
    <col min="11" max="11" width="17" style="527" customWidth="1"/>
    <col min="12" max="12" width="28.28515625" style="527" customWidth="1"/>
    <col min="13" max="26" width="9.140625" customWidth="1"/>
  </cols>
  <sheetData>
    <row r="1" spans="1:26" ht="33.75">
      <c r="A1" s="1058" t="s">
        <v>0</v>
      </c>
      <c r="B1" s="1059"/>
      <c r="C1" s="1059"/>
      <c r="D1" s="1059"/>
      <c r="E1" s="1059"/>
      <c r="F1" s="1060"/>
      <c r="G1" s="750" t="s">
        <v>5518</v>
      </c>
      <c r="H1" s="110"/>
      <c r="I1" s="530"/>
      <c r="J1" s="847"/>
      <c r="K1" s="848"/>
      <c r="L1" s="847"/>
      <c r="M1" s="1"/>
      <c r="N1" s="1"/>
      <c r="O1" s="1"/>
      <c r="P1" s="1"/>
      <c r="Q1" s="1"/>
      <c r="R1" s="1"/>
      <c r="S1" s="1"/>
      <c r="T1" s="1"/>
      <c r="U1" s="1"/>
      <c r="V1" s="1"/>
      <c r="W1" s="1"/>
      <c r="X1" s="1"/>
      <c r="Y1" s="1"/>
      <c r="Z1" s="1"/>
    </row>
    <row r="2" spans="1:26" ht="26.25">
      <c r="A2" s="1061" t="s">
        <v>2</v>
      </c>
      <c r="B2" s="1056"/>
      <c r="C2" s="1056"/>
      <c r="D2" s="1056"/>
      <c r="E2" s="1056"/>
      <c r="F2" s="1056"/>
      <c r="G2" s="685">
        <v>1</v>
      </c>
      <c r="H2" s="110"/>
      <c r="I2" s="530"/>
      <c r="J2" s="849"/>
      <c r="K2" s="850"/>
      <c r="L2" s="849"/>
      <c r="M2" s="1"/>
      <c r="N2" s="1"/>
      <c r="O2" s="1"/>
      <c r="P2" s="1"/>
      <c r="Q2" s="1"/>
      <c r="R2" s="1"/>
      <c r="S2" s="1"/>
      <c r="T2" s="1"/>
      <c r="U2" s="1"/>
      <c r="V2" s="1"/>
      <c r="W2" s="1"/>
      <c r="X2" s="1"/>
      <c r="Y2" s="1"/>
      <c r="Z2" s="1"/>
    </row>
    <row r="3" spans="1:26" ht="31.5">
      <c r="A3" s="3" t="s">
        <v>3</v>
      </c>
      <c r="B3" s="6" t="s">
        <v>4</v>
      </c>
      <c r="C3" s="3" t="s">
        <v>6</v>
      </c>
      <c r="D3" s="457" t="s">
        <v>7</v>
      </c>
      <c r="E3" s="6" t="s">
        <v>8</v>
      </c>
      <c r="F3" s="6" t="s">
        <v>9</v>
      </c>
      <c r="G3" s="3" t="s">
        <v>10</v>
      </c>
      <c r="H3" s="110"/>
      <c r="I3" s="530"/>
      <c r="J3" s="851"/>
      <c r="K3" s="852"/>
      <c r="L3" s="851"/>
      <c r="M3" s="1"/>
      <c r="N3" s="1"/>
      <c r="O3" s="1"/>
      <c r="P3" s="1"/>
      <c r="Q3" s="1"/>
      <c r="R3" s="1"/>
      <c r="S3" s="1"/>
      <c r="T3" s="1"/>
      <c r="U3" s="1"/>
      <c r="V3" s="1"/>
      <c r="W3" s="1"/>
      <c r="X3" s="1"/>
      <c r="Y3" s="1"/>
      <c r="Z3" s="1"/>
    </row>
    <row r="4" spans="1:26" ht="21">
      <c r="A4" s="8" t="s">
        <v>14</v>
      </c>
      <c r="B4" s="1062" t="s">
        <v>15</v>
      </c>
      <c r="C4" s="1056"/>
      <c r="D4" s="1056"/>
      <c r="E4" s="1056"/>
      <c r="F4" s="1056"/>
      <c r="G4" s="1052"/>
      <c r="H4" s="110">
        <f>H5+H25+H35+H51+H59</f>
        <v>0</v>
      </c>
      <c r="I4" s="530">
        <f>I5+I25+I35+I51+I59</f>
        <v>24</v>
      </c>
      <c r="J4" s="453"/>
      <c r="K4" s="514"/>
      <c r="L4" s="453"/>
      <c r="M4" s="1"/>
      <c r="N4" s="1"/>
      <c r="O4" s="1"/>
      <c r="P4" s="1"/>
      <c r="Q4" s="1"/>
      <c r="R4" s="1"/>
      <c r="S4" s="1"/>
      <c r="T4" s="1"/>
      <c r="U4" s="1"/>
      <c r="V4" s="1"/>
      <c r="W4" s="1"/>
      <c r="X4" s="1"/>
      <c r="Y4" s="1"/>
      <c r="Z4" s="1"/>
    </row>
    <row r="5" spans="1:26" ht="39.75" customHeight="1">
      <c r="A5" s="13" t="s">
        <v>17</v>
      </c>
      <c r="B5" s="1063" t="s">
        <v>18</v>
      </c>
      <c r="C5" s="1056"/>
      <c r="D5" s="1056"/>
      <c r="E5" s="1056"/>
      <c r="F5" s="1056"/>
      <c r="G5" s="1052"/>
      <c r="H5" s="110">
        <f>SUM(D8:D22)</f>
        <v>0</v>
      </c>
      <c r="I5" s="530">
        <f>COUNT(D8:D22)*2</f>
        <v>6</v>
      </c>
      <c r="J5" s="453"/>
      <c r="K5" s="514"/>
      <c r="L5" s="453"/>
      <c r="M5" s="1"/>
      <c r="N5" s="1"/>
      <c r="O5" s="1"/>
      <c r="P5" s="1"/>
      <c r="Q5" s="1"/>
      <c r="R5" s="1"/>
      <c r="S5" s="1"/>
      <c r="T5" s="1"/>
      <c r="U5" s="1"/>
      <c r="V5" s="1"/>
      <c r="W5" s="1"/>
      <c r="X5" s="1"/>
      <c r="Y5" s="1"/>
      <c r="Z5" s="1"/>
    </row>
    <row r="6" spans="1:26" ht="31.5" hidden="1">
      <c r="A6" s="14" t="s">
        <v>20</v>
      </c>
      <c r="B6" s="15" t="s">
        <v>21</v>
      </c>
      <c r="C6" s="17"/>
      <c r="D6" s="458"/>
      <c r="E6" s="48"/>
      <c r="F6" s="20"/>
      <c r="G6" s="21"/>
      <c r="H6" s="110"/>
      <c r="I6" s="530"/>
      <c r="J6" s="514"/>
      <c r="K6" s="514"/>
      <c r="L6" s="514"/>
      <c r="M6" s="1"/>
      <c r="N6" s="1"/>
      <c r="O6" s="1"/>
      <c r="P6" s="1"/>
      <c r="Q6" s="1"/>
      <c r="R6" s="1"/>
      <c r="S6" s="1"/>
      <c r="T6" s="1"/>
      <c r="U6" s="1"/>
      <c r="V6" s="1"/>
      <c r="W6" s="1"/>
      <c r="X6" s="1"/>
      <c r="Y6" s="1"/>
      <c r="Z6" s="1"/>
    </row>
    <row r="7" spans="1:26" ht="31.5" hidden="1">
      <c r="A7" s="14" t="s">
        <v>33</v>
      </c>
      <c r="B7" s="480" t="s">
        <v>23</v>
      </c>
      <c r="C7" s="481"/>
      <c r="D7" s="482"/>
      <c r="E7" s="504"/>
      <c r="F7" s="483"/>
      <c r="G7" s="436"/>
      <c r="H7" s="110"/>
      <c r="I7" s="530"/>
      <c r="J7" s="514"/>
      <c r="K7" s="514"/>
      <c r="L7" s="514"/>
      <c r="M7" s="1"/>
      <c r="N7" s="1"/>
      <c r="O7" s="1"/>
      <c r="P7" s="1"/>
      <c r="Q7" s="1"/>
      <c r="R7" s="1"/>
      <c r="S7" s="1"/>
      <c r="T7" s="1"/>
      <c r="U7" s="1"/>
      <c r="V7" s="1"/>
      <c r="W7" s="1"/>
      <c r="X7" s="1"/>
      <c r="Y7" s="1"/>
      <c r="Z7" s="1"/>
    </row>
    <row r="8" spans="1:26" ht="47.25">
      <c r="A8" s="432" t="s">
        <v>37</v>
      </c>
      <c r="B8" s="484" t="s">
        <v>25</v>
      </c>
      <c r="C8" s="485" t="s">
        <v>38</v>
      </c>
      <c r="D8" s="486">
        <v>0</v>
      </c>
      <c r="E8" s="497" t="s">
        <v>27</v>
      </c>
      <c r="F8" s="485"/>
      <c r="G8" s="440"/>
      <c r="H8" s="110"/>
      <c r="I8" s="530"/>
      <c r="J8" s="453"/>
      <c r="K8" s="514"/>
      <c r="L8" s="453"/>
      <c r="M8" s="1"/>
      <c r="N8" s="1"/>
      <c r="O8" s="1"/>
      <c r="P8" s="1"/>
      <c r="Q8" s="1"/>
      <c r="R8" s="1"/>
      <c r="S8" s="1"/>
      <c r="T8" s="1"/>
      <c r="U8" s="1"/>
      <c r="V8" s="1"/>
      <c r="W8" s="1"/>
      <c r="X8" s="1"/>
      <c r="Y8" s="1"/>
      <c r="Z8" s="1"/>
    </row>
    <row r="9" spans="1:26" ht="31.5" hidden="1">
      <c r="A9" s="459" t="s">
        <v>40</v>
      </c>
      <c r="B9" s="484" t="s">
        <v>41</v>
      </c>
      <c r="C9" s="487"/>
      <c r="D9" s="486"/>
      <c r="E9" s="497"/>
      <c r="F9" s="487"/>
      <c r="G9" s="440"/>
      <c r="H9" s="110"/>
      <c r="I9" s="530"/>
      <c r="J9" s="514"/>
      <c r="K9" s="514"/>
      <c r="L9" s="514"/>
      <c r="M9" s="1"/>
      <c r="N9" s="1"/>
      <c r="O9" s="1"/>
      <c r="P9" s="1"/>
      <c r="Q9" s="1"/>
      <c r="R9" s="1"/>
      <c r="S9" s="1"/>
      <c r="T9" s="1"/>
      <c r="U9" s="1"/>
      <c r="V9" s="1"/>
      <c r="W9" s="1"/>
      <c r="X9" s="1"/>
      <c r="Y9" s="1"/>
      <c r="Z9" s="1"/>
    </row>
    <row r="10" spans="1:26" ht="31.5" hidden="1">
      <c r="A10" s="459" t="s">
        <v>42</v>
      </c>
      <c r="B10" s="484" t="s">
        <v>35</v>
      </c>
      <c r="C10" s="487"/>
      <c r="D10" s="486"/>
      <c r="E10" s="497"/>
      <c r="F10" s="487"/>
      <c r="G10" s="440"/>
      <c r="H10" s="110"/>
      <c r="I10" s="530"/>
      <c r="J10" s="514"/>
      <c r="K10" s="514"/>
      <c r="L10" s="514"/>
      <c r="M10" s="1"/>
      <c r="N10" s="1"/>
      <c r="O10" s="1"/>
      <c r="P10" s="1"/>
      <c r="Q10" s="1"/>
      <c r="R10" s="1"/>
      <c r="S10" s="1"/>
      <c r="T10" s="1"/>
      <c r="U10" s="1"/>
      <c r="V10" s="1"/>
      <c r="W10" s="1"/>
      <c r="X10" s="1"/>
      <c r="Y10" s="1"/>
      <c r="Z10" s="1"/>
    </row>
    <row r="11" spans="1:26" ht="31.5" hidden="1">
      <c r="A11" s="459" t="s">
        <v>43</v>
      </c>
      <c r="B11" s="484" t="s">
        <v>39</v>
      </c>
      <c r="C11" s="487"/>
      <c r="D11" s="486"/>
      <c r="E11" s="497"/>
      <c r="F11" s="487"/>
      <c r="G11" s="440"/>
      <c r="H11" s="110"/>
      <c r="I11" s="530"/>
      <c r="J11" s="514"/>
      <c r="K11" s="514"/>
      <c r="L11" s="514"/>
      <c r="M11" s="1"/>
      <c r="N11" s="1"/>
      <c r="O11" s="1"/>
      <c r="P11" s="1"/>
      <c r="Q11" s="1"/>
      <c r="R11" s="1"/>
      <c r="S11" s="1"/>
      <c r="T11" s="1"/>
      <c r="U11" s="1"/>
      <c r="V11" s="1"/>
      <c r="W11" s="1"/>
      <c r="X11" s="1"/>
      <c r="Y11" s="1"/>
      <c r="Z11" s="1"/>
    </row>
    <row r="12" spans="1:26" ht="31.5" hidden="1">
      <c r="A12" s="459" t="s">
        <v>44</v>
      </c>
      <c r="B12" s="484" t="s">
        <v>45</v>
      </c>
      <c r="C12" s="487"/>
      <c r="D12" s="486"/>
      <c r="E12" s="497"/>
      <c r="F12" s="487"/>
      <c r="G12" s="440"/>
      <c r="H12" s="110"/>
      <c r="I12" s="530"/>
      <c r="J12" s="514"/>
      <c r="K12" s="514"/>
      <c r="L12" s="514"/>
      <c r="M12" s="1"/>
      <c r="N12" s="1"/>
      <c r="O12" s="1"/>
      <c r="P12" s="1"/>
      <c r="Q12" s="1"/>
      <c r="R12" s="1"/>
      <c r="S12" s="1"/>
      <c r="T12" s="1"/>
      <c r="U12" s="1"/>
      <c r="V12" s="1"/>
      <c r="W12" s="1"/>
      <c r="X12" s="1"/>
      <c r="Y12" s="1"/>
      <c r="Z12" s="1"/>
    </row>
    <row r="13" spans="1:26" ht="31.5" hidden="1" customHeight="1">
      <c r="A13" s="459" t="s">
        <v>46</v>
      </c>
      <c r="B13" s="484" t="s">
        <v>47</v>
      </c>
      <c r="C13" s="487"/>
      <c r="D13" s="486"/>
      <c r="E13" s="497"/>
      <c r="F13" s="487"/>
      <c r="G13" s="440"/>
      <c r="H13" s="110"/>
      <c r="I13" s="530"/>
      <c r="J13" s="514"/>
      <c r="K13" s="514"/>
      <c r="L13" s="514"/>
      <c r="M13" s="1"/>
      <c r="N13" s="1"/>
      <c r="O13" s="1"/>
      <c r="P13" s="1"/>
      <c r="Q13" s="1"/>
      <c r="R13" s="1"/>
      <c r="S13" s="1"/>
      <c r="T13" s="1"/>
      <c r="U13" s="1"/>
      <c r="V13" s="1"/>
      <c r="W13" s="1"/>
      <c r="X13" s="1"/>
      <c r="Y13" s="1"/>
      <c r="Z13" s="1"/>
    </row>
    <row r="14" spans="1:26" ht="31.5" hidden="1">
      <c r="A14" s="459" t="s">
        <v>48</v>
      </c>
      <c r="B14" s="484" t="s">
        <v>49</v>
      </c>
      <c r="C14" s="487"/>
      <c r="D14" s="486"/>
      <c r="E14" s="497"/>
      <c r="F14" s="487"/>
      <c r="G14" s="440"/>
      <c r="H14" s="110"/>
      <c r="I14" s="530"/>
      <c r="J14" s="514"/>
      <c r="K14" s="514"/>
      <c r="L14" s="514"/>
      <c r="M14" s="1"/>
      <c r="N14" s="1"/>
      <c r="O14" s="1"/>
      <c r="P14" s="1"/>
      <c r="Q14" s="1"/>
      <c r="R14" s="1"/>
      <c r="S14" s="1"/>
      <c r="T14" s="1"/>
      <c r="U14" s="1"/>
      <c r="V14" s="1"/>
      <c r="W14" s="1"/>
      <c r="X14" s="1"/>
      <c r="Y14" s="1"/>
      <c r="Z14" s="1"/>
    </row>
    <row r="15" spans="1:26" ht="31.5" hidden="1" customHeight="1">
      <c r="A15" s="459" t="s">
        <v>50</v>
      </c>
      <c r="B15" s="484" t="s">
        <v>51</v>
      </c>
      <c r="C15" s="487"/>
      <c r="D15" s="486"/>
      <c r="E15" s="497"/>
      <c r="F15" s="454"/>
      <c r="G15" s="440"/>
      <c r="H15" s="110"/>
      <c r="I15" s="530"/>
      <c r="J15" s="514"/>
      <c r="K15" s="514"/>
      <c r="L15" s="514"/>
      <c r="M15" s="1"/>
      <c r="N15" s="1"/>
      <c r="O15" s="1"/>
      <c r="P15" s="1"/>
      <c r="Q15" s="1"/>
      <c r="R15" s="1"/>
      <c r="S15" s="1"/>
      <c r="T15" s="1"/>
      <c r="U15" s="1"/>
      <c r="V15" s="1"/>
      <c r="W15" s="1"/>
      <c r="X15" s="1"/>
      <c r="Y15" s="1"/>
      <c r="Z15" s="1"/>
    </row>
    <row r="16" spans="1:26" ht="15.75" hidden="1" customHeight="1">
      <c r="A16" s="459" t="s">
        <v>52</v>
      </c>
      <c r="B16" s="484" t="s">
        <v>53</v>
      </c>
      <c r="C16" s="487"/>
      <c r="D16" s="486"/>
      <c r="E16" s="497"/>
      <c r="F16" s="454"/>
      <c r="G16" s="440"/>
      <c r="H16" s="110"/>
      <c r="I16" s="530"/>
      <c r="J16" s="514"/>
      <c r="K16" s="514"/>
      <c r="L16" s="514"/>
      <c r="M16" s="1"/>
      <c r="N16" s="1"/>
      <c r="O16" s="1"/>
      <c r="P16" s="1"/>
      <c r="Q16" s="1"/>
      <c r="R16" s="1"/>
      <c r="S16" s="1"/>
      <c r="T16" s="1"/>
      <c r="U16" s="1"/>
      <c r="V16" s="1"/>
      <c r="W16" s="1"/>
      <c r="X16" s="1"/>
      <c r="Y16" s="1"/>
      <c r="Z16" s="1"/>
    </row>
    <row r="17" spans="1:26" ht="31.5" hidden="1" customHeight="1">
      <c r="A17" s="459" t="s">
        <v>55</v>
      </c>
      <c r="B17" s="484" t="s">
        <v>56</v>
      </c>
      <c r="C17" s="487"/>
      <c r="D17" s="486"/>
      <c r="E17" s="497"/>
      <c r="F17" s="454"/>
      <c r="G17" s="440"/>
      <c r="H17" s="110"/>
      <c r="I17" s="530"/>
      <c r="J17" s="514"/>
      <c r="K17" s="514"/>
      <c r="L17" s="514"/>
      <c r="M17" s="1"/>
      <c r="N17" s="1"/>
      <c r="O17" s="1"/>
      <c r="P17" s="1"/>
      <c r="Q17" s="1"/>
      <c r="R17" s="1"/>
      <c r="S17" s="1"/>
      <c r="T17" s="1"/>
      <c r="U17" s="1"/>
      <c r="V17" s="1"/>
      <c r="W17" s="1"/>
      <c r="X17" s="1"/>
      <c r="Y17" s="1"/>
      <c r="Z17" s="1"/>
    </row>
    <row r="18" spans="1:26" ht="31.5" hidden="1">
      <c r="A18" s="459" t="s">
        <v>57</v>
      </c>
      <c r="B18" s="484" t="s">
        <v>58</v>
      </c>
      <c r="C18" s="487"/>
      <c r="D18" s="486"/>
      <c r="E18" s="497"/>
      <c r="F18" s="487"/>
      <c r="G18" s="440"/>
      <c r="H18" s="110"/>
      <c r="I18" s="530"/>
      <c r="J18" s="514"/>
      <c r="K18" s="514"/>
      <c r="L18" s="514"/>
      <c r="M18" s="1"/>
      <c r="N18" s="1"/>
      <c r="O18" s="1"/>
      <c r="P18" s="1"/>
      <c r="Q18" s="1"/>
      <c r="R18" s="1"/>
      <c r="S18" s="1"/>
      <c r="T18" s="1"/>
      <c r="U18" s="1"/>
      <c r="V18" s="1"/>
      <c r="W18" s="1"/>
      <c r="X18" s="1"/>
      <c r="Y18" s="1"/>
      <c r="Z18" s="1"/>
    </row>
    <row r="19" spans="1:26" ht="15.75" hidden="1">
      <c r="A19" s="459" t="s">
        <v>14</v>
      </c>
      <c r="B19" s="484"/>
      <c r="C19" s="487"/>
      <c r="D19" s="486"/>
      <c r="E19" s="497"/>
      <c r="F19" s="487"/>
      <c r="G19" s="440"/>
      <c r="H19" s="110"/>
      <c r="I19" s="530"/>
      <c r="J19" s="514"/>
      <c r="K19" s="514"/>
      <c r="L19" s="514"/>
      <c r="M19" s="1"/>
      <c r="N19" s="1"/>
      <c r="O19" s="1"/>
      <c r="P19" s="1"/>
      <c r="Q19" s="1"/>
      <c r="R19" s="1"/>
      <c r="S19" s="1"/>
      <c r="T19" s="1"/>
      <c r="U19" s="1"/>
      <c r="V19" s="1"/>
      <c r="W19" s="1"/>
      <c r="X19" s="1"/>
      <c r="Y19" s="1"/>
      <c r="Z19" s="1"/>
    </row>
    <row r="20" spans="1:26" ht="54.75" customHeight="1">
      <c r="A20" s="432" t="s">
        <v>60</v>
      </c>
      <c r="B20" s="484" t="s">
        <v>61</v>
      </c>
      <c r="C20" s="487" t="s">
        <v>62</v>
      </c>
      <c r="D20" s="488">
        <v>0</v>
      </c>
      <c r="E20" s="490" t="s">
        <v>63</v>
      </c>
      <c r="F20" s="489"/>
      <c r="G20" s="440"/>
      <c r="H20" s="110"/>
      <c r="I20" s="530"/>
      <c r="J20" s="453"/>
      <c r="K20" s="514"/>
      <c r="L20" s="453"/>
      <c r="M20" s="1"/>
      <c r="N20" s="1"/>
      <c r="O20" s="1"/>
      <c r="P20" s="1"/>
      <c r="Q20" s="1"/>
      <c r="R20" s="1"/>
      <c r="S20" s="1"/>
      <c r="T20" s="1"/>
      <c r="U20" s="1"/>
      <c r="V20" s="1"/>
      <c r="W20" s="1"/>
      <c r="X20" s="1"/>
      <c r="Y20" s="1"/>
      <c r="Z20" s="1"/>
    </row>
    <row r="21" spans="1:26" ht="30" hidden="1" customHeight="1">
      <c r="A21" s="459" t="s">
        <v>65</v>
      </c>
      <c r="B21" s="484" t="s">
        <v>67</v>
      </c>
      <c r="C21" s="440"/>
      <c r="D21" s="488"/>
      <c r="E21" s="490"/>
      <c r="F21" s="440"/>
      <c r="G21" s="440"/>
      <c r="H21" s="110"/>
      <c r="I21" s="530"/>
      <c r="J21" s="514"/>
      <c r="K21" s="514"/>
      <c r="L21" s="514"/>
      <c r="M21" s="1"/>
      <c r="N21" s="1"/>
      <c r="O21" s="1"/>
      <c r="P21" s="1"/>
      <c r="Q21" s="1"/>
      <c r="R21" s="1"/>
      <c r="S21" s="1"/>
      <c r="T21" s="1"/>
      <c r="U21" s="1"/>
      <c r="V21" s="1"/>
      <c r="W21" s="1"/>
      <c r="X21" s="1"/>
      <c r="Y21" s="1"/>
      <c r="Z21" s="1"/>
    </row>
    <row r="22" spans="1:26" ht="47.25">
      <c r="A22" s="432" t="s">
        <v>69</v>
      </c>
      <c r="B22" s="484" t="s">
        <v>71</v>
      </c>
      <c r="C22" s="487" t="s">
        <v>72</v>
      </c>
      <c r="D22" s="486">
        <v>0</v>
      </c>
      <c r="E22" s="497" t="s">
        <v>27</v>
      </c>
      <c r="F22" s="485" t="s">
        <v>74</v>
      </c>
      <c r="G22" s="440"/>
      <c r="H22" s="110"/>
      <c r="I22" s="530"/>
      <c r="J22" s="453"/>
      <c r="K22" s="514"/>
      <c r="L22" s="453"/>
      <c r="M22" s="1"/>
      <c r="N22" s="1"/>
      <c r="O22" s="1"/>
      <c r="P22" s="1"/>
      <c r="Q22" s="1"/>
      <c r="R22" s="1"/>
      <c r="S22" s="1"/>
      <c r="T22" s="1"/>
      <c r="U22" s="1"/>
      <c r="V22" s="1"/>
      <c r="W22" s="1"/>
      <c r="X22" s="1"/>
      <c r="Y22" s="1"/>
      <c r="Z22" s="1"/>
    </row>
    <row r="23" spans="1:26" ht="31.5" hidden="1" customHeight="1">
      <c r="A23" s="459" t="s">
        <v>75</v>
      </c>
      <c r="B23" s="484" t="s">
        <v>76</v>
      </c>
      <c r="C23" s="440"/>
      <c r="D23" s="490"/>
      <c r="E23" s="490"/>
      <c r="F23" s="440"/>
      <c r="G23" s="440"/>
      <c r="H23" s="110"/>
      <c r="I23" s="530"/>
      <c r="J23" s="514"/>
      <c r="K23" s="514"/>
      <c r="L23" s="514"/>
      <c r="M23" s="1"/>
      <c r="N23" s="1"/>
      <c r="O23" s="1"/>
      <c r="P23" s="1"/>
      <c r="Q23" s="1"/>
      <c r="R23" s="1"/>
      <c r="S23" s="1"/>
      <c r="T23" s="1"/>
      <c r="U23" s="1"/>
      <c r="V23" s="1"/>
      <c r="W23" s="1"/>
      <c r="X23" s="1"/>
      <c r="Y23" s="1"/>
      <c r="Z23" s="1"/>
    </row>
    <row r="24" spans="1:26" ht="31.5" hidden="1" customHeight="1">
      <c r="A24" s="459" t="s">
        <v>77</v>
      </c>
      <c r="B24" s="484" t="s">
        <v>78</v>
      </c>
      <c r="C24" s="440"/>
      <c r="D24" s="490"/>
      <c r="E24" s="490"/>
      <c r="F24" s="440"/>
      <c r="G24" s="440"/>
      <c r="H24" s="110"/>
      <c r="I24" s="530"/>
      <c r="J24" s="514"/>
      <c r="K24" s="514"/>
      <c r="L24" s="514"/>
      <c r="M24" s="1"/>
      <c r="N24" s="1"/>
      <c r="O24" s="1"/>
      <c r="P24" s="1"/>
      <c r="Q24" s="1"/>
      <c r="R24" s="1"/>
      <c r="S24" s="1"/>
      <c r="T24" s="1"/>
      <c r="U24" s="1"/>
      <c r="V24" s="1"/>
      <c r="W24" s="1"/>
      <c r="X24" s="1"/>
      <c r="Y24" s="1"/>
      <c r="Z24" s="1"/>
    </row>
    <row r="25" spans="1:26" ht="39.75" customHeight="1">
      <c r="A25" s="432" t="s">
        <v>79</v>
      </c>
      <c r="B25" s="1048" t="s">
        <v>80</v>
      </c>
      <c r="C25" s="1049"/>
      <c r="D25" s="1049"/>
      <c r="E25" s="1049"/>
      <c r="F25" s="1049"/>
      <c r="G25" s="1049"/>
      <c r="H25" s="110">
        <f>SUM(D27:D33)</f>
        <v>0</v>
      </c>
      <c r="I25" s="530">
        <f>COUNT(D27:D33)*2</f>
        <v>8</v>
      </c>
      <c r="J25" s="453"/>
      <c r="K25" s="514"/>
      <c r="L25" s="453"/>
      <c r="M25" s="1"/>
      <c r="N25" s="1"/>
      <c r="O25" s="1"/>
      <c r="P25" s="1"/>
      <c r="Q25" s="1"/>
      <c r="R25" s="1"/>
      <c r="S25" s="1"/>
      <c r="T25" s="1"/>
      <c r="U25" s="1"/>
      <c r="V25" s="1"/>
      <c r="W25" s="1"/>
      <c r="X25" s="1"/>
      <c r="Y25" s="1"/>
      <c r="Z25" s="1"/>
    </row>
    <row r="26" spans="1:26" ht="31.5" hidden="1" customHeight="1">
      <c r="A26" s="459" t="s">
        <v>82</v>
      </c>
      <c r="B26" s="484" t="s">
        <v>83</v>
      </c>
      <c r="C26" s="440"/>
      <c r="D26" s="490"/>
      <c r="E26" s="490"/>
      <c r="F26" s="440"/>
      <c r="G26" s="440"/>
      <c r="H26" s="110"/>
      <c r="I26" s="530"/>
      <c r="J26" s="514"/>
      <c r="K26" s="514"/>
      <c r="L26" s="514"/>
      <c r="M26" s="1"/>
      <c r="N26" s="1"/>
      <c r="O26" s="1"/>
      <c r="P26" s="1"/>
      <c r="Q26" s="1"/>
      <c r="R26" s="1"/>
      <c r="S26" s="1"/>
      <c r="T26" s="1"/>
      <c r="U26" s="1"/>
      <c r="V26" s="1"/>
      <c r="W26" s="1"/>
      <c r="X26" s="1"/>
      <c r="Y26" s="1"/>
      <c r="Z26" s="1"/>
    </row>
    <row r="27" spans="1:26" ht="51.75" customHeight="1">
      <c r="A27" s="432" t="s">
        <v>84</v>
      </c>
      <c r="B27" s="484" t="s">
        <v>85</v>
      </c>
      <c r="C27" s="489" t="s">
        <v>86</v>
      </c>
      <c r="D27" s="488">
        <v>0</v>
      </c>
      <c r="E27" s="490" t="s">
        <v>87</v>
      </c>
      <c r="F27" s="489" t="s">
        <v>86</v>
      </c>
      <c r="G27" s="440"/>
      <c r="H27" s="110"/>
      <c r="I27" s="530"/>
      <c r="J27" s="453"/>
      <c r="K27" s="514"/>
      <c r="L27" s="453"/>
      <c r="M27" s="1"/>
      <c r="N27" s="1"/>
      <c r="O27" s="1"/>
      <c r="P27" s="1"/>
      <c r="Q27" s="1"/>
      <c r="R27" s="1"/>
      <c r="S27" s="1"/>
      <c r="T27" s="1"/>
      <c r="U27" s="1"/>
      <c r="V27" s="1"/>
      <c r="W27" s="1"/>
      <c r="X27" s="1"/>
      <c r="Y27" s="1"/>
      <c r="Z27" s="1"/>
    </row>
    <row r="28" spans="1:26" ht="51.75" customHeight="1">
      <c r="A28" s="432"/>
      <c r="B28" s="484"/>
      <c r="C28" s="489" t="s">
        <v>88</v>
      </c>
      <c r="D28" s="488">
        <v>0</v>
      </c>
      <c r="E28" s="490"/>
      <c r="F28" s="489"/>
      <c r="G28" s="440"/>
      <c r="H28" s="110"/>
      <c r="I28" s="530"/>
      <c r="J28" s="453"/>
      <c r="K28" s="514"/>
      <c r="L28" s="453"/>
      <c r="M28" s="1"/>
      <c r="N28" s="1"/>
      <c r="O28" s="1"/>
      <c r="P28" s="1"/>
      <c r="Q28" s="1"/>
      <c r="R28" s="1"/>
      <c r="S28" s="1"/>
      <c r="T28" s="1"/>
      <c r="U28" s="1"/>
      <c r="V28" s="1"/>
      <c r="W28" s="1"/>
      <c r="X28" s="1"/>
      <c r="Y28" s="1"/>
      <c r="Z28" s="1"/>
    </row>
    <row r="29" spans="1:26" ht="51.75" customHeight="1">
      <c r="A29" s="432"/>
      <c r="B29" s="484"/>
      <c r="C29" s="489" t="s">
        <v>89</v>
      </c>
      <c r="D29" s="488">
        <v>0</v>
      </c>
      <c r="E29" s="490"/>
      <c r="F29" s="489"/>
      <c r="G29" s="440"/>
      <c r="H29" s="110"/>
      <c r="I29" s="530"/>
      <c r="J29" s="453"/>
      <c r="K29" s="514"/>
      <c r="L29" s="453"/>
      <c r="M29" s="1"/>
      <c r="N29" s="1"/>
      <c r="O29" s="1"/>
      <c r="P29" s="1"/>
      <c r="Q29" s="1"/>
      <c r="R29" s="1"/>
      <c r="S29" s="1"/>
      <c r="T29" s="1"/>
      <c r="U29" s="1"/>
      <c r="V29" s="1"/>
      <c r="W29" s="1"/>
      <c r="X29" s="1"/>
      <c r="Y29" s="1"/>
      <c r="Z29" s="1"/>
    </row>
    <row r="30" spans="1:26" ht="31.5" customHeight="1">
      <c r="A30" s="432" t="s">
        <v>90</v>
      </c>
      <c r="B30" s="484" t="s">
        <v>91</v>
      </c>
      <c r="C30" s="489" t="s">
        <v>92</v>
      </c>
      <c r="D30" s="488">
        <v>0</v>
      </c>
      <c r="E30" s="490" t="s">
        <v>87</v>
      </c>
      <c r="F30" s="489" t="s">
        <v>93</v>
      </c>
      <c r="G30" s="440"/>
      <c r="H30" s="110"/>
      <c r="I30" s="530"/>
      <c r="J30" s="453"/>
      <c r="K30" s="514"/>
      <c r="L30" s="453"/>
      <c r="M30" s="1"/>
      <c r="N30" s="1"/>
      <c r="O30" s="1"/>
      <c r="P30" s="1"/>
      <c r="Q30" s="1"/>
      <c r="R30" s="1"/>
      <c r="S30" s="1"/>
      <c r="T30" s="1"/>
      <c r="U30" s="1"/>
      <c r="V30" s="1"/>
      <c r="W30" s="1"/>
      <c r="X30" s="1"/>
      <c r="Y30" s="1"/>
      <c r="Z30" s="1"/>
    </row>
    <row r="31" spans="1:26" ht="31.5" hidden="1" customHeight="1">
      <c r="A31" s="27"/>
      <c r="B31" s="484"/>
      <c r="C31" s="440"/>
      <c r="D31" s="490"/>
      <c r="E31" s="490"/>
      <c r="F31" s="489"/>
      <c r="G31" s="440"/>
      <c r="H31" s="110"/>
      <c r="I31" s="530"/>
      <c r="J31" s="514"/>
      <c r="K31" s="514"/>
      <c r="L31" s="514"/>
      <c r="M31" s="1"/>
      <c r="N31" s="1"/>
      <c r="O31" s="1"/>
      <c r="P31" s="1"/>
      <c r="Q31" s="1"/>
      <c r="R31" s="1"/>
      <c r="S31" s="1"/>
      <c r="T31" s="1"/>
      <c r="U31" s="1"/>
      <c r="V31" s="1"/>
      <c r="W31" s="1"/>
      <c r="X31" s="1"/>
      <c r="Y31" s="1"/>
      <c r="Z31" s="1"/>
    </row>
    <row r="32" spans="1:26" ht="31.5" hidden="1" customHeight="1">
      <c r="A32" s="27"/>
      <c r="B32" s="484"/>
      <c r="C32" s="440"/>
      <c r="D32" s="490"/>
      <c r="E32" s="490"/>
      <c r="F32" s="489"/>
      <c r="G32" s="440"/>
      <c r="H32" s="110"/>
      <c r="I32" s="530"/>
      <c r="J32" s="514"/>
      <c r="K32" s="514"/>
      <c r="L32" s="514"/>
      <c r="M32" s="1"/>
      <c r="N32" s="1"/>
      <c r="O32" s="1"/>
      <c r="P32" s="1"/>
      <c r="Q32" s="1"/>
      <c r="R32" s="1"/>
      <c r="S32" s="1"/>
      <c r="T32" s="1"/>
      <c r="U32" s="1"/>
      <c r="V32" s="1"/>
      <c r="W32" s="1"/>
      <c r="X32" s="1"/>
      <c r="Y32" s="1"/>
      <c r="Z32" s="1"/>
    </row>
    <row r="33" spans="1:26" ht="47.25" hidden="1" customHeight="1">
      <c r="A33" s="459" t="s">
        <v>96</v>
      </c>
      <c r="B33" s="484" t="s">
        <v>97</v>
      </c>
      <c r="C33" s="489"/>
      <c r="D33" s="490"/>
      <c r="E33" s="490"/>
      <c r="F33" s="440"/>
      <c r="G33" s="440"/>
      <c r="H33" s="110"/>
      <c r="I33" s="530"/>
      <c r="J33" s="514"/>
      <c r="K33" s="514"/>
      <c r="L33" s="514"/>
      <c r="M33" s="1"/>
      <c r="N33" s="1"/>
      <c r="O33" s="1"/>
      <c r="P33" s="1"/>
      <c r="Q33" s="1"/>
      <c r="R33" s="1"/>
      <c r="S33" s="1"/>
      <c r="T33" s="1"/>
      <c r="U33" s="1"/>
      <c r="V33" s="1"/>
      <c r="W33" s="1"/>
      <c r="X33" s="1"/>
      <c r="Y33" s="1"/>
      <c r="Z33" s="1"/>
    </row>
    <row r="34" spans="1:26" ht="31.5" hidden="1" customHeight="1">
      <c r="A34" s="459" t="s">
        <v>98</v>
      </c>
      <c r="B34" s="484" t="s">
        <v>99</v>
      </c>
      <c r="C34" s="440"/>
      <c r="D34" s="490"/>
      <c r="E34" s="490"/>
      <c r="F34" s="440"/>
      <c r="G34" s="440"/>
      <c r="H34" s="110"/>
      <c r="I34" s="530"/>
      <c r="J34" s="514"/>
      <c r="K34" s="514"/>
      <c r="L34" s="514"/>
      <c r="M34" s="1"/>
      <c r="N34" s="1"/>
      <c r="O34" s="1"/>
      <c r="P34" s="1"/>
      <c r="Q34" s="1"/>
      <c r="R34" s="1"/>
      <c r="S34" s="1"/>
      <c r="T34" s="1"/>
      <c r="U34" s="1"/>
      <c r="V34" s="1"/>
      <c r="W34" s="1"/>
      <c r="X34" s="1"/>
      <c r="Y34" s="1"/>
      <c r="Z34" s="1"/>
    </row>
    <row r="35" spans="1:26" ht="39.75" customHeight="1">
      <c r="A35" s="432" t="s">
        <v>103</v>
      </c>
      <c r="B35" s="1048" t="s">
        <v>102</v>
      </c>
      <c r="C35" s="1049"/>
      <c r="D35" s="1049"/>
      <c r="E35" s="1049"/>
      <c r="F35" s="1049"/>
      <c r="G35" s="1049"/>
      <c r="H35" s="110">
        <f>SUM(D36:D38)</f>
        <v>0</v>
      </c>
      <c r="I35" s="530">
        <f>COUNT(D36:D38)*2</f>
        <v>6</v>
      </c>
      <c r="J35" s="453"/>
      <c r="K35" s="514"/>
      <c r="L35" s="453"/>
      <c r="M35" s="1"/>
      <c r="N35" s="1"/>
      <c r="O35" s="1"/>
      <c r="P35" s="1"/>
      <c r="Q35" s="1"/>
      <c r="R35" s="1"/>
      <c r="S35" s="1"/>
      <c r="T35" s="1"/>
      <c r="U35" s="1"/>
      <c r="V35" s="1"/>
      <c r="W35" s="1"/>
      <c r="X35" s="1"/>
      <c r="Y35" s="1"/>
      <c r="Z35" s="1"/>
    </row>
    <row r="36" spans="1:26" ht="31.5">
      <c r="A36" s="432" t="s">
        <v>112</v>
      </c>
      <c r="B36" s="484" t="s">
        <v>105</v>
      </c>
      <c r="C36" s="489" t="s">
        <v>113</v>
      </c>
      <c r="D36" s="488">
        <v>0</v>
      </c>
      <c r="E36" s="497" t="s">
        <v>27</v>
      </c>
      <c r="F36" s="489"/>
      <c r="G36" s="440"/>
      <c r="H36" s="110"/>
      <c r="I36" s="530"/>
      <c r="J36" s="453"/>
      <c r="K36" s="514"/>
      <c r="L36" s="453"/>
      <c r="M36" s="1"/>
      <c r="N36" s="1"/>
      <c r="O36" s="1"/>
      <c r="P36" s="1"/>
      <c r="Q36" s="1"/>
      <c r="R36" s="1"/>
      <c r="S36" s="1"/>
      <c r="T36" s="1"/>
      <c r="U36" s="1"/>
      <c r="V36" s="1"/>
      <c r="W36" s="1"/>
      <c r="X36" s="1"/>
      <c r="Y36" s="1"/>
      <c r="Z36" s="1"/>
    </row>
    <row r="37" spans="1:26" ht="33" customHeight="1">
      <c r="A37" s="432"/>
      <c r="B37" s="484"/>
      <c r="C37" s="489" t="s">
        <v>114</v>
      </c>
      <c r="D37" s="488">
        <v>0</v>
      </c>
      <c r="E37" s="497" t="s">
        <v>87</v>
      </c>
      <c r="F37" s="489" t="s">
        <v>115</v>
      </c>
      <c r="G37" s="440"/>
      <c r="H37" s="110"/>
      <c r="I37" s="530"/>
      <c r="J37" s="453"/>
      <c r="K37" s="514"/>
      <c r="L37" s="453"/>
      <c r="M37" s="1"/>
      <c r="N37" s="1"/>
      <c r="O37" s="1"/>
      <c r="P37" s="1"/>
      <c r="Q37" s="1"/>
      <c r="R37" s="1"/>
      <c r="S37" s="1"/>
      <c r="T37" s="1"/>
      <c r="U37" s="1"/>
      <c r="V37" s="1"/>
      <c r="W37" s="1"/>
      <c r="X37" s="1"/>
      <c r="Y37" s="1"/>
      <c r="Z37" s="1"/>
    </row>
    <row r="38" spans="1:26" ht="60.75" customHeight="1">
      <c r="A38" s="432" t="s">
        <v>116</v>
      </c>
      <c r="B38" s="484" t="s">
        <v>107</v>
      </c>
      <c r="C38" s="487" t="s">
        <v>117</v>
      </c>
      <c r="D38" s="488">
        <v>0</v>
      </c>
      <c r="E38" s="497" t="s">
        <v>27</v>
      </c>
      <c r="F38" s="489" t="s">
        <v>118</v>
      </c>
      <c r="G38" s="440"/>
      <c r="H38" s="110"/>
      <c r="I38" s="530"/>
      <c r="J38" s="453"/>
      <c r="K38" s="514"/>
      <c r="L38" s="453"/>
      <c r="M38" s="1"/>
      <c r="N38" s="1"/>
      <c r="O38" s="1"/>
      <c r="P38" s="1"/>
      <c r="Q38" s="1"/>
      <c r="R38" s="1"/>
      <c r="S38" s="1"/>
      <c r="T38" s="1"/>
      <c r="U38" s="1"/>
      <c r="V38" s="1"/>
      <c r="W38" s="1"/>
      <c r="X38" s="1"/>
      <c r="Y38" s="1"/>
      <c r="Z38" s="1"/>
    </row>
    <row r="39" spans="1:26" ht="39.75" hidden="1" customHeight="1">
      <c r="A39" s="459" t="s">
        <v>110</v>
      </c>
      <c r="B39" s="1048" t="s">
        <v>111</v>
      </c>
      <c r="C39" s="1049"/>
      <c r="D39" s="1049"/>
      <c r="E39" s="1049"/>
      <c r="F39" s="1049"/>
      <c r="G39" s="1049"/>
      <c r="H39" s="110"/>
      <c r="I39" s="530"/>
      <c r="J39" s="514"/>
      <c r="K39" s="514"/>
      <c r="L39" s="514"/>
      <c r="M39" s="1"/>
      <c r="N39" s="1"/>
      <c r="O39" s="1"/>
      <c r="P39" s="1"/>
      <c r="Q39" s="1"/>
      <c r="R39" s="1"/>
      <c r="S39" s="1"/>
      <c r="T39" s="1"/>
      <c r="U39" s="1"/>
      <c r="V39" s="1"/>
      <c r="W39" s="1"/>
      <c r="X39" s="1"/>
      <c r="Y39" s="1"/>
      <c r="Z39" s="1"/>
    </row>
    <row r="40" spans="1:26" ht="47.25" hidden="1" customHeight="1">
      <c r="A40" s="459" t="s">
        <v>119</v>
      </c>
      <c r="B40" s="484" t="s">
        <v>120</v>
      </c>
      <c r="C40" s="440"/>
      <c r="D40" s="490"/>
      <c r="E40" s="490"/>
      <c r="F40" s="440"/>
      <c r="G40" s="440"/>
      <c r="H40" s="110"/>
      <c r="I40" s="530"/>
      <c r="J40" s="514"/>
      <c r="K40" s="514"/>
      <c r="L40" s="514"/>
      <c r="M40" s="1"/>
      <c r="N40" s="1"/>
      <c r="O40" s="1"/>
      <c r="P40" s="1"/>
      <c r="Q40" s="1"/>
      <c r="R40" s="1"/>
      <c r="S40" s="1"/>
      <c r="T40" s="1"/>
      <c r="U40" s="1"/>
      <c r="V40" s="1"/>
      <c r="W40" s="1"/>
      <c r="X40" s="1"/>
      <c r="Y40" s="1"/>
      <c r="Z40" s="1"/>
    </row>
    <row r="41" spans="1:26" ht="47.25" hidden="1" customHeight="1">
      <c r="A41" s="459" t="s">
        <v>121</v>
      </c>
      <c r="B41" s="484" t="s">
        <v>122</v>
      </c>
      <c r="C41" s="440"/>
      <c r="D41" s="490"/>
      <c r="E41" s="490"/>
      <c r="F41" s="440"/>
      <c r="G41" s="440"/>
      <c r="H41" s="110"/>
      <c r="I41" s="530"/>
      <c r="J41" s="514"/>
      <c r="K41" s="514"/>
      <c r="L41" s="514"/>
      <c r="M41" s="1"/>
      <c r="N41" s="1"/>
      <c r="O41" s="1"/>
      <c r="P41" s="1"/>
      <c r="Q41" s="1"/>
      <c r="R41" s="1"/>
      <c r="S41" s="1"/>
      <c r="T41" s="1"/>
      <c r="U41" s="1"/>
      <c r="V41" s="1"/>
      <c r="W41" s="1"/>
      <c r="X41" s="1"/>
      <c r="Y41" s="1"/>
      <c r="Z41" s="1"/>
    </row>
    <row r="42" spans="1:26" ht="47.25" hidden="1" customHeight="1">
      <c r="A42" s="459" t="s">
        <v>123</v>
      </c>
      <c r="B42" s="484" t="s">
        <v>124</v>
      </c>
      <c r="C42" s="440"/>
      <c r="D42" s="490"/>
      <c r="E42" s="490"/>
      <c r="F42" s="440"/>
      <c r="G42" s="440"/>
      <c r="H42" s="110"/>
      <c r="I42" s="530"/>
      <c r="J42" s="514"/>
      <c r="K42" s="514"/>
      <c r="L42" s="514"/>
      <c r="M42" s="1"/>
      <c r="N42" s="1"/>
      <c r="O42" s="1"/>
      <c r="P42" s="1"/>
      <c r="Q42" s="1"/>
      <c r="R42" s="1"/>
      <c r="S42" s="1"/>
      <c r="T42" s="1"/>
      <c r="U42" s="1"/>
      <c r="V42" s="1"/>
      <c r="W42" s="1"/>
      <c r="X42" s="1"/>
      <c r="Y42" s="1"/>
      <c r="Z42" s="1"/>
    </row>
    <row r="43" spans="1:26" ht="47.25" hidden="1" customHeight="1">
      <c r="A43" s="459" t="s">
        <v>125</v>
      </c>
      <c r="B43" s="484" t="s">
        <v>126</v>
      </c>
      <c r="C43" s="440"/>
      <c r="D43" s="490"/>
      <c r="E43" s="490"/>
      <c r="F43" s="440"/>
      <c r="G43" s="440"/>
      <c r="H43" s="110"/>
      <c r="I43" s="530"/>
      <c r="J43" s="514"/>
      <c r="K43" s="514"/>
      <c r="L43" s="514"/>
      <c r="M43" s="1"/>
      <c r="N43" s="1"/>
      <c r="O43" s="1"/>
      <c r="P43" s="1"/>
      <c r="Q43" s="1"/>
      <c r="R43" s="1"/>
      <c r="S43" s="1"/>
      <c r="T43" s="1"/>
      <c r="U43" s="1"/>
      <c r="V43" s="1"/>
      <c r="W43" s="1"/>
      <c r="X43" s="1"/>
      <c r="Y43" s="1"/>
      <c r="Z43" s="1"/>
    </row>
    <row r="44" spans="1:26" ht="47.25" hidden="1" customHeight="1">
      <c r="A44" s="459" t="s">
        <v>127</v>
      </c>
      <c r="B44" s="484" t="s">
        <v>128</v>
      </c>
      <c r="C44" s="440"/>
      <c r="D44" s="490"/>
      <c r="E44" s="490"/>
      <c r="F44" s="440"/>
      <c r="G44" s="440"/>
      <c r="H44" s="110"/>
      <c r="I44" s="530"/>
      <c r="J44" s="514"/>
      <c r="K44" s="514"/>
      <c r="L44" s="514"/>
      <c r="M44" s="1"/>
      <c r="N44" s="1"/>
      <c r="O44" s="1"/>
      <c r="P44" s="1"/>
      <c r="Q44" s="1"/>
      <c r="R44" s="1"/>
      <c r="S44" s="1"/>
      <c r="T44" s="1"/>
      <c r="U44" s="1"/>
      <c r="V44" s="1"/>
      <c r="W44" s="1"/>
      <c r="X44" s="1"/>
      <c r="Y44" s="1"/>
      <c r="Z44" s="1"/>
    </row>
    <row r="45" spans="1:26" ht="47.25" hidden="1" customHeight="1">
      <c r="A45" s="459" t="s">
        <v>129</v>
      </c>
      <c r="B45" s="484" t="s">
        <v>130</v>
      </c>
      <c r="C45" s="440"/>
      <c r="D45" s="490"/>
      <c r="E45" s="490"/>
      <c r="F45" s="440"/>
      <c r="G45" s="440"/>
      <c r="H45" s="110"/>
      <c r="I45" s="530"/>
      <c r="J45" s="514"/>
      <c r="K45" s="514"/>
      <c r="L45" s="514"/>
      <c r="M45" s="1"/>
      <c r="N45" s="1"/>
      <c r="O45" s="1"/>
      <c r="P45" s="1"/>
      <c r="Q45" s="1"/>
      <c r="R45" s="1"/>
      <c r="S45" s="1"/>
      <c r="T45" s="1"/>
      <c r="U45" s="1"/>
      <c r="V45" s="1"/>
      <c r="W45" s="1"/>
      <c r="X45" s="1"/>
      <c r="Y45" s="1"/>
      <c r="Z45" s="1"/>
    </row>
    <row r="46" spans="1:26" ht="47.25" hidden="1" customHeight="1">
      <c r="A46" s="459" t="s">
        <v>131</v>
      </c>
      <c r="B46" s="484" t="s">
        <v>133</v>
      </c>
      <c r="C46" s="440"/>
      <c r="D46" s="490"/>
      <c r="E46" s="490"/>
      <c r="F46" s="440"/>
      <c r="G46" s="440"/>
      <c r="H46" s="110"/>
      <c r="I46" s="530"/>
      <c r="J46" s="514"/>
      <c r="K46" s="514"/>
      <c r="L46" s="514"/>
      <c r="M46" s="1"/>
      <c r="N46" s="1"/>
      <c r="O46" s="1"/>
      <c r="P46" s="1"/>
      <c r="Q46" s="1"/>
      <c r="R46" s="1"/>
      <c r="S46" s="1"/>
      <c r="T46" s="1"/>
      <c r="U46" s="1"/>
      <c r="V46" s="1"/>
      <c r="W46" s="1"/>
      <c r="X46" s="1"/>
      <c r="Y46" s="1"/>
      <c r="Z46" s="1"/>
    </row>
    <row r="47" spans="1:26" ht="78.75" hidden="1" customHeight="1">
      <c r="A47" s="459" t="s">
        <v>134</v>
      </c>
      <c r="B47" s="484" t="s">
        <v>136</v>
      </c>
      <c r="C47" s="440"/>
      <c r="D47" s="490"/>
      <c r="E47" s="490"/>
      <c r="F47" s="440"/>
      <c r="G47" s="440"/>
      <c r="H47" s="110"/>
      <c r="I47" s="530"/>
      <c r="J47" s="514"/>
      <c r="K47" s="514"/>
      <c r="L47" s="514"/>
      <c r="M47" s="1"/>
      <c r="N47" s="1"/>
      <c r="O47" s="1"/>
      <c r="P47" s="1"/>
      <c r="Q47" s="1"/>
      <c r="R47" s="1"/>
      <c r="S47" s="1"/>
      <c r="T47" s="1"/>
      <c r="U47" s="1"/>
      <c r="V47" s="1"/>
      <c r="W47" s="1"/>
      <c r="X47" s="1"/>
      <c r="Y47" s="1"/>
      <c r="Z47" s="1"/>
    </row>
    <row r="48" spans="1:26" ht="47.25" hidden="1" customHeight="1">
      <c r="A48" s="459" t="s">
        <v>139</v>
      </c>
      <c r="B48" s="484" t="s">
        <v>140</v>
      </c>
      <c r="C48" s="440"/>
      <c r="D48" s="490"/>
      <c r="E48" s="490"/>
      <c r="F48" s="440"/>
      <c r="G48" s="440"/>
      <c r="H48" s="110"/>
      <c r="I48" s="530"/>
      <c r="J48" s="514"/>
      <c r="K48" s="514"/>
      <c r="L48" s="514"/>
      <c r="M48" s="1"/>
      <c r="N48" s="1"/>
      <c r="O48" s="1"/>
      <c r="P48" s="1"/>
      <c r="Q48" s="1"/>
      <c r="R48" s="1"/>
      <c r="S48" s="1"/>
      <c r="T48" s="1"/>
      <c r="U48" s="1"/>
      <c r="V48" s="1"/>
      <c r="W48" s="1"/>
      <c r="X48" s="1"/>
      <c r="Y48" s="1"/>
      <c r="Z48" s="1"/>
    </row>
    <row r="49" spans="1:26" ht="47.25" hidden="1" customHeight="1">
      <c r="A49" s="459" t="s">
        <v>142</v>
      </c>
      <c r="B49" s="484" t="s">
        <v>143</v>
      </c>
      <c r="C49" s="440"/>
      <c r="D49" s="490"/>
      <c r="E49" s="490"/>
      <c r="F49" s="440"/>
      <c r="G49" s="440"/>
      <c r="H49" s="110"/>
      <c r="I49" s="530"/>
      <c r="J49" s="514"/>
      <c r="K49" s="514"/>
      <c r="L49" s="514"/>
      <c r="M49" s="1"/>
      <c r="N49" s="1"/>
      <c r="O49" s="1"/>
      <c r="P49" s="1"/>
      <c r="Q49" s="1"/>
      <c r="R49" s="1"/>
      <c r="S49" s="1"/>
      <c r="T49" s="1"/>
      <c r="U49" s="1"/>
      <c r="V49" s="1"/>
      <c r="W49" s="1"/>
      <c r="X49" s="1"/>
      <c r="Y49" s="1"/>
      <c r="Z49" s="1"/>
    </row>
    <row r="50" spans="1:26" ht="30" hidden="1" customHeight="1">
      <c r="A50" s="459" t="s">
        <v>144</v>
      </c>
      <c r="B50" s="489" t="s">
        <v>145</v>
      </c>
      <c r="C50" s="308"/>
      <c r="D50" s="490"/>
      <c r="E50" s="490"/>
      <c r="F50" s="441"/>
      <c r="G50" s="440"/>
      <c r="H50" s="110"/>
      <c r="I50" s="530"/>
      <c r="J50" s="514"/>
      <c r="K50" s="514"/>
      <c r="L50" s="514"/>
      <c r="M50" s="1"/>
      <c r="N50" s="1"/>
      <c r="O50" s="1"/>
      <c r="P50" s="1"/>
      <c r="Q50" s="1"/>
      <c r="R50" s="1"/>
      <c r="S50" s="1"/>
      <c r="T50" s="1"/>
      <c r="U50" s="1"/>
      <c r="V50" s="1"/>
      <c r="W50" s="1"/>
      <c r="X50" s="1"/>
      <c r="Y50" s="1"/>
      <c r="Z50" s="1"/>
    </row>
    <row r="51" spans="1:26" ht="30" customHeight="1">
      <c r="A51" s="432" t="s">
        <v>146</v>
      </c>
      <c r="B51" s="1048" t="s">
        <v>147</v>
      </c>
      <c r="C51" s="1049"/>
      <c r="D51" s="1049"/>
      <c r="E51" s="1049"/>
      <c r="F51" s="1049"/>
      <c r="G51" s="1049"/>
      <c r="H51" s="110">
        <f>SUM(D54:D58)</f>
        <v>0</v>
      </c>
      <c r="I51" s="530">
        <f>COUNT(D54:D58)*2</f>
        <v>2</v>
      </c>
      <c r="J51" s="453"/>
      <c r="K51" s="514"/>
      <c r="L51" s="453"/>
      <c r="M51" s="1"/>
      <c r="N51" s="1"/>
      <c r="O51" s="1"/>
      <c r="P51" s="1"/>
      <c r="Q51" s="1"/>
      <c r="R51" s="1"/>
      <c r="S51" s="1"/>
      <c r="T51" s="1"/>
      <c r="U51" s="1"/>
      <c r="V51" s="1"/>
      <c r="W51" s="1"/>
      <c r="X51" s="1"/>
      <c r="Y51" s="1"/>
      <c r="Z51" s="1"/>
    </row>
    <row r="52" spans="1:26" ht="30" hidden="1" customHeight="1">
      <c r="A52" s="459" t="s">
        <v>149</v>
      </c>
      <c r="B52" s="484" t="s">
        <v>150</v>
      </c>
      <c r="C52" s="440"/>
      <c r="D52" s="490"/>
      <c r="E52" s="490"/>
      <c r="F52" s="440"/>
      <c r="G52" s="440"/>
      <c r="H52" s="110"/>
      <c r="I52" s="530"/>
      <c r="J52" s="514"/>
      <c r="K52" s="514"/>
      <c r="L52" s="514"/>
      <c r="M52" s="1"/>
      <c r="N52" s="1"/>
      <c r="O52" s="1"/>
      <c r="P52" s="1"/>
      <c r="Q52" s="1"/>
      <c r="R52" s="1"/>
      <c r="S52" s="1"/>
      <c r="T52" s="1"/>
      <c r="U52" s="1"/>
      <c r="V52" s="1"/>
      <c r="W52" s="1"/>
      <c r="X52" s="1"/>
      <c r="Y52" s="1"/>
      <c r="Z52" s="1"/>
    </row>
    <row r="53" spans="1:26" ht="30" hidden="1" customHeight="1">
      <c r="A53" s="459" t="s">
        <v>151</v>
      </c>
      <c r="B53" s="484" t="s">
        <v>152</v>
      </c>
      <c r="C53" s="440"/>
      <c r="D53" s="490"/>
      <c r="E53" s="490"/>
      <c r="F53" s="440"/>
      <c r="G53" s="440"/>
      <c r="H53" s="110"/>
      <c r="I53" s="530"/>
      <c r="J53" s="514"/>
      <c r="K53" s="514"/>
      <c r="L53" s="514"/>
      <c r="M53" s="1"/>
      <c r="N53" s="1"/>
      <c r="O53" s="1"/>
      <c r="P53" s="1"/>
      <c r="Q53" s="1"/>
      <c r="R53" s="1"/>
      <c r="S53" s="1"/>
      <c r="T53" s="1"/>
      <c r="U53" s="1"/>
      <c r="V53" s="1"/>
      <c r="W53" s="1"/>
      <c r="X53" s="1"/>
      <c r="Y53" s="1"/>
      <c r="Z53" s="1"/>
    </row>
    <row r="54" spans="1:26" ht="30" hidden="1" customHeight="1">
      <c r="A54" s="459" t="s">
        <v>155</v>
      </c>
      <c r="B54" s="484" t="s">
        <v>154</v>
      </c>
      <c r="C54" s="454"/>
      <c r="D54" s="490"/>
      <c r="E54" s="497"/>
      <c r="F54" s="440"/>
      <c r="G54" s="440"/>
      <c r="H54" s="110"/>
      <c r="I54" s="530"/>
      <c r="J54" s="514"/>
      <c r="K54" s="514"/>
      <c r="L54" s="514"/>
      <c r="M54" s="1"/>
      <c r="N54" s="1"/>
      <c r="O54" s="1"/>
      <c r="P54" s="1"/>
      <c r="Q54" s="1"/>
      <c r="R54" s="1"/>
      <c r="S54" s="1"/>
      <c r="T54" s="1"/>
      <c r="U54" s="1"/>
      <c r="V54" s="1"/>
      <c r="W54" s="1"/>
      <c r="X54" s="1"/>
      <c r="Y54" s="1"/>
      <c r="Z54" s="1"/>
    </row>
    <row r="55" spans="1:26" ht="30" hidden="1" customHeight="1">
      <c r="A55" s="459" t="s">
        <v>156</v>
      </c>
      <c r="B55" s="484" t="s">
        <v>157</v>
      </c>
      <c r="C55" s="440"/>
      <c r="D55" s="490"/>
      <c r="E55" s="490"/>
      <c r="F55" s="440"/>
      <c r="G55" s="440"/>
      <c r="H55" s="110"/>
      <c r="I55" s="530"/>
      <c r="J55" s="514"/>
      <c r="K55" s="514"/>
      <c r="L55" s="514"/>
      <c r="M55" s="1"/>
      <c r="N55" s="1"/>
      <c r="O55" s="1"/>
      <c r="P55" s="1"/>
      <c r="Q55" s="1"/>
      <c r="R55" s="1"/>
      <c r="S55" s="1"/>
      <c r="T55" s="1"/>
      <c r="U55" s="1"/>
      <c r="V55" s="1"/>
      <c r="W55" s="1"/>
      <c r="X55" s="1"/>
      <c r="Y55" s="1"/>
      <c r="Z55" s="1"/>
    </row>
    <row r="56" spans="1:26" ht="30" hidden="1" customHeight="1">
      <c r="A56" s="459" t="s">
        <v>158</v>
      </c>
      <c r="B56" s="484" t="s">
        <v>159</v>
      </c>
      <c r="C56" s="440"/>
      <c r="D56" s="490"/>
      <c r="E56" s="490"/>
      <c r="F56" s="440"/>
      <c r="G56" s="440"/>
      <c r="H56" s="110"/>
      <c r="I56" s="530"/>
      <c r="J56" s="514"/>
      <c r="K56" s="514"/>
      <c r="L56" s="514"/>
      <c r="M56" s="1"/>
      <c r="N56" s="1"/>
      <c r="O56" s="1"/>
      <c r="P56" s="1"/>
      <c r="Q56" s="1"/>
      <c r="R56" s="1"/>
      <c r="S56" s="1"/>
      <c r="T56" s="1"/>
      <c r="U56" s="1"/>
      <c r="V56" s="1"/>
      <c r="W56" s="1"/>
      <c r="X56" s="1"/>
      <c r="Y56" s="1"/>
      <c r="Z56" s="1"/>
    </row>
    <row r="57" spans="1:26" ht="30" hidden="1" customHeight="1">
      <c r="A57" s="459" t="s">
        <v>160</v>
      </c>
      <c r="B57" s="484" t="s">
        <v>161</v>
      </c>
      <c r="C57" s="440"/>
      <c r="D57" s="490"/>
      <c r="E57" s="490"/>
      <c r="F57" s="440"/>
      <c r="G57" s="440"/>
      <c r="H57" s="110"/>
      <c r="I57" s="530"/>
      <c r="J57" s="514"/>
      <c r="K57" s="514"/>
      <c r="L57" s="514"/>
      <c r="M57" s="1"/>
      <c r="N57" s="1"/>
      <c r="O57" s="1"/>
      <c r="P57" s="1"/>
      <c r="Q57" s="1"/>
      <c r="R57" s="1"/>
      <c r="S57" s="1"/>
      <c r="T57" s="1"/>
      <c r="U57" s="1"/>
      <c r="V57" s="1"/>
      <c r="W57" s="1"/>
      <c r="X57" s="1"/>
      <c r="Y57" s="1"/>
      <c r="Z57" s="1"/>
    </row>
    <row r="58" spans="1:26" ht="43.5" customHeight="1">
      <c r="A58" s="432" t="s">
        <v>166</v>
      </c>
      <c r="B58" s="484" t="s">
        <v>163</v>
      </c>
      <c r="C58" s="489" t="s">
        <v>167</v>
      </c>
      <c r="D58" s="488">
        <v>0</v>
      </c>
      <c r="E58" s="497" t="s">
        <v>27</v>
      </c>
      <c r="F58" s="489"/>
      <c r="G58" s="440"/>
      <c r="H58" s="110"/>
      <c r="I58" s="530"/>
      <c r="J58" s="453"/>
      <c r="K58" s="514"/>
      <c r="L58" s="453"/>
      <c r="M58" s="1"/>
      <c r="N58" s="1"/>
      <c r="O58" s="1"/>
      <c r="P58" s="1"/>
      <c r="Q58" s="1"/>
      <c r="R58" s="1"/>
      <c r="S58" s="1"/>
      <c r="T58" s="1"/>
      <c r="U58" s="1"/>
      <c r="V58" s="1"/>
      <c r="W58" s="1"/>
      <c r="X58" s="1"/>
      <c r="Y58" s="1"/>
      <c r="Z58" s="1"/>
    </row>
    <row r="59" spans="1:26" ht="39.75" customHeight="1">
      <c r="A59" s="432" t="s">
        <v>168</v>
      </c>
      <c r="B59" s="1048" t="s">
        <v>165</v>
      </c>
      <c r="C59" s="1049"/>
      <c r="D59" s="1049"/>
      <c r="E59" s="1049"/>
      <c r="F59" s="1049"/>
      <c r="G59" s="1049"/>
      <c r="H59" s="110">
        <f>SUM(D60)</f>
        <v>0</v>
      </c>
      <c r="I59" s="530">
        <f>COUNT(D60)*2</f>
        <v>2</v>
      </c>
      <c r="J59" s="453"/>
      <c r="K59" s="514"/>
      <c r="L59" s="453"/>
      <c r="M59" s="1"/>
      <c r="N59" s="1"/>
      <c r="O59" s="1"/>
      <c r="P59" s="1"/>
      <c r="Q59" s="1"/>
      <c r="R59" s="1"/>
      <c r="S59" s="1"/>
      <c r="T59" s="1"/>
      <c r="U59" s="1"/>
      <c r="V59" s="1"/>
      <c r="W59" s="1"/>
      <c r="X59" s="1"/>
      <c r="Y59" s="1"/>
      <c r="Z59" s="1"/>
    </row>
    <row r="60" spans="1:26" ht="78.75">
      <c r="A60" s="432" t="s">
        <v>174</v>
      </c>
      <c r="B60" s="484" t="s">
        <v>170</v>
      </c>
      <c r="C60" s="487" t="s">
        <v>175</v>
      </c>
      <c r="D60" s="488">
        <v>0</v>
      </c>
      <c r="E60" s="497" t="s">
        <v>27</v>
      </c>
      <c r="F60" s="487" t="s">
        <v>176</v>
      </c>
      <c r="G60" s="440"/>
      <c r="H60" s="110"/>
      <c r="I60" s="530"/>
      <c r="J60" s="453"/>
      <c r="K60" s="514"/>
      <c r="L60" s="453"/>
      <c r="M60" s="1"/>
      <c r="N60" s="1"/>
      <c r="O60" s="1"/>
      <c r="P60" s="1"/>
      <c r="Q60" s="1"/>
      <c r="R60" s="1"/>
      <c r="S60" s="1"/>
      <c r="T60" s="1"/>
      <c r="U60" s="1"/>
      <c r="V60" s="1"/>
      <c r="W60" s="1"/>
      <c r="X60" s="1"/>
      <c r="Y60" s="1"/>
      <c r="Z60" s="1"/>
    </row>
    <row r="61" spans="1:26" ht="63" hidden="1" customHeight="1">
      <c r="A61" s="460" t="s">
        <v>171</v>
      </c>
      <c r="B61" s="484" t="s">
        <v>172</v>
      </c>
      <c r="C61" s="440"/>
      <c r="D61" s="490"/>
      <c r="E61" s="490"/>
      <c r="F61" s="440"/>
      <c r="G61" s="440"/>
      <c r="H61" s="110"/>
      <c r="I61" s="530"/>
      <c r="J61" s="514"/>
      <c r="K61" s="514"/>
      <c r="L61" s="514"/>
      <c r="M61" s="1"/>
      <c r="N61" s="1"/>
      <c r="O61" s="1"/>
      <c r="P61" s="1"/>
      <c r="Q61" s="1"/>
      <c r="R61" s="1"/>
      <c r="S61" s="1"/>
      <c r="T61" s="1"/>
      <c r="U61" s="1"/>
      <c r="V61" s="1"/>
      <c r="W61" s="1"/>
      <c r="X61" s="1"/>
      <c r="Y61" s="1"/>
      <c r="Z61" s="1"/>
    </row>
    <row r="62" spans="1:26" ht="21">
      <c r="A62" s="461" t="s">
        <v>14</v>
      </c>
      <c r="B62" s="1050" t="s">
        <v>173</v>
      </c>
      <c r="C62" s="1049"/>
      <c r="D62" s="1049"/>
      <c r="E62" s="1049"/>
      <c r="F62" s="1049"/>
      <c r="G62" s="1049"/>
      <c r="H62" s="110">
        <f>H63+H76+H92+H98+H104+H111</f>
        <v>0</v>
      </c>
      <c r="I62" s="530">
        <f>I63+I76+I92+I98+I104+I111</f>
        <v>72</v>
      </c>
      <c r="J62" s="453"/>
      <c r="K62" s="514"/>
      <c r="L62" s="453"/>
      <c r="M62" s="1"/>
      <c r="N62" s="1"/>
      <c r="O62" s="1"/>
      <c r="P62" s="1"/>
      <c r="Q62" s="1"/>
      <c r="R62" s="1"/>
      <c r="S62" s="1"/>
      <c r="T62" s="1"/>
      <c r="U62" s="1"/>
      <c r="V62" s="1"/>
      <c r="W62" s="1"/>
      <c r="X62" s="1"/>
      <c r="Y62" s="1"/>
      <c r="Z62" s="1"/>
    </row>
    <row r="63" spans="1:26" ht="39.75" customHeight="1">
      <c r="A63" s="462" t="s">
        <v>179</v>
      </c>
      <c r="B63" s="1048" t="s">
        <v>178</v>
      </c>
      <c r="C63" s="1049"/>
      <c r="D63" s="1049"/>
      <c r="E63" s="1049"/>
      <c r="F63" s="1049"/>
      <c r="G63" s="1049"/>
      <c r="H63" s="110">
        <f>SUM(D64:D75)</f>
        <v>0</v>
      </c>
      <c r="I63" s="530">
        <f>COUNT(D64:D75)*2</f>
        <v>18</v>
      </c>
      <c r="J63" s="453"/>
      <c r="K63" s="514"/>
      <c r="L63" s="453"/>
      <c r="M63" s="1"/>
      <c r="N63" s="1"/>
      <c r="O63" s="1"/>
      <c r="P63" s="1"/>
      <c r="Q63" s="1"/>
      <c r="R63" s="1"/>
      <c r="S63" s="1"/>
      <c r="T63" s="1"/>
      <c r="U63" s="1"/>
      <c r="V63" s="1"/>
      <c r="W63" s="1"/>
      <c r="X63" s="1"/>
      <c r="Y63" s="1"/>
      <c r="Z63" s="1"/>
    </row>
    <row r="64" spans="1:26" ht="45">
      <c r="A64" s="432" t="s">
        <v>186</v>
      </c>
      <c r="B64" s="491" t="s">
        <v>181</v>
      </c>
      <c r="C64" s="489" t="s">
        <v>190</v>
      </c>
      <c r="D64" s="488">
        <v>0</v>
      </c>
      <c r="E64" s="497" t="s">
        <v>183</v>
      </c>
      <c r="F64" s="489" t="s">
        <v>191</v>
      </c>
      <c r="G64" s="440"/>
      <c r="H64" s="110"/>
      <c r="I64" s="530"/>
      <c r="J64" s="453"/>
      <c r="K64" s="514"/>
      <c r="L64" s="453"/>
      <c r="M64" s="1"/>
      <c r="N64" s="1"/>
      <c r="O64" s="1"/>
      <c r="P64" s="1"/>
      <c r="Q64" s="1"/>
      <c r="R64" s="1"/>
      <c r="S64" s="1"/>
      <c r="T64" s="1"/>
      <c r="U64" s="1"/>
      <c r="V64" s="1"/>
      <c r="W64" s="1"/>
      <c r="X64" s="1"/>
      <c r="Y64" s="1"/>
      <c r="Z64" s="1"/>
    </row>
    <row r="65" spans="1:26" ht="31.5">
      <c r="A65" s="432" t="s">
        <v>14</v>
      </c>
      <c r="B65" s="491"/>
      <c r="C65" s="484" t="s">
        <v>193</v>
      </c>
      <c r="D65" s="488">
        <v>0</v>
      </c>
      <c r="E65" s="490" t="s">
        <v>195</v>
      </c>
      <c r="F65" s="489" t="s">
        <v>196</v>
      </c>
      <c r="G65" s="440"/>
      <c r="H65" s="110"/>
      <c r="I65" s="530"/>
      <c r="J65" s="453"/>
      <c r="K65" s="514"/>
      <c r="L65" s="453"/>
      <c r="M65" s="1"/>
      <c r="N65" s="1"/>
      <c r="O65" s="1"/>
      <c r="P65" s="1"/>
      <c r="Q65" s="1"/>
      <c r="R65" s="1"/>
      <c r="S65" s="1"/>
      <c r="T65" s="1"/>
      <c r="U65" s="1"/>
      <c r="V65" s="1"/>
      <c r="W65" s="1"/>
      <c r="X65" s="1"/>
      <c r="Y65" s="1"/>
      <c r="Z65" s="1"/>
    </row>
    <row r="66" spans="1:26" ht="47.25">
      <c r="A66" s="432" t="s">
        <v>197</v>
      </c>
      <c r="B66" s="491" t="s">
        <v>188</v>
      </c>
      <c r="C66" s="489" t="s">
        <v>199</v>
      </c>
      <c r="D66" s="488">
        <v>0</v>
      </c>
      <c r="E66" s="490" t="s">
        <v>195</v>
      </c>
      <c r="F66" s="489"/>
      <c r="G66" s="440"/>
      <c r="H66" s="110"/>
      <c r="I66" s="530"/>
      <c r="J66" s="453"/>
      <c r="K66" s="514"/>
      <c r="L66" s="453"/>
      <c r="M66" s="1"/>
      <c r="N66" s="1"/>
      <c r="O66" s="1"/>
      <c r="P66" s="1"/>
      <c r="Q66" s="1"/>
      <c r="R66" s="1"/>
      <c r="S66" s="1"/>
      <c r="T66" s="1"/>
      <c r="U66" s="1"/>
      <c r="V66" s="1"/>
      <c r="W66" s="1"/>
      <c r="X66" s="1"/>
      <c r="Y66" s="1"/>
      <c r="Z66" s="1"/>
    </row>
    <row r="67" spans="1:26" ht="45">
      <c r="A67" s="432" t="s">
        <v>14</v>
      </c>
      <c r="B67" s="491"/>
      <c r="C67" s="489" t="s">
        <v>201</v>
      </c>
      <c r="D67" s="488">
        <v>0</v>
      </c>
      <c r="E67" s="490" t="s">
        <v>195</v>
      </c>
      <c r="F67" s="489"/>
      <c r="G67" s="440"/>
      <c r="H67" s="110"/>
      <c r="I67" s="530"/>
      <c r="J67" s="889"/>
      <c r="K67" s="514"/>
      <c r="L67" s="453"/>
      <c r="M67" s="1"/>
      <c r="N67" s="1"/>
      <c r="O67" s="1"/>
      <c r="P67" s="1"/>
      <c r="Q67" s="1"/>
      <c r="R67" s="1"/>
      <c r="S67" s="1"/>
      <c r="T67" s="1"/>
      <c r="U67" s="1"/>
      <c r="V67" s="1"/>
      <c r="W67" s="1"/>
      <c r="X67" s="1"/>
      <c r="Y67" s="1"/>
      <c r="Z67" s="1"/>
    </row>
    <row r="68" spans="1:26" ht="30">
      <c r="A68" s="432" t="s">
        <v>14</v>
      </c>
      <c r="B68" s="491"/>
      <c r="C68" s="489" t="s">
        <v>212</v>
      </c>
      <c r="D68" s="488">
        <v>0</v>
      </c>
      <c r="E68" s="490" t="s">
        <v>195</v>
      </c>
      <c r="F68" s="489"/>
      <c r="G68" s="440"/>
      <c r="H68" s="110"/>
      <c r="I68" s="530"/>
      <c r="J68" s="889"/>
      <c r="K68" s="514"/>
      <c r="L68" s="453"/>
      <c r="M68" s="1"/>
      <c r="N68" s="1"/>
      <c r="O68" s="1"/>
      <c r="P68" s="1"/>
      <c r="Q68" s="1"/>
      <c r="R68" s="1"/>
      <c r="S68" s="1"/>
      <c r="T68" s="1"/>
      <c r="U68" s="1"/>
      <c r="V68" s="1"/>
      <c r="W68" s="1"/>
      <c r="X68" s="1"/>
      <c r="Y68" s="1"/>
      <c r="Z68" s="1"/>
    </row>
    <row r="69" spans="1:26" ht="60">
      <c r="A69" s="432" t="s">
        <v>14</v>
      </c>
      <c r="B69" s="491"/>
      <c r="C69" s="489" t="s">
        <v>214</v>
      </c>
      <c r="D69" s="488">
        <v>0</v>
      </c>
      <c r="E69" s="490" t="s">
        <v>195</v>
      </c>
      <c r="F69" s="489"/>
      <c r="G69" s="440"/>
      <c r="H69" s="110"/>
      <c r="I69" s="530"/>
      <c r="J69" s="889"/>
      <c r="K69" s="514"/>
      <c r="L69" s="453"/>
      <c r="M69" s="1"/>
      <c r="N69" s="1"/>
      <c r="O69" s="1"/>
      <c r="P69" s="1"/>
      <c r="Q69" s="1"/>
      <c r="R69" s="1"/>
      <c r="S69" s="1"/>
      <c r="T69" s="1"/>
      <c r="U69" s="1"/>
      <c r="V69" s="1"/>
      <c r="W69" s="1"/>
      <c r="X69" s="1"/>
      <c r="Y69" s="1"/>
      <c r="Z69" s="1"/>
    </row>
    <row r="70" spans="1:26" ht="47.25" hidden="1" customHeight="1">
      <c r="A70" s="459" t="s">
        <v>202</v>
      </c>
      <c r="B70" s="491" t="s">
        <v>203</v>
      </c>
      <c r="C70" s="440"/>
      <c r="D70" s="488"/>
      <c r="E70" s="490"/>
      <c r="F70" s="489"/>
      <c r="G70" s="440"/>
      <c r="H70" s="110"/>
      <c r="I70" s="530"/>
      <c r="J70" s="514"/>
      <c r="K70" s="514"/>
      <c r="L70" s="514"/>
      <c r="M70" s="1"/>
      <c r="N70" s="1"/>
      <c r="O70" s="1"/>
      <c r="P70" s="1"/>
      <c r="Q70" s="1"/>
      <c r="R70" s="1"/>
      <c r="S70" s="1"/>
      <c r="T70" s="1"/>
      <c r="U70" s="1"/>
      <c r="V70" s="1"/>
      <c r="W70" s="1"/>
      <c r="X70" s="1"/>
      <c r="Y70" s="1"/>
      <c r="Z70" s="1"/>
    </row>
    <row r="71" spans="1:26" ht="47.25" hidden="1">
      <c r="A71" s="459" t="s">
        <v>228</v>
      </c>
      <c r="B71" s="491" t="s">
        <v>206</v>
      </c>
      <c r="C71" s="489"/>
      <c r="D71" s="488"/>
      <c r="E71" s="490"/>
      <c r="F71" s="440"/>
      <c r="G71" s="440"/>
      <c r="H71" s="110"/>
      <c r="I71" s="530"/>
      <c r="J71" s="514"/>
      <c r="K71" s="514"/>
      <c r="L71" s="514"/>
      <c r="M71" s="1"/>
      <c r="N71" s="1"/>
      <c r="O71" s="1"/>
      <c r="P71" s="1"/>
      <c r="Q71" s="1"/>
      <c r="R71" s="1"/>
      <c r="S71" s="1"/>
      <c r="T71" s="1"/>
      <c r="U71" s="1"/>
      <c r="V71" s="1"/>
      <c r="W71" s="1"/>
      <c r="X71" s="1"/>
      <c r="Y71" s="1"/>
      <c r="Z71" s="1"/>
    </row>
    <row r="72" spans="1:26" ht="47.25" hidden="1" customHeight="1">
      <c r="A72" s="459" t="s">
        <v>208</v>
      </c>
      <c r="B72" s="491" t="s">
        <v>209</v>
      </c>
      <c r="C72" s="342"/>
      <c r="D72" s="488"/>
      <c r="E72" s="490"/>
      <c r="F72" s="440"/>
      <c r="G72" s="440"/>
      <c r="H72" s="110"/>
      <c r="I72" s="530"/>
      <c r="J72" s="514"/>
      <c r="K72" s="514"/>
      <c r="L72" s="514"/>
      <c r="M72" s="1"/>
      <c r="N72" s="1"/>
      <c r="O72" s="1"/>
      <c r="P72" s="1"/>
      <c r="Q72" s="1"/>
      <c r="R72" s="1"/>
      <c r="S72" s="1"/>
      <c r="T72" s="1"/>
      <c r="U72" s="1"/>
      <c r="V72" s="1"/>
      <c r="W72" s="1"/>
      <c r="X72" s="1"/>
      <c r="Y72" s="1"/>
      <c r="Z72" s="1"/>
    </row>
    <row r="73" spans="1:26" ht="47.25">
      <c r="A73" s="432" t="s">
        <v>231</v>
      </c>
      <c r="B73" s="491" t="s">
        <v>216</v>
      </c>
      <c r="C73" s="489" t="s">
        <v>217</v>
      </c>
      <c r="D73" s="488">
        <v>0</v>
      </c>
      <c r="E73" s="490" t="s">
        <v>195</v>
      </c>
      <c r="F73" s="489"/>
      <c r="G73" s="440"/>
      <c r="H73" s="110"/>
      <c r="I73" s="530"/>
      <c r="J73" s="889"/>
      <c r="K73" s="514"/>
      <c r="L73" s="453"/>
      <c r="M73" s="1"/>
      <c r="N73" s="1"/>
      <c r="O73" s="1"/>
      <c r="P73" s="1"/>
      <c r="Q73" s="1"/>
      <c r="R73" s="1"/>
      <c r="S73" s="1"/>
      <c r="T73" s="1"/>
      <c r="U73" s="1"/>
      <c r="V73" s="1"/>
      <c r="W73" s="1"/>
      <c r="X73" s="1"/>
      <c r="Y73" s="1"/>
      <c r="Z73" s="1"/>
    </row>
    <row r="74" spans="1:26" ht="123.75" customHeight="1">
      <c r="A74" s="432" t="s">
        <v>234</v>
      </c>
      <c r="B74" s="491" t="s">
        <v>219</v>
      </c>
      <c r="C74" s="489" t="s">
        <v>235</v>
      </c>
      <c r="D74" s="488">
        <v>0</v>
      </c>
      <c r="E74" s="490" t="s">
        <v>195</v>
      </c>
      <c r="F74" s="489" t="s">
        <v>236</v>
      </c>
      <c r="G74" s="440"/>
      <c r="H74" s="110"/>
      <c r="I74" s="530"/>
      <c r="J74" s="453"/>
      <c r="K74" s="514"/>
      <c r="L74" s="453"/>
      <c r="M74" s="1"/>
      <c r="N74" s="1"/>
      <c r="O74" s="1"/>
      <c r="P74" s="1"/>
      <c r="Q74" s="1"/>
      <c r="R74" s="1"/>
      <c r="S74" s="1"/>
      <c r="T74" s="1"/>
      <c r="U74" s="1"/>
      <c r="V74" s="1"/>
      <c r="W74" s="1"/>
      <c r="X74" s="1"/>
      <c r="Y74" s="1"/>
      <c r="Z74" s="1"/>
    </row>
    <row r="75" spans="1:26" ht="61.5" customHeight="1">
      <c r="A75" s="432" t="s">
        <v>222</v>
      </c>
      <c r="B75" s="491" t="s">
        <v>223</v>
      </c>
      <c r="C75" s="489" t="s">
        <v>238</v>
      </c>
      <c r="D75" s="488">
        <v>0</v>
      </c>
      <c r="E75" s="490" t="s">
        <v>225</v>
      </c>
      <c r="F75" s="489" t="s">
        <v>241</v>
      </c>
      <c r="G75" s="440"/>
      <c r="H75" s="110"/>
      <c r="I75" s="530"/>
      <c r="J75" s="889"/>
      <c r="K75" s="514"/>
      <c r="L75" s="453"/>
      <c r="M75" s="1"/>
      <c r="N75" s="1"/>
      <c r="O75" s="1"/>
      <c r="P75" s="1"/>
      <c r="Q75" s="1"/>
      <c r="R75" s="1"/>
      <c r="S75" s="1"/>
      <c r="T75" s="1"/>
      <c r="U75" s="1"/>
      <c r="V75" s="1"/>
      <c r="W75" s="1"/>
      <c r="X75" s="1"/>
      <c r="Y75" s="1"/>
      <c r="Z75" s="1"/>
    </row>
    <row r="76" spans="1:26" ht="39.75" customHeight="1">
      <c r="A76" s="463" t="s">
        <v>244</v>
      </c>
      <c r="B76" s="1048" t="s">
        <v>245</v>
      </c>
      <c r="C76" s="1049"/>
      <c r="D76" s="1049"/>
      <c r="E76" s="1049"/>
      <c r="F76" s="1049"/>
      <c r="G76" s="1049"/>
      <c r="H76" s="110">
        <f>SUM(D77:D89)</f>
        <v>0</v>
      </c>
      <c r="I76" s="530">
        <f>COUNT(D77:D89)*2</f>
        <v>20</v>
      </c>
      <c r="J76" s="453"/>
      <c r="K76" s="514"/>
      <c r="L76" s="453"/>
      <c r="M76" s="1"/>
      <c r="N76" s="1"/>
      <c r="O76" s="1"/>
      <c r="P76" s="1"/>
      <c r="Q76" s="1"/>
      <c r="R76" s="1"/>
      <c r="S76" s="1"/>
      <c r="T76" s="1"/>
      <c r="U76" s="1"/>
      <c r="V76" s="1"/>
      <c r="W76" s="1"/>
      <c r="X76" s="1"/>
      <c r="Y76" s="1"/>
      <c r="Z76" s="1"/>
    </row>
    <row r="77" spans="1:26" ht="47.25">
      <c r="A77" s="432" t="s">
        <v>253</v>
      </c>
      <c r="B77" s="492" t="s">
        <v>230</v>
      </c>
      <c r="C77" s="489" t="s">
        <v>255</v>
      </c>
      <c r="D77" s="488">
        <v>0</v>
      </c>
      <c r="E77" s="490" t="s">
        <v>195</v>
      </c>
      <c r="F77" s="489"/>
      <c r="G77" s="440"/>
      <c r="H77" s="110"/>
      <c r="I77" s="530"/>
      <c r="J77" s="453"/>
      <c r="K77" s="514"/>
      <c r="L77" s="453"/>
      <c r="M77" s="1"/>
      <c r="N77" s="1"/>
      <c r="O77" s="1"/>
      <c r="P77" s="1"/>
      <c r="Q77" s="1"/>
      <c r="R77" s="1"/>
      <c r="S77" s="1"/>
      <c r="T77" s="1"/>
      <c r="U77" s="1"/>
      <c r="V77" s="1"/>
      <c r="W77" s="1"/>
      <c r="X77" s="1"/>
      <c r="Y77" s="1"/>
      <c r="Z77" s="1"/>
    </row>
    <row r="78" spans="1:26" ht="30">
      <c r="A78" s="432" t="s">
        <v>14</v>
      </c>
      <c r="B78" s="492"/>
      <c r="C78" s="489" t="s">
        <v>256</v>
      </c>
      <c r="D78" s="488">
        <v>0</v>
      </c>
      <c r="E78" s="490" t="s">
        <v>195</v>
      </c>
      <c r="F78" s="489"/>
      <c r="G78" s="440"/>
      <c r="H78" s="110"/>
      <c r="I78" s="530"/>
      <c r="J78" s="889"/>
      <c r="K78" s="514"/>
      <c r="L78" s="453"/>
      <c r="M78" s="1"/>
      <c r="N78" s="1"/>
      <c r="O78" s="1"/>
      <c r="P78" s="1"/>
      <c r="Q78" s="1"/>
      <c r="R78" s="1"/>
      <c r="S78" s="1"/>
      <c r="T78" s="1"/>
      <c r="U78" s="1"/>
      <c r="V78" s="1"/>
      <c r="W78" s="1"/>
      <c r="X78" s="1"/>
      <c r="Y78" s="1"/>
      <c r="Z78" s="1"/>
    </row>
    <row r="79" spans="1:26" ht="60">
      <c r="A79" s="432" t="s">
        <v>14</v>
      </c>
      <c r="B79" s="492"/>
      <c r="C79" s="489" t="s">
        <v>259</v>
      </c>
      <c r="D79" s="488">
        <v>0</v>
      </c>
      <c r="E79" s="490" t="s">
        <v>260</v>
      </c>
      <c r="F79" s="489"/>
      <c r="G79" s="440"/>
      <c r="H79" s="110"/>
      <c r="I79" s="530"/>
      <c r="J79" s="889"/>
      <c r="K79" s="514"/>
      <c r="L79" s="453"/>
      <c r="M79" s="1"/>
      <c r="N79" s="1"/>
      <c r="O79" s="1"/>
      <c r="P79" s="1"/>
      <c r="Q79" s="1"/>
      <c r="R79" s="1"/>
      <c r="S79" s="1"/>
      <c r="T79" s="1"/>
      <c r="U79" s="1"/>
      <c r="V79" s="1"/>
      <c r="W79" s="1"/>
      <c r="X79" s="1"/>
      <c r="Y79" s="1"/>
      <c r="Z79" s="1"/>
    </row>
    <row r="80" spans="1:26" ht="45">
      <c r="A80" s="432" t="s">
        <v>14</v>
      </c>
      <c r="B80" s="492"/>
      <c r="C80" s="489" t="s">
        <v>261</v>
      </c>
      <c r="D80" s="488">
        <v>0</v>
      </c>
      <c r="E80" s="490" t="s">
        <v>262</v>
      </c>
      <c r="F80" s="489"/>
      <c r="G80" s="440"/>
      <c r="H80" s="110"/>
      <c r="I80" s="530"/>
      <c r="J80" s="453"/>
      <c r="K80" s="514"/>
      <c r="L80" s="453"/>
      <c r="M80" s="1"/>
      <c r="N80" s="1"/>
      <c r="O80" s="1"/>
      <c r="P80" s="1"/>
      <c r="Q80" s="1"/>
      <c r="R80" s="1"/>
      <c r="S80" s="1"/>
      <c r="T80" s="1"/>
      <c r="U80" s="1"/>
      <c r="V80" s="1"/>
      <c r="W80" s="1"/>
      <c r="X80" s="1"/>
      <c r="Y80" s="1"/>
      <c r="Z80" s="1"/>
    </row>
    <row r="81" spans="1:26" ht="45">
      <c r="A81" s="432" t="s">
        <v>14</v>
      </c>
      <c r="B81" s="492"/>
      <c r="C81" s="489" t="s">
        <v>263</v>
      </c>
      <c r="D81" s="488">
        <v>0</v>
      </c>
      <c r="E81" s="490" t="s">
        <v>264</v>
      </c>
      <c r="F81" s="308"/>
      <c r="G81" s="440"/>
      <c r="H81" s="110"/>
      <c r="I81" s="530"/>
      <c r="J81" s="453"/>
      <c r="K81" s="514"/>
      <c r="L81" s="453"/>
      <c r="M81" s="1"/>
      <c r="N81" s="1"/>
      <c r="O81" s="1"/>
      <c r="P81" s="1"/>
      <c r="Q81" s="1"/>
      <c r="R81" s="1"/>
      <c r="S81" s="1"/>
      <c r="T81" s="1"/>
      <c r="U81" s="1"/>
      <c r="V81" s="1"/>
      <c r="W81" s="1"/>
      <c r="X81" s="1"/>
      <c r="Y81" s="1"/>
      <c r="Z81" s="1"/>
    </row>
    <row r="82" spans="1:26" ht="15.75" hidden="1">
      <c r="A82" s="459" t="s">
        <v>14</v>
      </c>
      <c r="B82" s="492"/>
      <c r="C82" s="489"/>
      <c r="D82" s="488"/>
      <c r="E82" s="490"/>
      <c r="F82" s="489"/>
      <c r="G82" s="440"/>
      <c r="H82" s="110"/>
      <c r="I82" s="530"/>
      <c r="J82" s="514"/>
      <c r="K82" s="514"/>
      <c r="L82" s="514"/>
      <c r="M82" s="1"/>
      <c r="N82" s="1"/>
      <c r="O82" s="1"/>
      <c r="P82" s="1"/>
      <c r="Q82" s="1"/>
      <c r="R82" s="1"/>
      <c r="S82" s="1"/>
      <c r="T82" s="1"/>
      <c r="U82" s="1"/>
      <c r="V82" s="1"/>
      <c r="W82" s="1"/>
      <c r="X82" s="1"/>
      <c r="Y82" s="1"/>
      <c r="Z82" s="1"/>
    </row>
    <row r="83" spans="1:26" ht="15.75" hidden="1">
      <c r="A83" s="459"/>
      <c r="B83" s="492"/>
      <c r="C83" s="493"/>
      <c r="D83" s="488"/>
      <c r="E83" s="490"/>
      <c r="F83" s="489"/>
      <c r="G83" s="440"/>
      <c r="H83" s="110"/>
      <c r="I83" s="530"/>
      <c r="J83" s="514"/>
      <c r="K83" s="514"/>
      <c r="L83" s="514"/>
      <c r="M83" s="1"/>
      <c r="N83" s="1"/>
      <c r="O83" s="1"/>
      <c r="P83" s="1"/>
      <c r="Q83" s="1"/>
      <c r="R83" s="1"/>
      <c r="S83" s="1"/>
      <c r="T83" s="1"/>
      <c r="U83" s="1"/>
      <c r="V83" s="1"/>
      <c r="W83" s="1"/>
      <c r="X83" s="1"/>
      <c r="Y83" s="1"/>
      <c r="Z83" s="1"/>
    </row>
    <row r="84" spans="1:26" ht="63" hidden="1" customHeight="1">
      <c r="A84" s="459" t="s">
        <v>239</v>
      </c>
      <c r="B84" s="492" t="s">
        <v>240</v>
      </c>
      <c r="C84" s="440"/>
      <c r="D84" s="488"/>
      <c r="E84" s="490"/>
      <c r="F84" s="440"/>
      <c r="G84" s="440"/>
      <c r="H84" s="110"/>
      <c r="I84" s="530"/>
      <c r="J84" s="514"/>
      <c r="K84" s="514"/>
      <c r="L84" s="514"/>
      <c r="M84" s="1"/>
      <c r="N84" s="1"/>
      <c r="O84" s="1"/>
      <c r="P84" s="1"/>
      <c r="Q84" s="1"/>
      <c r="R84" s="1"/>
      <c r="S84" s="1"/>
      <c r="T84" s="1"/>
      <c r="U84" s="1"/>
      <c r="V84" s="1"/>
      <c r="W84" s="1"/>
      <c r="X84" s="1"/>
      <c r="Y84" s="1"/>
      <c r="Z84" s="1"/>
    </row>
    <row r="85" spans="1:26" ht="63" customHeight="1">
      <c r="A85" s="432" t="s">
        <v>274</v>
      </c>
      <c r="B85" s="494" t="s">
        <v>243</v>
      </c>
      <c r="C85" s="489" t="s">
        <v>277</v>
      </c>
      <c r="D85" s="488">
        <v>0</v>
      </c>
      <c r="E85" s="490" t="s">
        <v>195</v>
      </c>
      <c r="F85" s="308"/>
      <c r="G85" s="440"/>
      <c r="H85" s="110"/>
      <c r="I85" s="530"/>
      <c r="J85" s="453"/>
      <c r="K85" s="514"/>
      <c r="L85" s="453"/>
      <c r="M85" s="1"/>
      <c r="N85" s="1"/>
      <c r="O85" s="1"/>
      <c r="P85" s="1"/>
      <c r="Q85" s="1"/>
      <c r="R85" s="1"/>
      <c r="S85" s="1"/>
      <c r="T85" s="1"/>
      <c r="U85" s="1"/>
      <c r="V85" s="1"/>
      <c r="W85" s="1"/>
      <c r="X85" s="1"/>
      <c r="Y85" s="1"/>
      <c r="Z85" s="1"/>
    </row>
    <row r="86" spans="1:26" ht="30">
      <c r="A86" s="432"/>
      <c r="B86" s="492"/>
      <c r="C86" s="489" t="s">
        <v>247</v>
      </c>
      <c r="D86" s="488">
        <v>0</v>
      </c>
      <c r="E86" s="490" t="s">
        <v>195</v>
      </c>
      <c r="F86" s="489"/>
      <c r="G86" s="440"/>
      <c r="H86" s="110"/>
      <c r="I86" s="530"/>
      <c r="J86" s="453"/>
      <c r="K86" s="514"/>
      <c r="L86" s="453"/>
      <c r="M86" s="1"/>
      <c r="N86" s="1"/>
      <c r="O86" s="1"/>
      <c r="P86" s="1"/>
      <c r="Q86" s="1"/>
      <c r="R86" s="1"/>
      <c r="S86" s="1"/>
      <c r="T86" s="1"/>
      <c r="U86" s="1"/>
      <c r="V86" s="1"/>
      <c r="W86" s="1"/>
      <c r="X86" s="1"/>
      <c r="Y86" s="1"/>
      <c r="Z86" s="1"/>
    </row>
    <row r="87" spans="1:26" ht="30">
      <c r="A87" s="432"/>
      <c r="B87" s="492"/>
      <c r="C87" s="489" t="s">
        <v>285</v>
      </c>
      <c r="D87" s="488">
        <v>0</v>
      </c>
      <c r="E87" s="439" t="s">
        <v>195</v>
      </c>
      <c r="F87" s="489"/>
      <c r="G87" s="440"/>
      <c r="H87" s="110"/>
      <c r="I87" s="530"/>
      <c r="J87" s="453"/>
      <c r="K87" s="514"/>
      <c r="L87" s="453"/>
      <c r="M87" s="1"/>
      <c r="N87" s="1"/>
      <c r="O87" s="1"/>
      <c r="P87" s="1"/>
      <c r="Q87" s="1"/>
      <c r="R87" s="1"/>
      <c r="S87" s="1"/>
      <c r="T87" s="1"/>
      <c r="U87" s="1"/>
      <c r="V87" s="1"/>
      <c r="W87" s="1"/>
      <c r="X87" s="1"/>
      <c r="Y87" s="1"/>
      <c r="Z87" s="1"/>
    </row>
    <row r="88" spans="1:26" ht="60">
      <c r="A88" s="432"/>
      <c r="B88" s="492"/>
      <c r="C88" s="489" t="s">
        <v>286</v>
      </c>
      <c r="D88" s="488">
        <v>0</v>
      </c>
      <c r="E88" s="490" t="s">
        <v>195</v>
      </c>
      <c r="F88" s="489" t="s">
        <v>287</v>
      </c>
      <c r="G88" s="440"/>
      <c r="H88" s="110"/>
      <c r="I88" s="530"/>
      <c r="J88" s="453"/>
      <c r="K88" s="514"/>
      <c r="L88" s="453"/>
      <c r="M88" s="1"/>
      <c r="N88" s="1"/>
      <c r="O88" s="1"/>
      <c r="P88" s="1"/>
      <c r="Q88" s="1"/>
      <c r="R88" s="1"/>
      <c r="S88" s="1"/>
      <c r="T88" s="1"/>
      <c r="U88" s="1"/>
      <c r="V88" s="1"/>
      <c r="W88" s="1"/>
      <c r="X88" s="1"/>
      <c r="Y88" s="1"/>
      <c r="Z88" s="1"/>
    </row>
    <row r="89" spans="1:26" ht="42.75" customHeight="1">
      <c r="A89" s="432"/>
      <c r="B89" s="492"/>
      <c r="C89" s="489" t="s">
        <v>249</v>
      </c>
      <c r="D89" s="488">
        <v>0</v>
      </c>
      <c r="E89" s="490" t="s">
        <v>195</v>
      </c>
      <c r="F89" s="489"/>
      <c r="G89" s="440"/>
      <c r="H89" s="110"/>
      <c r="I89" s="530"/>
      <c r="J89" s="453"/>
      <c r="K89" s="514"/>
      <c r="L89" s="453"/>
      <c r="M89" s="1"/>
      <c r="N89" s="1"/>
      <c r="O89" s="1"/>
      <c r="P89" s="1"/>
      <c r="Q89" s="1"/>
      <c r="R89" s="1"/>
      <c r="S89" s="1"/>
      <c r="T89" s="1"/>
      <c r="U89" s="1"/>
      <c r="V89" s="1"/>
      <c r="W89" s="1"/>
      <c r="X89" s="1"/>
      <c r="Y89" s="1"/>
      <c r="Z89" s="1"/>
    </row>
    <row r="90" spans="1:26" ht="47.25" hidden="1">
      <c r="A90" s="459" t="s">
        <v>288</v>
      </c>
      <c r="B90" s="492" t="s">
        <v>251</v>
      </c>
      <c r="C90" s="441"/>
      <c r="D90" s="439"/>
      <c r="E90" s="439"/>
      <c r="F90" s="440"/>
      <c r="G90" s="440"/>
      <c r="H90" s="110"/>
      <c r="I90" s="530"/>
      <c r="J90" s="514"/>
      <c r="K90" s="514"/>
      <c r="L90" s="514"/>
      <c r="M90" s="1"/>
      <c r="N90" s="1"/>
      <c r="O90" s="1"/>
      <c r="P90" s="1"/>
      <c r="Q90" s="1"/>
      <c r="R90" s="1"/>
      <c r="S90" s="1"/>
      <c r="T90" s="1"/>
      <c r="U90" s="1"/>
      <c r="V90" s="1"/>
      <c r="W90" s="1"/>
      <c r="X90" s="1"/>
      <c r="Y90" s="1"/>
      <c r="Z90" s="1"/>
    </row>
    <row r="91" spans="1:26" ht="47.25" hidden="1" customHeight="1">
      <c r="A91" s="459" t="s">
        <v>252</v>
      </c>
      <c r="B91" s="495" t="s">
        <v>254</v>
      </c>
      <c r="C91" s="440"/>
      <c r="D91" s="490"/>
      <c r="E91" s="490"/>
      <c r="F91" s="440"/>
      <c r="G91" s="440"/>
      <c r="H91" s="110"/>
      <c r="I91" s="530"/>
      <c r="J91" s="514"/>
      <c r="K91" s="514"/>
      <c r="L91" s="514"/>
      <c r="M91" s="1"/>
      <c r="N91" s="1"/>
      <c r="O91" s="1"/>
      <c r="P91" s="1"/>
      <c r="Q91" s="1"/>
      <c r="R91" s="1"/>
      <c r="S91" s="1"/>
      <c r="T91" s="1"/>
      <c r="U91" s="1"/>
      <c r="V91" s="1"/>
      <c r="W91" s="1"/>
      <c r="X91" s="1"/>
      <c r="Y91" s="1"/>
      <c r="Z91" s="1"/>
    </row>
    <row r="92" spans="1:26" ht="39.75" customHeight="1">
      <c r="A92" s="463" t="s">
        <v>290</v>
      </c>
      <c r="B92" s="1048" t="s">
        <v>258</v>
      </c>
      <c r="C92" s="1049"/>
      <c r="D92" s="1049"/>
      <c r="E92" s="1049"/>
      <c r="F92" s="1049"/>
      <c r="G92" s="1049"/>
      <c r="H92" s="110">
        <f>SUM(D93:D97)</f>
        <v>0</v>
      </c>
      <c r="I92" s="530">
        <f>COUNT(D93:D97)*2</f>
        <v>10</v>
      </c>
      <c r="J92" s="453"/>
      <c r="K92" s="514"/>
      <c r="L92" s="453"/>
      <c r="M92" s="1"/>
      <c r="N92" s="1"/>
      <c r="O92" s="1"/>
      <c r="P92" s="1"/>
      <c r="Q92" s="1"/>
      <c r="R92" s="1"/>
      <c r="S92" s="1"/>
      <c r="T92" s="1"/>
      <c r="U92" s="1"/>
      <c r="V92" s="1"/>
      <c r="W92" s="1"/>
      <c r="X92" s="1"/>
      <c r="Y92" s="1"/>
      <c r="Z92" s="1"/>
    </row>
    <row r="93" spans="1:26" ht="47.25">
      <c r="A93" s="432" t="s">
        <v>303</v>
      </c>
      <c r="B93" s="492" t="s">
        <v>266</v>
      </c>
      <c r="C93" s="489" t="s">
        <v>306</v>
      </c>
      <c r="D93" s="488">
        <v>0</v>
      </c>
      <c r="E93" s="490" t="s">
        <v>195</v>
      </c>
      <c r="F93" s="489" t="s">
        <v>308</v>
      </c>
      <c r="G93" s="440"/>
      <c r="H93" s="110"/>
      <c r="I93" s="530"/>
      <c r="J93" s="453"/>
      <c r="K93" s="514"/>
      <c r="L93" s="453"/>
      <c r="M93" s="1"/>
      <c r="N93" s="1"/>
      <c r="O93" s="1"/>
      <c r="P93" s="1"/>
      <c r="Q93" s="1"/>
      <c r="R93" s="1"/>
      <c r="S93" s="1"/>
      <c r="T93" s="1"/>
      <c r="U93" s="1"/>
      <c r="V93" s="1"/>
      <c r="W93" s="1"/>
      <c r="X93" s="1"/>
      <c r="Y93" s="1"/>
      <c r="Z93" s="1"/>
    </row>
    <row r="94" spans="1:26" ht="47.25">
      <c r="A94" s="432" t="s">
        <v>312</v>
      </c>
      <c r="B94" s="492" t="s">
        <v>271</v>
      </c>
      <c r="C94" s="489" t="s">
        <v>313</v>
      </c>
      <c r="D94" s="488">
        <v>0</v>
      </c>
      <c r="E94" s="490" t="s">
        <v>27</v>
      </c>
      <c r="F94" s="489"/>
      <c r="G94" s="440"/>
      <c r="H94" s="110"/>
      <c r="I94" s="530"/>
      <c r="J94" s="453"/>
      <c r="K94" s="514"/>
      <c r="L94" s="453"/>
      <c r="M94" s="1"/>
      <c r="N94" s="1"/>
      <c r="O94" s="1"/>
      <c r="P94" s="1"/>
      <c r="Q94" s="1"/>
      <c r="R94" s="1"/>
      <c r="S94" s="1"/>
      <c r="T94" s="1"/>
      <c r="U94" s="1"/>
      <c r="V94" s="1"/>
      <c r="W94" s="1"/>
      <c r="X94" s="1"/>
      <c r="Y94" s="1"/>
      <c r="Z94" s="1"/>
    </row>
    <row r="95" spans="1:26" ht="45">
      <c r="A95" s="432"/>
      <c r="B95" s="492"/>
      <c r="C95" s="489" t="s">
        <v>316</v>
      </c>
      <c r="D95" s="488">
        <v>0</v>
      </c>
      <c r="E95" s="490" t="s">
        <v>27</v>
      </c>
      <c r="F95" s="489"/>
      <c r="G95" s="440"/>
      <c r="H95" s="110"/>
      <c r="I95" s="530"/>
      <c r="J95" s="453"/>
      <c r="K95" s="514"/>
      <c r="L95" s="453"/>
      <c r="M95" s="1"/>
      <c r="N95" s="1"/>
      <c r="O95" s="1"/>
      <c r="P95" s="1"/>
      <c r="Q95" s="1"/>
      <c r="R95" s="1"/>
      <c r="S95" s="1"/>
      <c r="T95" s="1"/>
      <c r="U95" s="1"/>
      <c r="V95" s="1"/>
      <c r="W95" s="1"/>
      <c r="X95" s="1"/>
      <c r="Y95" s="1"/>
      <c r="Z95" s="1"/>
    </row>
    <row r="96" spans="1:26" ht="63">
      <c r="A96" s="432" t="s">
        <v>317</v>
      </c>
      <c r="B96" s="492" t="s">
        <v>275</v>
      </c>
      <c r="C96" s="489" t="s">
        <v>276</v>
      </c>
      <c r="D96" s="488">
        <v>0</v>
      </c>
      <c r="E96" s="490" t="s">
        <v>318</v>
      </c>
      <c r="F96" s="489"/>
      <c r="G96" s="440"/>
      <c r="H96" s="110"/>
      <c r="I96" s="530"/>
      <c r="J96" s="453"/>
      <c r="K96" s="514"/>
      <c r="L96" s="453"/>
      <c r="M96" s="1"/>
      <c r="N96" s="1"/>
      <c r="O96" s="1"/>
      <c r="P96" s="1"/>
      <c r="Q96" s="1"/>
      <c r="R96" s="1"/>
      <c r="S96" s="1"/>
      <c r="T96" s="1"/>
      <c r="U96" s="1"/>
      <c r="V96" s="1"/>
      <c r="W96" s="1"/>
      <c r="X96" s="1"/>
      <c r="Y96" s="1"/>
      <c r="Z96" s="1"/>
    </row>
    <row r="97" spans="1:26" ht="94.5">
      <c r="A97" s="432" t="s">
        <v>319</v>
      </c>
      <c r="B97" s="492" t="s">
        <v>280</v>
      </c>
      <c r="C97" s="489" t="s">
        <v>320</v>
      </c>
      <c r="D97" s="488">
        <v>0</v>
      </c>
      <c r="E97" s="490" t="s">
        <v>27</v>
      </c>
      <c r="F97" s="489"/>
      <c r="G97" s="440"/>
      <c r="H97" s="110"/>
      <c r="I97" s="530"/>
      <c r="J97" s="453"/>
      <c r="K97" s="514"/>
      <c r="L97" s="453"/>
      <c r="M97" s="1"/>
      <c r="N97" s="1"/>
      <c r="O97" s="1"/>
      <c r="P97" s="1"/>
      <c r="Q97" s="1"/>
      <c r="R97" s="1"/>
      <c r="S97" s="1"/>
      <c r="T97" s="1"/>
      <c r="U97" s="1"/>
      <c r="V97" s="1"/>
      <c r="W97" s="1"/>
      <c r="X97" s="1"/>
      <c r="Y97" s="1"/>
      <c r="Z97" s="1"/>
    </row>
    <row r="98" spans="1:26" ht="39.75" customHeight="1">
      <c r="A98" s="463" t="s">
        <v>322</v>
      </c>
      <c r="B98" s="1048" t="s">
        <v>284</v>
      </c>
      <c r="C98" s="1049"/>
      <c r="D98" s="1049"/>
      <c r="E98" s="1049"/>
      <c r="F98" s="1049"/>
      <c r="G98" s="1049"/>
      <c r="H98" s="110">
        <f>SUM(D99:D103)</f>
        <v>0</v>
      </c>
      <c r="I98" s="530">
        <f>COUNT(D99:D103)*2</f>
        <v>10</v>
      </c>
      <c r="J98" s="453"/>
      <c r="K98" s="514"/>
      <c r="L98" s="453"/>
      <c r="M98" s="1"/>
      <c r="N98" s="1"/>
      <c r="O98" s="1"/>
      <c r="P98" s="1"/>
      <c r="Q98" s="1"/>
      <c r="R98" s="1"/>
      <c r="S98" s="1"/>
      <c r="T98" s="1"/>
      <c r="U98" s="1"/>
      <c r="V98" s="1"/>
      <c r="W98" s="1"/>
      <c r="X98" s="1"/>
      <c r="Y98" s="1"/>
      <c r="Z98" s="1"/>
    </row>
    <row r="99" spans="1:26" ht="63">
      <c r="A99" s="432" t="s">
        <v>343</v>
      </c>
      <c r="B99" s="492" t="s">
        <v>291</v>
      </c>
      <c r="C99" s="489" t="s">
        <v>344</v>
      </c>
      <c r="D99" s="488">
        <v>0</v>
      </c>
      <c r="E99" s="490" t="s">
        <v>63</v>
      </c>
      <c r="F99" s="489"/>
      <c r="G99" s="440"/>
      <c r="H99" s="110"/>
      <c r="I99" s="530"/>
      <c r="J99" s="453"/>
      <c r="K99" s="514"/>
      <c r="L99" s="453"/>
      <c r="M99" s="1"/>
      <c r="N99" s="1"/>
      <c r="O99" s="1"/>
      <c r="P99" s="1"/>
      <c r="Q99" s="1"/>
      <c r="R99" s="1"/>
      <c r="S99" s="1"/>
      <c r="T99" s="1"/>
      <c r="U99" s="1"/>
      <c r="V99" s="1"/>
      <c r="W99" s="1"/>
      <c r="X99" s="1"/>
      <c r="Y99" s="1"/>
      <c r="Z99" s="1"/>
    </row>
    <row r="100" spans="1:26" ht="47.25">
      <c r="A100" s="432" t="s">
        <v>346</v>
      </c>
      <c r="B100" s="492" t="s">
        <v>294</v>
      </c>
      <c r="C100" s="489" t="s">
        <v>295</v>
      </c>
      <c r="D100" s="488">
        <v>0</v>
      </c>
      <c r="E100" s="490" t="s">
        <v>183</v>
      </c>
      <c r="F100" s="489"/>
      <c r="G100" s="440"/>
      <c r="H100" s="110"/>
      <c r="I100" s="530"/>
      <c r="J100" s="889"/>
      <c r="K100" s="514"/>
      <c r="L100" s="453"/>
      <c r="M100" s="1"/>
      <c r="N100" s="1"/>
      <c r="O100" s="1"/>
      <c r="P100" s="1"/>
      <c r="Q100" s="1"/>
      <c r="R100" s="1"/>
      <c r="S100" s="1"/>
      <c r="T100" s="1"/>
      <c r="U100" s="1"/>
      <c r="V100" s="1"/>
      <c r="W100" s="1"/>
      <c r="X100" s="1"/>
      <c r="Y100" s="1"/>
      <c r="Z100" s="1"/>
    </row>
    <row r="101" spans="1:26" ht="31.5">
      <c r="A101" s="432" t="s">
        <v>348</v>
      </c>
      <c r="B101" s="492" t="s">
        <v>297</v>
      </c>
      <c r="C101" s="489" t="s">
        <v>349</v>
      </c>
      <c r="D101" s="488">
        <v>0</v>
      </c>
      <c r="E101" s="490" t="s">
        <v>350</v>
      </c>
      <c r="F101" s="308"/>
      <c r="G101" s="440"/>
      <c r="H101" s="110"/>
      <c r="I101" s="530"/>
      <c r="J101" s="889"/>
      <c r="K101" s="514"/>
      <c r="L101" s="453"/>
      <c r="M101" s="1"/>
      <c r="N101" s="1"/>
      <c r="O101" s="1"/>
      <c r="P101" s="1"/>
      <c r="Q101" s="1"/>
      <c r="R101" s="1"/>
      <c r="S101" s="1"/>
      <c r="T101" s="1"/>
      <c r="U101" s="1"/>
      <c r="V101" s="1"/>
      <c r="W101" s="1"/>
      <c r="X101" s="1"/>
      <c r="Y101" s="1"/>
      <c r="Z101" s="1"/>
    </row>
    <row r="102" spans="1:26" ht="63">
      <c r="A102" s="432" t="s">
        <v>351</v>
      </c>
      <c r="B102" s="492" t="s">
        <v>299</v>
      </c>
      <c r="C102" s="342" t="s">
        <v>300</v>
      </c>
      <c r="D102" s="488">
        <v>0</v>
      </c>
      <c r="E102" s="490" t="s">
        <v>301</v>
      </c>
      <c r="F102" s="489" t="s">
        <v>302</v>
      </c>
      <c r="G102" s="440"/>
      <c r="H102" s="110"/>
      <c r="I102" s="530"/>
      <c r="J102" s="887"/>
      <c r="K102" s="514"/>
      <c r="L102" s="453"/>
      <c r="M102" s="1"/>
      <c r="N102" s="1"/>
      <c r="O102" s="1"/>
      <c r="P102" s="1"/>
      <c r="Q102" s="1"/>
      <c r="R102" s="1"/>
      <c r="S102" s="1"/>
      <c r="T102" s="1"/>
      <c r="U102" s="1"/>
      <c r="V102" s="1"/>
      <c r="W102" s="1"/>
      <c r="X102" s="1"/>
      <c r="Y102" s="1"/>
      <c r="Z102" s="1"/>
    </row>
    <row r="103" spans="1:26" ht="60">
      <c r="A103" s="432" t="s">
        <v>352</v>
      </c>
      <c r="B103" s="484" t="s">
        <v>310</v>
      </c>
      <c r="C103" s="487" t="s">
        <v>353</v>
      </c>
      <c r="D103" s="488">
        <v>0</v>
      </c>
      <c r="E103" s="490" t="s">
        <v>183</v>
      </c>
      <c r="F103" s="489"/>
      <c r="G103" s="440"/>
      <c r="H103" s="110"/>
      <c r="I103" s="530"/>
      <c r="J103" s="453"/>
      <c r="K103" s="514"/>
      <c r="L103" s="453"/>
      <c r="M103" s="1"/>
      <c r="N103" s="1"/>
      <c r="O103" s="1"/>
      <c r="P103" s="1"/>
      <c r="Q103" s="1"/>
      <c r="R103" s="1"/>
      <c r="S103" s="1"/>
      <c r="T103" s="1"/>
      <c r="U103" s="1"/>
      <c r="V103" s="1"/>
      <c r="W103" s="1"/>
      <c r="X103" s="1"/>
      <c r="Y103" s="1"/>
      <c r="Z103" s="1"/>
    </row>
    <row r="104" spans="1:26" ht="39.75" customHeight="1">
      <c r="A104" s="463" t="s">
        <v>354</v>
      </c>
      <c r="B104" s="1048" t="s">
        <v>315</v>
      </c>
      <c r="C104" s="1049"/>
      <c r="D104" s="1049"/>
      <c r="E104" s="1049"/>
      <c r="F104" s="1049"/>
      <c r="G104" s="1049"/>
      <c r="H104" s="110">
        <f>SUM(D105:D108)</f>
        <v>0</v>
      </c>
      <c r="I104" s="530">
        <f>COUNT(D105:D108)*2</f>
        <v>6</v>
      </c>
      <c r="J104" s="453"/>
      <c r="K104" s="514"/>
      <c r="L104" s="453"/>
      <c r="M104" s="1"/>
      <c r="N104" s="1"/>
      <c r="O104" s="1"/>
      <c r="P104" s="1"/>
      <c r="Q104" s="1"/>
      <c r="R104" s="1"/>
      <c r="S104" s="1"/>
      <c r="T104" s="1"/>
      <c r="U104" s="1"/>
      <c r="V104" s="1"/>
      <c r="W104" s="1"/>
      <c r="X104" s="1"/>
      <c r="Y104" s="1"/>
      <c r="Z104" s="1"/>
    </row>
    <row r="105" spans="1:26" ht="63" customHeight="1">
      <c r="A105" s="432" t="s">
        <v>321</v>
      </c>
      <c r="B105" s="492" t="s">
        <v>323</v>
      </c>
      <c r="C105" s="489" t="s">
        <v>360</v>
      </c>
      <c r="D105" s="488">
        <v>0</v>
      </c>
      <c r="E105" s="490" t="s">
        <v>326</v>
      </c>
      <c r="F105" s="489"/>
      <c r="G105" s="440"/>
      <c r="H105" s="110"/>
      <c r="I105" s="530"/>
      <c r="J105" s="453"/>
      <c r="K105" s="514"/>
      <c r="L105" s="453"/>
      <c r="M105" s="1"/>
      <c r="N105" s="1"/>
      <c r="O105" s="1"/>
      <c r="P105" s="1"/>
      <c r="Q105" s="1"/>
      <c r="R105" s="1"/>
      <c r="S105" s="1"/>
      <c r="T105" s="1"/>
      <c r="U105" s="1"/>
      <c r="V105" s="1"/>
      <c r="W105" s="1"/>
      <c r="X105" s="1"/>
      <c r="Y105" s="1"/>
      <c r="Z105" s="1"/>
    </row>
    <row r="106" spans="1:26" ht="63">
      <c r="A106" s="432" t="s">
        <v>362</v>
      </c>
      <c r="B106" s="492" t="s">
        <v>329</v>
      </c>
      <c r="C106" s="489" t="s">
        <v>330</v>
      </c>
      <c r="D106" s="488">
        <v>0</v>
      </c>
      <c r="E106" s="490" t="s">
        <v>326</v>
      </c>
      <c r="F106" s="489"/>
      <c r="G106" s="440"/>
      <c r="H106" s="110"/>
      <c r="I106" s="530"/>
      <c r="J106" s="453"/>
      <c r="K106" s="514"/>
      <c r="L106" s="453"/>
      <c r="M106" s="1"/>
      <c r="N106" s="1"/>
      <c r="O106" s="1"/>
      <c r="P106" s="1"/>
      <c r="Q106" s="1"/>
      <c r="R106" s="1"/>
      <c r="S106" s="1"/>
      <c r="T106" s="1"/>
      <c r="U106" s="1"/>
      <c r="V106" s="1"/>
      <c r="W106" s="1"/>
      <c r="X106" s="1"/>
      <c r="Y106" s="1"/>
      <c r="Z106" s="1"/>
    </row>
    <row r="107" spans="1:26" ht="63">
      <c r="A107" s="432" t="s">
        <v>365</v>
      </c>
      <c r="B107" s="492" t="s">
        <v>332</v>
      </c>
      <c r="C107" s="489" t="s">
        <v>333</v>
      </c>
      <c r="D107" s="488">
        <v>0</v>
      </c>
      <c r="E107" s="490" t="s">
        <v>326</v>
      </c>
      <c r="F107" s="489"/>
      <c r="G107" s="440"/>
      <c r="H107" s="110"/>
      <c r="I107" s="530"/>
      <c r="J107" s="453"/>
      <c r="K107" s="514"/>
      <c r="L107" s="453"/>
      <c r="M107" s="1"/>
      <c r="N107" s="1"/>
      <c r="O107" s="1"/>
      <c r="P107" s="1"/>
      <c r="Q107" s="1"/>
      <c r="R107" s="1"/>
      <c r="S107" s="1"/>
      <c r="T107" s="1"/>
      <c r="U107" s="1"/>
      <c r="V107" s="1"/>
      <c r="W107" s="1"/>
      <c r="X107" s="1"/>
      <c r="Y107" s="1"/>
      <c r="Z107" s="1"/>
    </row>
    <row r="108" spans="1:26" ht="63" hidden="1">
      <c r="A108" s="459" t="s">
        <v>369</v>
      </c>
      <c r="B108" s="492" t="s">
        <v>335</v>
      </c>
      <c r="C108" s="342"/>
      <c r="D108" s="490"/>
      <c r="E108" s="490"/>
      <c r="F108" s="440"/>
      <c r="G108" s="440"/>
      <c r="H108" s="110"/>
      <c r="I108" s="530"/>
      <c r="J108" s="514"/>
      <c r="K108" s="514"/>
      <c r="L108" s="514"/>
      <c r="M108" s="1"/>
      <c r="N108" s="1"/>
      <c r="O108" s="1"/>
      <c r="P108" s="1"/>
      <c r="Q108" s="1"/>
      <c r="R108" s="1"/>
      <c r="S108" s="1"/>
      <c r="T108" s="1"/>
      <c r="U108" s="1"/>
      <c r="V108" s="1"/>
      <c r="W108" s="1"/>
      <c r="X108" s="1"/>
      <c r="Y108" s="1"/>
      <c r="Z108" s="1"/>
    </row>
    <row r="109" spans="1:26" ht="78.75" hidden="1">
      <c r="A109" s="459" t="s">
        <v>372</v>
      </c>
      <c r="B109" s="492" t="s">
        <v>339</v>
      </c>
      <c r="C109" s="487"/>
      <c r="D109" s="490"/>
      <c r="E109" s="439"/>
      <c r="F109" s="440"/>
      <c r="G109" s="440"/>
      <c r="H109" s="110"/>
      <c r="I109" s="530"/>
      <c r="J109" s="514"/>
      <c r="K109" s="514"/>
      <c r="L109" s="514"/>
      <c r="M109" s="1"/>
      <c r="N109" s="1"/>
      <c r="O109" s="1"/>
      <c r="P109" s="1"/>
      <c r="Q109" s="1"/>
      <c r="R109" s="1"/>
      <c r="S109" s="1"/>
      <c r="T109" s="1"/>
      <c r="U109" s="1"/>
      <c r="V109" s="1"/>
      <c r="W109" s="1"/>
      <c r="X109" s="1"/>
      <c r="Y109" s="1"/>
      <c r="Z109" s="1"/>
    </row>
    <row r="110" spans="1:26" ht="24.75" hidden="1" customHeight="1">
      <c r="A110" s="460" t="s">
        <v>341</v>
      </c>
      <c r="B110" s="496" t="s">
        <v>342</v>
      </c>
      <c r="C110" s="440"/>
      <c r="D110" s="490"/>
      <c r="E110" s="490"/>
      <c r="F110" s="440"/>
      <c r="G110" s="440"/>
      <c r="H110" s="110"/>
      <c r="I110" s="530"/>
      <c r="J110" s="514"/>
      <c r="K110" s="514"/>
      <c r="L110" s="514"/>
      <c r="M110" s="1"/>
      <c r="N110" s="1"/>
      <c r="O110" s="1"/>
      <c r="P110" s="1"/>
      <c r="Q110" s="1"/>
      <c r="R110" s="1"/>
      <c r="S110" s="1"/>
      <c r="T110" s="1"/>
      <c r="U110" s="1"/>
      <c r="V110" s="1"/>
      <c r="W110" s="1"/>
      <c r="X110" s="1"/>
      <c r="Y110" s="1"/>
      <c r="Z110" s="1"/>
    </row>
    <row r="111" spans="1:26" ht="35.25" customHeight="1">
      <c r="A111" s="759" t="s">
        <v>5383</v>
      </c>
      <c r="B111" s="1042" t="s">
        <v>4386</v>
      </c>
      <c r="C111" s="1043"/>
      <c r="D111" s="1044"/>
      <c r="E111" s="1043"/>
      <c r="F111" s="1043"/>
      <c r="G111" s="1043"/>
      <c r="H111" s="988">
        <f>SUM(D112:D124)</f>
        <v>0</v>
      </c>
      <c r="I111" s="989">
        <f>COUNT(D112:D124)*2</f>
        <v>8</v>
      </c>
      <c r="J111" s="514"/>
      <c r="K111" s="514"/>
      <c r="L111" s="514"/>
      <c r="M111" s="1"/>
      <c r="N111" s="1"/>
      <c r="O111" s="1"/>
      <c r="P111" s="1"/>
      <c r="Q111" s="1"/>
      <c r="R111" s="1"/>
      <c r="S111" s="1"/>
      <c r="T111" s="1"/>
      <c r="U111" s="1"/>
      <c r="V111" s="1"/>
      <c r="W111" s="1"/>
      <c r="X111" s="1"/>
      <c r="Y111" s="1"/>
      <c r="Z111" s="1"/>
    </row>
    <row r="112" spans="1:26" ht="24.75" hidden="1" customHeight="1">
      <c r="A112" s="761" t="s">
        <v>4387</v>
      </c>
      <c r="B112" s="378" t="s">
        <v>4388</v>
      </c>
      <c r="C112" s="378" t="s">
        <v>5384</v>
      </c>
      <c r="D112" s="762"/>
      <c r="E112" s="749"/>
      <c r="F112" s="378" t="s">
        <v>5385</v>
      </c>
      <c r="G112" s="763"/>
      <c r="H112" s="990"/>
      <c r="I112" s="991"/>
      <c r="J112" s="514"/>
      <c r="K112" s="514"/>
      <c r="L112" s="514"/>
      <c r="M112" s="1"/>
      <c r="N112" s="1"/>
      <c r="O112" s="1"/>
      <c r="P112" s="1"/>
      <c r="Q112" s="1"/>
      <c r="R112" s="1"/>
      <c r="S112" s="1"/>
      <c r="T112" s="1"/>
      <c r="U112" s="1"/>
      <c r="V112" s="1"/>
      <c r="W112" s="1"/>
      <c r="X112" s="1"/>
      <c r="Y112" s="1"/>
      <c r="Z112" s="1"/>
    </row>
    <row r="113" spans="1:26" ht="24.75" hidden="1" customHeight="1">
      <c r="A113" s="761" t="s">
        <v>4389</v>
      </c>
      <c r="B113" s="378" t="s">
        <v>4390</v>
      </c>
      <c r="C113" s="378" t="s">
        <v>5386</v>
      </c>
      <c r="D113" s="762"/>
      <c r="E113" s="749"/>
      <c r="F113" s="378" t="s">
        <v>5387</v>
      </c>
      <c r="G113" s="763"/>
      <c r="H113" s="988"/>
      <c r="I113" s="989"/>
      <c r="J113" s="514"/>
      <c r="K113" s="514"/>
      <c r="L113" s="514"/>
      <c r="M113" s="1"/>
      <c r="N113" s="1"/>
      <c r="O113" s="1"/>
      <c r="P113" s="1"/>
      <c r="Q113" s="1"/>
      <c r="R113" s="1"/>
      <c r="S113" s="1"/>
      <c r="T113" s="1"/>
      <c r="U113" s="1"/>
      <c r="V113" s="1"/>
      <c r="W113" s="1"/>
      <c r="X113" s="1"/>
      <c r="Y113" s="1"/>
      <c r="Z113" s="1"/>
    </row>
    <row r="114" spans="1:26" ht="24.75" hidden="1" customHeight="1">
      <c r="A114" s="761" t="s">
        <v>4391</v>
      </c>
      <c r="B114" s="378" t="s">
        <v>4392</v>
      </c>
      <c r="C114" s="378" t="s">
        <v>5388</v>
      </c>
      <c r="D114" s="762"/>
      <c r="E114" s="749"/>
      <c r="F114" s="378" t="s">
        <v>5389</v>
      </c>
      <c r="G114" s="763"/>
      <c r="H114" s="988"/>
      <c r="I114" s="989"/>
      <c r="J114" s="514"/>
      <c r="K114" s="514"/>
      <c r="L114" s="514"/>
      <c r="M114" s="1"/>
      <c r="N114" s="1"/>
      <c r="O114" s="1"/>
      <c r="P114" s="1"/>
      <c r="Q114" s="1"/>
      <c r="R114" s="1"/>
      <c r="S114" s="1"/>
      <c r="T114" s="1"/>
      <c r="U114" s="1"/>
      <c r="V114" s="1"/>
      <c r="W114" s="1"/>
      <c r="X114" s="1"/>
      <c r="Y114" s="1"/>
      <c r="Z114" s="1"/>
    </row>
    <row r="115" spans="1:26" ht="24.75" hidden="1" customHeight="1">
      <c r="A115" s="761" t="s">
        <v>4393</v>
      </c>
      <c r="B115" s="378" t="s">
        <v>4394</v>
      </c>
      <c r="C115" s="378" t="s">
        <v>5390</v>
      </c>
      <c r="D115" s="762"/>
      <c r="E115" s="749"/>
      <c r="F115" s="378" t="s">
        <v>5391</v>
      </c>
      <c r="G115" s="763"/>
      <c r="H115" s="988"/>
      <c r="I115" s="989"/>
      <c r="J115" s="514"/>
      <c r="K115" s="514"/>
      <c r="L115" s="514"/>
      <c r="M115" s="1"/>
      <c r="N115" s="1"/>
      <c r="O115" s="1"/>
      <c r="P115" s="1"/>
      <c r="Q115" s="1"/>
      <c r="R115" s="1"/>
      <c r="S115" s="1"/>
      <c r="T115" s="1"/>
      <c r="U115" s="1"/>
      <c r="V115" s="1"/>
      <c r="W115" s="1"/>
      <c r="X115" s="1"/>
      <c r="Y115" s="1"/>
      <c r="Z115" s="1"/>
    </row>
    <row r="116" spans="1:26" ht="24.75" hidden="1" customHeight="1">
      <c r="A116" s="761" t="s">
        <v>4395</v>
      </c>
      <c r="B116" s="378" t="s">
        <v>4396</v>
      </c>
      <c r="C116" s="378" t="s">
        <v>5392</v>
      </c>
      <c r="D116" s="762"/>
      <c r="E116" s="749"/>
      <c r="F116" s="378" t="s">
        <v>5393</v>
      </c>
      <c r="G116" s="763"/>
      <c r="H116" s="992"/>
      <c r="I116" s="993"/>
      <c r="J116" s="514"/>
      <c r="K116" s="514"/>
      <c r="L116" s="514"/>
      <c r="M116" s="1"/>
      <c r="N116" s="1"/>
      <c r="O116" s="1"/>
      <c r="P116" s="1"/>
      <c r="Q116" s="1"/>
      <c r="R116" s="1"/>
      <c r="S116" s="1"/>
      <c r="T116" s="1"/>
      <c r="U116" s="1"/>
      <c r="V116" s="1"/>
      <c r="W116" s="1"/>
      <c r="X116" s="1"/>
      <c r="Y116" s="1"/>
      <c r="Z116" s="1"/>
    </row>
    <row r="117" spans="1:26" ht="50.25" customHeight="1">
      <c r="A117" s="759" t="s">
        <v>4397</v>
      </c>
      <c r="B117" s="823" t="s">
        <v>4398</v>
      </c>
      <c r="C117" s="316" t="s">
        <v>1552</v>
      </c>
      <c r="D117" s="708">
        <v>0</v>
      </c>
      <c r="E117" s="810" t="s">
        <v>326</v>
      </c>
      <c r="F117" s="316"/>
      <c r="G117" s="810"/>
      <c r="H117" s="988"/>
      <c r="I117" s="989"/>
      <c r="J117" s="514"/>
      <c r="K117" s="514"/>
      <c r="L117" s="514"/>
      <c r="M117" s="1"/>
      <c r="N117" s="1"/>
      <c r="O117" s="1"/>
      <c r="P117" s="1"/>
      <c r="Q117" s="1"/>
      <c r="R117" s="1"/>
      <c r="S117" s="1"/>
      <c r="T117" s="1"/>
      <c r="U117" s="1"/>
      <c r="V117" s="1"/>
      <c r="W117" s="1"/>
      <c r="X117" s="1"/>
      <c r="Y117" s="1"/>
      <c r="Z117" s="1"/>
    </row>
    <row r="118" spans="1:26" ht="32.25" customHeight="1">
      <c r="A118" s="759"/>
      <c r="B118" s="827"/>
      <c r="C118" s="316" t="s">
        <v>1555</v>
      </c>
      <c r="D118" s="708">
        <v>0</v>
      </c>
      <c r="E118" s="810" t="s">
        <v>137</v>
      </c>
      <c r="F118" s="316" t="s">
        <v>1557</v>
      </c>
      <c r="G118" s="810"/>
      <c r="H118" s="988"/>
      <c r="I118" s="989"/>
      <c r="J118" s="514"/>
      <c r="K118" s="514"/>
      <c r="L118" s="514"/>
      <c r="M118" s="1"/>
      <c r="N118" s="1"/>
      <c r="O118" s="1"/>
      <c r="P118" s="1"/>
      <c r="Q118" s="1"/>
      <c r="R118" s="1"/>
      <c r="S118" s="1"/>
      <c r="T118" s="1"/>
      <c r="U118" s="1"/>
      <c r="V118" s="1"/>
      <c r="W118" s="1"/>
      <c r="X118" s="1"/>
      <c r="Y118" s="1"/>
      <c r="Z118" s="1"/>
    </row>
    <row r="119" spans="1:26" ht="50.25" customHeight="1">
      <c r="A119" s="759"/>
      <c r="B119" s="827"/>
      <c r="C119" s="316" t="s">
        <v>1558</v>
      </c>
      <c r="D119" s="708">
        <v>0</v>
      </c>
      <c r="E119" s="810" t="s">
        <v>87</v>
      </c>
      <c r="F119" s="316"/>
      <c r="G119" s="810"/>
      <c r="H119" s="988"/>
      <c r="I119" s="989"/>
      <c r="J119" s="514"/>
      <c r="K119" s="514"/>
      <c r="L119" s="514"/>
      <c r="M119" s="1"/>
      <c r="N119" s="1"/>
      <c r="O119" s="1"/>
      <c r="P119" s="1"/>
      <c r="Q119" s="1"/>
      <c r="R119" s="1"/>
      <c r="S119" s="1"/>
      <c r="T119" s="1"/>
      <c r="U119" s="1"/>
      <c r="V119" s="1"/>
      <c r="W119" s="1"/>
      <c r="X119" s="1"/>
      <c r="Y119" s="1"/>
      <c r="Z119" s="1"/>
    </row>
    <row r="120" spans="1:26" ht="39" customHeight="1">
      <c r="A120" s="759" t="s">
        <v>5394</v>
      </c>
      <c r="B120" s="823" t="s">
        <v>4400</v>
      </c>
      <c r="C120" s="304" t="s">
        <v>1395</v>
      </c>
      <c r="D120" s="834">
        <v>0</v>
      </c>
      <c r="E120" s="748" t="s">
        <v>780</v>
      </c>
      <c r="F120" s="823"/>
      <c r="G120" s="810"/>
      <c r="H120" s="988"/>
      <c r="I120" s="989"/>
      <c r="J120" s="514"/>
      <c r="K120" s="514"/>
      <c r="L120" s="514"/>
      <c r="M120" s="1"/>
      <c r="N120" s="1"/>
      <c r="O120" s="1"/>
      <c r="P120" s="1"/>
      <c r="Q120" s="1"/>
      <c r="R120" s="1"/>
      <c r="S120" s="1"/>
      <c r="T120" s="1"/>
      <c r="U120" s="1"/>
      <c r="V120" s="1"/>
      <c r="W120" s="1"/>
      <c r="X120" s="1"/>
      <c r="Y120" s="1"/>
      <c r="Z120" s="1"/>
    </row>
    <row r="121" spans="1:26" ht="24.75" hidden="1" customHeight="1">
      <c r="A121" s="761" t="s">
        <v>4401</v>
      </c>
      <c r="B121" s="378" t="s">
        <v>4402</v>
      </c>
      <c r="C121" s="378" t="s">
        <v>5395</v>
      </c>
      <c r="D121" s="762"/>
      <c r="E121" s="749"/>
      <c r="F121" s="378" t="s">
        <v>5396</v>
      </c>
      <c r="G121" s="763"/>
      <c r="H121" s="990"/>
      <c r="I121" s="991"/>
      <c r="J121" s="514"/>
      <c r="K121" s="514"/>
      <c r="L121" s="514"/>
      <c r="M121" s="1"/>
      <c r="N121" s="1"/>
      <c r="O121" s="1"/>
      <c r="P121" s="1"/>
      <c r="Q121" s="1"/>
      <c r="R121" s="1"/>
      <c r="S121" s="1"/>
      <c r="T121" s="1"/>
      <c r="U121" s="1"/>
      <c r="V121" s="1"/>
      <c r="W121" s="1"/>
      <c r="X121" s="1"/>
      <c r="Y121" s="1"/>
      <c r="Z121" s="1"/>
    </row>
    <row r="122" spans="1:26" ht="24.75" hidden="1" customHeight="1">
      <c r="A122" s="761" t="s">
        <v>4403</v>
      </c>
      <c r="B122" s="378" t="s">
        <v>4404</v>
      </c>
      <c r="C122" s="378" t="s">
        <v>5397</v>
      </c>
      <c r="D122" s="762"/>
      <c r="E122" s="749"/>
      <c r="F122" s="378" t="s">
        <v>5398</v>
      </c>
      <c r="G122" s="763"/>
      <c r="H122" s="988"/>
      <c r="I122" s="989"/>
      <c r="J122" s="514"/>
      <c r="K122" s="514"/>
      <c r="L122" s="514"/>
      <c r="M122" s="1"/>
      <c r="N122" s="1"/>
      <c r="O122" s="1"/>
      <c r="P122" s="1"/>
      <c r="Q122" s="1"/>
      <c r="R122" s="1"/>
      <c r="S122" s="1"/>
      <c r="T122" s="1"/>
      <c r="U122" s="1"/>
      <c r="V122" s="1"/>
      <c r="W122" s="1"/>
      <c r="X122" s="1"/>
      <c r="Y122" s="1"/>
      <c r="Z122" s="1"/>
    </row>
    <row r="123" spans="1:26" ht="24.75" hidden="1" customHeight="1">
      <c r="A123" s="761" t="s">
        <v>4405</v>
      </c>
      <c r="B123" s="378" t="s">
        <v>4406</v>
      </c>
      <c r="C123" s="378" t="s">
        <v>5399</v>
      </c>
      <c r="D123" s="762"/>
      <c r="E123" s="749"/>
      <c r="F123" s="378" t="s">
        <v>5400</v>
      </c>
      <c r="G123" s="763"/>
      <c r="H123" s="988"/>
      <c r="I123" s="989"/>
      <c r="J123" s="514"/>
      <c r="K123" s="514"/>
      <c r="L123" s="514"/>
      <c r="M123" s="1"/>
      <c r="N123" s="1"/>
      <c r="O123" s="1"/>
      <c r="P123" s="1"/>
      <c r="Q123" s="1"/>
      <c r="R123" s="1"/>
      <c r="S123" s="1"/>
      <c r="T123" s="1"/>
      <c r="U123" s="1"/>
      <c r="V123" s="1"/>
      <c r="W123" s="1"/>
      <c r="X123" s="1"/>
      <c r="Y123" s="1"/>
      <c r="Z123" s="1"/>
    </row>
    <row r="124" spans="1:26" ht="24.75" hidden="1" customHeight="1">
      <c r="A124" s="761" t="s">
        <v>4407</v>
      </c>
      <c r="B124" s="378" t="s">
        <v>4408</v>
      </c>
      <c r="C124" s="378" t="s">
        <v>5401</v>
      </c>
      <c r="D124" s="766"/>
      <c r="E124" s="740"/>
      <c r="F124" s="378" t="s">
        <v>5402</v>
      </c>
      <c r="G124" s="763"/>
      <c r="H124" s="992"/>
      <c r="I124" s="993"/>
      <c r="J124" s="514"/>
      <c r="K124" s="514"/>
      <c r="L124" s="514"/>
      <c r="M124" s="1"/>
      <c r="N124" s="1"/>
      <c r="O124" s="1"/>
      <c r="P124" s="1"/>
      <c r="Q124" s="1"/>
      <c r="R124" s="1"/>
      <c r="S124" s="1"/>
      <c r="T124" s="1"/>
      <c r="U124" s="1"/>
      <c r="V124" s="1"/>
      <c r="W124" s="1"/>
      <c r="X124" s="1"/>
      <c r="Y124" s="1"/>
      <c r="Z124" s="1"/>
    </row>
    <row r="125" spans="1:26" ht="21">
      <c r="A125" s="461" t="s">
        <v>14</v>
      </c>
      <c r="B125" s="1050" t="s">
        <v>345</v>
      </c>
      <c r="C125" s="1049"/>
      <c r="D125" s="1049"/>
      <c r="E125" s="1049"/>
      <c r="F125" s="1049"/>
      <c r="G125" s="1049"/>
      <c r="H125" s="110">
        <f>H126+H155+H161+H167+H176+H194+H208</f>
        <v>0</v>
      </c>
      <c r="I125" s="530">
        <f>I126+I155+I161+I167+I176+I194+I208</f>
        <v>162</v>
      </c>
      <c r="J125" s="453"/>
      <c r="K125" s="514"/>
      <c r="L125" s="453"/>
      <c r="M125" s="1"/>
      <c r="N125" s="1"/>
      <c r="O125" s="1"/>
      <c r="P125" s="1"/>
      <c r="Q125" s="1"/>
      <c r="R125" s="1"/>
      <c r="S125" s="1"/>
      <c r="T125" s="1"/>
      <c r="U125" s="1"/>
      <c r="V125" s="1"/>
      <c r="W125" s="1"/>
      <c r="X125" s="1"/>
      <c r="Y125" s="1"/>
      <c r="Z125" s="1"/>
    </row>
    <row r="126" spans="1:26" ht="39.75" customHeight="1">
      <c r="A126" s="464" t="s">
        <v>383</v>
      </c>
      <c r="B126" s="1048" t="s">
        <v>356</v>
      </c>
      <c r="C126" s="1049"/>
      <c r="D126" s="1049"/>
      <c r="E126" s="1049"/>
      <c r="F126" s="1049"/>
      <c r="G126" s="1049"/>
      <c r="H126" s="110">
        <f>SUM(D127:D154)</f>
        <v>0</v>
      </c>
      <c r="I126" s="530">
        <f>COUNT(D127:D154)*2</f>
        <v>52</v>
      </c>
      <c r="J126" s="453"/>
      <c r="K126" s="514"/>
      <c r="L126" s="453"/>
      <c r="M126" s="1"/>
      <c r="N126" s="1"/>
      <c r="O126" s="1"/>
      <c r="P126" s="1"/>
      <c r="Q126" s="1"/>
      <c r="R126" s="1"/>
      <c r="S126" s="1"/>
      <c r="T126" s="1"/>
      <c r="U126" s="1"/>
      <c r="V126" s="1"/>
      <c r="W126" s="1"/>
      <c r="X126" s="1"/>
      <c r="Y126" s="1"/>
      <c r="Z126" s="1"/>
    </row>
    <row r="127" spans="1:26" ht="47.25">
      <c r="A127" s="432" t="s">
        <v>392</v>
      </c>
      <c r="B127" s="484" t="s">
        <v>359</v>
      </c>
      <c r="C127" s="487" t="s">
        <v>394</v>
      </c>
      <c r="D127" s="488">
        <v>0</v>
      </c>
      <c r="E127" s="490" t="s">
        <v>183</v>
      </c>
      <c r="F127" s="342" t="s">
        <v>395</v>
      </c>
      <c r="G127" s="440"/>
      <c r="H127" s="110"/>
      <c r="I127" s="530"/>
      <c r="J127" s="453"/>
      <c r="K127" s="514"/>
      <c r="L127" s="453"/>
      <c r="M127" s="1"/>
      <c r="N127" s="1"/>
      <c r="O127" s="1"/>
      <c r="P127" s="1"/>
      <c r="Q127" s="1"/>
      <c r="R127" s="1"/>
      <c r="S127" s="1"/>
      <c r="T127" s="1"/>
      <c r="U127" s="1"/>
      <c r="V127" s="1"/>
      <c r="W127" s="1"/>
      <c r="X127" s="1"/>
      <c r="Y127" s="1"/>
      <c r="Z127" s="1"/>
    </row>
    <row r="128" spans="1:26" ht="45">
      <c r="A128" s="432"/>
      <c r="B128" s="484"/>
      <c r="C128" s="487" t="s">
        <v>397</v>
      </c>
      <c r="D128" s="488">
        <v>0</v>
      </c>
      <c r="E128" s="490" t="s">
        <v>183</v>
      </c>
      <c r="F128" s="342"/>
      <c r="G128" s="440"/>
      <c r="H128" s="110"/>
      <c r="I128" s="530"/>
      <c r="J128" s="453"/>
      <c r="K128" s="514"/>
      <c r="L128" s="453"/>
      <c r="M128" s="1"/>
      <c r="N128" s="1"/>
      <c r="O128" s="1"/>
      <c r="P128" s="1"/>
      <c r="Q128" s="1"/>
      <c r="R128" s="1"/>
      <c r="S128" s="1"/>
      <c r="T128" s="1"/>
      <c r="U128" s="1"/>
      <c r="V128" s="1"/>
      <c r="W128" s="1"/>
      <c r="X128" s="1"/>
      <c r="Y128" s="1"/>
      <c r="Z128" s="1"/>
    </row>
    <row r="129" spans="1:26" ht="45">
      <c r="A129" s="432" t="s">
        <v>400</v>
      </c>
      <c r="B129" s="496" t="s">
        <v>370</v>
      </c>
      <c r="C129" s="487" t="s">
        <v>401</v>
      </c>
      <c r="D129" s="488">
        <v>0</v>
      </c>
      <c r="E129" s="490" t="s">
        <v>183</v>
      </c>
      <c r="F129" s="489"/>
      <c r="G129" s="440"/>
      <c r="H129" s="110"/>
      <c r="I129" s="530"/>
      <c r="J129" s="453"/>
      <c r="K129" s="514"/>
      <c r="L129" s="453"/>
      <c r="M129" s="1"/>
      <c r="N129" s="1"/>
      <c r="O129" s="1"/>
      <c r="P129" s="1"/>
      <c r="Q129" s="1"/>
      <c r="R129" s="1"/>
      <c r="S129" s="1"/>
      <c r="T129" s="1"/>
      <c r="U129" s="1"/>
      <c r="V129" s="1"/>
      <c r="W129" s="1"/>
      <c r="X129" s="1"/>
      <c r="Y129" s="1"/>
      <c r="Z129" s="1"/>
    </row>
    <row r="130" spans="1:26" ht="30">
      <c r="A130" s="432" t="s">
        <v>14</v>
      </c>
      <c r="B130" s="496"/>
      <c r="C130" s="487" t="s">
        <v>377</v>
      </c>
      <c r="D130" s="488">
        <v>0</v>
      </c>
      <c r="E130" s="490" t="s">
        <v>183</v>
      </c>
      <c r="F130" s="489"/>
      <c r="G130" s="440"/>
      <c r="H130" s="110"/>
      <c r="I130" s="530"/>
      <c r="J130" s="453"/>
      <c r="K130" s="514"/>
      <c r="L130" s="453"/>
      <c r="M130" s="1"/>
      <c r="N130" s="1"/>
      <c r="O130" s="1"/>
      <c r="P130" s="1"/>
      <c r="Q130" s="1"/>
      <c r="R130" s="1"/>
      <c r="S130" s="1"/>
      <c r="T130" s="1"/>
      <c r="U130" s="1"/>
      <c r="V130" s="1"/>
      <c r="W130" s="1"/>
      <c r="X130" s="1"/>
      <c r="Y130" s="1"/>
      <c r="Z130" s="1"/>
    </row>
    <row r="131" spans="1:26" ht="30">
      <c r="A131" s="432" t="s">
        <v>14</v>
      </c>
      <c r="B131" s="496"/>
      <c r="C131" s="487" t="s">
        <v>379</v>
      </c>
      <c r="D131" s="488">
        <v>0</v>
      </c>
      <c r="E131" s="490" t="s">
        <v>183</v>
      </c>
      <c r="F131" s="489"/>
      <c r="G131" s="440"/>
      <c r="H131" s="110"/>
      <c r="I131" s="530"/>
      <c r="J131" s="453"/>
      <c r="K131" s="514"/>
      <c r="L131" s="453"/>
      <c r="M131" s="1"/>
      <c r="N131" s="1"/>
      <c r="O131" s="1"/>
      <c r="P131" s="1"/>
      <c r="Q131" s="1"/>
      <c r="R131" s="1"/>
      <c r="S131" s="1"/>
      <c r="T131" s="1"/>
      <c r="U131" s="1"/>
      <c r="V131" s="1"/>
      <c r="W131" s="1"/>
      <c r="X131" s="1"/>
      <c r="Y131" s="1"/>
      <c r="Z131" s="1"/>
    </row>
    <row r="132" spans="1:26" ht="47.25">
      <c r="A132" s="432" t="s">
        <v>403</v>
      </c>
      <c r="B132" s="484" t="s">
        <v>385</v>
      </c>
      <c r="C132" s="487" t="s">
        <v>404</v>
      </c>
      <c r="D132" s="488">
        <v>0</v>
      </c>
      <c r="E132" s="490" t="s">
        <v>183</v>
      </c>
      <c r="F132" s="489"/>
      <c r="G132" s="440"/>
      <c r="H132" s="110"/>
      <c r="I132" s="530"/>
      <c r="J132" s="453"/>
      <c r="K132" s="514"/>
      <c r="L132" s="453"/>
      <c r="M132" s="1"/>
      <c r="N132" s="1"/>
      <c r="O132" s="1"/>
      <c r="P132" s="1"/>
      <c r="Q132" s="1"/>
      <c r="R132" s="1"/>
      <c r="S132" s="1"/>
      <c r="T132" s="1"/>
      <c r="U132" s="1"/>
      <c r="V132" s="1"/>
      <c r="W132" s="1"/>
      <c r="X132" s="1"/>
      <c r="Y132" s="1"/>
      <c r="Z132" s="1"/>
    </row>
    <row r="133" spans="1:26" ht="30">
      <c r="A133" s="432" t="s">
        <v>14</v>
      </c>
      <c r="B133" s="484"/>
      <c r="C133" s="487" t="s">
        <v>405</v>
      </c>
      <c r="D133" s="488">
        <v>0</v>
      </c>
      <c r="E133" s="490" t="s">
        <v>183</v>
      </c>
      <c r="F133" s="489"/>
      <c r="G133" s="440"/>
      <c r="H133" s="110"/>
      <c r="I133" s="530"/>
      <c r="J133" s="523"/>
      <c r="K133" s="514"/>
      <c r="L133" s="453"/>
      <c r="M133" s="1"/>
      <c r="N133" s="1"/>
      <c r="O133" s="1"/>
      <c r="P133" s="1"/>
      <c r="Q133" s="1"/>
      <c r="R133" s="1"/>
      <c r="S133" s="1"/>
      <c r="T133" s="1"/>
      <c r="U133" s="1"/>
      <c r="V133" s="1"/>
      <c r="W133" s="1"/>
      <c r="X133" s="1"/>
      <c r="Y133" s="1"/>
      <c r="Z133" s="1"/>
    </row>
    <row r="134" spans="1:26" ht="15.75">
      <c r="A134" s="432" t="s">
        <v>14</v>
      </c>
      <c r="B134" s="484"/>
      <c r="C134" s="497" t="s">
        <v>406</v>
      </c>
      <c r="D134" s="488">
        <v>0</v>
      </c>
      <c r="E134" s="490" t="s">
        <v>183</v>
      </c>
      <c r="F134" s="489"/>
      <c r="G134" s="440"/>
      <c r="H134" s="110"/>
      <c r="I134" s="530"/>
      <c r="J134" s="978"/>
      <c r="K134" s="514"/>
      <c r="L134" s="453"/>
      <c r="M134" s="1"/>
      <c r="N134" s="1"/>
      <c r="O134" s="1"/>
      <c r="P134" s="1"/>
      <c r="Q134" s="1"/>
      <c r="R134" s="1"/>
      <c r="S134" s="1"/>
      <c r="T134" s="1"/>
      <c r="U134" s="1"/>
      <c r="V134" s="1"/>
      <c r="W134" s="1"/>
      <c r="X134" s="1"/>
      <c r="Y134" s="1"/>
      <c r="Z134" s="1"/>
    </row>
    <row r="135" spans="1:26" ht="30">
      <c r="A135" s="432" t="s">
        <v>14</v>
      </c>
      <c r="B135" s="484"/>
      <c r="C135" s="487" t="s">
        <v>407</v>
      </c>
      <c r="D135" s="488">
        <v>0</v>
      </c>
      <c r="E135" s="490" t="s">
        <v>183</v>
      </c>
      <c r="F135" s="489"/>
      <c r="G135" s="440"/>
      <c r="H135" s="110"/>
      <c r="I135" s="530"/>
      <c r="J135" s="453"/>
      <c r="K135" s="514"/>
      <c r="L135" s="453"/>
      <c r="M135" s="1"/>
      <c r="N135" s="1"/>
      <c r="O135" s="1"/>
      <c r="P135" s="1"/>
      <c r="Q135" s="1"/>
      <c r="R135" s="1"/>
      <c r="S135" s="1"/>
      <c r="T135" s="1"/>
      <c r="U135" s="1"/>
      <c r="V135" s="1"/>
      <c r="W135" s="1"/>
      <c r="X135" s="1"/>
      <c r="Y135" s="1"/>
      <c r="Z135" s="1"/>
    </row>
    <row r="136" spans="1:26" ht="30">
      <c r="A136" s="432" t="s">
        <v>14</v>
      </c>
      <c r="B136" s="484"/>
      <c r="C136" s="487" t="s">
        <v>408</v>
      </c>
      <c r="D136" s="488">
        <v>0</v>
      </c>
      <c r="E136" s="490" t="s">
        <v>183</v>
      </c>
      <c r="F136" s="489"/>
      <c r="G136" s="440"/>
      <c r="H136" s="110"/>
      <c r="I136" s="530"/>
      <c r="J136" s="523"/>
      <c r="K136" s="514"/>
      <c r="L136" s="453"/>
      <c r="M136" s="1"/>
      <c r="N136" s="1"/>
      <c r="O136" s="1"/>
      <c r="P136" s="1"/>
      <c r="Q136" s="1"/>
      <c r="R136" s="1"/>
      <c r="S136" s="1"/>
      <c r="T136" s="1"/>
      <c r="U136" s="1"/>
      <c r="V136" s="1"/>
      <c r="W136" s="1"/>
      <c r="X136" s="1"/>
      <c r="Y136" s="1"/>
      <c r="Z136" s="1"/>
    </row>
    <row r="137" spans="1:26" ht="30">
      <c r="A137" s="432" t="s">
        <v>14</v>
      </c>
      <c r="B137" s="484"/>
      <c r="C137" s="487" t="s">
        <v>409</v>
      </c>
      <c r="D137" s="488">
        <v>0</v>
      </c>
      <c r="E137" s="490" t="s">
        <v>183</v>
      </c>
      <c r="F137" s="489"/>
      <c r="G137" s="440"/>
      <c r="H137" s="110"/>
      <c r="I137" s="530"/>
      <c r="J137" s="523"/>
      <c r="K137" s="514"/>
      <c r="L137" s="453"/>
      <c r="M137" s="1"/>
      <c r="N137" s="1"/>
      <c r="O137" s="1"/>
      <c r="P137" s="1"/>
      <c r="Q137" s="1"/>
      <c r="R137" s="1"/>
      <c r="S137" s="1"/>
      <c r="T137" s="1"/>
      <c r="U137" s="1"/>
      <c r="V137" s="1"/>
      <c r="W137" s="1"/>
      <c r="X137" s="1"/>
      <c r="Y137" s="1"/>
      <c r="Z137" s="1"/>
    </row>
    <row r="138" spans="1:26" ht="30">
      <c r="A138" s="432" t="s">
        <v>14</v>
      </c>
      <c r="B138" s="484"/>
      <c r="C138" s="487" t="s">
        <v>411</v>
      </c>
      <c r="D138" s="488">
        <v>0</v>
      </c>
      <c r="E138" s="490" t="s">
        <v>183</v>
      </c>
      <c r="F138" s="489"/>
      <c r="G138" s="440"/>
      <c r="H138" s="110"/>
      <c r="I138" s="530"/>
      <c r="J138" s="523"/>
      <c r="K138" s="514"/>
      <c r="L138" s="453"/>
      <c r="M138" s="1"/>
      <c r="N138" s="1"/>
      <c r="O138" s="1"/>
      <c r="P138" s="1"/>
      <c r="Q138" s="1"/>
      <c r="R138" s="1"/>
      <c r="S138" s="1"/>
      <c r="T138" s="1"/>
      <c r="U138" s="1"/>
      <c r="V138" s="1"/>
      <c r="W138" s="1"/>
      <c r="X138" s="1"/>
      <c r="Y138" s="1"/>
      <c r="Z138" s="1"/>
    </row>
    <row r="139" spans="1:26" ht="15.75">
      <c r="A139" s="432" t="s">
        <v>14</v>
      </c>
      <c r="B139" s="484"/>
      <c r="C139" s="487" t="s">
        <v>393</v>
      </c>
      <c r="D139" s="488">
        <v>0</v>
      </c>
      <c r="E139" s="490" t="s">
        <v>183</v>
      </c>
      <c r="F139" s="489"/>
      <c r="G139" s="440"/>
      <c r="H139" s="110"/>
      <c r="I139" s="530"/>
      <c r="J139" s="523"/>
      <c r="K139" s="514"/>
      <c r="L139" s="453"/>
      <c r="M139" s="1"/>
      <c r="N139" s="1"/>
      <c r="O139" s="1"/>
      <c r="P139" s="1"/>
      <c r="Q139" s="1"/>
      <c r="R139" s="1"/>
      <c r="S139" s="1"/>
      <c r="T139" s="1"/>
      <c r="U139" s="1"/>
      <c r="V139" s="1"/>
      <c r="W139" s="1"/>
      <c r="X139" s="1"/>
      <c r="Y139" s="1"/>
      <c r="Z139" s="1"/>
    </row>
    <row r="140" spans="1:26" ht="45">
      <c r="A140" s="432" t="s">
        <v>14</v>
      </c>
      <c r="B140" s="484"/>
      <c r="C140" s="487" t="s">
        <v>412</v>
      </c>
      <c r="D140" s="488">
        <v>0</v>
      </c>
      <c r="E140" s="490" t="s">
        <v>183</v>
      </c>
      <c r="F140" s="489"/>
      <c r="G140" s="440"/>
      <c r="H140" s="110"/>
      <c r="I140" s="530"/>
      <c r="J140" s="523"/>
      <c r="K140" s="514"/>
      <c r="L140" s="453"/>
      <c r="M140" s="1"/>
      <c r="N140" s="1"/>
      <c r="O140" s="1"/>
      <c r="P140" s="1"/>
      <c r="Q140" s="1"/>
      <c r="R140" s="1"/>
      <c r="S140" s="1"/>
      <c r="T140" s="1"/>
      <c r="U140" s="1"/>
      <c r="V140" s="1"/>
      <c r="W140" s="1"/>
      <c r="X140" s="1"/>
      <c r="Y140" s="1"/>
      <c r="Z140" s="1"/>
    </row>
    <row r="141" spans="1:26" ht="15.75" hidden="1">
      <c r="A141" s="459" t="s">
        <v>14</v>
      </c>
      <c r="B141" s="484"/>
      <c r="C141" s="487"/>
      <c r="D141" s="488"/>
      <c r="E141" s="490"/>
      <c r="F141" s="489"/>
      <c r="G141" s="440"/>
      <c r="H141" s="110"/>
      <c r="I141" s="530"/>
      <c r="J141" s="514"/>
      <c r="K141" s="514"/>
      <c r="L141" s="514"/>
      <c r="M141" s="1"/>
      <c r="N141" s="1"/>
      <c r="O141" s="1"/>
      <c r="P141" s="1"/>
      <c r="Q141" s="1"/>
      <c r="R141" s="1"/>
      <c r="S141" s="1"/>
      <c r="T141" s="1"/>
      <c r="U141" s="1"/>
      <c r="V141" s="1"/>
      <c r="W141" s="1"/>
      <c r="X141" s="1"/>
      <c r="Y141" s="1"/>
      <c r="Z141" s="1"/>
    </row>
    <row r="142" spans="1:26" ht="45">
      <c r="A142" s="432" t="s">
        <v>14</v>
      </c>
      <c r="B142" s="484"/>
      <c r="C142" s="487" t="s">
        <v>415</v>
      </c>
      <c r="D142" s="488">
        <v>0</v>
      </c>
      <c r="E142" s="490" t="s">
        <v>183</v>
      </c>
      <c r="F142" s="489" t="s">
        <v>416</v>
      </c>
      <c r="G142" s="440"/>
      <c r="H142" s="110"/>
      <c r="I142" s="530"/>
      <c r="J142" s="889"/>
      <c r="K142" s="514"/>
      <c r="L142" s="453"/>
      <c r="M142" s="1"/>
      <c r="N142" s="1"/>
      <c r="O142" s="1"/>
      <c r="P142" s="1"/>
      <c r="Q142" s="1"/>
      <c r="R142" s="1"/>
      <c r="S142" s="1"/>
      <c r="T142" s="1"/>
      <c r="U142" s="1"/>
      <c r="V142" s="1"/>
      <c r="W142" s="1"/>
      <c r="X142" s="1"/>
      <c r="Y142" s="1"/>
      <c r="Z142" s="1"/>
    </row>
    <row r="143" spans="1:26" ht="15.75">
      <c r="A143" s="432" t="s">
        <v>14</v>
      </c>
      <c r="B143" s="484"/>
      <c r="C143" s="440" t="s">
        <v>417</v>
      </c>
      <c r="D143" s="488">
        <v>0</v>
      </c>
      <c r="E143" s="490" t="s">
        <v>183</v>
      </c>
      <c r="F143" s="489"/>
      <c r="G143" s="440"/>
      <c r="H143" s="110"/>
      <c r="I143" s="530"/>
      <c r="J143" s="533"/>
      <c r="K143" s="514"/>
      <c r="L143" s="453"/>
      <c r="M143" s="1"/>
      <c r="N143" s="1"/>
      <c r="O143" s="1"/>
      <c r="P143" s="1"/>
      <c r="Q143" s="1"/>
      <c r="R143" s="1"/>
      <c r="S143" s="1"/>
      <c r="T143" s="1"/>
      <c r="U143" s="1"/>
      <c r="V143" s="1"/>
      <c r="W143" s="1"/>
      <c r="X143" s="1"/>
      <c r="Y143" s="1"/>
      <c r="Z143" s="1"/>
    </row>
    <row r="144" spans="1:26" ht="61.5" customHeight="1">
      <c r="A144" s="432" t="s">
        <v>14</v>
      </c>
      <c r="B144" s="484"/>
      <c r="C144" s="487" t="s">
        <v>419</v>
      </c>
      <c r="D144" s="488">
        <v>0</v>
      </c>
      <c r="E144" s="490" t="s">
        <v>183</v>
      </c>
      <c r="F144" s="489"/>
      <c r="G144" s="440"/>
      <c r="H144" s="110"/>
      <c r="I144" s="530"/>
      <c r="J144" s="453"/>
      <c r="K144" s="514"/>
      <c r="L144" s="453"/>
      <c r="M144" s="1"/>
      <c r="N144" s="1"/>
      <c r="O144" s="1"/>
      <c r="P144" s="1"/>
      <c r="Q144" s="1"/>
      <c r="R144" s="1"/>
      <c r="S144" s="1"/>
      <c r="T144" s="1"/>
      <c r="U144" s="1"/>
      <c r="V144" s="1"/>
      <c r="W144" s="1"/>
      <c r="X144" s="1"/>
      <c r="Y144" s="1"/>
      <c r="Z144" s="1"/>
    </row>
    <row r="145" spans="1:26" ht="46.5" customHeight="1">
      <c r="A145" s="432" t="s">
        <v>14</v>
      </c>
      <c r="B145" s="484"/>
      <c r="C145" s="308" t="s">
        <v>399</v>
      </c>
      <c r="D145" s="446">
        <v>0</v>
      </c>
      <c r="E145" s="439"/>
      <c r="F145" s="308"/>
      <c r="G145" s="440"/>
      <c r="H145" s="110"/>
      <c r="I145" s="530"/>
      <c r="J145" s="453"/>
      <c r="K145" s="514"/>
      <c r="L145" s="453"/>
      <c r="M145" s="1"/>
      <c r="N145" s="1"/>
      <c r="O145" s="1"/>
      <c r="P145" s="1"/>
      <c r="Q145" s="1"/>
      <c r="R145" s="1"/>
      <c r="S145" s="1"/>
      <c r="T145" s="1"/>
      <c r="U145" s="1"/>
      <c r="V145" s="1"/>
      <c r="W145" s="1"/>
      <c r="X145" s="1"/>
      <c r="Y145" s="1"/>
      <c r="Z145" s="1"/>
    </row>
    <row r="146" spans="1:26" ht="63">
      <c r="A146" s="432" t="s">
        <v>420</v>
      </c>
      <c r="B146" s="484" t="s">
        <v>414</v>
      </c>
      <c r="C146" s="487" t="s">
        <v>421</v>
      </c>
      <c r="D146" s="488">
        <v>0</v>
      </c>
      <c r="E146" s="490" t="s">
        <v>183</v>
      </c>
      <c r="F146" s="487" t="s">
        <v>422</v>
      </c>
      <c r="G146" s="440"/>
      <c r="H146" s="110"/>
      <c r="I146" s="530"/>
      <c r="J146" s="453"/>
      <c r="K146" s="514"/>
      <c r="L146" s="453"/>
      <c r="M146" s="1"/>
      <c r="N146" s="1"/>
      <c r="O146" s="1"/>
      <c r="P146" s="1"/>
      <c r="Q146" s="1"/>
      <c r="R146" s="1"/>
      <c r="S146" s="1"/>
      <c r="T146" s="1"/>
      <c r="U146" s="1"/>
      <c r="V146" s="1"/>
      <c r="W146" s="1"/>
      <c r="X146" s="1"/>
      <c r="Y146" s="1"/>
      <c r="Z146" s="1"/>
    </row>
    <row r="147" spans="1:26" ht="63">
      <c r="A147" s="432" t="s">
        <v>423</v>
      </c>
      <c r="B147" s="484" t="s">
        <v>424</v>
      </c>
      <c r="C147" s="487" t="s">
        <v>425</v>
      </c>
      <c r="D147" s="488">
        <v>0</v>
      </c>
      <c r="E147" s="490" t="s">
        <v>183</v>
      </c>
      <c r="F147" s="489"/>
      <c r="G147" s="440"/>
      <c r="H147" s="110"/>
      <c r="I147" s="530"/>
      <c r="J147" s="453"/>
      <c r="K147" s="514"/>
      <c r="L147" s="453"/>
      <c r="M147" s="1"/>
      <c r="N147" s="1"/>
      <c r="O147" s="1"/>
      <c r="P147" s="1"/>
      <c r="Q147" s="1"/>
      <c r="R147" s="1"/>
      <c r="S147" s="1"/>
      <c r="T147" s="1"/>
      <c r="U147" s="1"/>
      <c r="V147" s="1"/>
      <c r="W147" s="1"/>
      <c r="X147" s="1"/>
      <c r="Y147" s="1"/>
      <c r="Z147" s="1"/>
    </row>
    <row r="148" spans="1:26" ht="45">
      <c r="A148" s="432" t="s">
        <v>14</v>
      </c>
      <c r="B148" s="484"/>
      <c r="C148" s="487" t="s">
        <v>426</v>
      </c>
      <c r="D148" s="488">
        <v>0</v>
      </c>
      <c r="E148" s="490" t="s">
        <v>183</v>
      </c>
      <c r="F148" s="489"/>
      <c r="G148" s="440"/>
      <c r="H148" s="110"/>
      <c r="I148" s="530"/>
      <c r="J148" s="453"/>
      <c r="K148" s="514"/>
      <c r="L148" s="453"/>
      <c r="M148" s="1"/>
      <c r="N148" s="1"/>
      <c r="O148" s="1"/>
      <c r="P148" s="1"/>
      <c r="Q148" s="1"/>
      <c r="R148" s="1"/>
      <c r="S148" s="1"/>
      <c r="T148" s="1"/>
      <c r="U148" s="1"/>
      <c r="V148" s="1"/>
      <c r="W148" s="1"/>
      <c r="X148" s="1"/>
      <c r="Y148" s="1"/>
      <c r="Z148" s="1"/>
    </row>
    <row r="149" spans="1:26" ht="46.5" customHeight="1">
      <c r="A149" s="432" t="s">
        <v>427</v>
      </c>
      <c r="B149" s="484" t="s">
        <v>428</v>
      </c>
      <c r="C149" s="487" t="s">
        <v>429</v>
      </c>
      <c r="D149" s="488">
        <v>0</v>
      </c>
      <c r="E149" s="490" t="s">
        <v>183</v>
      </c>
      <c r="F149" s="487"/>
      <c r="G149" s="440"/>
      <c r="H149" s="110"/>
      <c r="I149" s="530"/>
      <c r="J149" s="453"/>
      <c r="K149" s="514"/>
      <c r="L149" s="453"/>
      <c r="M149" s="1"/>
      <c r="N149" s="1"/>
      <c r="O149" s="1"/>
      <c r="P149" s="1"/>
      <c r="Q149" s="1"/>
      <c r="R149" s="1"/>
      <c r="S149" s="1"/>
      <c r="T149" s="1"/>
      <c r="U149" s="1"/>
      <c r="V149" s="1"/>
      <c r="W149" s="1"/>
      <c r="X149" s="1"/>
      <c r="Y149" s="1"/>
      <c r="Z149" s="1"/>
    </row>
    <row r="150" spans="1:26" ht="15.75" hidden="1">
      <c r="A150" s="459"/>
      <c r="B150" s="484"/>
      <c r="C150" s="487"/>
      <c r="D150" s="488"/>
      <c r="E150" s="490"/>
      <c r="F150" s="487"/>
      <c r="G150" s="440"/>
      <c r="H150" s="110"/>
      <c r="I150" s="530"/>
      <c r="J150" s="514"/>
      <c r="K150" s="514"/>
      <c r="L150" s="514"/>
      <c r="M150" s="1"/>
      <c r="N150" s="1"/>
      <c r="O150" s="1"/>
      <c r="P150" s="1"/>
      <c r="Q150" s="1"/>
      <c r="R150" s="1"/>
      <c r="S150" s="1"/>
      <c r="T150" s="1"/>
      <c r="U150" s="1"/>
      <c r="V150" s="1"/>
      <c r="W150" s="1"/>
      <c r="X150" s="1"/>
      <c r="Y150" s="1"/>
      <c r="Z150" s="1"/>
    </row>
    <row r="151" spans="1:26" ht="110.25">
      <c r="A151" s="432" t="s">
        <v>430</v>
      </c>
      <c r="B151" s="484" t="s">
        <v>431</v>
      </c>
      <c r="C151" s="487" t="s">
        <v>432</v>
      </c>
      <c r="D151" s="488">
        <v>0</v>
      </c>
      <c r="E151" s="490" t="s">
        <v>183</v>
      </c>
      <c r="F151" s="487" t="s">
        <v>434</v>
      </c>
      <c r="G151" s="440"/>
      <c r="H151" s="110"/>
      <c r="I151" s="530"/>
      <c r="J151" s="453"/>
      <c r="K151" s="514"/>
      <c r="L151" s="453"/>
      <c r="M151" s="1"/>
      <c r="N151" s="1"/>
      <c r="O151" s="1"/>
      <c r="P151" s="1"/>
      <c r="Q151" s="1"/>
      <c r="R151" s="1"/>
      <c r="S151" s="1"/>
      <c r="T151" s="1"/>
      <c r="U151" s="1"/>
      <c r="V151" s="1"/>
      <c r="W151" s="1"/>
      <c r="X151" s="1"/>
      <c r="Y151" s="1"/>
      <c r="Z151" s="1"/>
    </row>
    <row r="152" spans="1:26" ht="30">
      <c r="A152" s="432" t="s">
        <v>14</v>
      </c>
      <c r="B152" s="484"/>
      <c r="C152" s="487" t="s">
        <v>437</v>
      </c>
      <c r="D152" s="488">
        <v>0</v>
      </c>
      <c r="E152" s="490" t="s">
        <v>183</v>
      </c>
      <c r="F152" s="308" t="s">
        <v>439</v>
      </c>
      <c r="G152" s="440"/>
      <c r="H152" s="110"/>
      <c r="I152" s="530"/>
      <c r="J152" s="453"/>
      <c r="K152" s="514"/>
      <c r="L152" s="453"/>
      <c r="M152" s="1"/>
      <c r="N152" s="1"/>
      <c r="O152" s="1"/>
      <c r="P152" s="1"/>
      <c r="Q152" s="1"/>
      <c r="R152" s="1"/>
      <c r="S152" s="1"/>
      <c r="T152" s="1"/>
      <c r="U152" s="1"/>
      <c r="V152" s="1"/>
      <c r="W152" s="1"/>
      <c r="X152" s="1"/>
      <c r="Y152" s="1"/>
      <c r="Z152" s="1"/>
    </row>
    <row r="153" spans="1:26" ht="60.75" customHeight="1">
      <c r="A153" s="432" t="s">
        <v>14</v>
      </c>
      <c r="B153" s="484"/>
      <c r="C153" s="487" t="s">
        <v>442</v>
      </c>
      <c r="D153" s="488">
        <v>0</v>
      </c>
      <c r="E153" s="490" t="s">
        <v>264</v>
      </c>
      <c r="F153" s="487"/>
      <c r="G153" s="440"/>
      <c r="H153" s="110"/>
      <c r="I153" s="530"/>
      <c r="J153" s="453"/>
      <c r="K153" s="514"/>
      <c r="L153" s="453"/>
      <c r="M153" s="1"/>
      <c r="N153" s="1"/>
      <c r="O153" s="1"/>
      <c r="P153" s="1"/>
      <c r="Q153" s="1"/>
      <c r="R153" s="1"/>
      <c r="S153" s="1"/>
      <c r="T153" s="1"/>
      <c r="U153" s="1"/>
      <c r="V153" s="1"/>
      <c r="W153" s="1"/>
      <c r="X153" s="1"/>
      <c r="Y153" s="1"/>
      <c r="Z153" s="1"/>
    </row>
    <row r="154" spans="1:26" ht="60.75" customHeight="1">
      <c r="A154" s="432"/>
      <c r="B154" s="484"/>
      <c r="C154" s="487" t="s">
        <v>446</v>
      </c>
      <c r="D154" s="488">
        <v>0</v>
      </c>
      <c r="E154" s="490" t="s">
        <v>183</v>
      </c>
      <c r="F154" s="489"/>
      <c r="G154" s="440"/>
      <c r="H154" s="110"/>
      <c r="I154" s="530"/>
      <c r="J154" s="453"/>
      <c r="K154" s="514"/>
      <c r="L154" s="453"/>
      <c r="M154" s="1"/>
      <c r="N154" s="1"/>
      <c r="O154" s="1"/>
      <c r="P154" s="1"/>
      <c r="Q154" s="1"/>
      <c r="R154" s="1"/>
      <c r="S154" s="1"/>
      <c r="T154" s="1"/>
      <c r="U154" s="1"/>
      <c r="V154" s="1"/>
      <c r="W154" s="1"/>
      <c r="X154" s="1"/>
      <c r="Y154" s="1"/>
      <c r="Z154" s="1"/>
    </row>
    <row r="155" spans="1:26" ht="39.75" customHeight="1">
      <c r="A155" s="432" t="s">
        <v>447</v>
      </c>
      <c r="B155" s="1048" t="s">
        <v>449</v>
      </c>
      <c r="C155" s="1049"/>
      <c r="D155" s="1049"/>
      <c r="E155" s="1049"/>
      <c r="F155" s="1049"/>
      <c r="G155" s="1049"/>
      <c r="H155" s="110">
        <f>SUM(D156:D160)</f>
        <v>0</v>
      </c>
      <c r="I155" s="530">
        <f>COUNT(D156:D160)*2</f>
        <v>8</v>
      </c>
      <c r="J155" s="453"/>
      <c r="K155" s="514"/>
      <c r="L155" s="453"/>
      <c r="M155" s="1"/>
      <c r="N155" s="1"/>
      <c r="O155" s="1"/>
      <c r="P155" s="1"/>
      <c r="Q155" s="1"/>
      <c r="R155" s="1"/>
      <c r="S155" s="1"/>
      <c r="T155" s="1"/>
      <c r="U155" s="1"/>
      <c r="V155" s="1"/>
      <c r="W155" s="1"/>
      <c r="X155" s="1"/>
      <c r="Y155" s="1"/>
      <c r="Z155" s="1"/>
    </row>
    <row r="156" spans="1:26" ht="60">
      <c r="A156" s="432" t="s">
        <v>454</v>
      </c>
      <c r="B156" s="496" t="s">
        <v>455</v>
      </c>
      <c r="C156" s="489" t="s">
        <v>456</v>
      </c>
      <c r="D156" s="488">
        <v>0</v>
      </c>
      <c r="E156" s="490" t="s">
        <v>183</v>
      </c>
      <c r="F156" s="489" t="s">
        <v>457</v>
      </c>
      <c r="G156" s="440"/>
      <c r="H156" s="110"/>
      <c r="I156" s="530"/>
      <c r="J156" s="453"/>
      <c r="K156" s="514"/>
      <c r="L156" s="453"/>
      <c r="M156" s="1"/>
      <c r="N156" s="1"/>
      <c r="O156" s="1"/>
      <c r="P156" s="1"/>
      <c r="Q156" s="1"/>
      <c r="R156" s="1"/>
      <c r="S156" s="1"/>
      <c r="T156" s="1"/>
      <c r="U156" s="1"/>
      <c r="V156" s="1"/>
      <c r="W156" s="1"/>
      <c r="X156" s="1"/>
      <c r="Y156" s="1"/>
      <c r="Z156" s="1"/>
    </row>
    <row r="157" spans="1:26" ht="47.25" hidden="1" customHeight="1">
      <c r="A157" s="459" t="s">
        <v>458</v>
      </c>
      <c r="B157" s="496" t="s">
        <v>459</v>
      </c>
      <c r="C157" s="440"/>
      <c r="D157" s="488"/>
      <c r="E157" s="490"/>
      <c r="F157" s="440"/>
      <c r="G157" s="440"/>
      <c r="H157" s="110"/>
      <c r="I157" s="530"/>
      <c r="J157" s="514"/>
      <c r="K157" s="514"/>
      <c r="L157" s="514"/>
      <c r="M157" s="1"/>
      <c r="N157" s="1"/>
      <c r="O157" s="1"/>
      <c r="P157" s="1"/>
      <c r="Q157" s="1"/>
      <c r="R157" s="1"/>
      <c r="S157" s="1"/>
      <c r="T157" s="1"/>
      <c r="U157" s="1"/>
      <c r="V157" s="1"/>
      <c r="W157" s="1"/>
      <c r="X157" s="1"/>
      <c r="Y157" s="1"/>
      <c r="Z157" s="1"/>
    </row>
    <row r="158" spans="1:26" ht="60">
      <c r="A158" s="432" t="s">
        <v>461</v>
      </c>
      <c r="B158" s="496" t="s">
        <v>462</v>
      </c>
      <c r="C158" s="489" t="s">
        <v>464</v>
      </c>
      <c r="D158" s="488">
        <v>0</v>
      </c>
      <c r="E158" s="490" t="s">
        <v>183</v>
      </c>
      <c r="F158" s="489"/>
      <c r="G158" s="440"/>
      <c r="H158" s="110"/>
      <c r="I158" s="530"/>
      <c r="J158" s="453"/>
      <c r="K158" s="514"/>
      <c r="L158" s="453"/>
      <c r="M158" s="1"/>
      <c r="N158" s="1"/>
      <c r="O158" s="1"/>
      <c r="P158" s="1"/>
      <c r="Q158" s="1"/>
      <c r="R158" s="1"/>
      <c r="S158" s="1"/>
      <c r="T158" s="1"/>
      <c r="U158" s="1"/>
      <c r="V158" s="1"/>
      <c r="W158" s="1"/>
      <c r="X158" s="1"/>
      <c r="Y158" s="1"/>
      <c r="Z158" s="1"/>
    </row>
    <row r="159" spans="1:26" ht="47.25">
      <c r="A159" s="432" t="s">
        <v>465</v>
      </c>
      <c r="B159" s="496" t="s">
        <v>466</v>
      </c>
      <c r="C159" s="493" t="s">
        <v>470</v>
      </c>
      <c r="D159" s="488">
        <v>0</v>
      </c>
      <c r="E159" s="490" t="s">
        <v>183</v>
      </c>
      <c r="F159" s="489"/>
      <c r="G159" s="440"/>
      <c r="H159" s="110"/>
      <c r="I159" s="530"/>
      <c r="J159" s="453"/>
      <c r="K159" s="514"/>
      <c r="L159" s="453"/>
      <c r="M159" s="1"/>
      <c r="N159" s="1"/>
      <c r="O159" s="1"/>
      <c r="P159" s="1"/>
      <c r="Q159" s="1"/>
      <c r="R159" s="1"/>
      <c r="S159" s="1"/>
      <c r="T159" s="1"/>
      <c r="U159" s="1"/>
      <c r="V159" s="1"/>
      <c r="W159" s="1"/>
      <c r="X159" s="1"/>
      <c r="Y159" s="1"/>
      <c r="Z159" s="1"/>
    </row>
    <row r="160" spans="1:26" ht="30">
      <c r="A160" s="432" t="s">
        <v>14</v>
      </c>
      <c r="B160" s="496"/>
      <c r="C160" s="498" t="s">
        <v>472</v>
      </c>
      <c r="D160" s="488">
        <v>0</v>
      </c>
      <c r="E160" s="490" t="s">
        <v>183</v>
      </c>
      <c r="F160" s="489"/>
      <c r="G160" s="440"/>
      <c r="H160" s="110"/>
      <c r="I160" s="530"/>
      <c r="J160" s="979"/>
      <c r="K160" s="514"/>
      <c r="L160" s="453"/>
      <c r="M160" s="1"/>
      <c r="N160" s="1"/>
      <c r="O160" s="1"/>
      <c r="P160" s="1"/>
      <c r="Q160" s="1"/>
      <c r="R160" s="1"/>
      <c r="S160" s="1"/>
      <c r="T160" s="1"/>
      <c r="U160" s="1"/>
      <c r="V160" s="1"/>
      <c r="W160" s="1"/>
      <c r="X160" s="1"/>
      <c r="Y160" s="1"/>
      <c r="Z160" s="1"/>
    </row>
    <row r="161" spans="1:26" ht="39.75" customHeight="1">
      <c r="A161" s="432" t="s">
        <v>475</v>
      </c>
      <c r="B161" s="1048" t="s">
        <v>474</v>
      </c>
      <c r="C161" s="1049"/>
      <c r="D161" s="1049"/>
      <c r="E161" s="1049"/>
      <c r="F161" s="1049"/>
      <c r="G161" s="1049"/>
      <c r="H161" s="110">
        <f>SUM(D162:D166)</f>
        <v>0</v>
      </c>
      <c r="I161" s="530">
        <f>COUNT(D162:D166)*2</f>
        <v>10</v>
      </c>
      <c r="J161" s="453"/>
      <c r="K161" s="514"/>
      <c r="L161" s="453"/>
      <c r="M161" s="1"/>
      <c r="N161" s="1"/>
      <c r="O161" s="1"/>
      <c r="P161" s="1"/>
      <c r="Q161" s="1"/>
      <c r="R161" s="1"/>
      <c r="S161" s="1"/>
      <c r="T161" s="1"/>
      <c r="U161" s="1"/>
      <c r="V161" s="1"/>
      <c r="W161" s="1"/>
      <c r="X161" s="1"/>
      <c r="Y161" s="1"/>
      <c r="Z161" s="1"/>
    </row>
    <row r="162" spans="1:26" ht="45">
      <c r="A162" s="432" t="s">
        <v>480</v>
      </c>
      <c r="B162" s="496" t="s">
        <v>477</v>
      </c>
      <c r="C162" s="489" t="s">
        <v>481</v>
      </c>
      <c r="D162" s="488">
        <v>0</v>
      </c>
      <c r="E162" s="490" t="s">
        <v>264</v>
      </c>
      <c r="F162" s="489"/>
      <c r="G162" s="440"/>
      <c r="H162" s="110"/>
      <c r="I162" s="530"/>
      <c r="J162" s="453"/>
      <c r="K162" s="514"/>
      <c r="L162" s="453"/>
      <c r="M162" s="1"/>
      <c r="N162" s="1"/>
      <c r="O162" s="1"/>
      <c r="P162" s="1"/>
      <c r="Q162" s="1"/>
      <c r="R162" s="1"/>
      <c r="S162" s="1"/>
      <c r="T162" s="1"/>
      <c r="U162" s="1"/>
      <c r="V162" s="1"/>
      <c r="W162" s="1"/>
      <c r="X162" s="1"/>
      <c r="Y162" s="1"/>
      <c r="Z162" s="1"/>
    </row>
    <row r="163" spans="1:26" ht="45">
      <c r="A163" s="432" t="s">
        <v>14</v>
      </c>
      <c r="B163" s="496"/>
      <c r="C163" s="489" t="s">
        <v>483</v>
      </c>
      <c r="D163" s="488">
        <v>0</v>
      </c>
      <c r="E163" s="490" t="s">
        <v>183</v>
      </c>
      <c r="F163" s="489"/>
      <c r="G163" s="440"/>
      <c r="H163" s="110"/>
      <c r="I163" s="530"/>
      <c r="J163" s="453"/>
      <c r="K163" s="514"/>
      <c r="L163" s="453"/>
      <c r="M163" s="1"/>
      <c r="N163" s="1"/>
      <c r="O163" s="1"/>
      <c r="P163" s="1"/>
      <c r="Q163" s="1"/>
      <c r="R163" s="1"/>
      <c r="S163" s="1"/>
      <c r="T163" s="1"/>
      <c r="U163" s="1"/>
      <c r="V163" s="1"/>
      <c r="W163" s="1"/>
      <c r="X163" s="1"/>
      <c r="Y163" s="1"/>
      <c r="Z163" s="1"/>
    </row>
    <row r="164" spans="1:26" ht="45">
      <c r="A164" s="432" t="s">
        <v>491</v>
      </c>
      <c r="B164" s="496" t="s">
        <v>485</v>
      </c>
      <c r="C164" s="489" t="s">
        <v>492</v>
      </c>
      <c r="D164" s="488">
        <v>0</v>
      </c>
      <c r="E164" s="490" t="s">
        <v>183</v>
      </c>
      <c r="F164" s="489"/>
      <c r="G164" s="440"/>
      <c r="H164" s="110"/>
      <c r="I164" s="530"/>
      <c r="J164" s="453"/>
      <c r="K164" s="514"/>
      <c r="L164" s="453"/>
      <c r="M164" s="1"/>
      <c r="N164" s="1"/>
      <c r="O164" s="1"/>
      <c r="P164" s="1"/>
      <c r="Q164" s="1"/>
      <c r="R164" s="1"/>
      <c r="S164" s="1"/>
      <c r="T164" s="1"/>
      <c r="U164" s="1"/>
      <c r="V164" s="1"/>
      <c r="W164" s="1"/>
      <c r="X164" s="1"/>
      <c r="Y164" s="1"/>
      <c r="Z164" s="1"/>
    </row>
    <row r="165" spans="1:26" ht="75">
      <c r="A165" s="432" t="s">
        <v>14</v>
      </c>
      <c r="B165" s="496"/>
      <c r="C165" s="489" t="s">
        <v>487</v>
      </c>
      <c r="D165" s="488">
        <v>0</v>
      </c>
      <c r="E165" s="490" t="s">
        <v>262</v>
      </c>
      <c r="F165" s="489"/>
      <c r="G165" s="440"/>
      <c r="H165" s="110"/>
      <c r="I165" s="530"/>
      <c r="J165" s="453"/>
      <c r="K165" s="514"/>
      <c r="L165" s="453"/>
      <c r="M165" s="1"/>
      <c r="N165" s="1"/>
      <c r="O165" s="1"/>
      <c r="P165" s="1"/>
      <c r="Q165" s="1"/>
      <c r="R165" s="1"/>
      <c r="S165" s="1"/>
      <c r="T165" s="1"/>
      <c r="U165" s="1"/>
      <c r="V165" s="1"/>
      <c r="W165" s="1"/>
      <c r="X165" s="1"/>
      <c r="Y165" s="1"/>
      <c r="Z165" s="1"/>
    </row>
    <row r="166" spans="1:26" ht="78.75">
      <c r="A166" s="432" t="s">
        <v>498</v>
      </c>
      <c r="B166" s="496" t="s">
        <v>489</v>
      </c>
      <c r="C166" s="489" t="s">
        <v>490</v>
      </c>
      <c r="D166" s="488">
        <v>0</v>
      </c>
      <c r="E166" s="490" t="s">
        <v>63</v>
      </c>
      <c r="F166" s="489"/>
      <c r="G166" s="440"/>
      <c r="H166" s="110"/>
      <c r="I166" s="530"/>
      <c r="J166" s="453"/>
      <c r="K166" s="514"/>
      <c r="L166" s="453"/>
      <c r="M166" s="1"/>
      <c r="N166" s="1"/>
      <c r="O166" s="1"/>
      <c r="P166" s="1"/>
      <c r="Q166" s="1"/>
      <c r="R166" s="1"/>
      <c r="S166" s="1"/>
      <c r="T166" s="1"/>
      <c r="U166" s="1"/>
      <c r="V166" s="1"/>
      <c r="W166" s="1"/>
      <c r="X166" s="1"/>
      <c r="Y166" s="1"/>
      <c r="Z166" s="1"/>
    </row>
    <row r="167" spans="1:26" ht="39.75" customHeight="1">
      <c r="A167" s="432" t="s">
        <v>499</v>
      </c>
      <c r="B167" s="1048" t="s">
        <v>494</v>
      </c>
      <c r="C167" s="1049"/>
      <c r="D167" s="1049"/>
      <c r="E167" s="1049"/>
      <c r="F167" s="1049"/>
      <c r="G167" s="1049"/>
      <c r="H167" s="110">
        <f>SUM(D168:D175)</f>
        <v>0</v>
      </c>
      <c r="I167" s="530">
        <f>COUNT(D168:D175)*2</f>
        <v>12</v>
      </c>
      <c r="J167" s="453"/>
      <c r="K167" s="514"/>
      <c r="L167" s="453"/>
      <c r="M167" s="1"/>
      <c r="N167" s="1"/>
      <c r="O167" s="1"/>
      <c r="P167" s="1"/>
      <c r="Q167" s="1"/>
      <c r="R167" s="1"/>
      <c r="S167" s="1"/>
      <c r="T167" s="1"/>
      <c r="U167" s="1"/>
      <c r="V167" s="1"/>
      <c r="W167" s="1"/>
      <c r="X167" s="1"/>
      <c r="Y167" s="1"/>
      <c r="Z167" s="1"/>
    </row>
    <row r="168" spans="1:26" ht="47.25">
      <c r="A168" s="432" t="s">
        <v>515</v>
      </c>
      <c r="B168" s="484" t="s">
        <v>501</v>
      </c>
      <c r="C168" s="487" t="s">
        <v>516</v>
      </c>
      <c r="D168" s="488">
        <v>0</v>
      </c>
      <c r="E168" s="497" t="s">
        <v>262</v>
      </c>
      <c r="F168" s="487" t="s">
        <v>517</v>
      </c>
      <c r="G168" s="440"/>
      <c r="H168" s="110"/>
      <c r="I168" s="530"/>
      <c r="J168" s="453"/>
      <c r="K168" s="514"/>
      <c r="L168" s="453"/>
      <c r="M168" s="1"/>
      <c r="N168" s="1"/>
      <c r="O168" s="1"/>
      <c r="P168" s="1"/>
      <c r="Q168" s="1"/>
      <c r="R168" s="1"/>
      <c r="S168" s="1"/>
      <c r="T168" s="1"/>
      <c r="U168" s="1"/>
      <c r="V168" s="1"/>
      <c r="W168" s="1"/>
      <c r="X168" s="1"/>
      <c r="Y168" s="1"/>
      <c r="Z168" s="1"/>
    </row>
    <row r="169" spans="1:26" ht="63">
      <c r="A169" s="432" t="s">
        <v>519</v>
      </c>
      <c r="B169" s="484" t="s">
        <v>505</v>
      </c>
      <c r="C169" s="487" t="s">
        <v>521</v>
      </c>
      <c r="D169" s="488">
        <v>0</v>
      </c>
      <c r="E169" s="490" t="s">
        <v>262</v>
      </c>
      <c r="F169" s="489" t="s">
        <v>522</v>
      </c>
      <c r="G169" s="440"/>
      <c r="H169" s="110"/>
      <c r="I169" s="530"/>
      <c r="J169" s="453"/>
      <c r="K169" s="514"/>
      <c r="L169" s="453"/>
      <c r="M169" s="1"/>
      <c r="N169" s="1"/>
      <c r="O169" s="1"/>
      <c r="P169" s="1"/>
      <c r="Q169" s="1"/>
      <c r="R169" s="1"/>
      <c r="S169" s="1"/>
      <c r="T169" s="1"/>
      <c r="U169" s="1"/>
      <c r="V169" s="1"/>
      <c r="W169" s="1"/>
      <c r="X169" s="1"/>
      <c r="Y169" s="1"/>
      <c r="Z169" s="1"/>
    </row>
    <row r="170" spans="1:26" ht="47.25">
      <c r="A170" s="432" t="s">
        <v>525</v>
      </c>
      <c r="B170" s="484" t="s">
        <v>508</v>
      </c>
      <c r="C170" s="487" t="s">
        <v>526</v>
      </c>
      <c r="D170" s="488">
        <v>0</v>
      </c>
      <c r="E170" s="490" t="s">
        <v>510</v>
      </c>
      <c r="F170" s="489" t="s">
        <v>527</v>
      </c>
      <c r="G170" s="440"/>
      <c r="H170" s="110"/>
      <c r="I170" s="530"/>
      <c r="J170" s="453"/>
      <c r="K170" s="514"/>
      <c r="L170" s="453"/>
      <c r="M170" s="1"/>
      <c r="N170" s="1"/>
      <c r="O170" s="1"/>
      <c r="P170" s="1"/>
      <c r="Q170" s="1"/>
      <c r="R170" s="1"/>
      <c r="S170" s="1"/>
      <c r="T170" s="1"/>
      <c r="U170" s="1"/>
      <c r="V170" s="1"/>
      <c r="W170" s="1"/>
      <c r="X170" s="1"/>
      <c r="Y170" s="1"/>
      <c r="Z170" s="1"/>
    </row>
    <row r="171" spans="1:26" ht="47.25" hidden="1">
      <c r="A171" s="459" t="s">
        <v>531</v>
      </c>
      <c r="B171" s="484" t="s">
        <v>513</v>
      </c>
      <c r="C171" s="487"/>
      <c r="D171" s="488"/>
      <c r="E171" s="490"/>
      <c r="F171" s="440"/>
      <c r="G171" s="440"/>
      <c r="H171" s="110"/>
      <c r="I171" s="530"/>
      <c r="J171" s="514"/>
      <c r="K171" s="514"/>
      <c r="L171" s="514"/>
      <c r="M171" s="1"/>
      <c r="N171" s="1"/>
      <c r="O171" s="1"/>
      <c r="P171" s="1"/>
      <c r="Q171" s="1"/>
      <c r="R171" s="1"/>
      <c r="S171" s="1"/>
      <c r="T171" s="1"/>
      <c r="U171" s="1"/>
      <c r="V171" s="1"/>
      <c r="W171" s="1"/>
      <c r="X171" s="1"/>
      <c r="Y171" s="1"/>
      <c r="Z171" s="1"/>
    </row>
    <row r="172" spans="1:26" ht="31.5">
      <c r="A172" s="432" t="s">
        <v>533</v>
      </c>
      <c r="B172" s="484" t="s">
        <v>529</v>
      </c>
      <c r="C172" s="487" t="s">
        <v>535</v>
      </c>
      <c r="D172" s="488">
        <v>0</v>
      </c>
      <c r="E172" s="490" t="s">
        <v>63</v>
      </c>
      <c r="F172" s="489"/>
      <c r="G172" s="440"/>
      <c r="H172" s="110"/>
      <c r="I172" s="530"/>
      <c r="J172" s="453"/>
      <c r="K172" s="514"/>
      <c r="L172" s="453"/>
      <c r="M172" s="1"/>
      <c r="N172" s="1"/>
      <c r="O172" s="1"/>
      <c r="P172" s="1"/>
      <c r="Q172" s="1"/>
      <c r="R172" s="1"/>
      <c r="S172" s="1"/>
      <c r="T172" s="1"/>
      <c r="U172" s="1"/>
      <c r="V172" s="1"/>
      <c r="W172" s="1"/>
      <c r="X172" s="1"/>
      <c r="Y172" s="1"/>
      <c r="Z172" s="1"/>
    </row>
    <row r="173" spans="1:26" ht="30">
      <c r="A173" s="432" t="s">
        <v>14</v>
      </c>
      <c r="B173" s="484"/>
      <c r="C173" s="487" t="s">
        <v>537</v>
      </c>
      <c r="D173" s="488">
        <v>0</v>
      </c>
      <c r="E173" s="490" t="s">
        <v>137</v>
      </c>
      <c r="F173" s="489"/>
      <c r="G173" s="440"/>
      <c r="H173" s="110"/>
      <c r="I173" s="530"/>
      <c r="J173" s="453"/>
      <c r="K173" s="514"/>
      <c r="L173" s="453"/>
      <c r="M173" s="1"/>
      <c r="N173" s="1"/>
      <c r="O173" s="1"/>
      <c r="P173" s="1"/>
      <c r="Q173" s="1"/>
      <c r="R173" s="1"/>
      <c r="S173" s="1"/>
      <c r="T173" s="1"/>
      <c r="U173" s="1"/>
      <c r="V173" s="1"/>
      <c r="W173" s="1"/>
      <c r="X173" s="1"/>
      <c r="Y173" s="1"/>
      <c r="Z173" s="1"/>
    </row>
    <row r="174" spans="1:26" ht="37.5" hidden="1" customHeight="1">
      <c r="A174" s="459" t="s">
        <v>14</v>
      </c>
      <c r="B174" s="484"/>
      <c r="C174" s="487"/>
      <c r="D174" s="488"/>
      <c r="E174" s="490"/>
      <c r="F174" s="440"/>
      <c r="G174" s="440"/>
      <c r="H174" s="110"/>
      <c r="I174" s="530"/>
      <c r="J174" s="514"/>
      <c r="K174" s="514"/>
      <c r="L174" s="514"/>
      <c r="M174" s="1"/>
      <c r="N174" s="1"/>
      <c r="O174" s="1"/>
      <c r="P174" s="1"/>
      <c r="Q174" s="1"/>
      <c r="R174" s="1"/>
      <c r="S174" s="1"/>
      <c r="T174" s="1"/>
      <c r="U174" s="1"/>
      <c r="V174" s="1"/>
      <c r="W174" s="1"/>
      <c r="X174" s="1"/>
      <c r="Y174" s="1"/>
      <c r="Z174" s="1"/>
    </row>
    <row r="175" spans="1:26" ht="37.5" customHeight="1">
      <c r="A175" s="432"/>
      <c r="B175" s="484"/>
      <c r="C175" s="487" t="s">
        <v>541</v>
      </c>
      <c r="D175" s="488">
        <v>0</v>
      </c>
      <c r="E175" s="490" t="s">
        <v>63</v>
      </c>
      <c r="F175" s="489"/>
      <c r="G175" s="440"/>
      <c r="H175" s="110"/>
      <c r="I175" s="530"/>
      <c r="J175" s="453"/>
      <c r="K175" s="514"/>
      <c r="L175" s="453"/>
      <c r="M175" s="1"/>
      <c r="N175" s="1"/>
      <c r="O175" s="1"/>
      <c r="P175" s="1"/>
      <c r="Q175" s="1"/>
      <c r="R175" s="1"/>
      <c r="S175" s="1"/>
      <c r="T175" s="1"/>
      <c r="U175" s="1"/>
      <c r="V175" s="1"/>
      <c r="W175" s="1"/>
      <c r="X175" s="1"/>
      <c r="Y175" s="1"/>
      <c r="Z175" s="1"/>
    </row>
    <row r="176" spans="1:26" ht="39.75" customHeight="1">
      <c r="A176" s="432" t="s">
        <v>560</v>
      </c>
      <c r="B176" s="1048" t="s">
        <v>552</v>
      </c>
      <c r="C176" s="1049"/>
      <c r="D176" s="1049"/>
      <c r="E176" s="1049"/>
      <c r="F176" s="1049"/>
      <c r="G176" s="1049"/>
      <c r="H176" s="110">
        <f>SUM(D177:D193)</f>
        <v>0</v>
      </c>
      <c r="I176" s="530">
        <f>COUNT(D177:D193)*2</f>
        <v>34</v>
      </c>
      <c r="J176" s="453"/>
      <c r="K176" s="514"/>
      <c r="L176" s="453"/>
      <c r="M176" s="1"/>
      <c r="N176" s="1"/>
      <c r="O176" s="1"/>
      <c r="P176" s="1"/>
      <c r="Q176" s="1"/>
      <c r="R176" s="1"/>
      <c r="S176" s="1"/>
      <c r="T176" s="1"/>
      <c r="U176" s="1"/>
      <c r="V176" s="1"/>
      <c r="W176" s="1"/>
      <c r="X176" s="1"/>
      <c r="Y176" s="1"/>
      <c r="Z176" s="1"/>
    </row>
    <row r="177" spans="1:26" ht="47.25">
      <c r="A177" s="432" t="s">
        <v>572</v>
      </c>
      <c r="B177" s="484" t="s">
        <v>556</v>
      </c>
      <c r="C177" s="487" t="s">
        <v>573</v>
      </c>
      <c r="D177" s="488">
        <v>0</v>
      </c>
      <c r="E177" s="490" t="s">
        <v>558</v>
      </c>
      <c r="F177" s="499"/>
      <c r="G177" s="440"/>
      <c r="H177" s="110"/>
      <c r="I177" s="530"/>
      <c r="J177" s="523"/>
      <c r="K177" s="514"/>
      <c r="L177" s="453"/>
      <c r="M177" s="1"/>
      <c r="N177" s="1"/>
      <c r="O177" s="1"/>
      <c r="P177" s="1"/>
      <c r="Q177" s="1"/>
      <c r="R177" s="1"/>
      <c r="S177" s="1"/>
      <c r="T177" s="1"/>
      <c r="U177" s="1"/>
      <c r="V177" s="1"/>
      <c r="W177" s="1"/>
      <c r="X177" s="1"/>
      <c r="Y177" s="1"/>
      <c r="Z177" s="1"/>
    </row>
    <row r="178" spans="1:26" ht="15.75">
      <c r="A178" s="432" t="s">
        <v>14</v>
      </c>
      <c r="B178" s="484"/>
      <c r="C178" s="487" t="s">
        <v>577</v>
      </c>
      <c r="D178" s="488">
        <v>0</v>
      </c>
      <c r="E178" s="490" t="s">
        <v>558</v>
      </c>
      <c r="F178" s="499"/>
      <c r="G178" s="440"/>
      <c r="H178" s="110"/>
      <c r="I178" s="530"/>
      <c r="J178" s="523"/>
      <c r="K178" s="514"/>
      <c r="L178" s="453"/>
      <c r="M178" s="1"/>
      <c r="N178" s="1"/>
      <c r="O178" s="1"/>
      <c r="P178" s="1"/>
      <c r="Q178" s="1"/>
      <c r="R178" s="1"/>
      <c r="S178" s="1"/>
      <c r="T178" s="1"/>
      <c r="U178" s="1"/>
      <c r="V178" s="1"/>
      <c r="W178" s="1"/>
      <c r="X178" s="1"/>
      <c r="Y178" s="1"/>
      <c r="Z178" s="1"/>
    </row>
    <row r="179" spans="1:26" ht="27.75" customHeight="1">
      <c r="A179" s="432" t="s">
        <v>14</v>
      </c>
      <c r="B179" s="484"/>
      <c r="C179" s="500" t="s">
        <v>583</v>
      </c>
      <c r="D179" s="488">
        <v>0</v>
      </c>
      <c r="E179" s="505" t="s">
        <v>558</v>
      </c>
      <c r="F179" s="499"/>
      <c r="G179" s="440"/>
      <c r="H179" s="110"/>
      <c r="I179" s="530"/>
      <c r="J179" s="980"/>
      <c r="K179" s="514"/>
      <c r="L179" s="453"/>
      <c r="M179" s="1"/>
      <c r="N179" s="1"/>
      <c r="O179" s="1"/>
      <c r="P179" s="1"/>
      <c r="Q179" s="1"/>
      <c r="R179" s="1"/>
      <c r="S179" s="1"/>
      <c r="T179" s="1"/>
      <c r="U179" s="1"/>
      <c r="V179" s="1"/>
      <c r="W179" s="1"/>
      <c r="X179" s="1"/>
      <c r="Y179" s="1"/>
      <c r="Z179" s="1"/>
    </row>
    <row r="180" spans="1:26" ht="30">
      <c r="A180" s="432" t="s">
        <v>14</v>
      </c>
      <c r="B180" s="484"/>
      <c r="C180" s="487" t="s">
        <v>608</v>
      </c>
      <c r="D180" s="488">
        <v>0</v>
      </c>
      <c r="E180" s="490" t="s">
        <v>558</v>
      </c>
      <c r="F180" s="499"/>
      <c r="G180" s="440"/>
      <c r="H180" s="110"/>
      <c r="I180" s="530"/>
      <c r="J180" s="523"/>
      <c r="K180" s="514"/>
      <c r="L180" s="453"/>
      <c r="M180" s="1"/>
      <c r="N180" s="1"/>
      <c r="O180" s="1"/>
      <c r="P180" s="1"/>
      <c r="Q180" s="1"/>
      <c r="R180" s="1"/>
      <c r="S180" s="1"/>
      <c r="T180" s="1"/>
      <c r="U180" s="1"/>
      <c r="V180" s="1"/>
      <c r="W180" s="1"/>
      <c r="X180" s="1"/>
      <c r="Y180" s="1"/>
      <c r="Z180" s="1"/>
    </row>
    <row r="181" spans="1:26" ht="30">
      <c r="A181" s="432" t="s">
        <v>14</v>
      </c>
      <c r="B181" s="484"/>
      <c r="C181" s="487" t="s">
        <v>611</v>
      </c>
      <c r="D181" s="488">
        <v>0</v>
      </c>
      <c r="E181" s="490" t="s">
        <v>558</v>
      </c>
      <c r="F181" s="499"/>
      <c r="G181" s="440"/>
      <c r="H181" s="110"/>
      <c r="I181" s="530"/>
      <c r="J181" s="523"/>
      <c r="K181" s="514"/>
      <c r="L181" s="453"/>
      <c r="M181" s="1"/>
      <c r="N181" s="1"/>
      <c r="O181" s="1"/>
      <c r="P181" s="1"/>
      <c r="Q181" s="1"/>
      <c r="R181" s="1"/>
      <c r="S181" s="1"/>
      <c r="T181" s="1"/>
      <c r="U181" s="1"/>
      <c r="V181" s="1"/>
      <c r="W181" s="1"/>
      <c r="X181" s="1"/>
      <c r="Y181" s="1"/>
      <c r="Z181" s="1"/>
    </row>
    <row r="182" spans="1:26" ht="30">
      <c r="A182" s="432" t="s">
        <v>14</v>
      </c>
      <c r="B182" s="484"/>
      <c r="C182" s="487" t="s">
        <v>613</v>
      </c>
      <c r="D182" s="488">
        <v>0</v>
      </c>
      <c r="E182" s="490" t="s">
        <v>558</v>
      </c>
      <c r="F182" s="499"/>
      <c r="G182" s="440"/>
      <c r="H182" s="110"/>
      <c r="I182" s="530"/>
      <c r="J182" s="523"/>
      <c r="K182" s="514"/>
      <c r="L182" s="453"/>
      <c r="M182" s="1"/>
      <c r="N182" s="1"/>
      <c r="O182" s="1"/>
      <c r="P182" s="1"/>
      <c r="Q182" s="1"/>
      <c r="R182" s="1"/>
      <c r="S182" s="1"/>
      <c r="T182" s="1"/>
      <c r="U182" s="1"/>
      <c r="V182" s="1"/>
      <c r="W182" s="1"/>
      <c r="X182" s="1"/>
      <c r="Y182" s="1"/>
      <c r="Z182" s="1"/>
    </row>
    <row r="183" spans="1:26" ht="34.5" customHeight="1">
      <c r="A183" s="432" t="s">
        <v>14</v>
      </c>
      <c r="B183" s="484"/>
      <c r="C183" s="487" t="s">
        <v>614</v>
      </c>
      <c r="D183" s="488">
        <v>0</v>
      </c>
      <c r="E183" s="490" t="s">
        <v>558</v>
      </c>
      <c r="F183" s="499"/>
      <c r="G183" s="440"/>
      <c r="H183" s="110"/>
      <c r="I183" s="530"/>
      <c r="J183" s="523"/>
      <c r="K183" s="514"/>
      <c r="L183" s="453"/>
      <c r="M183" s="1"/>
      <c r="N183" s="1"/>
      <c r="O183" s="1"/>
      <c r="P183" s="1"/>
      <c r="Q183" s="1"/>
      <c r="R183" s="1"/>
      <c r="S183" s="1"/>
      <c r="T183" s="1"/>
      <c r="U183" s="1"/>
      <c r="V183" s="1"/>
      <c r="W183" s="1"/>
      <c r="X183" s="1"/>
      <c r="Y183" s="1"/>
      <c r="Z183" s="1"/>
    </row>
    <row r="184" spans="1:26" ht="15.75">
      <c r="A184" s="432" t="s">
        <v>14</v>
      </c>
      <c r="B184" s="484"/>
      <c r="C184" s="487" t="s">
        <v>615</v>
      </c>
      <c r="D184" s="488">
        <v>0</v>
      </c>
      <c r="E184" s="490" t="s">
        <v>558</v>
      </c>
      <c r="F184" s="499"/>
      <c r="G184" s="440"/>
      <c r="H184" s="110"/>
      <c r="I184" s="530"/>
      <c r="J184" s="523"/>
      <c r="K184" s="514"/>
      <c r="L184" s="453"/>
      <c r="M184" s="1"/>
      <c r="N184" s="1"/>
      <c r="O184" s="1"/>
      <c r="P184" s="1"/>
      <c r="Q184" s="1"/>
      <c r="R184" s="1"/>
      <c r="S184" s="1"/>
      <c r="T184" s="1"/>
      <c r="U184" s="1"/>
      <c r="V184" s="1"/>
      <c r="W184" s="1"/>
      <c r="X184" s="1"/>
      <c r="Y184" s="1"/>
      <c r="Z184" s="1"/>
    </row>
    <row r="185" spans="1:26" ht="30">
      <c r="A185" s="432" t="s">
        <v>14</v>
      </c>
      <c r="B185" s="484"/>
      <c r="C185" s="487" t="s">
        <v>616</v>
      </c>
      <c r="D185" s="488">
        <v>0</v>
      </c>
      <c r="E185" s="490" t="s">
        <v>558</v>
      </c>
      <c r="F185" s="499"/>
      <c r="G185" s="440"/>
      <c r="H185" s="110"/>
      <c r="I185" s="530"/>
      <c r="J185" s="523"/>
      <c r="K185" s="514"/>
      <c r="L185" s="453"/>
      <c r="M185" s="1"/>
      <c r="N185" s="1"/>
      <c r="O185" s="1"/>
      <c r="P185" s="1"/>
      <c r="Q185" s="1"/>
      <c r="R185" s="1"/>
      <c r="S185" s="1"/>
      <c r="T185" s="1"/>
      <c r="U185" s="1"/>
      <c r="V185" s="1"/>
      <c r="W185" s="1"/>
      <c r="X185" s="1"/>
      <c r="Y185" s="1"/>
      <c r="Z185" s="1"/>
    </row>
    <row r="186" spans="1:26" ht="30">
      <c r="A186" s="432" t="s">
        <v>14</v>
      </c>
      <c r="B186" s="484"/>
      <c r="C186" s="487" t="s">
        <v>619</v>
      </c>
      <c r="D186" s="488">
        <v>0</v>
      </c>
      <c r="E186" s="490" t="s">
        <v>558</v>
      </c>
      <c r="F186" s="489" t="s">
        <v>620</v>
      </c>
      <c r="G186" s="440"/>
      <c r="H186" s="110"/>
      <c r="I186" s="530"/>
      <c r="J186" s="453"/>
      <c r="K186" s="514"/>
      <c r="L186" s="453"/>
      <c r="M186" s="1"/>
      <c r="N186" s="1"/>
      <c r="O186" s="1"/>
      <c r="P186" s="1"/>
      <c r="Q186" s="1"/>
      <c r="R186" s="1"/>
      <c r="S186" s="1"/>
      <c r="T186" s="1"/>
      <c r="U186" s="1"/>
      <c r="V186" s="1"/>
      <c r="W186" s="1"/>
      <c r="X186" s="1"/>
      <c r="Y186" s="1"/>
      <c r="Z186" s="1"/>
    </row>
    <row r="187" spans="1:26" ht="15.75">
      <c r="A187" s="432" t="s">
        <v>14</v>
      </c>
      <c r="B187" s="484"/>
      <c r="C187" s="487" t="s">
        <v>621</v>
      </c>
      <c r="D187" s="488">
        <v>0</v>
      </c>
      <c r="E187" s="490" t="s">
        <v>558</v>
      </c>
      <c r="F187" s="489" t="s">
        <v>622</v>
      </c>
      <c r="G187" s="440"/>
      <c r="H187" s="110"/>
      <c r="I187" s="530"/>
      <c r="J187" s="453"/>
      <c r="K187" s="514"/>
      <c r="L187" s="453"/>
      <c r="M187" s="1"/>
      <c r="N187" s="1"/>
      <c r="O187" s="1"/>
      <c r="P187" s="1"/>
      <c r="Q187" s="1"/>
      <c r="R187" s="1"/>
      <c r="S187" s="1"/>
      <c r="T187" s="1"/>
      <c r="U187" s="1"/>
      <c r="V187" s="1"/>
      <c r="W187" s="1"/>
      <c r="X187" s="1"/>
      <c r="Y187" s="1"/>
      <c r="Z187" s="1"/>
    </row>
    <row r="188" spans="1:26" ht="45" customHeight="1">
      <c r="A188" s="432"/>
      <c r="B188" s="484"/>
      <c r="C188" s="487" t="s">
        <v>623</v>
      </c>
      <c r="D188" s="488">
        <v>0</v>
      </c>
      <c r="E188" s="490" t="s">
        <v>558</v>
      </c>
      <c r="F188" s="489" t="s">
        <v>624</v>
      </c>
      <c r="G188" s="440"/>
      <c r="H188" s="110"/>
      <c r="I188" s="530"/>
      <c r="J188" s="889"/>
      <c r="K188" s="514"/>
      <c r="L188" s="453"/>
      <c r="M188" s="1"/>
      <c r="N188" s="1"/>
      <c r="O188" s="1"/>
      <c r="P188" s="1"/>
      <c r="Q188" s="1"/>
      <c r="R188" s="1"/>
      <c r="S188" s="1"/>
      <c r="T188" s="1"/>
      <c r="U188" s="1"/>
      <c r="V188" s="1"/>
      <c r="W188" s="1"/>
      <c r="X188" s="1"/>
      <c r="Y188" s="1"/>
      <c r="Z188" s="1"/>
    </row>
    <row r="189" spans="1:26" ht="45">
      <c r="A189" s="432"/>
      <c r="B189" s="484"/>
      <c r="C189" s="487" t="s">
        <v>625</v>
      </c>
      <c r="D189" s="488">
        <v>0</v>
      </c>
      <c r="E189" s="490" t="s">
        <v>558</v>
      </c>
      <c r="F189" s="489" t="s">
        <v>628</v>
      </c>
      <c r="G189" s="440"/>
      <c r="H189" s="110"/>
      <c r="I189" s="530"/>
      <c r="J189" s="453"/>
      <c r="K189" s="514"/>
      <c r="L189" s="453"/>
      <c r="M189" s="1"/>
      <c r="N189" s="1"/>
      <c r="O189" s="1"/>
      <c r="P189" s="1"/>
      <c r="Q189" s="1"/>
      <c r="R189" s="1"/>
      <c r="S189" s="1"/>
      <c r="T189" s="1"/>
      <c r="U189" s="1"/>
      <c r="V189" s="1"/>
      <c r="W189" s="1"/>
      <c r="X189" s="1"/>
      <c r="Y189" s="1"/>
      <c r="Z189" s="1"/>
    </row>
    <row r="190" spans="1:26" ht="47.25">
      <c r="A190" s="432" t="s">
        <v>631</v>
      </c>
      <c r="B190" s="484" t="s">
        <v>563</v>
      </c>
      <c r="C190" s="487" t="s">
        <v>632</v>
      </c>
      <c r="D190" s="488">
        <v>0</v>
      </c>
      <c r="E190" s="490" t="s">
        <v>558</v>
      </c>
      <c r="F190" s="487" t="s">
        <v>633</v>
      </c>
      <c r="G190" s="440"/>
      <c r="H190" s="110"/>
      <c r="I190" s="530"/>
      <c r="J190" s="523"/>
      <c r="K190" s="514"/>
      <c r="L190" s="453"/>
      <c r="M190" s="1"/>
      <c r="N190" s="1"/>
      <c r="O190" s="1"/>
      <c r="P190" s="1"/>
      <c r="Q190" s="1"/>
      <c r="R190" s="1"/>
      <c r="S190" s="1"/>
      <c r="T190" s="1"/>
      <c r="U190" s="1"/>
      <c r="V190" s="1"/>
      <c r="W190" s="1"/>
      <c r="X190" s="1"/>
      <c r="Y190" s="1"/>
      <c r="Z190" s="1"/>
    </row>
    <row r="191" spans="1:26" ht="31.5">
      <c r="A191" s="432" t="s">
        <v>14</v>
      </c>
      <c r="B191" s="484"/>
      <c r="C191" s="484" t="s">
        <v>639</v>
      </c>
      <c r="D191" s="488">
        <v>0</v>
      </c>
      <c r="E191" s="490" t="s">
        <v>558</v>
      </c>
      <c r="F191" s="487"/>
      <c r="G191" s="440"/>
      <c r="H191" s="110"/>
      <c r="I191" s="530"/>
      <c r="J191" s="453"/>
      <c r="K191" s="514"/>
      <c r="L191" s="453"/>
      <c r="M191" s="1"/>
      <c r="N191" s="1"/>
      <c r="O191" s="1"/>
      <c r="P191" s="1"/>
      <c r="Q191" s="1"/>
      <c r="R191" s="1"/>
      <c r="S191" s="1"/>
      <c r="T191" s="1"/>
      <c r="U191" s="1"/>
      <c r="V191" s="1"/>
      <c r="W191" s="1"/>
      <c r="X191" s="1"/>
      <c r="Y191" s="1"/>
      <c r="Z191" s="1"/>
    </row>
    <row r="192" spans="1:26" ht="30">
      <c r="A192" s="432" t="s">
        <v>14</v>
      </c>
      <c r="B192" s="484"/>
      <c r="C192" s="489" t="s">
        <v>643</v>
      </c>
      <c r="D192" s="488">
        <v>0</v>
      </c>
      <c r="E192" s="490" t="s">
        <v>558</v>
      </c>
      <c r="F192" s="487" t="s">
        <v>645</v>
      </c>
      <c r="G192" s="440"/>
      <c r="H192" s="110"/>
      <c r="I192" s="530"/>
      <c r="J192" s="523"/>
      <c r="K192" s="514"/>
      <c r="L192" s="453"/>
      <c r="M192" s="1"/>
      <c r="N192" s="1"/>
      <c r="O192" s="1"/>
      <c r="P192" s="1"/>
      <c r="Q192" s="1"/>
      <c r="R192" s="1"/>
      <c r="S192" s="1"/>
      <c r="T192" s="1"/>
      <c r="U192" s="1"/>
      <c r="V192" s="1"/>
      <c r="W192" s="1"/>
      <c r="X192" s="1"/>
      <c r="Y192" s="1"/>
      <c r="Z192" s="1"/>
    </row>
    <row r="193" spans="1:26" ht="63">
      <c r="A193" s="432" t="s">
        <v>646</v>
      </c>
      <c r="B193" s="496" t="s">
        <v>568</v>
      </c>
      <c r="C193" s="489" t="s">
        <v>647</v>
      </c>
      <c r="D193" s="488">
        <v>0</v>
      </c>
      <c r="E193" s="490" t="s">
        <v>558</v>
      </c>
      <c r="F193" s="489" t="s">
        <v>648</v>
      </c>
      <c r="G193" s="440"/>
      <c r="H193" s="110"/>
      <c r="I193" s="530"/>
      <c r="J193" s="889"/>
      <c r="K193" s="514"/>
      <c r="L193" s="453"/>
      <c r="M193" s="1"/>
      <c r="N193" s="1"/>
      <c r="O193" s="1"/>
      <c r="P193" s="1"/>
      <c r="Q193" s="1"/>
      <c r="R193" s="1"/>
      <c r="S193" s="1"/>
      <c r="T193" s="1"/>
      <c r="U193" s="1"/>
      <c r="V193" s="1"/>
      <c r="W193" s="1"/>
      <c r="X193" s="1"/>
      <c r="Y193" s="1"/>
      <c r="Z193" s="1"/>
    </row>
    <row r="194" spans="1:26" ht="39.75" customHeight="1">
      <c r="A194" s="432" t="s">
        <v>649</v>
      </c>
      <c r="B194" s="1048" t="s">
        <v>571</v>
      </c>
      <c r="C194" s="1049"/>
      <c r="D194" s="1049"/>
      <c r="E194" s="1049"/>
      <c r="F194" s="1049"/>
      <c r="G194" s="1049"/>
      <c r="H194" s="110">
        <f>SUM(D195:D207)</f>
        <v>0</v>
      </c>
      <c r="I194" s="530">
        <f>COUNT(D195:D207)*2</f>
        <v>26</v>
      </c>
      <c r="J194" s="453"/>
      <c r="K194" s="514"/>
      <c r="L194" s="453"/>
      <c r="M194" s="1"/>
      <c r="N194" s="1"/>
      <c r="O194" s="1"/>
      <c r="P194" s="1"/>
      <c r="Q194" s="1"/>
      <c r="R194" s="1"/>
      <c r="S194" s="1"/>
      <c r="T194" s="1"/>
      <c r="U194" s="1"/>
      <c r="V194" s="1"/>
      <c r="W194" s="1"/>
      <c r="X194" s="1"/>
      <c r="Y194" s="1"/>
      <c r="Z194" s="1"/>
    </row>
    <row r="195" spans="1:26" ht="63">
      <c r="A195" s="432" t="s">
        <v>663</v>
      </c>
      <c r="B195" s="484" t="s">
        <v>575</v>
      </c>
      <c r="C195" s="484" t="s">
        <v>576</v>
      </c>
      <c r="D195" s="488">
        <v>0</v>
      </c>
      <c r="E195" s="497" t="s">
        <v>183</v>
      </c>
      <c r="F195" s="487" t="s">
        <v>665</v>
      </c>
      <c r="G195" s="440"/>
      <c r="H195" s="110"/>
      <c r="I195" s="530"/>
      <c r="J195" s="523"/>
      <c r="K195" s="514"/>
      <c r="L195" s="453"/>
      <c r="M195" s="1"/>
      <c r="N195" s="1"/>
      <c r="O195" s="1"/>
      <c r="P195" s="1"/>
      <c r="Q195" s="1"/>
      <c r="R195" s="1"/>
      <c r="S195" s="1"/>
      <c r="T195" s="1"/>
      <c r="U195" s="1"/>
      <c r="V195" s="1"/>
      <c r="W195" s="1"/>
      <c r="X195" s="1"/>
      <c r="Y195" s="1"/>
      <c r="Z195" s="1"/>
    </row>
    <row r="196" spans="1:26" ht="31.5">
      <c r="A196" s="432" t="s">
        <v>14</v>
      </c>
      <c r="B196" s="484"/>
      <c r="C196" s="484" t="s">
        <v>671</v>
      </c>
      <c r="D196" s="488">
        <v>0</v>
      </c>
      <c r="E196" s="497" t="s">
        <v>183</v>
      </c>
      <c r="F196" s="487"/>
      <c r="G196" s="440"/>
      <c r="H196" s="110"/>
      <c r="I196" s="530"/>
      <c r="J196" s="453"/>
      <c r="K196" s="514"/>
      <c r="L196" s="453"/>
      <c r="M196" s="1"/>
      <c r="N196" s="1"/>
      <c r="O196" s="1"/>
      <c r="P196" s="1"/>
      <c r="Q196" s="1"/>
      <c r="R196" s="1"/>
      <c r="S196" s="1"/>
      <c r="T196" s="1"/>
      <c r="U196" s="1"/>
      <c r="V196" s="1"/>
      <c r="W196" s="1"/>
      <c r="X196" s="1"/>
      <c r="Y196" s="1"/>
      <c r="Z196" s="1"/>
    </row>
    <row r="197" spans="1:26" ht="63">
      <c r="A197" s="432" t="s">
        <v>673</v>
      </c>
      <c r="B197" s="484" t="s">
        <v>580</v>
      </c>
      <c r="C197" s="484" t="s">
        <v>675</v>
      </c>
      <c r="D197" s="488">
        <v>0</v>
      </c>
      <c r="E197" s="497" t="s">
        <v>183</v>
      </c>
      <c r="F197" s="487" t="s">
        <v>678</v>
      </c>
      <c r="G197" s="440"/>
      <c r="H197" s="110"/>
      <c r="I197" s="530"/>
      <c r="J197" s="523"/>
      <c r="K197" s="514"/>
      <c r="L197" s="453"/>
      <c r="M197" s="1"/>
      <c r="N197" s="1"/>
      <c r="O197" s="1"/>
      <c r="P197" s="1"/>
      <c r="Q197" s="1"/>
      <c r="R197" s="1"/>
      <c r="S197" s="1"/>
      <c r="T197" s="1"/>
      <c r="U197" s="1"/>
      <c r="V197" s="1"/>
      <c r="W197" s="1"/>
      <c r="X197" s="1"/>
      <c r="Y197" s="1"/>
      <c r="Z197" s="1"/>
    </row>
    <row r="198" spans="1:26" ht="63">
      <c r="A198" s="432" t="s">
        <v>680</v>
      </c>
      <c r="B198" s="484" t="s">
        <v>585</v>
      </c>
      <c r="C198" s="484" t="s">
        <v>681</v>
      </c>
      <c r="D198" s="488">
        <v>0</v>
      </c>
      <c r="E198" s="497" t="s">
        <v>195</v>
      </c>
      <c r="F198" s="487" t="s">
        <v>682</v>
      </c>
      <c r="G198" s="440"/>
      <c r="H198" s="110"/>
      <c r="I198" s="530"/>
      <c r="J198" s="453"/>
      <c r="K198" s="514"/>
      <c r="L198" s="453"/>
      <c r="M198" s="1"/>
      <c r="N198" s="1"/>
      <c r="O198" s="1"/>
      <c r="P198" s="1"/>
      <c r="Q198" s="1"/>
      <c r="R198" s="1"/>
      <c r="S198" s="1"/>
      <c r="T198" s="1"/>
      <c r="U198" s="1"/>
      <c r="V198" s="1"/>
      <c r="W198" s="1"/>
      <c r="X198" s="1"/>
      <c r="Y198" s="1"/>
      <c r="Z198" s="1"/>
    </row>
    <row r="199" spans="1:26" ht="78.75">
      <c r="A199" s="432" t="s">
        <v>687</v>
      </c>
      <c r="B199" s="484" t="s">
        <v>590</v>
      </c>
      <c r="C199" s="484" t="s">
        <v>688</v>
      </c>
      <c r="D199" s="488">
        <v>0</v>
      </c>
      <c r="E199" s="497" t="s">
        <v>195</v>
      </c>
      <c r="F199" s="487" t="s">
        <v>690</v>
      </c>
      <c r="G199" s="440"/>
      <c r="H199" s="110"/>
      <c r="I199" s="530"/>
      <c r="J199" s="453"/>
      <c r="K199" s="514"/>
      <c r="L199" s="453"/>
      <c r="M199" s="1"/>
      <c r="N199" s="1"/>
      <c r="O199" s="1"/>
      <c r="P199" s="1"/>
      <c r="Q199" s="1"/>
      <c r="R199" s="1"/>
      <c r="S199" s="1"/>
      <c r="T199" s="1"/>
      <c r="U199" s="1"/>
      <c r="V199" s="1"/>
      <c r="W199" s="1"/>
      <c r="X199" s="1"/>
      <c r="Y199" s="1"/>
      <c r="Z199" s="1"/>
    </row>
    <row r="200" spans="1:26" ht="31.5">
      <c r="A200" s="432" t="s">
        <v>14</v>
      </c>
      <c r="B200" s="484"/>
      <c r="C200" s="484" t="s">
        <v>694</v>
      </c>
      <c r="D200" s="488">
        <v>0</v>
      </c>
      <c r="E200" s="497" t="s">
        <v>195</v>
      </c>
      <c r="F200" s="487"/>
      <c r="G200" s="440"/>
      <c r="H200" s="110"/>
      <c r="I200" s="530"/>
      <c r="J200" s="890"/>
      <c r="K200" s="514"/>
      <c r="L200" s="453"/>
      <c r="M200" s="1"/>
      <c r="N200" s="1"/>
      <c r="O200" s="1"/>
      <c r="P200" s="1"/>
      <c r="Q200" s="1"/>
      <c r="R200" s="1"/>
      <c r="S200" s="1"/>
      <c r="T200" s="1"/>
      <c r="U200" s="1"/>
      <c r="V200" s="1"/>
      <c r="W200" s="1"/>
      <c r="X200" s="1"/>
      <c r="Y200" s="1"/>
      <c r="Z200" s="1"/>
    </row>
    <row r="201" spans="1:26" ht="31.5">
      <c r="A201" s="432" t="s">
        <v>697</v>
      </c>
      <c r="B201" s="484" t="s">
        <v>592</v>
      </c>
      <c r="C201" s="484" t="s">
        <v>593</v>
      </c>
      <c r="D201" s="488">
        <v>0</v>
      </c>
      <c r="E201" s="490" t="s">
        <v>195</v>
      </c>
      <c r="F201" s="489" t="s">
        <v>698</v>
      </c>
      <c r="G201" s="440"/>
      <c r="H201" s="110"/>
      <c r="I201" s="530"/>
      <c r="J201" s="889"/>
      <c r="K201" s="514"/>
      <c r="L201" s="453"/>
      <c r="M201" s="1"/>
      <c r="N201" s="1"/>
      <c r="O201" s="1"/>
      <c r="P201" s="1"/>
      <c r="Q201" s="1"/>
      <c r="R201" s="1"/>
      <c r="S201" s="1"/>
      <c r="T201" s="1"/>
      <c r="U201" s="1"/>
      <c r="V201" s="1"/>
      <c r="W201" s="1"/>
      <c r="X201" s="1"/>
      <c r="Y201" s="1"/>
      <c r="Z201" s="1"/>
    </row>
    <row r="202" spans="1:26" ht="72" customHeight="1">
      <c r="A202" s="432" t="s">
        <v>595</v>
      </c>
      <c r="B202" s="484" t="s">
        <v>596</v>
      </c>
      <c r="C202" s="484" t="s">
        <v>597</v>
      </c>
      <c r="D202" s="488">
        <v>0</v>
      </c>
      <c r="E202" s="490" t="s">
        <v>183</v>
      </c>
      <c r="F202" s="489" t="s">
        <v>598</v>
      </c>
      <c r="G202" s="440"/>
      <c r="H202" s="110"/>
      <c r="I202" s="530"/>
      <c r="J202" s="889"/>
      <c r="K202" s="514"/>
      <c r="L202" s="453"/>
      <c r="M202" s="1"/>
      <c r="N202" s="1"/>
      <c r="O202" s="1"/>
      <c r="P202" s="1"/>
      <c r="Q202" s="1"/>
      <c r="R202" s="1"/>
      <c r="S202" s="1"/>
      <c r="T202" s="1"/>
      <c r="U202" s="1"/>
      <c r="V202" s="1"/>
      <c r="W202" s="1"/>
      <c r="X202" s="1"/>
      <c r="Y202" s="1"/>
      <c r="Z202" s="1"/>
    </row>
    <row r="203" spans="1:26" ht="47.25">
      <c r="A203" s="465"/>
      <c r="B203" s="484"/>
      <c r="C203" s="484" t="s">
        <v>600</v>
      </c>
      <c r="D203" s="488">
        <v>0</v>
      </c>
      <c r="E203" s="490" t="s">
        <v>183</v>
      </c>
      <c r="F203" s="489" t="s">
        <v>602</v>
      </c>
      <c r="G203" s="440"/>
      <c r="H203" s="110"/>
      <c r="I203" s="530"/>
      <c r="J203" s="453"/>
      <c r="K203" s="514"/>
      <c r="L203" s="453"/>
      <c r="M203" s="1"/>
      <c r="N203" s="1"/>
      <c r="O203" s="1"/>
      <c r="P203" s="1"/>
      <c r="Q203" s="1"/>
      <c r="R203" s="1"/>
      <c r="S203" s="1"/>
      <c r="T203" s="1"/>
      <c r="U203" s="1"/>
      <c r="V203" s="1"/>
      <c r="W203" s="1"/>
      <c r="X203" s="1"/>
      <c r="Y203" s="1"/>
      <c r="Z203" s="1"/>
    </row>
    <row r="204" spans="1:26" ht="47.25">
      <c r="A204" s="465" t="s">
        <v>703</v>
      </c>
      <c r="B204" s="484" t="s">
        <v>605</v>
      </c>
      <c r="C204" s="308" t="s">
        <v>704</v>
      </c>
      <c r="D204" s="488">
        <v>0</v>
      </c>
      <c r="E204" s="439" t="s">
        <v>183</v>
      </c>
      <c r="F204" s="342" t="s">
        <v>706</v>
      </c>
      <c r="G204" s="440"/>
      <c r="H204" s="110"/>
      <c r="I204" s="530"/>
      <c r="J204" s="453"/>
      <c r="K204" s="514"/>
      <c r="L204" s="453"/>
      <c r="M204" s="1"/>
      <c r="N204" s="1"/>
      <c r="O204" s="1"/>
      <c r="P204" s="1"/>
      <c r="Q204" s="1"/>
      <c r="R204" s="1"/>
      <c r="S204" s="1"/>
      <c r="T204" s="1"/>
      <c r="U204" s="1"/>
      <c r="V204" s="1"/>
      <c r="W204" s="1"/>
      <c r="X204" s="1"/>
      <c r="Y204" s="1"/>
      <c r="Z204" s="1"/>
    </row>
    <row r="205" spans="1:26" ht="57.75" customHeight="1">
      <c r="A205" s="465"/>
      <c r="B205" s="484"/>
      <c r="C205" s="308" t="s">
        <v>711</v>
      </c>
      <c r="D205" s="488">
        <v>0</v>
      </c>
      <c r="E205" s="439" t="s">
        <v>183</v>
      </c>
      <c r="F205" s="308" t="s">
        <v>712</v>
      </c>
      <c r="G205" s="440"/>
      <c r="H205" s="110"/>
      <c r="I205" s="530"/>
      <c r="J205" s="453"/>
      <c r="K205" s="514"/>
      <c r="L205" s="453"/>
      <c r="M205" s="1"/>
      <c r="N205" s="1"/>
      <c r="O205" s="1"/>
      <c r="P205" s="1"/>
      <c r="Q205" s="1"/>
      <c r="R205" s="1"/>
      <c r="S205" s="1"/>
      <c r="T205" s="1"/>
      <c r="U205" s="1"/>
      <c r="V205" s="1"/>
      <c r="W205" s="1"/>
      <c r="X205" s="1"/>
      <c r="Y205" s="1"/>
      <c r="Z205" s="1"/>
    </row>
    <row r="206" spans="1:26" ht="45">
      <c r="A206" s="465"/>
      <c r="B206" s="484"/>
      <c r="C206" s="308" t="s">
        <v>714</v>
      </c>
      <c r="D206" s="488">
        <v>0</v>
      </c>
      <c r="E206" s="439" t="s">
        <v>183</v>
      </c>
      <c r="F206" s="308" t="s">
        <v>715</v>
      </c>
      <c r="G206" s="440"/>
      <c r="H206" s="110"/>
      <c r="I206" s="530"/>
      <c r="J206" s="453"/>
      <c r="K206" s="514"/>
      <c r="L206" s="453"/>
      <c r="M206" s="1"/>
      <c r="N206" s="1"/>
      <c r="O206" s="1"/>
      <c r="P206" s="1"/>
      <c r="Q206" s="1"/>
      <c r="R206" s="1"/>
      <c r="S206" s="1"/>
      <c r="T206" s="1"/>
      <c r="U206" s="1"/>
      <c r="V206" s="1"/>
      <c r="W206" s="1"/>
      <c r="X206" s="1"/>
      <c r="Y206" s="1"/>
      <c r="Z206" s="1"/>
    </row>
    <row r="207" spans="1:26" ht="98.25" customHeight="1">
      <c r="A207" s="465"/>
      <c r="B207" s="484"/>
      <c r="C207" s="487" t="s">
        <v>719</v>
      </c>
      <c r="D207" s="488">
        <v>0</v>
      </c>
      <c r="E207" s="497" t="s">
        <v>195</v>
      </c>
      <c r="F207" s="487" t="s">
        <v>732</v>
      </c>
      <c r="G207" s="440"/>
      <c r="H207" s="110"/>
      <c r="I207" s="530"/>
      <c r="J207" s="523"/>
      <c r="K207" s="514"/>
      <c r="L207" s="453"/>
      <c r="M207" s="1"/>
      <c r="N207" s="1"/>
      <c r="O207" s="1"/>
      <c r="P207" s="1"/>
      <c r="Q207" s="1"/>
      <c r="R207" s="1"/>
      <c r="S207" s="1"/>
      <c r="T207" s="1"/>
      <c r="U207" s="1"/>
      <c r="V207" s="1"/>
      <c r="W207" s="1"/>
      <c r="X207" s="1"/>
      <c r="Y207" s="1"/>
      <c r="Z207" s="1"/>
    </row>
    <row r="208" spans="1:26" ht="39" customHeight="1">
      <c r="A208" s="345" t="s">
        <v>4476</v>
      </c>
      <c r="B208" s="1045" t="s">
        <v>5403</v>
      </c>
      <c r="C208" s="1046"/>
      <c r="D208" s="1046"/>
      <c r="E208" s="1046"/>
      <c r="F208" s="1046"/>
      <c r="G208" s="1046"/>
      <c r="H208" s="994">
        <f>SUM(D209:D219)</f>
        <v>0</v>
      </c>
      <c r="I208" s="995">
        <f>COUNT(D209:D219)*2</f>
        <v>20</v>
      </c>
      <c r="J208" s="523"/>
      <c r="K208" s="514"/>
      <c r="L208" s="453"/>
      <c r="M208" s="1"/>
      <c r="N208" s="1"/>
      <c r="O208" s="1"/>
      <c r="P208" s="1"/>
      <c r="Q208" s="1"/>
      <c r="R208" s="1"/>
      <c r="S208" s="1"/>
      <c r="T208" s="1"/>
      <c r="U208" s="1"/>
      <c r="V208" s="1"/>
      <c r="W208" s="1"/>
      <c r="X208" s="1"/>
      <c r="Y208" s="1"/>
      <c r="Z208" s="1"/>
    </row>
    <row r="209" spans="1:26" ht="107.25" customHeight="1">
      <c r="A209" s="345" t="s">
        <v>4478</v>
      </c>
      <c r="B209" s="305" t="s">
        <v>4479</v>
      </c>
      <c r="C209" s="305" t="s">
        <v>4480</v>
      </c>
      <c r="D209" s="835">
        <v>0</v>
      </c>
      <c r="E209" s="304" t="s">
        <v>137</v>
      </c>
      <c r="F209" s="305" t="s">
        <v>5404</v>
      </c>
      <c r="G209" s="770"/>
      <c r="H209" s="994"/>
      <c r="I209" s="995"/>
      <c r="J209" s="523"/>
      <c r="K209" s="514"/>
      <c r="L209" s="453"/>
      <c r="M209" s="1"/>
      <c r="N209" s="1"/>
      <c r="O209" s="1"/>
      <c r="P209" s="1"/>
      <c r="Q209" s="1"/>
      <c r="R209" s="1"/>
      <c r="S209" s="1"/>
      <c r="T209" s="1"/>
      <c r="U209" s="1"/>
      <c r="V209" s="1"/>
      <c r="W209" s="1"/>
      <c r="X209" s="1"/>
      <c r="Y209" s="1"/>
      <c r="Z209" s="1"/>
    </row>
    <row r="210" spans="1:26" ht="107.25" customHeight="1">
      <c r="A210" s="345" t="s">
        <v>4482</v>
      </c>
      <c r="B210" s="305" t="s">
        <v>4483</v>
      </c>
      <c r="C210" s="305" t="s">
        <v>4484</v>
      </c>
      <c r="D210" s="836">
        <v>0</v>
      </c>
      <c r="E210" s="304" t="s">
        <v>137</v>
      </c>
      <c r="F210" s="305" t="s">
        <v>4485</v>
      </c>
      <c r="G210" s="770"/>
      <c r="H210" s="994"/>
      <c r="I210" s="995"/>
      <c r="J210" s="523"/>
      <c r="K210" s="514"/>
      <c r="L210" s="453"/>
      <c r="M210" s="1"/>
      <c r="N210" s="1"/>
      <c r="O210" s="1"/>
      <c r="P210" s="1"/>
      <c r="Q210" s="1"/>
      <c r="R210" s="1"/>
      <c r="S210" s="1"/>
      <c r="T210" s="1"/>
      <c r="U210" s="1"/>
      <c r="V210" s="1"/>
      <c r="W210" s="1"/>
      <c r="X210" s="1"/>
      <c r="Y210" s="1"/>
      <c r="Z210" s="1"/>
    </row>
    <row r="211" spans="1:26" ht="48" customHeight="1">
      <c r="A211" s="345" t="s">
        <v>5405</v>
      </c>
      <c r="B211" s="305" t="s">
        <v>4499</v>
      </c>
      <c r="C211" s="316" t="s">
        <v>5406</v>
      </c>
      <c r="D211" s="837">
        <v>0</v>
      </c>
      <c r="E211" s="316" t="s">
        <v>137</v>
      </c>
      <c r="F211" s="305"/>
      <c r="G211" s="770"/>
      <c r="H211" s="994"/>
      <c r="I211" s="995"/>
      <c r="J211" s="523"/>
      <c r="K211" s="514"/>
      <c r="L211" s="453"/>
      <c r="M211" s="1"/>
      <c r="N211" s="1"/>
      <c r="O211" s="1"/>
      <c r="P211" s="1"/>
      <c r="Q211" s="1"/>
      <c r="R211" s="1"/>
      <c r="S211" s="1"/>
      <c r="T211" s="1"/>
      <c r="U211" s="1"/>
      <c r="V211" s="1"/>
      <c r="W211" s="1"/>
      <c r="X211" s="1"/>
      <c r="Y211" s="1"/>
      <c r="Z211" s="1"/>
    </row>
    <row r="212" spans="1:26" ht="36" customHeight="1">
      <c r="A212" s="345"/>
      <c r="B212" s="838"/>
      <c r="C212" s="316" t="s">
        <v>543</v>
      </c>
      <c r="D212" s="837">
        <v>0</v>
      </c>
      <c r="E212" s="316" t="s">
        <v>137</v>
      </c>
      <c r="F212" s="305"/>
      <c r="G212" s="770"/>
      <c r="H212" s="994"/>
      <c r="I212" s="995"/>
      <c r="J212" s="523"/>
      <c r="K212" s="514"/>
      <c r="L212" s="453"/>
      <c r="M212" s="1"/>
      <c r="N212" s="1"/>
      <c r="O212" s="1"/>
      <c r="P212" s="1"/>
      <c r="Q212" s="1"/>
      <c r="R212" s="1"/>
      <c r="S212" s="1"/>
      <c r="T212" s="1"/>
      <c r="U212" s="1"/>
      <c r="V212" s="1"/>
      <c r="W212" s="1"/>
      <c r="X212" s="1"/>
      <c r="Y212" s="1"/>
      <c r="Z212" s="1"/>
    </row>
    <row r="213" spans="1:26" ht="36" customHeight="1">
      <c r="A213" s="345"/>
      <c r="B213" s="838"/>
      <c r="C213" s="316" t="s">
        <v>546</v>
      </c>
      <c r="D213" s="837">
        <v>0</v>
      </c>
      <c r="E213" s="316" t="s">
        <v>137</v>
      </c>
      <c r="F213" s="305"/>
      <c r="G213" s="770"/>
      <c r="H213" s="994"/>
      <c r="I213" s="995"/>
      <c r="J213" s="523"/>
      <c r="K213" s="514"/>
      <c r="L213" s="453"/>
      <c r="M213" s="1"/>
      <c r="N213" s="1"/>
      <c r="O213" s="1"/>
      <c r="P213" s="1"/>
      <c r="Q213" s="1"/>
      <c r="R213" s="1"/>
      <c r="S213" s="1"/>
      <c r="T213" s="1"/>
      <c r="U213" s="1"/>
      <c r="V213" s="1"/>
      <c r="W213" s="1"/>
      <c r="X213" s="1"/>
      <c r="Y213" s="1"/>
      <c r="Z213" s="1"/>
    </row>
    <row r="214" spans="1:26" ht="31.5" customHeight="1">
      <c r="A214" s="345"/>
      <c r="B214" s="838"/>
      <c r="C214" s="333" t="s">
        <v>548</v>
      </c>
      <c r="D214" s="837">
        <v>0</v>
      </c>
      <c r="E214" s="316" t="s">
        <v>137</v>
      </c>
      <c r="F214" s="305"/>
      <c r="G214" s="770"/>
      <c r="H214" s="994"/>
      <c r="I214" s="995"/>
      <c r="J214" s="523"/>
      <c r="K214" s="514"/>
      <c r="L214" s="453"/>
      <c r="M214" s="1"/>
      <c r="N214" s="1"/>
      <c r="O214" s="1"/>
      <c r="P214" s="1"/>
      <c r="Q214" s="1"/>
      <c r="R214" s="1"/>
      <c r="S214" s="1"/>
      <c r="T214" s="1"/>
      <c r="U214" s="1"/>
      <c r="V214" s="1"/>
      <c r="W214" s="1"/>
      <c r="X214" s="1"/>
      <c r="Y214" s="1"/>
      <c r="Z214" s="1"/>
    </row>
    <row r="215" spans="1:26" ht="17.25" customHeight="1">
      <c r="A215" s="345"/>
      <c r="B215" s="838"/>
      <c r="C215" s="333" t="s">
        <v>539</v>
      </c>
      <c r="D215" s="837">
        <v>0</v>
      </c>
      <c r="E215" s="316"/>
      <c r="F215" s="305"/>
      <c r="G215" s="770"/>
      <c r="H215" s="994"/>
      <c r="I215" s="995"/>
      <c r="J215" s="523"/>
      <c r="K215" s="514"/>
      <c r="L215" s="453"/>
      <c r="M215" s="1"/>
      <c r="N215" s="1"/>
      <c r="O215" s="1"/>
      <c r="P215" s="1"/>
      <c r="Q215" s="1"/>
      <c r="R215" s="1"/>
      <c r="S215" s="1"/>
      <c r="T215" s="1"/>
      <c r="U215" s="1"/>
      <c r="V215" s="1"/>
      <c r="W215" s="1"/>
      <c r="X215" s="1"/>
      <c r="Y215" s="1"/>
      <c r="Z215" s="1"/>
    </row>
    <row r="216" spans="1:26" ht="98.25" customHeight="1">
      <c r="A216" s="345" t="s">
        <v>4507</v>
      </c>
      <c r="B216" s="305" t="s">
        <v>4508</v>
      </c>
      <c r="C216" s="304" t="s">
        <v>553</v>
      </c>
      <c r="D216" s="839">
        <v>0</v>
      </c>
      <c r="E216" s="304" t="s">
        <v>137</v>
      </c>
      <c r="F216" s="305" t="s">
        <v>5407</v>
      </c>
      <c r="G216" s="770"/>
      <c r="H216" s="994"/>
      <c r="I216" s="995"/>
      <c r="J216" s="523"/>
      <c r="K216" s="514"/>
      <c r="L216" s="453"/>
      <c r="M216" s="1"/>
      <c r="N216" s="1"/>
      <c r="O216" s="1"/>
      <c r="P216" s="1"/>
      <c r="Q216" s="1"/>
      <c r="R216" s="1"/>
      <c r="S216" s="1"/>
      <c r="T216" s="1"/>
      <c r="U216" s="1"/>
      <c r="V216" s="1"/>
      <c r="W216" s="1"/>
      <c r="X216" s="1"/>
      <c r="Y216" s="1"/>
      <c r="Z216" s="1"/>
    </row>
    <row r="217" spans="1:26" ht="98.25" customHeight="1">
      <c r="A217" s="345"/>
      <c r="B217" s="838"/>
      <c r="C217" s="304" t="s">
        <v>554</v>
      </c>
      <c r="D217" s="839">
        <v>0</v>
      </c>
      <c r="E217" s="304" t="s">
        <v>137</v>
      </c>
      <c r="F217" s="305" t="s">
        <v>5407</v>
      </c>
      <c r="G217" s="770"/>
      <c r="H217" s="994"/>
      <c r="I217" s="995"/>
      <c r="J217" s="523"/>
      <c r="K217" s="514"/>
      <c r="L217" s="453"/>
      <c r="M217" s="1"/>
      <c r="N217" s="1"/>
      <c r="O217" s="1"/>
      <c r="P217" s="1"/>
      <c r="Q217" s="1"/>
      <c r="R217" s="1"/>
      <c r="S217" s="1"/>
      <c r="T217" s="1"/>
      <c r="U217" s="1"/>
      <c r="V217" s="1"/>
      <c r="W217" s="1"/>
      <c r="X217" s="1"/>
      <c r="Y217" s="1"/>
      <c r="Z217" s="1"/>
    </row>
    <row r="218" spans="1:26" ht="98.25" customHeight="1">
      <c r="A218" s="345"/>
      <c r="B218" s="838"/>
      <c r="C218" s="305" t="s">
        <v>550</v>
      </c>
      <c r="D218" s="839">
        <v>0</v>
      </c>
      <c r="E218" s="304" t="s">
        <v>137</v>
      </c>
      <c r="F218" s="305" t="s">
        <v>5407</v>
      </c>
      <c r="G218" s="770"/>
      <c r="H218" s="994"/>
      <c r="I218" s="995"/>
      <c r="J218" s="523"/>
      <c r="K218" s="514"/>
      <c r="L218" s="453"/>
      <c r="M218" s="1"/>
      <c r="N218" s="1"/>
      <c r="O218" s="1"/>
      <c r="P218" s="1"/>
      <c r="Q218" s="1"/>
      <c r="R218" s="1"/>
      <c r="S218" s="1"/>
      <c r="T218" s="1"/>
      <c r="U218" s="1"/>
      <c r="V218" s="1"/>
      <c r="W218" s="1"/>
      <c r="X218" s="1"/>
      <c r="Y218" s="1"/>
      <c r="Z218" s="1"/>
    </row>
    <row r="219" spans="1:26" ht="17.25" hidden="1" customHeight="1">
      <c r="A219" s="773" t="s">
        <v>4509</v>
      </c>
      <c r="B219" s="359" t="s">
        <v>4510</v>
      </c>
      <c r="C219" s="359" t="s">
        <v>5408</v>
      </c>
      <c r="D219" s="774"/>
      <c r="E219" s="323"/>
      <c r="F219" s="359" t="s">
        <v>5409</v>
      </c>
      <c r="G219" s="771"/>
      <c r="H219" s="996"/>
      <c r="I219" s="997"/>
      <c r="J219" s="523"/>
      <c r="K219" s="514"/>
      <c r="L219" s="453"/>
      <c r="M219" s="1"/>
      <c r="N219" s="1"/>
      <c r="O219" s="1"/>
      <c r="P219" s="1"/>
      <c r="Q219" s="1"/>
      <c r="R219" s="1"/>
      <c r="S219" s="1"/>
      <c r="T219" s="1"/>
      <c r="U219" s="1"/>
      <c r="V219" s="1"/>
      <c r="W219" s="1"/>
      <c r="X219" s="1"/>
      <c r="Y219" s="1"/>
      <c r="Z219" s="1"/>
    </row>
    <row r="220" spans="1:26" ht="21">
      <c r="A220" s="461" t="s">
        <v>14</v>
      </c>
      <c r="B220" s="1050" t="s">
        <v>612</v>
      </c>
      <c r="C220" s="1049"/>
      <c r="D220" s="1049"/>
      <c r="E220" s="1049"/>
      <c r="F220" s="1049"/>
      <c r="G220" s="1049"/>
      <c r="H220" s="110">
        <f>H221+H244+H253+H266+H276+H286+H290+H295</f>
        <v>0</v>
      </c>
      <c r="I220" s="530">
        <f>I221+I244+I253+I266+I276+I286+I290+I295</f>
        <v>74</v>
      </c>
      <c r="J220" s="453"/>
      <c r="K220" s="514"/>
      <c r="L220" s="453"/>
      <c r="M220" s="1"/>
      <c r="N220" s="1"/>
      <c r="O220" s="1"/>
      <c r="P220" s="1"/>
      <c r="Q220" s="1"/>
      <c r="R220" s="1"/>
      <c r="S220" s="1"/>
      <c r="T220" s="1"/>
      <c r="U220" s="1"/>
      <c r="V220" s="1"/>
      <c r="W220" s="1"/>
      <c r="X220" s="1"/>
      <c r="Y220" s="1"/>
      <c r="Z220" s="1"/>
    </row>
    <row r="221" spans="1:26" ht="39.75" customHeight="1">
      <c r="A221" s="466" t="s">
        <v>746</v>
      </c>
      <c r="B221" s="1048" t="s">
        <v>618</v>
      </c>
      <c r="C221" s="1049"/>
      <c r="D221" s="1049"/>
      <c r="E221" s="1049"/>
      <c r="F221" s="1049"/>
      <c r="G221" s="1049"/>
      <c r="H221" s="110">
        <f>SUM(D222:D226)</f>
        <v>0</v>
      </c>
      <c r="I221" s="530">
        <f>COUNT(D222:D226)*2</f>
        <v>10</v>
      </c>
      <c r="J221" s="453"/>
      <c r="K221" s="514"/>
      <c r="L221" s="453"/>
      <c r="M221" s="1"/>
      <c r="N221" s="1"/>
      <c r="O221" s="1"/>
      <c r="P221" s="1"/>
      <c r="Q221" s="1"/>
      <c r="R221" s="1"/>
      <c r="S221" s="1"/>
      <c r="T221" s="1"/>
      <c r="U221" s="1"/>
      <c r="V221" s="1"/>
      <c r="W221" s="1"/>
      <c r="X221" s="1"/>
      <c r="Y221" s="1"/>
      <c r="Z221" s="1"/>
    </row>
    <row r="222" spans="1:26" ht="47.25">
      <c r="A222" s="432" t="s">
        <v>758</v>
      </c>
      <c r="B222" s="496" t="s">
        <v>627</v>
      </c>
      <c r="C222" s="489" t="s">
        <v>629</v>
      </c>
      <c r="D222" s="488">
        <v>0</v>
      </c>
      <c r="E222" s="490" t="s">
        <v>137</v>
      </c>
      <c r="F222" s="489"/>
      <c r="G222" s="440"/>
      <c r="H222" s="110"/>
      <c r="I222" s="530"/>
      <c r="J222" s="453"/>
      <c r="K222" s="514"/>
      <c r="L222" s="453"/>
      <c r="M222" s="1"/>
      <c r="N222" s="1"/>
      <c r="O222" s="1"/>
      <c r="P222" s="1"/>
      <c r="Q222" s="1"/>
      <c r="R222" s="1"/>
      <c r="S222" s="1"/>
      <c r="T222" s="1"/>
      <c r="U222" s="1"/>
      <c r="V222" s="1"/>
      <c r="W222" s="1"/>
      <c r="X222" s="1"/>
      <c r="Y222" s="1"/>
      <c r="Z222" s="1"/>
    </row>
    <row r="223" spans="1:26" ht="70.5" customHeight="1">
      <c r="A223" s="432" t="s">
        <v>14</v>
      </c>
      <c r="B223" s="496"/>
      <c r="C223" s="487" t="s">
        <v>630</v>
      </c>
      <c r="D223" s="488">
        <v>0</v>
      </c>
      <c r="E223" s="490" t="s">
        <v>137</v>
      </c>
      <c r="F223" s="489"/>
      <c r="G223" s="440"/>
      <c r="H223" s="110"/>
      <c r="I223" s="530"/>
      <c r="J223" s="453"/>
      <c r="K223" s="514"/>
      <c r="L223" s="453"/>
      <c r="M223" s="1"/>
      <c r="N223" s="1"/>
      <c r="O223" s="1"/>
      <c r="P223" s="1"/>
      <c r="Q223" s="1"/>
      <c r="R223" s="1"/>
      <c r="S223" s="1"/>
      <c r="T223" s="1"/>
      <c r="U223" s="1"/>
      <c r="V223" s="1"/>
      <c r="W223" s="1"/>
      <c r="X223" s="1"/>
      <c r="Y223" s="1"/>
      <c r="Z223" s="1"/>
    </row>
    <row r="224" spans="1:26" ht="45">
      <c r="A224" s="432"/>
      <c r="B224" s="496"/>
      <c r="C224" s="489" t="s">
        <v>761</v>
      </c>
      <c r="D224" s="488">
        <v>0</v>
      </c>
      <c r="E224" s="490" t="s">
        <v>137</v>
      </c>
      <c r="F224" s="489"/>
      <c r="G224" s="440"/>
      <c r="H224" s="110"/>
      <c r="I224" s="530"/>
      <c r="J224" s="453"/>
      <c r="K224" s="514"/>
      <c r="L224" s="453"/>
      <c r="M224" s="1"/>
      <c r="N224" s="1"/>
      <c r="O224" s="1"/>
      <c r="P224" s="1"/>
      <c r="Q224" s="1"/>
      <c r="R224" s="1"/>
      <c r="S224" s="1"/>
      <c r="T224" s="1"/>
      <c r="U224" s="1"/>
      <c r="V224" s="1"/>
      <c r="W224" s="1"/>
      <c r="X224" s="1"/>
      <c r="Y224" s="1"/>
      <c r="Z224" s="1"/>
    </row>
    <row r="225" spans="1:26" ht="63">
      <c r="A225" s="432" t="s">
        <v>763</v>
      </c>
      <c r="B225" s="484" t="s">
        <v>635</v>
      </c>
      <c r="C225" s="489" t="s">
        <v>636</v>
      </c>
      <c r="D225" s="488">
        <v>0</v>
      </c>
      <c r="E225" s="490" t="s">
        <v>637</v>
      </c>
      <c r="F225" s="489"/>
      <c r="G225" s="440"/>
      <c r="H225" s="110"/>
      <c r="I225" s="530"/>
      <c r="J225" s="453"/>
      <c r="K225" s="514"/>
      <c r="L225" s="453"/>
      <c r="M225" s="1"/>
      <c r="N225" s="1"/>
      <c r="O225" s="1"/>
      <c r="P225" s="1"/>
      <c r="Q225" s="1"/>
      <c r="R225" s="1"/>
      <c r="S225" s="1"/>
      <c r="T225" s="1"/>
      <c r="U225" s="1"/>
      <c r="V225" s="1"/>
      <c r="W225" s="1"/>
      <c r="X225" s="1"/>
      <c r="Y225" s="1"/>
      <c r="Z225" s="1"/>
    </row>
    <row r="226" spans="1:26" ht="47.25">
      <c r="A226" s="432" t="s">
        <v>768</v>
      </c>
      <c r="B226" s="484" t="s">
        <v>641</v>
      </c>
      <c r="C226" s="489" t="s">
        <v>771</v>
      </c>
      <c r="D226" s="488">
        <v>0</v>
      </c>
      <c r="E226" s="490" t="s">
        <v>264</v>
      </c>
      <c r="F226" s="489"/>
      <c r="G226" s="440"/>
      <c r="H226" s="110"/>
      <c r="I226" s="530"/>
      <c r="J226" s="889"/>
      <c r="K226" s="514"/>
      <c r="L226" s="453"/>
      <c r="M226" s="1"/>
      <c r="N226" s="1"/>
      <c r="O226" s="1"/>
      <c r="P226" s="1"/>
      <c r="Q226" s="1"/>
      <c r="R226" s="1"/>
      <c r="S226" s="1"/>
      <c r="T226" s="1"/>
      <c r="U226" s="1"/>
      <c r="V226" s="1"/>
      <c r="W226" s="1"/>
      <c r="X226" s="1"/>
      <c r="Y226" s="1"/>
      <c r="Z226" s="1"/>
    </row>
    <row r="227" spans="1:26" ht="39.75" customHeight="1">
      <c r="A227" s="463" t="s">
        <v>774</v>
      </c>
      <c r="B227" s="1048" t="s">
        <v>644</v>
      </c>
      <c r="C227" s="1049"/>
      <c r="D227" s="1049"/>
      <c r="E227" s="1049"/>
      <c r="F227" s="1049"/>
      <c r="G227" s="1049"/>
      <c r="H227" s="110">
        <f>SUM(D228:D243)</f>
        <v>0</v>
      </c>
      <c r="I227" s="530">
        <f>COUNT(D228:D243)*2</f>
        <v>28</v>
      </c>
      <c r="J227" s="453"/>
      <c r="K227" s="514"/>
      <c r="L227" s="453"/>
      <c r="M227" s="1"/>
      <c r="N227" s="1"/>
      <c r="O227" s="1"/>
      <c r="P227" s="1"/>
      <c r="Q227" s="1"/>
      <c r="R227" s="1"/>
      <c r="S227" s="1"/>
      <c r="T227" s="1"/>
      <c r="U227" s="1"/>
      <c r="V227" s="1"/>
      <c r="W227" s="1"/>
      <c r="X227" s="1"/>
      <c r="Y227" s="1"/>
      <c r="Z227" s="1"/>
    </row>
    <row r="228" spans="1:26" ht="63" customHeight="1">
      <c r="A228" s="432" t="s">
        <v>650</v>
      </c>
      <c r="B228" s="484" t="s">
        <v>651</v>
      </c>
      <c r="C228" s="342" t="s">
        <v>782</v>
      </c>
      <c r="D228" s="488">
        <v>0</v>
      </c>
      <c r="E228" s="490" t="s">
        <v>137</v>
      </c>
      <c r="F228" s="342" t="s">
        <v>653</v>
      </c>
      <c r="G228" s="440"/>
      <c r="H228" s="110"/>
      <c r="I228" s="530"/>
      <c r="J228" s="453"/>
      <c r="K228" s="514"/>
      <c r="L228" s="453"/>
      <c r="M228" s="1"/>
      <c r="N228" s="1"/>
      <c r="O228" s="1"/>
      <c r="P228" s="1"/>
      <c r="Q228" s="1"/>
      <c r="R228" s="1"/>
      <c r="S228" s="1"/>
      <c r="T228" s="1"/>
      <c r="U228" s="1"/>
      <c r="V228" s="1"/>
      <c r="W228" s="1"/>
      <c r="X228" s="1"/>
      <c r="Y228" s="1"/>
      <c r="Z228" s="1"/>
    </row>
    <row r="229" spans="1:26" ht="31.5" hidden="1" customHeight="1">
      <c r="A229" s="459" t="s">
        <v>654</v>
      </c>
      <c r="B229" s="496" t="s">
        <v>655</v>
      </c>
      <c r="C229" s="440"/>
      <c r="D229" s="488"/>
      <c r="E229" s="490"/>
      <c r="F229" s="440"/>
      <c r="G229" s="440"/>
      <c r="H229" s="110"/>
      <c r="I229" s="530"/>
      <c r="J229" s="514"/>
      <c r="K229" s="514"/>
      <c r="L229" s="514"/>
      <c r="M229" s="1"/>
      <c r="N229" s="1"/>
      <c r="O229" s="1"/>
      <c r="P229" s="1"/>
      <c r="Q229" s="1"/>
      <c r="R229" s="1"/>
      <c r="S229" s="1"/>
      <c r="T229" s="1"/>
      <c r="U229" s="1"/>
      <c r="V229" s="1"/>
      <c r="W229" s="1"/>
      <c r="X229" s="1"/>
      <c r="Y229" s="1"/>
      <c r="Z229" s="1"/>
    </row>
    <row r="230" spans="1:26" ht="47.25">
      <c r="A230" s="432" t="s">
        <v>788</v>
      </c>
      <c r="B230" s="484" t="s">
        <v>657</v>
      </c>
      <c r="C230" s="487" t="s">
        <v>658</v>
      </c>
      <c r="D230" s="488">
        <v>0</v>
      </c>
      <c r="E230" s="490" t="s">
        <v>183</v>
      </c>
      <c r="F230" s="489"/>
      <c r="G230" s="440"/>
      <c r="H230" s="110"/>
      <c r="I230" s="530"/>
      <c r="J230" s="453"/>
      <c r="K230" s="514"/>
      <c r="L230" s="453"/>
      <c r="M230" s="1"/>
      <c r="N230" s="1"/>
      <c r="O230" s="1"/>
      <c r="P230" s="1"/>
      <c r="Q230" s="1"/>
      <c r="R230" s="1"/>
      <c r="S230" s="1"/>
      <c r="T230" s="1"/>
      <c r="U230" s="1"/>
      <c r="V230" s="1"/>
      <c r="W230" s="1"/>
      <c r="X230" s="1"/>
      <c r="Y230" s="1"/>
      <c r="Z230" s="1"/>
    </row>
    <row r="231" spans="1:26" ht="30">
      <c r="A231" s="432" t="s">
        <v>14</v>
      </c>
      <c r="B231" s="484"/>
      <c r="C231" s="487" t="s">
        <v>789</v>
      </c>
      <c r="D231" s="488">
        <v>0</v>
      </c>
      <c r="E231" s="490" t="s">
        <v>183</v>
      </c>
      <c r="F231" s="489"/>
      <c r="G231" s="440"/>
      <c r="H231" s="110"/>
      <c r="I231" s="530"/>
      <c r="J231" s="453"/>
      <c r="K231" s="514"/>
      <c r="L231" s="453"/>
      <c r="M231" s="1"/>
      <c r="N231" s="1"/>
      <c r="O231" s="1"/>
      <c r="P231" s="1"/>
      <c r="Q231" s="1"/>
      <c r="R231" s="1"/>
      <c r="S231" s="1"/>
      <c r="T231" s="1"/>
      <c r="U231" s="1"/>
      <c r="V231" s="1"/>
      <c r="W231" s="1"/>
      <c r="X231" s="1"/>
      <c r="Y231" s="1"/>
      <c r="Z231" s="1"/>
    </row>
    <row r="232" spans="1:26" ht="47.25">
      <c r="A232" s="432" t="s">
        <v>790</v>
      </c>
      <c r="B232" s="484" t="s">
        <v>661</v>
      </c>
      <c r="C232" s="489" t="s">
        <v>791</v>
      </c>
      <c r="D232" s="488">
        <v>0</v>
      </c>
      <c r="E232" s="490" t="s">
        <v>262</v>
      </c>
      <c r="F232" s="489"/>
      <c r="G232" s="440"/>
      <c r="H232" s="110"/>
      <c r="I232" s="530"/>
      <c r="J232" s="889"/>
      <c r="K232" s="514"/>
      <c r="L232" s="453"/>
      <c r="M232" s="1"/>
      <c r="N232" s="1"/>
      <c r="O232" s="1"/>
      <c r="P232" s="1"/>
      <c r="Q232" s="1"/>
      <c r="R232" s="1"/>
      <c r="S232" s="1"/>
      <c r="T232" s="1"/>
      <c r="U232" s="1"/>
      <c r="V232" s="1"/>
      <c r="W232" s="1"/>
      <c r="X232" s="1"/>
      <c r="Y232" s="1"/>
      <c r="Z232" s="1"/>
    </row>
    <row r="233" spans="1:26" ht="15.75">
      <c r="A233" s="432" t="s">
        <v>14</v>
      </c>
      <c r="B233" s="484"/>
      <c r="C233" s="454" t="s">
        <v>664</v>
      </c>
      <c r="D233" s="488">
        <v>0</v>
      </c>
      <c r="E233" s="497" t="s">
        <v>262</v>
      </c>
      <c r="F233" s="489"/>
      <c r="G233" s="440"/>
      <c r="H233" s="110"/>
      <c r="I233" s="530"/>
      <c r="J233" s="453"/>
      <c r="K233" s="514"/>
      <c r="L233" s="453"/>
      <c r="M233" s="1"/>
      <c r="N233" s="1"/>
      <c r="O233" s="1"/>
      <c r="P233" s="1"/>
      <c r="Q233" s="1"/>
      <c r="R233" s="1"/>
      <c r="S233" s="1"/>
      <c r="T233" s="1"/>
      <c r="U233" s="1"/>
      <c r="V233" s="1"/>
      <c r="W233" s="1"/>
      <c r="X233" s="1"/>
      <c r="Y233" s="1"/>
      <c r="Z233" s="1"/>
    </row>
    <row r="234" spans="1:26" ht="60">
      <c r="A234" s="432" t="s">
        <v>14</v>
      </c>
      <c r="B234" s="484"/>
      <c r="C234" s="487" t="s">
        <v>666</v>
      </c>
      <c r="D234" s="488">
        <v>0</v>
      </c>
      <c r="E234" s="497" t="s">
        <v>667</v>
      </c>
      <c r="F234" s="489"/>
      <c r="G234" s="440"/>
      <c r="H234" s="110"/>
      <c r="I234" s="530"/>
      <c r="J234" s="523"/>
      <c r="K234" s="514"/>
      <c r="L234" s="453"/>
      <c r="M234" s="1"/>
      <c r="N234" s="1"/>
      <c r="O234" s="1"/>
      <c r="P234" s="1"/>
      <c r="Q234" s="1"/>
      <c r="R234" s="1"/>
      <c r="S234" s="1"/>
      <c r="T234" s="1"/>
      <c r="U234" s="1"/>
      <c r="V234" s="1"/>
      <c r="W234" s="1"/>
      <c r="X234" s="1"/>
      <c r="Y234" s="1"/>
      <c r="Z234" s="1"/>
    </row>
    <row r="235" spans="1:26" ht="47.25">
      <c r="A235" s="432" t="s">
        <v>801</v>
      </c>
      <c r="B235" s="496" t="s">
        <v>669</v>
      </c>
      <c r="C235" s="840" t="s">
        <v>802</v>
      </c>
      <c r="D235" s="488">
        <v>0</v>
      </c>
      <c r="E235" s="490" t="s">
        <v>137</v>
      </c>
      <c r="F235" s="489"/>
      <c r="G235" s="440"/>
      <c r="H235" s="110"/>
      <c r="I235" s="530"/>
      <c r="J235" s="889"/>
      <c r="K235" s="514"/>
      <c r="L235" s="453"/>
      <c r="M235" s="1"/>
      <c r="N235" s="1"/>
      <c r="O235" s="1"/>
      <c r="P235" s="1"/>
      <c r="Q235" s="1"/>
      <c r="R235" s="1"/>
      <c r="S235" s="1"/>
      <c r="T235" s="1"/>
      <c r="U235" s="1"/>
      <c r="V235" s="1"/>
      <c r="W235" s="1"/>
      <c r="X235" s="1"/>
      <c r="Y235" s="1"/>
      <c r="Z235" s="1"/>
    </row>
    <row r="236" spans="1:26" ht="60">
      <c r="A236" s="432" t="s">
        <v>14</v>
      </c>
      <c r="B236" s="496"/>
      <c r="C236" s="841" t="s">
        <v>808</v>
      </c>
      <c r="D236" s="488">
        <v>0</v>
      </c>
      <c r="E236" s="490" t="s">
        <v>780</v>
      </c>
      <c r="F236" s="489"/>
      <c r="G236" s="440"/>
      <c r="H236" s="110"/>
      <c r="I236" s="530"/>
      <c r="J236" s="981"/>
      <c r="K236" s="514"/>
      <c r="L236" s="453"/>
      <c r="M236" s="1"/>
      <c r="N236" s="1"/>
      <c r="O236" s="1"/>
      <c r="P236" s="1"/>
      <c r="Q236" s="1"/>
      <c r="R236" s="1"/>
      <c r="S236" s="1"/>
      <c r="T236" s="1"/>
      <c r="U236" s="1"/>
      <c r="V236" s="1"/>
      <c r="W236" s="1"/>
      <c r="X236" s="1"/>
      <c r="Y236" s="1"/>
      <c r="Z236" s="1"/>
    </row>
    <row r="237" spans="1:26" ht="45">
      <c r="A237" s="432"/>
      <c r="B237" s="496"/>
      <c r="C237" s="840" t="s">
        <v>816</v>
      </c>
      <c r="D237" s="488">
        <v>0</v>
      </c>
      <c r="E237" s="490" t="s">
        <v>137</v>
      </c>
      <c r="F237" s="489"/>
      <c r="G237" s="440"/>
      <c r="H237" s="110"/>
      <c r="I237" s="530"/>
      <c r="J237" s="982"/>
      <c r="K237" s="514"/>
      <c r="L237" s="453"/>
      <c r="M237" s="1"/>
      <c r="N237" s="1"/>
      <c r="O237" s="1"/>
      <c r="P237" s="1"/>
      <c r="Q237" s="1"/>
      <c r="R237" s="1"/>
      <c r="S237" s="1"/>
      <c r="T237" s="1"/>
      <c r="U237" s="1"/>
      <c r="V237" s="1"/>
      <c r="W237" s="1"/>
      <c r="X237" s="1"/>
      <c r="Y237" s="1"/>
      <c r="Z237" s="1"/>
    </row>
    <row r="238" spans="1:26" ht="60">
      <c r="A238" s="432"/>
      <c r="B238" s="496"/>
      <c r="C238" s="842" t="s">
        <v>817</v>
      </c>
      <c r="D238" s="488">
        <v>0</v>
      </c>
      <c r="E238" s="490" t="s">
        <v>780</v>
      </c>
      <c r="F238" s="489"/>
      <c r="G238" s="440"/>
      <c r="H238" s="110"/>
      <c r="I238" s="530"/>
      <c r="J238" s="889"/>
      <c r="K238" s="514"/>
      <c r="L238" s="453"/>
      <c r="M238" s="1"/>
      <c r="N238" s="1"/>
      <c r="O238" s="1"/>
      <c r="P238" s="1"/>
      <c r="Q238" s="1"/>
      <c r="R238" s="1"/>
      <c r="S238" s="1"/>
      <c r="T238" s="1"/>
      <c r="U238" s="1"/>
      <c r="V238" s="1"/>
      <c r="W238" s="1"/>
      <c r="X238" s="1"/>
      <c r="Y238" s="1"/>
      <c r="Z238" s="1"/>
    </row>
    <row r="239" spans="1:26" ht="45">
      <c r="A239" s="432" t="s">
        <v>820</v>
      </c>
      <c r="B239" s="489" t="s">
        <v>676</v>
      </c>
      <c r="C239" s="489" t="s">
        <v>821</v>
      </c>
      <c r="D239" s="488">
        <v>0</v>
      </c>
      <c r="E239" s="490" t="s">
        <v>137</v>
      </c>
      <c r="F239" s="489"/>
      <c r="G239" s="440"/>
      <c r="H239" s="110"/>
      <c r="I239" s="530"/>
      <c r="J239" s="889"/>
      <c r="K239" s="514"/>
      <c r="L239" s="453"/>
      <c r="M239" s="1"/>
      <c r="N239" s="1"/>
      <c r="O239" s="1"/>
      <c r="P239" s="1"/>
      <c r="Q239" s="1"/>
      <c r="R239" s="1"/>
      <c r="S239" s="1"/>
      <c r="T239" s="1"/>
      <c r="U239" s="1"/>
      <c r="V239" s="1"/>
      <c r="W239" s="1"/>
      <c r="X239" s="1"/>
      <c r="Y239" s="1"/>
      <c r="Z239" s="1"/>
    </row>
    <row r="240" spans="1:26" ht="60">
      <c r="A240" s="432"/>
      <c r="B240" s="489"/>
      <c r="C240" s="489" t="s">
        <v>826</v>
      </c>
      <c r="D240" s="488">
        <v>0</v>
      </c>
      <c r="E240" s="490" t="s">
        <v>827</v>
      </c>
      <c r="F240" s="489"/>
      <c r="G240" s="440"/>
      <c r="H240" s="110"/>
      <c r="I240" s="530"/>
      <c r="J240" s="889"/>
      <c r="K240" s="514"/>
      <c r="L240" s="453"/>
      <c r="M240" s="1"/>
      <c r="N240" s="1"/>
      <c r="O240" s="1"/>
      <c r="P240" s="1"/>
      <c r="Q240" s="1"/>
      <c r="R240" s="1"/>
      <c r="S240" s="1"/>
      <c r="T240" s="1"/>
      <c r="U240" s="1"/>
      <c r="V240" s="1"/>
      <c r="W240" s="1"/>
      <c r="X240" s="1"/>
      <c r="Y240" s="1"/>
      <c r="Z240" s="1"/>
    </row>
    <row r="241" spans="1:26" ht="40.5" customHeight="1">
      <c r="A241" s="432"/>
      <c r="B241" s="489"/>
      <c r="C241" s="489" t="s">
        <v>679</v>
      </c>
      <c r="D241" s="488">
        <v>0</v>
      </c>
      <c r="E241" s="490" t="s">
        <v>137</v>
      </c>
      <c r="F241" s="489"/>
      <c r="G241" s="440"/>
      <c r="H241" s="110"/>
      <c r="I241" s="530"/>
      <c r="J241" s="453"/>
      <c r="K241" s="514"/>
      <c r="L241" s="453"/>
      <c r="M241" s="1"/>
      <c r="N241" s="1"/>
      <c r="O241" s="1"/>
      <c r="P241" s="1"/>
      <c r="Q241" s="1"/>
      <c r="R241" s="1"/>
      <c r="S241" s="1"/>
      <c r="T241" s="1"/>
      <c r="U241" s="1"/>
      <c r="V241" s="1"/>
      <c r="W241" s="1"/>
      <c r="X241" s="1"/>
      <c r="Y241" s="1"/>
      <c r="Z241" s="1"/>
    </row>
    <row r="242" spans="1:26" ht="63">
      <c r="A242" s="432" t="s">
        <v>830</v>
      </c>
      <c r="B242" s="484" t="s">
        <v>684</v>
      </c>
      <c r="C242" s="487" t="s">
        <v>831</v>
      </c>
      <c r="D242" s="488">
        <v>0</v>
      </c>
      <c r="E242" s="490" t="s">
        <v>262</v>
      </c>
      <c r="F242" s="489" t="s">
        <v>686</v>
      </c>
      <c r="G242" s="440"/>
      <c r="H242" s="110"/>
      <c r="I242" s="530"/>
      <c r="J242" s="453"/>
      <c r="K242" s="514"/>
      <c r="L242" s="453"/>
      <c r="M242" s="1"/>
      <c r="N242" s="1"/>
      <c r="O242" s="1"/>
      <c r="P242" s="1"/>
      <c r="Q242" s="1"/>
      <c r="R242" s="1"/>
      <c r="S242" s="1"/>
      <c r="T242" s="1"/>
      <c r="U242" s="1"/>
      <c r="V242" s="1"/>
      <c r="W242" s="1"/>
      <c r="X242" s="1"/>
      <c r="Y242" s="1"/>
      <c r="Z242" s="1"/>
    </row>
    <row r="243" spans="1:26" ht="47.25" hidden="1">
      <c r="A243" s="459" t="s">
        <v>832</v>
      </c>
      <c r="B243" s="484" t="s">
        <v>693</v>
      </c>
      <c r="C243" s="489"/>
      <c r="D243" s="490"/>
      <c r="E243" s="490"/>
      <c r="F243" s="440"/>
      <c r="G243" s="440"/>
      <c r="H243" s="110"/>
      <c r="I243" s="530"/>
      <c r="J243" s="514"/>
      <c r="K243" s="514"/>
      <c r="L243" s="514"/>
      <c r="M243" s="1"/>
      <c r="N243" s="1"/>
      <c r="O243" s="1"/>
      <c r="P243" s="1"/>
      <c r="Q243" s="1"/>
      <c r="R243" s="1"/>
      <c r="S243" s="1"/>
      <c r="T243" s="1"/>
      <c r="U243" s="1"/>
      <c r="V243" s="1"/>
      <c r="W243" s="1"/>
      <c r="X243" s="1"/>
      <c r="Y243" s="1"/>
      <c r="Z243" s="1"/>
    </row>
    <row r="244" spans="1:26" ht="39.75" customHeight="1">
      <c r="A244" s="463" t="s">
        <v>836</v>
      </c>
      <c r="B244" s="1048" t="s">
        <v>696</v>
      </c>
      <c r="C244" s="1049"/>
      <c r="D244" s="1049"/>
      <c r="E244" s="1049"/>
      <c r="F244" s="1049"/>
      <c r="G244" s="1049"/>
      <c r="H244" s="110">
        <f>SUM(D245:D252)</f>
        <v>0</v>
      </c>
      <c r="I244" s="530">
        <f>COUNT(D245:D252)*2</f>
        <v>16</v>
      </c>
      <c r="J244" s="453"/>
      <c r="K244" s="514"/>
      <c r="L244" s="453"/>
      <c r="M244" s="1"/>
      <c r="N244" s="1"/>
      <c r="O244" s="1"/>
      <c r="P244" s="1"/>
      <c r="Q244" s="1"/>
      <c r="R244" s="1"/>
      <c r="S244" s="1"/>
      <c r="T244" s="1"/>
      <c r="U244" s="1"/>
      <c r="V244" s="1"/>
      <c r="W244" s="1"/>
      <c r="X244" s="1"/>
      <c r="Y244" s="1"/>
      <c r="Z244" s="1"/>
    </row>
    <row r="245" spans="1:26" ht="47.25">
      <c r="A245" s="432" t="s">
        <v>847</v>
      </c>
      <c r="B245" s="484" t="s">
        <v>700</v>
      </c>
      <c r="C245" s="489" t="s">
        <v>848</v>
      </c>
      <c r="D245" s="488">
        <v>0</v>
      </c>
      <c r="E245" s="490" t="s">
        <v>183</v>
      </c>
      <c r="F245" s="489" t="s">
        <v>849</v>
      </c>
      <c r="G245" s="440"/>
      <c r="H245" s="110"/>
      <c r="I245" s="530"/>
      <c r="J245" s="453"/>
      <c r="K245" s="514"/>
      <c r="L245" s="453"/>
      <c r="M245" s="1"/>
      <c r="N245" s="1"/>
      <c r="O245" s="1"/>
      <c r="P245" s="1"/>
      <c r="Q245" s="1"/>
      <c r="R245" s="1"/>
      <c r="S245" s="1"/>
      <c r="T245" s="1"/>
      <c r="U245" s="1"/>
      <c r="V245" s="1"/>
      <c r="W245" s="1"/>
      <c r="X245" s="1"/>
      <c r="Y245" s="1"/>
      <c r="Z245" s="1"/>
    </row>
    <row r="246" spans="1:26" ht="63.75" customHeight="1">
      <c r="A246" s="432"/>
      <c r="B246" s="484"/>
      <c r="C246" s="489" t="s">
        <v>850</v>
      </c>
      <c r="D246" s="488">
        <v>0</v>
      </c>
      <c r="E246" s="490" t="s">
        <v>183</v>
      </c>
      <c r="F246" s="489"/>
      <c r="G246" s="440"/>
      <c r="H246" s="110"/>
      <c r="I246" s="530"/>
      <c r="J246" s="453"/>
      <c r="K246" s="514"/>
      <c r="L246" s="453"/>
      <c r="M246" s="1"/>
      <c r="N246" s="1"/>
      <c r="O246" s="1"/>
      <c r="P246" s="1"/>
      <c r="Q246" s="1"/>
      <c r="R246" s="1"/>
      <c r="S246" s="1"/>
      <c r="T246" s="1"/>
      <c r="U246" s="1"/>
      <c r="V246" s="1"/>
      <c r="W246" s="1"/>
      <c r="X246" s="1"/>
      <c r="Y246" s="1"/>
      <c r="Z246" s="1"/>
    </row>
    <row r="247" spans="1:26" ht="47.25">
      <c r="A247" s="432" t="s">
        <v>851</v>
      </c>
      <c r="B247" s="484" t="s">
        <v>709</v>
      </c>
      <c r="C247" s="489" t="s">
        <v>854</v>
      </c>
      <c r="D247" s="488">
        <v>0</v>
      </c>
      <c r="E247" s="490" t="s">
        <v>264</v>
      </c>
      <c r="F247" s="489"/>
      <c r="G247" s="440"/>
      <c r="H247" s="110"/>
      <c r="I247" s="530"/>
      <c r="J247" s="889"/>
      <c r="K247" s="514"/>
      <c r="L247" s="453"/>
      <c r="M247" s="1"/>
      <c r="N247" s="1"/>
      <c r="O247" s="1"/>
      <c r="P247" s="1"/>
      <c r="Q247" s="1"/>
      <c r="R247" s="1"/>
      <c r="S247" s="1"/>
      <c r="T247" s="1"/>
      <c r="U247" s="1"/>
      <c r="V247" s="1"/>
      <c r="W247" s="1"/>
      <c r="X247" s="1"/>
      <c r="Y247" s="1"/>
      <c r="Z247" s="1"/>
    </row>
    <row r="248" spans="1:26" ht="90.75" customHeight="1">
      <c r="A248" s="432" t="s">
        <v>717</v>
      </c>
      <c r="B248" s="484" t="s">
        <v>718</v>
      </c>
      <c r="C248" s="489" t="s">
        <v>855</v>
      </c>
      <c r="D248" s="488">
        <v>0</v>
      </c>
      <c r="E248" s="490" t="s">
        <v>721</v>
      </c>
      <c r="F248" s="489" t="s">
        <v>722</v>
      </c>
      <c r="G248" s="440"/>
      <c r="H248" s="110"/>
      <c r="I248" s="530"/>
      <c r="J248" s="889"/>
      <c r="K248" s="514"/>
      <c r="L248" s="453"/>
      <c r="M248" s="1"/>
      <c r="N248" s="1"/>
      <c r="O248" s="1"/>
      <c r="P248" s="1"/>
      <c r="Q248" s="1"/>
      <c r="R248" s="1"/>
      <c r="S248" s="1"/>
      <c r="T248" s="1"/>
      <c r="U248" s="1"/>
      <c r="V248" s="1"/>
      <c r="W248" s="1"/>
      <c r="X248" s="1"/>
      <c r="Y248" s="1"/>
      <c r="Z248" s="1"/>
    </row>
    <row r="249" spans="1:26" ht="79.5" customHeight="1">
      <c r="A249" s="432"/>
      <c r="B249" s="484"/>
      <c r="C249" s="489" t="s">
        <v>860</v>
      </c>
      <c r="D249" s="488">
        <v>0</v>
      </c>
      <c r="E249" s="490" t="s">
        <v>87</v>
      </c>
      <c r="F249" s="489" t="s">
        <v>722</v>
      </c>
      <c r="G249" s="440"/>
      <c r="H249" s="110"/>
      <c r="I249" s="530"/>
      <c r="J249" s="889"/>
      <c r="K249" s="514"/>
      <c r="L249" s="453"/>
      <c r="M249" s="1"/>
      <c r="N249" s="1"/>
      <c r="O249" s="1"/>
      <c r="P249" s="1"/>
      <c r="Q249" s="1"/>
      <c r="R249" s="1"/>
      <c r="S249" s="1"/>
      <c r="T249" s="1"/>
      <c r="U249" s="1"/>
      <c r="V249" s="1"/>
      <c r="W249" s="1"/>
      <c r="X249" s="1"/>
      <c r="Y249" s="1"/>
      <c r="Z249" s="1"/>
    </row>
    <row r="250" spans="1:26" ht="60" customHeight="1">
      <c r="A250" s="432" t="s">
        <v>862</v>
      </c>
      <c r="B250" s="484" t="s">
        <v>725</v>
      </c>
      <c r="C250" s="489" t="s">
        <v>863</v>
      </c>
      <c r="D250" s="488">
        <v>0</v>
      </c>
      <c r="E250" s="490" t="s">
        <v>87</v>
      </c>
      <c r="F250" s="489" t="s">
        <v>864</v>
      </c>
      <c r="G250" s="440"/>
      <c r="H250" s="110"/>
      <c r="I250" s="530"/>
      <c r="J250" s="889"/>
      <c r="K250" s="514"/>
      <c r="L250" s="453"/>
      <c r="M250" s="1"/>
      <c r="N250" s="1"/>
      <c r="O250" s="1"/>
      <c r="P250" s="1"/>
      <c r="Q250" s="1"/>
      <c r="R250" s="1"/>
      <c r="S250" s="1"/>
      <c r="T250" s="1"/>
      <c r="U250" s="1"/>
      <c r="V250" s="1"/>
      <c r="W250" s="1"/>
      <c r="X250" s="1"/>
      <c r="Y250" s="1"/>
      <c r="Z250" s="1"/>
    </row>
    <row r="251" spans="1:26" ht="64.5" customHeight="1">
      <c r="A251" s="432" t="s">
        <v>14</v>
      </c>
      <c r="B251" s="484"/>
      <c r="C251" s="489" t="s">
        <v>865</v>
      </c>
      <c r="D251" s="488">
        <v>0</v>
      </c>
      <c r="E251" s="490" t="s">
        <v>264</v>
      </c>
      <c r="F251" s="489"/>
      <c r="G251" s="440"/>
      <c r="H251" s="110"/>
      <c r="I251" s="530"/>
      <c r="J251" s="453"/>
      <c r="K251" s="514"/>
      <c r="L251" s="453"/>
      <c r="M251" s="1"/>
      <c r="N251" s="1"/>
      <c r="O251" s="1"/>
      <c r="P251" s="1"/>
      <c r="Q251" s="1"/>
      <c r="R251" s="1"/>
      <c r="S251" s="1"/>
      <c r="T251" s="1"/>
      <c r="U251" s="1"/>
      <c r="V251" s="1"/>
      <c r="W251" s="1"/>
      <c r="X251" s="1"/>
      <c r="Y251" s="1"/>
      <c r="Z251" s="1"/>
    </row>
    <row r="252" spans="1:26" ht="30" customHeight="1">
      <c r="A252" s="432" t="s">
        <v>727</v>
      </c>
      <c r="B252" s="498" t="s">
        <v>728</v>
      </c>
      <c r="C252" s="489" t="s">
        <v>729</v>
      </c>
      <c r="D252" s="488">
        <v>0</v>
      </c>
      <c r="E252" s="490" t="s">
        <v>350</v>
      </c>
      <c r="F252" s="489"/>
      <c r="G252" s="440"/>
      <c r="H252" s="110"/>
      <c r="I252" s="530"/>
      <c r="J252" s="453"/>
      <c r="K252" s="514"/>
      <c r="L252" s="453"/>
      <c r="M252" s="1"/>
      <c r="N252" s="1"/>
      <c r="O252" s="1"/>
      <c r="P252" s="1"/>
      <c r="Q252" s="1"/>
      <c r="R252" s="1"/>
      <c r="S252" s="1"/>
      <c r="T252" s="1"/>
      <c r="U252" s="1"/>
      <c r="V252" s="1"/>
      <c r="W252" s="1"/>
      <c r="X252" s="1"/>
      <c r="Y252" s="1"/>
      <c r="Z252" s="1"/>
    </row>
    <row r="253" spans="1:26" ht="39.75" customHeight="1">
      <c r="A253" s="467" t="s">
        <v>866</v>
      </c>
      <c r="B253" s="1048" t="s">
        <v>731</v>
      </c>
      <c r="C253" s="1049"/>
      <c r="D253" s="1049"/>
      <c r="E253" s="1049"/>
      <c r="F253" s="1049"/>
      <c r="G253" s="1049"/>
      <c r="H253" s="110">
        <f>SUM(D254:D265)</f>
        <v>0</v>
      </c>
      <c r="I253" s="530">
        <f>COUNT(D254:D265)*2</f>
        <v>22</v>
      </c>
      <c r="J253" s="453"/>
      <c r="K253" s="514"/>
      <c r="L253" s="453"/>
      <c r="M253" s="1"/>
      <c r="N253" s="1"/>
      <c r="O253" s="1"/>
      <c r="P253" s="1"/>
      <c r="Q253" s="1"/>
      <c r="R253" s="1"/>
      <c r="S253" s="1"/>
      <c r="T253" s="1"/>
      <c r="U253" s="1"/>
      <c r="V253" s="1"/>
      <c r="W253" s="1"/>
      <c r="X253" s="1"/>
      <c r="Y253" s="1"/>
      <c r="Z253" s="1"/>
    </row>
    <row r="254" spans="1:26" ht="46.5" customHeight="1">
      <c r="A254" s="432" t="s">
        <v>733</v>
      </c>
      <c r="B254" s="496" t="s">
        <v>734</v>
      </c>
      <c r="C254" s="342" t="s">
        <v>735</v>
      </c>
      <c r="D254" s="488">
        <v>0</v>
      </c>
      <c r="E254" s="490" t="s">
        <v>183</v>
      </c>
      <c r="F254" s="489"/>
      <c r="G254" s="440"/>
      <c r="H254" s="110"/>
      <c r="I254" s="530"/>
      <c r="J254" s="453"/>
      <c r="K254" s="514"/>
      <c r="L254" s="453"/>
      <c r="M254" s="1"/>
      <c r="N254" s="1"/>
      <c r="O254" s="1"/>
      <c r="P254" s="1"/>
      <c r="Q254" s="1"/>
      <c r="R254" s="1"/>
      <c r="S254" s="1"/>
      <c r="T254" s="1"/>
      <c r="U254" s="1"/>
      <c r="V254" s="1"/>
      <c r="W254" s="1"/>
      <c r="X254" s="1"/>
      <c r="Y254" s="1"/>
      <c r="Z254" s="1"/>
    </row>
    <row r="255" spans="1:26" ht="31.5" customHeight="1">
      <c r="A255" s="432"/>
      <c r="B255" s="496"/>
      <c r="C255" s="342" t="s">
        <v>736</v>
      </c>
      <c r="D255" s="488">
        <v>0</v>
      </c>
      <c r="E255" s="490" t="s">
        <v>183</v>
      </c>
      <c r="F255" s="489"/>
      <c r="G255" s="440"/>
      <c r="H255" s="110"/>
      <c r="I255" s="530"/>
      <c r="J255" s="453"/>
      <c r="K255" s="514"/>
      <c r="L255" s="453"/>
      <c r="M255" s="1"/>
      <c r="N255" s="1"/>
      <c r="O255" s="1"/>
      <c r="P255" s="1"/>
      <c r="Q255" s="1"/>
      <c r="R255" s="1"/>
      <c r="S255" s="1"/>
      <c r="T255" s="1"/>
      <c r="U255" s="1"/>
      <c r="V255" s="1"/>
      <c r="W255" s="1"/>
      <c r="X255" s="1"/>
      <c r="Y255" s="1"/>
      <c r="Z255" s="1"/>
    </row>
    <row r="256" spans="1:26" ht="45">
      <c r="A256" s="432" t="s">
        <v>884</v>
      </c>
      <c r="B256" s="484" t="s">
        <v>738</v>
      </c>
      <c r="C256" s="342" t="s">
        <v>739</v>
      </c>
      <c r="D256" s="488">
        <v>0</v>
      </c>
      <c r="E256" s="443" t="s">
        <v>183</v>
      </c>
      <c r="F256" s="342" t="s">
        <v>740</v>
      </c>
      <c r="G256" s="440"/>
      <c r="H256" s="110"/>
      <c r="I256" s="530"/>
      <c r="J256" s="887"/>
      <c r="K256" s="514"/>
      <c r="L256" s="453"/>
      <c r="M256" s="1"/>
      <c r="N256" s="1"/>
      <c r="O256" s="1"/>
      <c r="P256" s="1"/>
      <c r="Q256" s="1"/>
      <c r="R256" s="1"/>
      <c r="S256" s="1"/>
      <c r="T256" s="1"/>
      <c r="U256" s="1"/>
      <c r="V256" s="1"/>
      <c r="W256" s="1"/>
      <c r="X256" s="1"/>
      <c r="Y256" s="1"/>
      <c r="Z256" s="1"/>
    </row>
    <row r="257" spans="1:26" ht="30">
      <c r="A257" s="432"/>
      <c r="B257" s="484"/>
      <c r="C257" s="489" t="s">
        <v>741</v>
      </c>
      <c r="D257" s="488">
        <v>0</v>
      </c>
      <c r="E257" s="490" t="s">
        <v>183</v>
      </c>
      <c r="F257" s="489"/>
      <c r="G257" s="440"/>
      <c r="H257" s="110"/>
      <c r="I257" s="530"/>
      <c r="J257" s="889"/>
      <c r="K257" s="514"/>
      <c r="L257" s="453"/>
      <c r="M257" s="1"/>
      <c r="N257" s="1"/>
      <c r="O257" s="1"/>
      <c r="P257" s="1"/>
      <c r="Q257" s="1"/>
      <c r="R257" s="1"/>
      <c r="S257" s="1"/>
      <c r="T257" s="1"/>
      <c r="U257" s="1"/>
      <c r="V257" s="1"/>
      <c r="W257" s="1"/>
      <c r="X257" s="1"/>
      <c r="Y257" s="1"/>
      <c r="Z257" s="1"/>
    </row>
    <row r="258" spans="1:26" ht="45">
      <c r="A258" s="432"/>
      <c r="B258" s="484"/>
      <c r="C258" s="308" t="s">
        <v>742</v>
      </c>
      <c r="D258" s="488">
        <v>0</v>
      </c>
      <c r="E258" s="490" t="s">
        <v>183</v>
      </c>
      <c r="F258" s="489"/>
      <c r="G258" s="440"/>
      <c r="H258" s="110"/>
      <c r="I258" s="530"/>
      <c r="J258" s="453"/>
      <c r="K258" s="514"/>
      <c r="L258" s="453"/>
      <c r="M258" s="1"/>
      <c r="N258" s="1"/>
      <c r="O258" s="1"/>
      <c r="P258" s="1"/>
      <c r="Q258" s="1"/>
      <c r="R258" s="1"/>
      <c r="S258" s="1"/>
      <c r="T258" s="1"/>
      <c r="U258" s="1"/>
      <c r="V258" s="1"/>
      <c r="W258" s="1"/>
      <c r="X258" s="1"/>
      <c r="Y258" s="1"/>
      <c r="Z258" s="1"/>
    </row>
    <row r="259" spans="1:26" ht="66.75" customHeight="1">
      <c r="A259" s="432" t="s">
        <v>894</v>
      </c>
      <c r="B259" s="484" t="s">
        <v>744</v>
      </c>
      <c r="C259" s="489" t="s">
        <v>745</v>
      </c>
      <c r="D259" s="488">
        <v>0</v>
      </c>
      <c r="E259" s="490" t="s">
        <v>183</v>
      </c>
      <c r="F259" s="489"/>
      <c r="G259" s="440"/>
      <c r="H259" s="110"/>
      <c r="I259" s="530"/>
      <c r="J259" s="453"/>
      <c r="K259" s="514"/>
      <c r="L259" s="453"/>
      <c r="M259" s="1"/>
      <c r="N259" s="1"/>
      <c r="O259" s="1"/>
      <c r="P259" s="1"/>
      <c r="Q259" s="1"/>
      <c r="R259" s="1"/>
      <c r="S259" s="1"/>
      <c r="T259" s="1"/>
      <c r="U259" s="1"/>
      <c r="V259" s="1"/>
      <c r="W259" s="1"/>
      <c r="X259" s="1"/>
      <c r="Y259" s="1"/>
      <c r="Z259" s="1"/>
    </row>
    <row r="260" spans="1:26" ht="44.25" customHeight="1">
      <c r="A260" s="432"/>
      <c r="B260" s="484"/>
      <c r="C260" s="342" t="s">
        <v>747</v>
      </c>
      <c r="D260" s="488">
        <v>0</v>
      </c>
      <c r="E260" s="490" t="s">
        <v>183</v>
      </c>
      <c r="F260" s="489"/>
      <c r="G260" s="440"/>
      <c r="H260" s="110"/>
      <c r="I260" s="530"/>
      <c r="J260" s="453"/>
      <c r="K260" s="514"/>
      <c r="L260" s="453"/>
      <c r="M260" s="1"/>
      <c r="N260" s="1"/>
      <c r="O260" s="1"/>
      <c r="P260" s="1"/>
      <c r="Q260" s="1"/>
      <c r="R260" s="1"/>
      <c r="S260" s="1"/>
      <c r="T260" s="1"/>
      <c r="U260" s="1"/>
      <c r="V260" s="1"/>
      <c r="W260" s="1"/>
      <c r="X260" s="1"/>
      <c r="Y260" s="1"/>
      <c r="Z260" s="1"/>
    </row>
    <row r="261" spans="1:26" ht="30">
      <c r="A261" s="432"/>
      <c r="B261" s="484"/>
      <c r="C261" s="342" t="s">
        <v>748</v>
      </c>
      <c r="D261" s="488">
        <v>0</v>
      </c>
      <c r="E261" s="490" t="s">
        <v>183</v>
      </c>
      <c r="F261" s="489"/>
      <c r="G261" s="440"/>
      <c r="H261" s="110"/>
      <c r="I261" s="530"/>
      <c r="J261" s="453"/>
      <c r="K261" s="514"/>
      <c r="L261" s="453"/>
      <c r="M261" s="1"/>
      <c r="N261" s="1"/>
      <c r="O261" s="1"/>
      <c r="P261" s="1"/>
      <c r="Q261" s="1"/>
      <c r="R261" s="1"/>
      <c r="S261" s="1"/>
      <c r="T261" s="1"/>
      <c r="U261" s="1"/>
      <c r="V261" s="1"/>
      <c r="W261" s="1"/>
      <c r="X261" s="1"/>
      <c r="Y261" s="1"/>
      <c r="Z261" s="1"/>
    </row>
    <row r="262" spans="1:26" ht="30">
      <c r="A262" s="432"/>
      <c r="B262" s="484"/>
      <c r="C262" s="342" t="s">
        <v>749</v>
      </c>
      <c r="D262" s="488">
        <v>0</v>
      </c>
      <c r="E262" s="490" t="s">
        <v>183</v>
      </c>
      <c r="F262" s="489"/>
      <c r="G262" s="440"/>
      <c r="H262" s="110"/>
      <c r="I262" s="530"/>
      <c r="J262" s="887"/>
      <c r="K262" s="514"/>
      <c r="L262" s="453"/>
      <c r="M262" s="1"/>
      <c r="N262" s="1"/>
      <c r="O262" s="1"/>
      <c r="P262" s="1"/>
      <c r="Q262" s="1"/>
      <c r="R262" s="1"/>
      <c r="S262" s="1"/>
      <c r="T262" s="1"/>
      <c r="U262" s="1"/>
      <c r="V262" s="1"/>
      <c r="W262" s="1"/>
      <c r="X262" s="1"/>
      <c r="Y262" s="1"/>
      <c r="Z262" s="1"/>
    </row>
    <row r="263" spans="1:26" ht="31.5" hidden="1" customHeight="1">
      <c r="A263" s="459" t="s">
        <v>750</v>
      </c>
      <c r="B263" s="484" t="s">
        <v>751</v>
      </c>
      <c r="C263" s="440"/>
      <c r="D263" s="488"/>
      <c r="E263" s="490"/>
      <c r="F263" s="440"/>
      <c r="G263" s="440"/>
      <c r="H263" s="110"/>
      <c r="I263" s="530"/>
      <c r="J263" s="514"/>
      <c r="K263" s="514"/>
      <c r="L263" s="514"/>
      <c r="M263" s="1"/>
      <c r="N263" s="1"/>
      <c r="O263" s="1"/>
      <c r="P263" s="1"/>
      <c r="Q263" s="1"/>
      <c r="R263" s="1"/>
      <c r="S263" s="1"/>
      <c r="T263" s="1"/>
      <c r="U263" s="1"/>
      <c r="V263" s="1"/>
      <c r="W263" s="1"/>
      <c r="X263" s="1"/>
      <c r="Y263" s="1"/>
      <c r="Z263" s="1"/>
    </row>
    <row r="264" spans="1:26" ht="47.25">
      <c r="A264" s="432" t="s">
        <v>903</v>
      </c>
      <c r="B264" s="484" t="s">
        <v>753</v>
      </c>
      <c r="C264" s="489" t="s">
        <v>904</v>
      </c>
      <c r="D264" s="488">
        <v>0</v>
      </c>
      <c r="E264" s="490" t="s">
        <v>183</v>
      </c>
      <c r="F264" s="489"/>
      <c r="G264" s="440"/>
      <c r="H264" s="110"/>
      <c r="I264" s="530"/>
      <c r="J264" s="453"/>
      <c r="K264" s="514"/>
      <c r="L264" s="453"/>
      <c r="M264" s="1"/>
      <c r="N264" s="1"/>
      <c r="O264" s="1"/>
      <c r="P264" s="1"/>
      <c r="Q264" s="1"/>
      <c r="R264" s="1"/>
      <c r="S264" s="1"/>
      <c r="T264" s="1"/>
      <c r="U264" s="1"/>
      <c r="V264" s="1"/>
      <c r="W264" s="1"/>
      <c r="X264" s="1"/>
      <c r="Y264" s="1"/>
      <c r="Z264" s="1"/>
    </row>
    <row r="265" spans="1:26" ht="47.25" customHeight="1">
      <c r="A265" s="432" t="s">
        <v>755</v>
      </c>
      <c r="B265" s="484" t="s">
        <v>756</v>
      </c>
      <c r="C265" s="487" t="s">
        <v>757</v>
      </c>
      <c r="D265" s="488">
        <v>0</v>
      </c>
      <c r="E265" s="490" t="s">
        <v>183</v>
      </c>
      <c r="F265" s="489"/>
      <c r="G265" s="440"/>
      <c r="H265" s="110"/>
      <c r="I265" s="530"/>
      <c r="J265" s="453"/>
      <c r="K265" s="514"/>
      <c r="L265" s="453"/>
      <c r="M265" s="1"/>
      <c r="N265" s="1"/>
      <c r="O265" s="1"/>
      <c r="P265" s="1"/>
      <c r="Q265" s="1"/>
      <c r="R265" s="1"/>
      <c r="S265" s="1"/>
      <c r="T265" s="1"/>
      <c r="U265" s="1"/>
      <c r="V265" s="1"/>
      <c r="W265" s="1"/>
      <c r="X265" s="1"/>
      <c r="Y265" s="1"/>
      <c r="Z265" s="1"/>
    </row>
    <row r="266" spans="1:26" ht="39.75" customHeight="1">
      <c r="A266" s="463" t="s">
        <v>905</v>
      </c>
      <c r="B266" s="1048" t="s">
        <v>760</v>
      </c>
      <c r="C266" s="1049"/>
      <c r="D266" s="1049"/>
      <c r="E266" s="1049"/>
      <c r="F266" s="1049"/>
      <c r="G266" s="1049"/>
      <c r="H266" s="110">
        <f>SUM(D267:D271)</f>
        <v>0</v>
      </c>
      <c r="I266" s="530">
        <f>COUNT(D267:D271)*2</f>
        <v>6</v>
      </c>
      <c r="J266" s="453"/>
      <c r="K266" s="514"/>
      <c r="L266" s="453"/>
      <c r="M266" s="1"/>
      <c r="N266" s="1"/>
      <c r="O266" s="1"/>
      <c r="P266" s="1"/>
      <c r="Q266" s="1"/>
      <c r="R266" s="1"/>
      <c r="S266" s="1"/>
      <c r="T266" s="1"/>
      <c r="U266" s="1"/>
      <c r="V266" s="1"/>
      <c r="W266" s="1"/>
      <c r="X266" s="1"/>
      <c r="Y266" s="1"/>
      <c r="Z266" s="1"/>
    </row>
    <row r="267" spans="1:26" ht="63">
      <c r="A267" s="432" t="s">
        <v>916</v>
      </c>
      <c r="B267" s="484" t="s">
        <v>765</v>
      </c>
      <c r="C267" s="489" t="s">
        <v>766</v>
      </c>
      <c r="D267" s="488">
        <v>0</v>
      </c>
      <c r="E267" s="490" t="s">
        <v>264</v>
      </c>
      <c r="F267" s="489"/>
      <c r="G267" s="440"/>
      <c r="H267" s="110"/>
      <c r="I267" s="530"/>
      <c r="J267" s="453"/>
      <c r="K267" s="514"/>
      <c r="L267" s="453"/>
      <c r="M267" s="1"/>
      <c r="N267" s="1"/>
      <c r="O267" s="1"/>
      <c r="P267" s="1"/>
      <c r="Q267" s="1"/>
      <c r="R267" s="1"/>
      <c r="S267" s="1"/>
      <c r="T267" s="1"/>
      <c r="U267" s="1"/>
      <c r="V267" s="1"/>
      <c r="W267" s="1"/>
      <c r="X267" s="1"/>
      <c r="Y267" s="1"/>
      <c r="Z267" s="1"/>
    </row>
    <row r="268" spans="1:26" ht="63">
      <c r="A268" s="432" t="s">
        <v>919</v>
      </c>
      <c r="B268" s="484" t="s">
        <v>769</v>
      </c>
      <c r="C268" s="489" t="s">
        <v>920</v>
      </c>
      <c r="D268" s="488">
        <v>0</v>
      </c>
      <c r="E268" s="490" t="s">
        <v>264</v>
      </c>
      <c r="F268" s="489"/>
      <c r="G268" s="440"/>
      <c r="H268" s="110"/>
      <c r="I268" s="530"/>
      <c r="J268" s="453"/>
      <c r="K268" s="514"/>
      <c r="L268" s="453"/>
      <c r="M268" s="1"/>
      <c r="N268" s="1"/>
      <c r="O268" s="1"/>
      <c r="P268" s="1"/>
      <c r="Q268" s="1"/>
      <c r="R268" s="1"/>
      <c r="S268" s="1"/>
      <c r="T268" s="1"/>
      <c r="U268" s="1"/>
      <c r="V268" s="1"/>
      <c r="W268" s="1"/>
      <c r="X268" s="1"/>
      <c r="Y268" s="1"/>
      <c r="Z268" s="1"/>
    </row>
    <row r="269" spans="1:26" ht="15.75" hidden="1">
      <c r="A269" s="459"/>
      <c r="B269" s="484"/>
      <c r="C269" s="489"/>
      <c r="D269" s="488"/>
      <c r="E269" s="490"/>
      <c r="F269" s="440"/>
      <c r="G269" s="440"/>
      <c r="H269" s="110"/>
      <c r="I269" s="530"/>
      <c r="J269" s="514"/>
      <c r="K269" s="514"/>
      <c r="L269" s="514"/>
      <c r="M269" s="1"/>
      <c r="N269" s="1"/>
      <c r="O269" s="1"/>
      <c r="P269" s="1"/>
      <c r="Q269" s="1"/>
      <c r="R269" s="1"/>
      <c r="S269" s="1"/>
      <c r="T269" s="1"/>
      <c r="U269" s="1"/>
      <c r="V269" s="1"/>
      <c r="W269" s="1"/>
      <c r="X269" s="1"/>
      <c r="Y269" s="1"/>
      <c r="Z269" s="1"/>
    </row>
    <row r="270" spans="1:26" ht="30">
      <c r="A270" s="432"/>
      <c r="B270" s="484"/>
      <c r="C270" s="489" t="s">
        <v>926</v>
      </c>
      <c r="D270" s="488">
        <v>0</v>
      </c>
      <c r="E270" s="490" t="s">
        <v>264</v>
      </c>
      <c r="F270" s="489"/>
      <c r="G270" s="440"/>
      <c r="H270" s="110"/>
      <c r="I270" s="530"/>
      <c r="J270" s="889"/>
      <c r="K270" s="514"/>
      <c r="L270" s="453"/>
      <c r="M270" s="1"/>
      <c r="N270" s="1"/>
      <c r="O270" s="1"/>
      <c r="P270" s="1"/>
      <c r="Q270" s="1"/>
      <c r="R270" s="1"/>
      <c r="S270" s="1"/>
      <c r="T270" s="1"/>
      <c r="U270" s="1"/>
      <c r="V270" s="1"/>
      <c r="W270" s="1"/>
      <c r="X270" s="1"/>
      <c r="Y270" s="1"/>
      <c r="Z270" s="1"/>
    </row>
    <row r="271" spans="1:26" ht="60" hidden="1">
      <c r="A271" s="459" t="s">
        <v>929</v>
      </c>
      <c r="B271" s="498" t="s">
        <v>773</v>
      </c>
      <c r="C271" s="489"/>
      <c r="D271" s="490"/>
      <c r="E271" s="490"/>
      <c r="F271" s="440"/>
      <c r="G271" s="440"/>
      <c r="H271" s="110"/>
      <c r="I271" s="530"/>
      <c r="J271" s="514"/>
      <c r="K271" s="514"/>
      <c r="L271" s="514"/>
      <c r="M271" s="1"/>
      <c r="N271" s="1"/>
      <c r="O271" s="1"/>
      <c r="P271" s="1"/>
      <c r="Q271" s="1"/>
      <c r="R271" s="1"/>
      <c r="S271" s="1"/>
      <c r="T271" s="1"/>
      <c r="U271" s="1"/>
      <c r="V271" s="1"/>
      <c r="W271" s="1"/>
      <c r="X271" s="1"/>
      <c r="Y271" s="1"/>
      <c r="Z271" s="1"/>
    </row>
    <row r="272" spans="1:26" ht="39.75" hidden="1" customHeight="1">
      <c r="A272" s="468" t="s">
        <v>775</v>
      </c>
      <c r="B272" s="1048" t="s">
        <v>776</v>
      </c>
      <c r="C272" s="1049"/>
      <c r="D272" s="1049"/>
      <c r="E272" s="1049"/>
      <c r="F272" s="1049"/>
      <c r="G272" s="1049"/>
      <c r="H272" s="110"/>
      <c r="I272" s="530"/>
      <c r="J272" s="514"/>
      <c r="K272" s="514"/>
      <c r="L272" s="514"/>
      <c r="M272" s="1"/>
      <c r="N272" s="1"/>
      <c r="O272" s="1"/>
      <c r="P272" s="1"/>
      <c r="Q272" s="1"/>
      <c r="R272" s="1"/>
      <c r="S272" s="1"/>
      <c r="T272" s="1"/>
      <c r="U272" s="1"/>
      <c r="V272" s="1"/>
      <c r="W272" s="1"/>
      <c r="X272" s="1"/>
      <c r="Y272" s="1"/>
      <c r="Z272" s="1"/>
    </row>
    <row r="273" spans="1:26" ht="47.25" hidden="1" customHeight="1">
      <c r="A273" s="468" t="s">
        <v>777</v>
      </c>
      <c r="B273" s="484" t="s">
        <v>778</v>
      </c>
      <c r="C273" s="440"/>
      <c r="D273" s="490"/>
      <c r="E273" s="490"/>
      <c r="F273" s="440"/>
      <c r="G273" s="440"/>
      <c r="H273" s="110"/>
      <c r="I273" s="530"/>
      <c r="J273" s="514"/>
      <c r="K273" s="514"/>
      <c r="L273" s="514"/>
      <c r="M273" s="1"/>
      <c r="N273" s="1"/>
      <c r="O273" s="1"/>
      <c r="P273" s="1"/>
      <c r="Q273" s="1"/>
      <c r="R273" s="1"/>
      <c r="S273" s="1"/>
      <c r="T273" s="1"/>
      <c r="U273" s="1"/>
      <c r="V273" s="1"/>
      <c r="W273" s="1"/>
      <c r="X273" s="1"/>
      <c r="Y273" s="1"/>
      <c r="Z273" s="1"/>
    </row>
    <row r="274" spans="1:26" ht="47.25" hidden="1" customHeight="1">
      <c r="A274" s="468" t="s">
        <v>781</v>
      </c>
      <c r="B274" s="484" t="s">
        <v>783</v>
      </c>
      <c r="C274" s="440"/>
      <c r="D274" s="490"/>
      <c r="E274" s="490"/>
      <c r="F274" s="440"/>
      <c r="G274" s="440"/>
      <c r="H274" s="110"/>
      <c r="I274" s="530"/>
      <c r="J274" s="514"/>
      <c r="K274" s="514"/>
      <c r="L274" s="514"/>
      <c r="M274" s="1"/>
      <c r="N274" s="1"/>
      <c r="O274" s="1"/>
      <c r="P274" s="1"/>
      <c r="Q274" s="1"/>
      <c r="R274" s="1"/>
      <c r="S274" s="1"/>
      <c r="T274" s="1"/>
      <c r="U274" s="1"/>
      <c r="V274" s="1"/>
      <c r="W274" s="1"/>
      <c r="X274" s="1"/>
      <c r="Y274" s="1"/>
      <c r="Z274" s="1"/>
    </row>
    <row r="275" spans="1:26" ht="60" hidden="1" customHeight="1">
      <c r="A275" s="468" t="s">
        <v>784</v>
      </c>
      <c r="B275" s="489" t="s">
        <v>785</v>
      </c>
      <c r="C275" s="440"/>
      <c r="D275" s="490"/>
      <c r="E275" s="490"/>
      <c r="F275" s="440"/>
      <c r="G275" s="440"/>
      <c r="H275" s="110"/>
      <c r="I275" s="530"/>
      <c r="J275" s="514"/>
      <c r="K275" s="514"/>
      <c r="L275" s="514"/>
      <c r="M275" s="1"/>
      <c r="N275" s="1"/>
      <c r="O275" s="1"/>
      <c r="P275" s="1"/>
      <c r="Q275" s="1"/>
      <c r="R275" s="1"/>
      <c r="S275" s="1"/>
      <c r="T275" s="1"/>
      <c r="U275" s="1"/>
      <c r="V275" s="1"/>
      <c r="W275" s="1"/>
      <c r="X275" s="1"/>
      <c r="Y275" s="1"/>
      <c r="Z275" s="1"/>
    </row>
    <row r="276" spans="1:26" ht="39.75" customHeight="1">
      <c r="A276" s="463" t="s">
        <v>942</v>
      </c>
      <c r="B276" s="1048" t="s">
        <v>787</v>
      </c>
      <c r="C276" s="1049"/>
      <c r="D276" s="1049"/>
      <c r="E276" s="1049"/>
      <c r="F276" s="1049"/>
      <c r="G276" s="1049"/>
      <c r="H276" s="110">
        <f>SUM(D277:D285)</f>
        <v>0</v>
      </c>
      <c r="I276" s="530">
        <f>COUNT(D277:D279)*2</f>
        <v>6</v>
      </c>
      <c r="J276" s="453"/>
      <c r="K276" s="514"/>
      <c r="L276" s="453"/>
      <c r="M276" s="1"/>
      <c r="N276" s="1"/>
      <c r="O276" s="1"/>
      <c r="P276" s="1"/>
      <c r="Q276" s="1"/>
      <c r="R276" s="1"/>
      <c r="S276" s="1"/>
      <c r="T276" s="1"/>
      <c r="U276" s="1"/>
      <c r="V276" s="1"/>
      <c r="W276" s="1"/>
      <c r="X276" s="1"/>
      <c r="Y276" s="1"/>
      <c r="Z276" s="1"/>
    </row>
    <row r="277" spans="1:26" ht="31.5">
      <c r="A277" s="432" t="s">
        <v>950</v>
      </c>
      <c r="B277" s="484" t="s">
        <v>793</v>
      </c>
      <c r="C277" s="342" t="s">
        <v>951</v>
      </c>
      <c r="D277" s="488">
        <v>0</v>
      </c>
      <c r="E277" s="490" t="s">
        <v>262</v>
      </c>
      <c r="F277" s="489"/>
      <c r="G277" s="440"/>
      <c r="H277" s="110"/>
      <c r="I277" s="530"/>
      <c r="J277" s="453"/>
      <c r="K277" s="514"/>
      <c r="L277" s="453"/>
      <c r="M277" s="1"/>
      <c r="N277" s="1"/>
      <c r="O277" s="1"/>
      <c r="P277" s="1"/>
      <c r="Q277" s="1"/>
      <c r="R277" s="1"/>
      <c r="S277" s="1"/>
      <c r="T277" s="1"/>
      <c r="U277" s="1"/>
      <c r="V277" s="1"/>
      <c r="W277" s="1"/>
      <c r="X277" s="1"/>
      <c r="Y277" s="1"/>
      <c r="Z277" s="1"/>
    </row>
    <row r="278" spans="1:26" ht="47.25">
      <c r="A278" s="432" t="s">
        <v>952</v>
      </c>
      <c r="B278" s="484" t="s">
        <v>796</v>
      </c>
      <c r="C278" s="489" t="s">
        <v>953</v>
      </c>
      <c r="D278" s="488">
        <v>0</v>
      </c>
      <c r="E278" s="490" t="s">
        <v>262</v>
      </c>
      <c r="F278" s="489"/>
      <c r="G278" s="440"/>
      <c r="H278" s="110"/>
      <c r="I278" s="530"/>
      <c r="J278" s="453"/>
      <c r="K278" s="514"/>
      <c r="L278" s="453"/>
      <c r="M278" s="1"/>
      <c r="N278" s="1"/>
      <c r="O278" s="1"/>
      <c r="P278" s="1"/>
      <c r="Q278" s="1"/>
      <c r="R278" s="1"/>
      <c r="S278" s="1"/>
      <c r="T278" s="1"/>
      <c r="U278" s="1"/>
      <c r="V278" s="1"/>
      <c r="W278" s="1"/>
      <c r="X278" s="1"/>
      <c r="Y278" s="1"/>
      <c r="Z278" s="1"/>
    </row>
    <row r="279" spans="1:26" ht="60" customHeight="1">
      <c r="A279" s="432" t="s">
        <v>797</v>
      </c>
      <c r="B279" s="489" t="s">
        <v>798</v>
      </c>
      <c r="C279" s="342" t="s">
        <v>954</v>
      </c>
      <c r="D279" s="488">
        <v>0</v>
      </c>
      <c r="E279" s="490" t="s">
        <v>137</v>
      </c>
      <c r="F279" s="489"/>
      <c r="G279" s="440"/>
      <c r="H279" s="110"/>
      <c r="I279" s="530"/>
      <c r="J279" s="453"/>
      <c r="K279" s="514"/>
      <c r="L279" s="453"/>
      <c r="M279" s="1"/>
      <c r="N279" s="1"/>
      <c r="O279" s="1"/>
      <c r="P279" s="1"/>
      <c r="Q279" s="1"/>
      <c r="R279" s="1"/>
      <c r="S279" s="1"/>
      <c r="T279" s="1"/>
      <c r="U279" s="1"/>
      <c r="V279" s="1"/>
      <c r="W279" s="1"/>
      <c r="X279" s="1"/>
      <c r="Y279" s="1"/>
      <c r="Z279" s="1"/>
    </row>
    <row r="280" spans="1:26" ht="39.75" hidden="1" customHeight="1">
      <c r="A280" s="468" t="s">
        <v>799</v>
      </c>
      <c r="B280" s="1048" t="s">
        <v>800</v>
      </c>
      <c r="C280" s="1049"/>
      <c r="D280" s="1049"/>
      <c r="E280" s="1049"/>
      <c r="F280" s="1049"/>
      <c r="G280" s="1049"/>
      <c r="H280" s="110"/>
      <c r="I280" s="530"/>
      <c r="J280" s="514"/>
      <c r="K280" s="514"/>
      <c r="L280" s="514"/>
      <c r="M280" s="1"/>
      <c r="N280" s="1"/>
      <c r="O280" s="1"/>
      <c r="P280" s="1"/>
      <c r="Q280" s="1"/>
      <c r="R280" s="1"/>
      <c r="S280" s="1"/>
      <c r="T280" s="1"/>
      <c r="U280" s="1"/>
      <c r="V280" s="1"/>
      <c r="W280" s="1"/>
      <c r="X280" s="1"/>
      <c r="Y280" s="1"/>
      <c r="Z280" s="1"/>
    </row>
    <row r="281" spans="1:26" ht="47.25" hidden="1" customHeight="1">
      <c r="A281" s="459" t="s">
        <v>803</v>
      </c>
      <c r="B281" s="484" t="s">
        <v>804</v>
      </c>
      <c r="C281" s="440"/>
      <c r="D281" s="490"/>
      <c r="E281" s="490"/>
      <c r="F281" s="440"/>
      <c r="G281" s="440"/>
      <c r="H281" s="110"/>
      <c r="I281" s="530"/>
      <c r="J281" s="514"/>
      <c r="K281" s="514"/>
      <c r="L281" s="514"/>
      <c r="M281" s="1"/>
      <c r="N281" s="1"/>
      <c r="O281" s="1"/>
      <c r="P281" s="1"/>
      <c r="Q281" s="1"/>
      <c r="R281" s="1"/>
      <c r="S281" s="1"/>
      <c r="T281" s="1"/>
      <c r="U281" s="1"/>
      <c r="V281" s="1"/>
      <c r="W281" s="1"/>
      <c r="X281" s="1"/>
      <c r="Y281" s="1"/>
      <c r="Z281" s="1"/>
    </row>
    <row r="282" spans="1:26" ht="47.25" hidden="1" customHeight="1">
      <c r="A282" s="459" t="s">
        <v>805</v>
      </c>
      <c r="B282" s="484" t="s">
        <v>806</v>
      </c>
      <c r="C282" s="440"/>
      <c r="D282" s="490"/>
      <c r="E282" s="490"/>
      <c r="F282" s="440"/>
      <c r="G282" s="440"/>
      <c r="H282" s="110"/>
      <c r="I282" s="530"/>
      <c r="J282" s="514"/>
      <c r="K282" s="514"/>
      <c r="L282" s="514"/>
      <c r="M282" s="1"/>
      <c r="N282" s="1"/>
      <c r="O282" s="1"/>
      <c r="P282" s="1"/>
      <c r="Q282" s="1"/>
      <c r="R282" s="1"/>
      <c r="S282" s="1"/>
      <c r="T282" s="1"/>
      <c r="U282" s="1"/>
      <c r="V282" s="1"/>
      <c r="W282" s="1"/>
      <c r="X282" s="1"/>
      <c r="Y282" s="1"/>
      <c r="Z282" s="1"/>
    </row>
    <row r="283" spans="1:26" ht="39.75" hidden="1" customHeight="1">
      <c r="A283" s="469" t="s">
        <v>807</v>
      </c>
      <c r="B283" s="1048" t="s">
        <v>809</v>
      </c>
      <c r="C283" s="1049"/>
      <c r="D283" s="1049"/>
      <c r="E283" s="1049"/>
      <c r="F283" s="1049"/>
      <c r="G283" s="1049"/>
      <c r="H283" s="110"/>
      <c r="I283" s="530"/>
      <c r="J283" s="514"/>
      <c r="K283" s="514"/>
      <c r="L283" s="514"/>
      <c r="M283" s="1"/>
      <c r="N283" s="1"/>
      <c r="O283" s="1"/>
      <c r="P283" s="1"/>
      <c r="Q283" s="1"/>
      <c r="R283" s="1"/>
      <c r="S283" s="1"/>
      <c r="T283" s="1"/>
      <c r="U283" s="1"/>
      <c r="V283" s="1"/>
      <c r="W283" s="1"/>
      <c r="X283" s="1"/>
      <c r="Y283" s="1"/>
      <c r="Z283" s="1"/>
    </row>
    <row r="284" spans="1:26" ht="31.5" hidden="1" customHeight="1">
      <c r="A284" s="459" t="s">
        <v>810</v>
      </c>
      <c r="B284" s="484" t="s">
        <v>811</v>
      </c>
      <c r="C284" s="440"/>
      <c r="D284" s="490"/>
      <c r="E284" s="490"/>
      <c r="F284" s="440"/>
      <c r="G284" s="440"/>
      <c r="H284" s="110"/>
      <c r="I284" s="530"/>
      <c r="J284" s="514"/>
      <c r="K284" s="514"/>
      <c r="L284" s="514"/>
      <c r="M284" s="1"/>
      <c r="N284" s="1"/>
      <c r="O284" s="1"/>
      <c r="P284" s="1"/>
      <c r="Q284" s="1"/>
      <c r="R284" s="1"/>
      <c r="S284" s="1"/>
      <c r="T284" s="1"/>
      <c r="U284" s="1"/>
      <c r="V284" s="1"/>
      <c r="W284" s="1"/>
      <c r="X284" s="1"/>
      <c r="Y284" s="1"/>
      <c r="Z284" s="1"/>
    </row>
    <row r="285" spans="1:26" ht="47.25" hidden="1" customHeight="1">
      <c r="A285" s="459" t="s">
        <v>812</v>
      </c>
      <c r="B285" s="484" t="s">
        <v>813</v>
      </c>
      <c r="C285" s="440"/>
      <c r="D285" s="490"/>
      <c r="E285" s="490"/>
      <c r="F285" s="440"/>
      <c r="G285" s="440"/>
      <c r="H285" s="110"/>
      <c r="I285" s="530"/>
      <c r="J285" s="514"/>
      <c r="K285" s="514"/>
      <c r="L285" s="514"/>
      <c r="M285" s="1"/>
      <c r="N285" s="1"/>
      <c r="O285" s="1"/>
      <c r="P285" s="1"/>
      <c r="Q285" s="1"/>
      <c r="R285" s="1"/>
      <c r="S285" s="1"/>
      <c r="T285" s="1"/>
      <c r="U285" s="1"/>
      <c r="V285" s="1"/>
      <c r="W285" s="1"/>
      <c r="X285" s="1"/>
      <c r="Y285" s="1"/>
      <c r="Z285" s="1"/>
    </row>
    <row r="286" spans="1:26" ht="39.75" customHeight="1">
      <c r="A286" s="463" t="s">
        <v>972</v>
      </c>
      <c r="B286" s="1048" t="s">
        <v>815</v>
      </c>
      <c r="C286" s="1049"/>
      <c r="D286" s="1049"/>
      <c r="E286" s="1049"/>
      <c r="F286" s="1049"/>
      <c r="G286" s="1049"/>
      <c r="H286" s="110">
        <f>SUM(D287:D289)</f>
        <v>0</v>
      </c>
      <c r="I286" s="530">
        <f>COUNT(D287:D289)*2</f>
        <v>4</v>
      </c>
      <c r="J286" s="453"/>
      <c r="K286" s="514"/>
      <c r="L286" s="453"/>
      <c r="M286" s="1"/>
      <c r="N286" s="1"/>
      <c r="O286" s="1"/>
      <c r="P286" s="1"/>
      <c r="Q286" s="1"/>
      <c r="R286" s="1"/>
      <c r="S286" s="1"/>
      <c r="T286" s="1"/>
      <c r="U286" s="1"/>
      <c r="V286" s="1"/>
      <c r="W286" s="1"/>
      <c r="X286" s="1"/>
      <c r="Y286" s="1"/>
      <c r="Z286" s="1"/>
    </row>
    <row r="287" spans="1:26" ht="63">
      <c r="A287" s="432" t="s">
        <v>985</v>
      </c>
      <c r="B287" s="484" t="s">
        <v>819</v>
      </c>
      <c r="C287" s="489" t="s">
        <v>986</v>
      </c>
      <c r="D287" s="488">
        <v>0</v>
      </c>
      <c r="E287" s="490" t="s">
        <v>780</v>
      </c>
      <c r="F287" s="489"/>
      <c r="G287" s="440"/>
      <c r="H287" s="110"/>
      <c r="I287" s="530"/>
      <c r="J287" s="453"/>
      <c r="K287" s="514"/>
      <c r="L287" s="453"/>
      <c r="M287" s="1"/>
      <c r="N287" s="1"/>
      <c r="O287" s="1"/>
      <c r="P287" s="1"/>
      <c r="Q287" s="1"/>
      <c r="R287" s="1"/>
      <c r="S287" s="1"/>
      <c r="T287" s="1"/>
      <c r="U287" s="1"/>
      <c r="V287" s="1"/>
      <c r="W287" s="1"/>
      <c r="X287" s="1"/>
      <c r="Y287" s="1"/>
      <c r="Z287" s="1"/>
    </row>
    <row r="288" spans="1:26" ht="47.25" hidden="1" customHeight="1">
      <c r="A288" s="459" t="s">
        <v>822</v>
      </c>
      <c r="B288" s="484" t="s">
        <v>823</v>
      </c>
      <c r="C288" s="440"/>
      <c r="D288" s="488"/>
      <c r="E288" s="490"/>
      <c r="F288" s="440"/>
      <c r="G288" s="440"/>
      <c r="H288" s="110"/>
      <c r="I288" s="530"/>
      <c r="J288" s="514"/>
      <c r="K288" s="514"/>
      <c r="L288" s="514"/>
      <c r="M288" s="1"/>
      <c r="N288" s="1"/>
      <c r="O288" s="1"/>
      <c r="P288" s="1"/>
      <c r="Q288" s="1"/>
      <c r="R288" s="1"/>
      <c r="S288" s="1"/>
      <c r="T288" s="1"/>
      <c r="U288" s="1"/>
      <c r="V288" s="1"/>
      <c r="W288" s="1"/>
      <c r="X288" s="1"/>
      <c r="Y288" s="1"/>
      <c r="Z288" s="1"/>
    </row>
    <row r="289" spans="1:26" ht="47.25">
      <c r="A289" s="432" t="s">
        <v>993</v>
      </c>
      <c r="B289" s="496" t="s">
        <v>825</v>
      </c>
      <c r="C289" s="489" t="s">
        <v>994</v>
      </c>
      <c r="D289" s="488">
        <v>0</v>
      </c>
      <c r="E289" s="490" t="s">
        <v>350</v>
      </c>
      <c r="F289" s="489"/>
      <c r="G289" s="440"/>
      <c r="H289" s="110"/>
      <c r="I289" s="530"/>
      <c r="J289" s="453"/>
      <c r="K289" s="514"/>
      <c r="L289" s="453"/>
      <c r="M289" s="1"/>
      <c r="N289" s="1"/>
      <c r="O289" s="1"/>
      <c r="P289" s="1"/>
      <c r="Q289" s="1"/>
      <c r="R289" s="1"/>
      <c r="S289" s="1"/>
      <c r="T289" s="1"/>
      <c r="U289" s="1"/>
      <c r="V289" s="1"/>
      <c r="W289" s="1"/>
      <c r="X289" s="1"/>
      <c r="Y289" s="1"/>
      <c r="Z289" s="1"/>
    </row>
    <row r="290" spans="1:26" ht="39.75" customHeight="1">
      <c r="A290" s="463" t="s">
        <v>995</v>
      </c>
      <c r="B290" s="1048" t="s">
        <v>829</v>
      </c>
      <c r="C290" s="1049"/>
      <c r="D290" s="1049"/>
      <c r="E290" s="1049"/>
      <c r="F290" s="1049"/>
      <c r="G290" s="1049"/>
      <c r="H290" s="110">
        <f>SUM(D291:D294)</f>
        <v>0</v>
      </c>
      <c r="I290" s="530">
        <f>COUNT(D291:D294)*2</f>
        <v>8</v>
      </c>
      <c r="J290" s="453"/>
      <c r="K290" s="514"/>
      <c r="L290" s="453"/>
      <c r="M290" s="1"/>
      <c r="N290" s="1"/>
      <c r="O290" s="1"/>
      <c r="P290" s="1"/>
      <c r="Q290" s="1"/>
      <c r="R290" s="1"/>
      <c r="S290" s="1"/>
      <c r="T290" s="1"/>
      <c r="U290" s="1"/>
      <c r="V290" s="1"/>
      <c r="W290" s="1"/>
      <c r="X290" s="1"/>
      <c r="Y290" s="1"/>
      <c r="Z290" s="1"/>
    </row>
    <row r="291" spans="1:26" ht="63">
      <c r="A291" s="432" t="s">
        <v>1020</v>
      </c>
      <c r="B291" s="484" t="s">
        <v>834</v>
      </c>
      <c r="C291" s="484" t="s">
        <v>835</v>
      </c>
      <c r="D291" s="488">
        <v>0</v>
      </c>
      <c r="E291" s="490" t="s">
        <v>350</v>
      </c>
      <c r="F291" s="489"/>
      <c r="G291" s="440"/>
      <c r="H291" s="110"/>
      <c r="I291" s="530"/>
      <c r="J291" s="453"/>
      <c r="K291" s="514"/>
      <c r="L291" s="453"/>
      <c r="M291" s="1"/>
      <c r="N291" s="1"/>
      <c r="O291" s="1"/>
      <c r="P291" s="1"/>
      <c r="Q291" s="1"/>
      <c r="R291" s="1"/>
      <c r="S291" s="1"/>
      <c r="T291" s="1"/>
      <c r="U291" s="1"/>
      <c r="V291" s="1"/>
      <c r="W291" s="1"/>
      <c r="X291" s="1"/>
      <c r="Y291" s="1"/>
      <c r="Z291" s="1"/>
    </row>
    <row r="292" spans="1:26" ht="63">
      <c r="A292" s="432" t="s">
        <v>1021</v>
      </c>
      <c r="B292" s="484" t="s">
        <v>838</v>
      </c>
      <c r="C292" s="489" t="s">
        <v>839</v>
      </c>
      <c r="D292" s="488">
        <v>0</v>
      </c>
      <c r="E292" s="490" t="s">
        <v>780</v>
      </c>
      <c r="F292" s="489" t="s">
        <v>840</v>
      </c>
      <c r="G292" s="440"/>
      <c r="H292" s="110"/>
      <c r="I292" s="530"/>
      <c r="J292" s="453"/>
      <c r="K292" s="514"/>
      <c r="L292" s="453"/>
      <c r="M292" s="1"/>
      <c r="N292" s="1"/>
      <c r="O292" s="1"/>
      <c r="P292" s="1"/>
      <c r="Q292" s="1"/>
      <c r="R292" s="1"/>
      <c r="S292" s="1"/>
      <c r="T292" s="1"/>
      <c r="U292" s="1"/>
      <c r="V292" s="1"/>
      <c r="W292" s="1"/>
      <c r="X292" s="1"/>
      <c r="Y292" s="1"/>
      <c r="Z292" s="1"/>
    </row>
    <row r="293" spans="1:26" ht="30">
      <c r="A293" s="432" t="s">
        <v>14</v>
      </c>
      <c r="B293" s="484"/>
      <c r="C293" s="489" t="s">
        <v>841</v>
      </c>
      <c r="D293" s="488">
        <v>0</v>
      </c>
      <c r="E293" s="490" t="s">
        <v>350</v>
      </c>
      <c r="F293" s="489"/>
      <c r="G293" s="440"/>
      <c r="H293" s="110"/>
      <c r="I293" s="530"/>
      <c r="J293" s="453"/>
      <c r="K293" s="514"/>
      <c r="L293" s="453"/>
      <c r="M293" s="1"/>
      <c r="N293" s="1"/>
      <c r="O293" s="1"/>
      <c r="P293" s="1"/>
      <c r="Q293" s="1"/>
      <c r="R293" s="1"/>
      <c r="S293" s="1"/>
      <c r="T293" s="1"/>
      <c r="U293" s="1"/>
      <c r="V293" s="1"/>
      <c r="W293" s="1"/>
      <c r="X293" s="1"/>
      <c r="Y293" s="1"/>
      <c r="Z293" s="1"/>
    </row>
    <row r="294" spans="1:26" ht="78.75">
      <c r="A294" s="432" t="s">
        <v>1026</v>
      </c>
      <c r="B294" s="484" t="s">
        <v>843</v>
      </c>
      <c r="C294" s="489" t="s">
        <v>844</v>
      </c>
      <c r="D294" s="488">
        <v>0</v>
      </c>
      <c r="E294" s="490" t="s">
        <v>183</v>
      </c>
      <c r="F294" s="489"/>
      <c r="G294" s="440"/>
      <c r="H294" s="110"/>
      <c r="I294" s="530"/>
      <c r="J294" s="453"/>
      <c r="K294" s="514"/>
      <c r="L294" s="453"/>
      <c r="M294" s="1"/>
      <c r="N294" s="1"/>
      <c r="O294" s="1"/>
      <c r="P294" s="1"/>
      <c r="Q294" s="1"/>
      <c r="R294" s="1"/>
      <c r="S294" s="1"/>
      <c r="T294" s="1"/>
      <c r="U294" s="1"/>
      <c r="V294" s="1"/>
      <c r="W294" s="1"/>
      <c r="X294" s="1"/>
      <c r="Y294" s="1"/>
      <c r="Z294" s="1"/>
    </row>
    <row r="295" spans="1:26" ht="39.75" customHeight="1">
      <c r="A295" s="463" t="s">
        <v>845</v>
      </c>
      <c r="B295" s="1048" t="s">
        <v>846</v>
      </c>
      <c r="C295" s="1049"/>
      <c r="D295" s="1049"/>
      <c r="E295" s="1049"/>
      <c r="F295" s="1049"/>
      <c r="G295" s="1049"/>
      <c r="H295" s="110">
        <f>SUM(D296)</f>
        <v>0</v>
      </c>
      <c r="I295" s="530">
        <f>COUNT(D296)*2</f>
        <v>2</v>
      </c>
      <c r="J295" s="453"/>
      <c r="K295" s="514"/>
      <c r="L295" s="453"/>
      <c r="M295" s="1"/>
      <c r="N295" s="1"/>
      <c r="O295" s="1"/>
      <c r="P295" s="1"/>
      <c r="Q295" s="1"/>
      <c r="R295" s="1"/>
      <c r="S295" s="1"/>
      <c r="T295" s="1"/>
      <c r="U295" s="1"/>
      <c r="V295" s="1"/>
      <c r="W295" s="1"/>
      <c r="X295" s="1"/>
      <c r="Y295" s="1"/>
      <c r="Z295" s="1"/>
    </row>
    <row r="296" spans="1:26" ht="103.5" customHeight="1">
      <c r="A296" s="432" t="s">
        <v>852</v>
      </c>
      <c r="B296" s="501" t="s">
        <v>853</v>
      </c>
      <c r="C296" s="342" t="s">
        <v>856</v>
      </c>
      <c r="D296" s="488">
        <v>0</v>
      </c>
      <c r="E296" s="439" t="s">
        <v>137</v>
      </c>
      <c r="F296" s="308" t="s">
        <v>1041</v>
      </c>
      <c r="G296" s="440"/>
      <c r="H296" s="110"/>
      <c r="I296" s="530"/>
      <c r="J296" s="453"/>
      <c r="K296" s="514"/>
      <c r="L296" s="453"/>
      <c r="M296" s="1"/>
      <c r="N296" s="1"/>
      <c r="O296" s="1"/>
      <c r="P296" s="1"/>
      <c r="Q296" s="1"/>
      <c r="R296" s="1"/>
      <c r="S296" s="1"/>
      <c r="T296" s="1"/>
      <c r="U296" s="1"/>
      <c r="V296" s="1"/>
      <c r="W296" s="1"/>
      <c r="X296" s="1"/>
      <c r="Y296" s="1"/>
      <c r="Z296" s="1"/>
    </row>
    <row r="297" spans="1:26" ht="30" hidden="1" customHeight="1">
      <c r="A297" s="460" t="s">
        <v>858</v>
      </c>
      <c r="B297" s="501" t="s">
        <v>859</v>
      </c>
      <c r="C297" s="440"/>
      <c r="D297" s="490"/>
      <c r="E297" s="490"/>
      <c r="F297" s="440"/>
      <c r="G297" s="440"/>
      <c r="H297" s="110"/>
      <c r="I297" s="530"/>
      <c r="J297" s="514"/>
      <c r="K297" s="514"/>
      <c r="L297" s="514"/>
      <c r="M297" s="1"/>
      <c r="N297" s="1"/>
      <c r="O297" s="1"/>
      <c r="P297" s="1"/>
      <c r="Q297" s="1"/>
      <c r="R297" s="1"/>
      <c r="S297" s="1"/>
      <c r="T297" s="1"/>
      <c r="U297" s="1"/>
      <c r="V297" s="1"/>
      <c r="W297" s="1"/>
      <c r="X297" s="1"/>
      <c r="Y297" s="1"/>
      <c r="Z297" s="1"/>
    </row>
    <row r="298" spans="1:26" ht="21">
      <c r="A298" s="461" t="s">
        <v>14</v>
      </c>
      <c r="B298" s="1050" t="s">
        <v>861</v>
      </c>
      <c r="C298" s="1049"/>
      <c r="D298" s="1049"/>
      <c r="E298" s="1049"/>
      <c r="F298" s="1049"/>
      <c r="G298" s="1049"/>
      <c r="H298" s="110">
        <f>H299+H313+H318+H330+H340+H343+H349+H361+H370+H383+H410+H414+H433+H439</f>
        <v>0</v>
      </c>
      <c r="I298" s="530">
        <f>I299+I313+I318+I330+I340+I343+I349+I361+I370+I383+I410+I414+I433+I439</f>
        <v>218</v>
      </c>
      <c r="J298" s="453"/>
      <c r="K298" s="514"/>
      <c r="L298" s="453"/>
      <c r="M298" s="1"/>
      <c r="N298" s="1"/>
      <c r="O298" s="1"/>
      <c r="P298" s="1"/>
      <c r="Q298" s="1"/>
      <c r="R298" s="1"/>
      <c r="S298" s="1"/>
      <c r="T298" s="1"/>
      <c r="U298" s="1"/>
      <c r="V298" s="1"/>
      <c r="W298" s="1"/>
      <c r="X298" s="1"/>
      <c r="Y298" s="1"/>
      <c r="Z298" s="1"/>
    </row>
    <row r="299" spans="1:26" ht="39.75" customHeight="1">
      <c r="A299" s="466" t="s">
        <v>1059</v>
      </c>
      <c r="B299" s="1048" t="s">
        <v>868</v>
      </c>
      <c r="C299" s="1049"/>
      <c r="D299" s="1049"/>
      <c r="E299" s="1049"/>
      <c r="F299" s="1049"/>
      <c r="G299" s="1049"/>
      <c r="H299" s="110">
        <f>SUM(D300:D312)</f>
        <v>0</v>
      </c>
      <c r="I299" s="530">
        <f>COUNT(D300:D312)*2</f>
        <v>22</v>
      </c>
      <c r="J299" s="453"/>
      <c r="K299" s="514"/>
      <c r="L299" s="453"/>
      <c r="M299" s="1"/>
      <c r="N299" s="1"/>
      <c r="O299" s="1"/>
      <c r="P299" s="1"/>
      <c r="Q299" s="1"/>
      <c r="R299" s="1"/>
      <c r="S299" s="1"/>
      <c r="T299" s="1"/>
      <c r="U299" s="1"/>
      <c r="V299" s="1"/>
      <c r="W299" s="1"/>
      <c r="X299" s="1"/>
      <c r="Y299" s="1"/>
      <c r="Z299" s="1"/>
    </row>
    <row r="300" spans="1:26" ht="60">
      <c r="A300" s="432" t="s">
        <v>1073</v>
      </c>
      <c r="B300" s="484" t="s">
        <v>870</v>
      </c>
      <c r="C300" s="489" t="s">
        <v>871</v>
      </c>
      <c r="D300" s="488">
        <v>0</v>
      </c>
      <c r="E300" s="490" t="s">
        <v>667</v>
      </c>
      <c r="F300" s="308"/>
      <c r="G300" s="440"/>
      <c r="H300" s="110"/>
      <c r="I300" s="530"/>
      <c r="J300" s="453"/>
      <c r="K300" s="514"/>
      <c r="L300" s="453"/>
      <c r="M300" s="1"/>
      <c r="N300" s="1"/>
      <c r="O300" s="1"/>
      <c r="P300" s="1"/>
      <c r="Q300" s="1"/>
      <c r="R300" s="1"/>
      <c r="S300" s="1"/>
      <c r="T300" s="1"/>
      <c r="U300" s="1"/>
      <c r="V300" s="1"/>
      <c r="W300" s="1"/>
      <c r="X300" s="1"/>
      <c r="Y300" s="1"/>
      <c r="Z300" s="1"/>
    </row>
    <row r="301" spans="1:26" ht="45">
      <c r="A301" s="432" t="s">
        <v>14</v>
      </c>
      <c r="B301" s="484"/>
      <c r="C301" s="489" t="s">
        <v>1078</v>
      </c>
      <c r="D301" s="488">
        <v>0</v>
      </c>
      <c r="E301" s="490" t="s">
        <v>667</v>
      </c>
      <c r="F301" s="489" t="s">
        <v>1079</v>
      </c>
      <c r="G301" s="441"/>
      <c r="H301" s="110"/>
      <c r="I301" s="530"/>
      <c r="J301" s="889"/>
      <c r="K301" s="514"/>
      <c r="L301" s="453"/>
      <c r="M301" s="1"/>
      <c r="N301" s="1"/>
      <c r="O301" s="1"/>
      <c r="P301" s="1"/>
      <c r="Q301" s="1"/>
      <c r="R301" s="1"/>
      <c r="S301" s="1"/>
      <c r="T301" s="1"/>
      <c r="U301" s="1"/>
      <c r="V301" s="1"/>
      <c r="W301" s="1"/>
      <c r="X301" s="1"/>
      <c r="Y301" s="1"/>
      <c r="Z301" s="1"/>
    </row>
    <row r="302" spans="1:26" ht="31.5" hidden="1" customHeight="1">
      <c r="A302" s="459" t="s">
        <v>876</v>
      </c>
      <c r="B302" s="484" t="s">
        <v>877</v>
      </c>
      <c r="C302" s="484"/>
      <c r="D302" s="488"/>
      <c r="E302" s="490"/>
      <c r="F302" s="440"/>
      <c r="G302" s="440"/>
      <c r="H302" s="110"/>
      <c r="I302" s="530"/>
      <c r="J302" s="514"/>
      <c r="K302" s="514"/>
      <c r="L302" s="514"/>
      <c r="M302" s="1"/>
      <c r="N302" s="1"/>
      <c r="O302" s="1"/>
      <c r="P302" s="1"/>
      <c r="Q302" s="1"/>
      <c r="R302" s="1"/>
      <c r="S302" s="1"/>
      <c r="T302" s="1"/>
      <c r="U302" s="1"/>
      <c r="V302" s="1"/>
      <c r="W302" s="1"/>
      <c r="X302" s="1"/>
      <c r="Y302" s="1"/>
      <c r="Z302" s="1"/>
    </row>
    <row r="303" spans="1:26" ht="59.25" customHeight="1">
      <c r="A303" s="432" t="s">
        <v>1084</v>
      </c>
      <c r="B303" s="484" t="s">
        <v>887</v>
      </c>
      <c r="C303" s="489" t="s">
        <v>1087</v>
      </c>
      <c r="D303" s="488">
        <v>0</v>
      </c>
      <c r="E303" s="490" t="s">
        <v>137</v>
      </c>
      <c r="F303" s="489"/>
      <c r="G303" s="440"/>
      <c r="H303" s="110"/>
      <c r="I303" s="530"/>
      <c r="J303" s="453"/>
      <c r="K303" s="514"/>
      <c r="L303" s="453"/>
      <c r="M303" s="1"/>
      <c r="N303" s="1"/>
      <c r="O303" s="1"/>
      <c r="P303" s="1"/>
      <c r="Q303" s="1"/>
      <c r="R303" s="1"/>
      <c r="S303" s="1"/>
      <c r="T303" s="1"/>
      <c r="U303" s="1"/>
      <c r="V303" s="1"/>
      <c r="W303" s="1"/>
      <c r="X303" s="1"/>
      <c r="Y303" s="1"/>
      <c r="Z303" s="1"/>
    </row>
    <row r="304" spans="1:26" ht="65.25" customHeight="1">
      <c r="A304" s="432"/>
      <c r="B304" s="484"/>
      <c r="C304" s="489" t="s">
        <v>1092</v>
      </c>
      <c r="D304" s="488">
        <v>0</v>
      </c>
      <c r="E304" s="490" t="s">
        <v>137</v>
      </c>
      <c r="F304" s="489"/>
      <c r="G304" s="440"/>
      <c r="H304" s="110"/>
      <c r="I304" s="530"/>
      <c r="J304" s="889"/>
      <c r="K304" s="514"/>
      <c r="L304" s="453"/>
      <c r="M304" s="1"/>
      <c r="N304" s="1"/>
      <c r="O304" s="1"/>
      <c r="P304" s="1"/>
      <c r="Q304" s="1"/>
      <c r="R304" s="1"/>
      <c r="S304" s="1"/>
      <c r="T304" s="1"/>
      <c r="U304" s="1"/>
      <c r="V304" s="1"/>
      <c r="W304" s="1"/>
      <c r="X304" s="1"/>
      <c r="Y304" s="1"/>
      <c r="Z304" s="1"/>
    </row>
    <row r="305" spans="1:26" ht="15.75" hidden="1">
      <c r="A305" s="459"/>
      <c r="B305" s="484"/>
      <c r="C305" s="489"/>
      <c r="D305" s="488"/>
      <c r="E305" s="490"/>
      <c r="F305" s="440"/>
      <c r="G305" s="440"/>
      <c r="H305" s="110"/>
      <c r="I305" s="530"/>
      <c r="J305" s="514"/>
      <c r="K305" s="514"/>
      <c r="L305" s="514"/>
      <c r="M305" s="1"/>
      <c r="N305" s="1"/>
      <c r="O305" s="1"/>
      <c r="P305" s="1"/>
      <c r="Q305" s="1"/>
      <c r="R305" s="1"/>
      <c r="S305" s="1"/>
      <c r="T305" s="1"/>
      <c r="U305" s="1"/>
      <c r="V305" s="1"/>
      <c r="W305" s="1"/>
      <c r="X305" s="1"/>
      <c r="Y305" s="1"/>
      <c r="Z305" s="1"/>
    </row>
    <row r="306" spans="1:26" ht="40.5" customHeight="1">
      <c r="A306" s="432"/>
      <c r="B306" s="484"/>
      <c r="C306" s="489" t="s">
        <v>1095</v>
      </c>
      <c r="D306" s="488">
        <v>0</v>
      </c>
      <c r="E306" s="490" t="s">
        <v>137</v>
      </c>
      <c r="F306" s="489"/>
      <c r="G306" s="440"/>
      <c r="H306" s="110"/>
      <c r="I306" s="530"/>
      <c r="J306" s="453"/>
      <c r="K306" s="514"/>
      <c r="L306" s="453"/>
      <c r="M306" s="1"/>
      <c r="N306" s="1"/>
      <c r="O306" s="1"/>
      <c r="P306" s="1"/>
      <c r="Q306" s="1"/>
      <c r="R306" s="1"/>
      <c r="S306" s="1"/>
      <c r="T306" s="1"/>
      <c r="U306" s="1"/>
      <c r="V306" s="1"/>
      <c r="W306" s="1"/>
      <c r="X306" s="1"/>
      <c r="Y306" s="1"/>
      <c r="Z306" s="1"/>
    </row>
    <row r="307" spans="1:26" ht="65.25" customHeight="1">
      <c r="A307" s="432"/>
      <c r="B307" s="484"/>
      <c r="C307" s="489" t="s">
        <v>1098</v>
      </c>
      <c r="D307" s="488">
        <v>0</v>
      </c>
      <c r="E307" s="490" t="s">
        <v>137</v>
      </c>
      <c r="F307" s="489"/>
      <c r="G307" s="440"/>
      <c r="H307" s="110"/>
      <c r="I307" s="530"/>
      <c r="J307" s="453"/>
      <c r="K307" s="514"/>
      <c r="L307" s="453"/>
      <c r="M307" s="1"/>
      <c r="N307" s="1"/>
      <c r="O307" s="1"/>
      <c r="P307" s="1"/>
      <c r="Q307" s="1"/>
      <c r="R307" s="1"/>
      <c r="S307" s="1"/>
      <c r="T307" s="1"/>
      <c r="U307" s="1"/>
      <c r="V307" s="1"/>
      <c r="W307" s="1"/>
      <c r="X307" s="1"/>
      <c r="Y307" s="1"/>
      <c r="Z307" s="1"/>
    </row>
    <row r="308" spans="1:26" ht="30">
      <c r="A308" s="432"/>
      <c r="B308" s="484"/>
      <c r="C308" s="489" t="s">
        <v>1103</v>
      </c>
      <c r="D308" s="488">
        <v>0</v>
      </c>
      <c r="E308" s="490" t="s">
        <v>667</v>
      </c>
      <c r="F308" s="489"/>
      <c r="G308" s="440"/>
      <c r="H308" s="110"/>
      <c r="I308" s="530"/>
      <c r="J308" s="453"/>
      <c r="K308" s="514"/>
      <c r="L308" s="453"/>
      <c r="M308" s="1"/>
      <c r="N308" s="1"/>
      <c r="O308" s="1"/>
      <c r="P308" s="1"/>
      <c r="Q308" s="1"/>
      <c r="R308" s="1"/>
      <c r="S308" s="1"/>
      <c r="T308" s="1"/>
      <c r="U308" s="1"/>
      <c r="V308" s="1"/>
      <c r="W308" s="1"/>
      <c r="X308" s="1"/>
      <c r="Y308" s="1"/>
      <c r="Z308" s="1"/>
    </row>
    <row r="309" spans="1:26" ht="60">
      <c r="A309" s="432"/>
      <c r="B309" s="484"/>
      <c r="C309" s="489" t="s">
        <v>1106</v>
      </c>
      <c r="D309" s="488">
        <v>0</v>
      </c>
      <c r="E309" s="490" t="s">
        <v>137</v>
      </c>
      <c r="F309" s="489"/>
      <c r="G309" s="440"/>
      <c r="H309" s="110"/>
      <c r="I309" s="530"/>
      <c r="J309" s="889"/>
      <c r="K309" s="514"/>
      <c r="L309" s="453"/>
      <c r="M309" s="1"/>
      <c r="N309" s="1"/>
      <c r="O309" s="1"/>
      <c r="P309" s="1"/>
      <c r="Q309" s="1"/>
      <c r="R309" s="1"/>
      <c r="S309" s="1"/>
      <c r="T309" s="1"/>
      <c r="U309" s="1"/>
      <c r="V309" s="1"/>
      <c r="W309" s="1"/>
      <c r="X309" s="1"/>
      <c r="Y309" s="1"/>
      <c r="Z309" s="1"/>
    </row>
    <row r="310" spans="1:26" ht="50.25" customHeight="1">
      <c r="A310" s="432"/>
      <c r="B310" s="484"/>
      <c r="C310" s="489" t="s">
        <v>1109</v>
      </c>
      <c r="D310" s="488">
        <v>0</v>
      </c>
      <c r="E310" s="490" t="s">
        <v>137</v>
      </c>
      <c r="F310" s="489" t="s">
        <v>1112</v>
      </c>
      <c r="G310" s="440"/>
      <c r="H310" s="110"/>
      <c r="I310" s="530"/>
      <c r="J310" s="889"/>
      <c r="K310" s="514"/>
      <c r="L310" s="453"/>
      <c r="M310" s="1"/>
      <c r="N310" s="1"/>
      <c r="O310" s="1"/>
      <c r="P310" s="1"/>
      <c r="Q310" s="1"/>
      <c r="R310" s="1"/>
      <c r="S310" s="1"/>
      <c r="T310" s="1"/>
      <c r="U310" s="1"/>
      <c r="V310" s="1"/>
      <c r="W310" s="1"/>
      <c r="X310" s="1"/>
      <c r="Y310" s="1"/>
      <c r="Z310" s="1"/>
    </row>
    <row r="311" spans="1:26" ht="60">
      <c r="A311" s="432"/>
      <c r="B311" s="484"/>
      <c r="C311" s="489" t="s">
        <v>1115</v>
      </c>
      <c r="D311" s="488">
        <v>0</v>
      </c>
      <c r="E311" s="490" t="s">
        <v>350</v>
      </c>
      <c r="F311" s="489"/>
      <c r="G311" s="440"/>
      <c r="H311" s="110"/>
      <c r="I311" s="530"/>
      <c r="J311" s="889"/>
      <c r="K311" s="514"/>
      <c r="L311" s="453"/>
      <c r="M311" s="1"/>
      <c r="N311" s="1"/>
      <c r="O311" s="1"/>
      <c r="P311" s="1"/>
      <c r="Q311" s="1"/>
      <c r="R311" s="1"/>
      <c r="S311" s="1"/>
      <c r="T311" s="1"/>
      <c r="U311" s="1"/>
      <c r="V311" s="1"/>
      <c r="W311" s="1"/>
      <c r="X311" s="1"/>
      <c r="Y311" s="1"/>
      <c r="Z311" s="1"/>
    </row>
    <row r="312" spans="1:26" ht="63">
      <c r="A312" s="432" t="s">
        <v>1118</v>
      </c>
      <c r="B312" s="484" t="s">
        <v>891</v>
      </c>
      <c r="C312" s="489" t="s">
        <v>1119</v>
      </c>
      <c r="D312" s="488">
        <v>0</v>
      </c>
      <c r="E312" s="490" t="s">
        <v>264</v>
      </c>
      <c r="F312" s="489"/>
      <c r="G312" s="440"/>
      <c r="H312" s="110"/>
      <c r="I312" s="530"/>
      <c r="J312" s="889"/>
      <c r="K312" s="514"/>
      <c r="L312" s="453"/>
      <c r="M312" s="1"/>
      <c r="N312" s="1"/>
      <c r="O312" s="1"/>
      <c r="P312" s="1"/>
      <c r="Q312" s="1"/>
      <c r="R312" s="1"/>
      <c r="S312" s="1"/>
      <c r="T312" s="1"/>
      <c r="U312" s="1"/>
      <c r="V312" s="1"/>
      <c r="W312" s="1"/>
      <c r="X312" s="1"/>
      <c r="Y312" s="1"/>
      <c r="Z312" s="1"/>
    </row>
    <row r="313" spans="1:26" ht="39.75" customHeight="1">
      <c r="A313" s="463" t="s">
        <v>1122</v>
      </c>
      <c r="B313" s="1048" t="s">
        <v>893</v>
      </c>
      <c r="C313" s="1049"/>
      <c r="D313" s="1049"/>
      <c r="E313" s="1049"/>
      <c r="F313" s="1049"/>
      <c r="G313" s="1049"/>
      <c r="H313" s="110">
        <f>SUM(D314:D317)</f>
        <v>0</v>
      </c>
      <c r="I313" s="530">
        <f>COUNT(D314:D317)*2</f>
        <v>8</v>
      </c>
      <c r="J313" s="453"/>
      <c r="K313" s="514"/>
      <c r="L313" s="453"/>
      <c r="M313" s="1"/>
      <c r="N313" s="1"/>
      <c r="O313" s="1"/>
      <c r="P313" s="1"/>
      <c r="Q313" s="1"/>
      <c r="R313" s="1"/>
      <c r="S313" s="1"/>
      <c r="T313" s="1"/>
      <c r="U313" s="1"/>
      <c r="V313" s="1"/>
      <c r="W313" s="1"/>
      <c r="X313" s="1"/>
      <c r="Y313" s="1"/>
      <c r="Z313" s="1"/>
    </row>
    <row r="314" spans="1:26" ht="60">
      <c r="A314" s="432" t="s">
        <v>1132</v>
      </c>
      <c r="B314" s="484" t="s">
        <v>896</v>
      </c>
      <c r="C314" s="489" t="s">
        <v>1133</v>
      </c>
      <c r="D314" s="488">
        <v>0</v>
      </c>
      <c r="E314" s="490" t="s">
        <v>137</v>
      </c>
      <c r="F314" s="489" t="s">
        <v>1134</v>
      </c>
      <c r="G314" s="440"/>
      <c r="H314" s="110"/>
      <c r="I314" s="530"/>
      <c r="J314" s="889"/>
      <c r="K314" s="514"/>
      <c r="L314" s="453"/>
      <c r="M314" s="1"/>
      <c r="N314" s="1"/>
      <c r="O314" s="1"/>
      <c r="P314" s="1"/>
      <c r="Q314" s="1"/>
      <c r="R314" s="1"/>
      <c r="S314" s="1"/>
      <c r="T314" s="1"/>
      <c r="U314" s="1"/>
      <c r="V314" s="1"/>
      <c r="W314" s="1"/>
      <c r="X314" s="1"/>
      <c r="Y314" s="1"/>
      <c r="Z314" s="1"/>
    </row>
    <row r="315" spans="1:26" ht="60">
      <c r="A315" s="432" t="s">
        <v>14</v>
      </c>
      <c r="B315" s="484"/>
      <c r="C315" s="487" t="s">
        <v>1135</v>
      </c>
      <c r="D315" s="488">
        <v>0</v>
      </c>
      <c r="E315" s="490" t="s">
        <v>262</v>
      </c>
      <c r="F315" s="489"/>
      <c r="G315" s="440"/>
      <c r="H315" s="110"/>
      <c r="I315" s="530"/>
      <c r="J315" s="523"/>
      <c r="K315" s="514"/>
      <c r="L315" s="453"/>
      <c r="M315" s="1"/>
      <c r="N315" s="1"/>
      <c r="O315" s="1"/>
      <c r="P315" s="1"/>
      <c r="Q315" s="1"/>
      <c r="R315" s="1"/>
      <c r="S315" s="1"/>
      <c r="T315" s="1"/>
      <c r="U315" s="1"/>
      <c r="V315" s="1"/>
      <c r="W315" s="1"/>
      <c r="X315" s="1"/>
      <c r="Y315" s="1"/>
      <c r="Z315" s="1"/>
    </row>
    <row r="316" spans="1:26" ht="45">
      <c r="A316" s="432" t="s">
        <v>14</v>
      </c>
      <c r="B316" s="484"/>
      <c r="C316" s="487" t="s">
        <v>1138</v>
      </c>
      <c r="D316" s="488">
        <v>0</v>
      </c>
      <c r="E316" s="490" t="s">
        <v>667</v>
      </c>
      <c r="F316" s="489"/>
      <c r="G316" s="440"/>
      <c r="H316" s="110"/>
      <c r="I316" s="530"/>
      <c r="J316" s="523"/>
      <c r="K316" s="514"/>
      <c r="L316" s="453"/>
      <c r="M316" s="1"/>
      <c r="N316" s="1"/>
      <c r="O316" s="1"/>
      <c r="P316" s="1"/>
      <c r="Q316" s="1"/>
      <c r="R316" s="1"/>
      <c r="S316" s="1"/>
      <c r="T316" s="1"/>
      <c r="U316" s="1"/>
      <c r="V316" s="1"/>
      <c r="W316" s="1"/>
      <c r="X316" s="1"/>
      <c r="Y316" s="1"/>
      <c r="Z316" s="1"/>
    </row>
    <row r="317" spans="1:26" ht="47.25">
      <c r="A317" s="432" t="s">
        <v>1139</v>
      </c>
      <c r="B317" s="484" t="s">
        <v>899</v>
      </c>
      <c r="C317" s="487" t="s">
        <v>1140</v>
      </c>
      <c r="D317" s="488">
        <v>0</v>
      </c>
      <c r="E317" s="490" t="s">
        <v>780</v>
      </c>
      <c r="F317" s="489"/>
      <c r="G317" s="440"/>
      <c r="H317" s="110"/>
      <c r="I317" s="530"/>
      <c r="J317" s="523"/>
      <c r="K317" s="514"/>
      <c r="L317" s="453"/>
      <c r="M317" s="1"/>
      <c r="N317" s="1"/>
      <c r="O317" s="1"/>
      <c r="P317" s="1"/>
      <c r="Q317" s="1"/>
      <c r="R317" s="1"/>
      <c r="S317" s="1"/>
      <c r="T317" s="1"/>
      <c r="U317" s="1"/>
      <c r="V317" s="1"/>
      <c r="W317" s="1"/>
      <c r="X317" s="1"/>
      <c r="Y317" s="1"/>
      <c r="Z317" s="1"/>
    </row>
    <row r="318" spans="1:26" ht="39.75" customHeight="1">
      <c r="A318" s="463" t="s">
        <v>1141</v>
      </c>
      <c r="B318" s="1048" t="s">
        <v>902</v>
      </c>
      <c r="C318" s="1049"/>
      <c r="D318" s="1049"/>
      <c r="E318" s="1049"/>
      <c r="F318" s="1049"/>
      <c r="G318" s="1049"/>
      <c r="H318" s="110">
        <f>SUM(D319:D328)</f>
        <v>0</v>
      </c>
      <c r="I318" s="530">
        <f>COUNT(D319:D328)*2</f>
        <v>20</v>
      </c>
      <c r="J318" s="453"/>
      <c r="K318" s="514"/>
      <c r="L318" s="453"/>
      <c r="M318" s="1"/>
      <c r="N318" s="1"/>
      <c r="O318" s="1"/>
      <c r="P318" s="1"/>
      <c r="Q318" s="1"/>
      <c r="R318" s="1"/>
      <c r="S318" s="1"/>
      <c r="T318" s="1"/>
      <c r="U318" s="1"/>
      <c r="V318" s="1"/>
      <c r="W318" s="1"/>
      <c r="X318" s="1"/>
      <c r="Y318" s="1"/>
      <c r="Z318" s="1"/>
    </row>
    <row r="319" spans="1:26" ht="63">
      <c r="A319" s="432" t="s">
        <v>1152</v>
      </c>
      <c r="B319" s="484" t="s">
        <v>907</v>
      </c>
      <c r="C319" s="489" t="s">
        <v>1153</v>
      </c>
      <c r="D319" s="488">
        <v>0</v>
      </c>
      <c r="E319" s="490" t="s">
        <v>137</v>
      </c>
      <c r="F319" s="489" t="s">
        <v>1154</v>
      </c>
      <c r="G319" s="440"/>
      <c r="H319" s="110"/>
      <c r="I319" s="530"/>
      <c r="J319" s="889"/>
      <c r="K319" s="514"/>
      <c r="L319" s="453"/>
      <c r="M319" s="1"/>
      <c r="N319" s="1"/>
      <c r="O319" s="1"/>
      <c r="P319" s="1"/>
      <c r="Q319" s="1"/>
      <c r="R319" s="1"/>
      <c r="S319" s="1"/>
      <c r="T319" s="1"/>
      <c r="U319" s="1"/>
      <c r="V319" s="1"/>
      <c r="W319" s="1"/>
      <c r="X319" s="1"/>
      <c r="Y319" s="1"/>
      <c r="Z319" s="1"/>
    </row>
    <row r="320" spans="1:26" ht="63">
      <c r="A320" s="470" t="s">
        <v>14</v>
      </c>
      <c r="B320" s="484"/>
      <c r="C320" s="484" t="s">
        <v>909</v>
      </c>
      <c r="D320" s="488">
        <v>0</v>
      </c>
      <c r="E320" s="506" t="s">
        <v>137</v>
      </c>
      <c r="F320" s="489"/>
      <c r="G320" s="440"/>
      <c r="H320" s="110"/>
      <c r="I320" s="530"/>
      <c r="J320" s="890"/>
      <c r="K320" s="514"/>
      <c r="L320" s="453"/>
      <c r="M320" s="1"/>
      <c r="N320" s="1"/>
      <c r="O320" s="1"/>
      <c r="P320" s="1"/>
      <c r="Q320" s="1"/>
      <c r="R320" s="1"/>
      <c r="S320" s="1"/>
      <c r="T320" s="1"/>
      <c r="U320" s="1"/>
      <c r="V320" s="1"/>
      <c r="W320" s="1"/>
      <c r="X320" s="1"/>
      <c r="Y320" s="1"/>
      <c r="Z320" s="1"/>
    </row>
    <row r="321" spans="1:26" ht="75">
      <c r="A321" s="432" t="s">
        <v>1159</v>
      </c>
      <c r="B321" s="489" t="s">
        <v>911</v>
      </c>
      <c r="C321" s="487" t="s">
        <v>1161</v>
      </c>
      <c r="D321" s="488">
        <v>0</v>
      </c>
      <c r="E321" s="506" t="s">
        <v>137</v>
      </c>
      <c r="F321" s="489"/>
      <c r="G321" s="440"/>
      <c r="H321" s="110"/>
      <c r="I321" s="530"/>
      <c r="J321" s="453"/>
      <c r="K321" s="514"/>
      <c r="L321" s="453"/>
      <c r="M321" s="1"/>
      <c r="N321" s="1"/>
      <c r="O321" s="1"/>
      <c r="P321" s="1"/>
      <c r="Q321" s="1"/>
      <c r="R321" s="1"/>
      <c r="S321" s="1"/>
      <c r="T321" s="1"/>
      <c r="U321" s="1"/>
      <c r="V321" s="1"/>
      <c r="W321" s="1"/>
      <c r="X321" s="1"/>
      <c r="Y321" s="1"/>
      <c r="Z321" s="1"/>
    </row>
    <row r="322" spans="1:26" ht="30">
      <c r="A322" s="470" t="s">
        <v>14</v>
      </c>
      <c r="B322" s="484"/>
      <c r="C322" s="489" t="s">
        <v>1163</v>
      </c>
      <c r="D322" s="488">
        <v>0</v>
      </c>
      <c r="E322" s="506" t="s">
        <v>137</v>
      </c>
      <c r="F322" s="489" t="s">
        <v>914</v>
      </c>
      <c r="G322" s="440"/>
      <c r="H322" s="110"/>
      <c r="I322" s="530"/>
      <c r="J322" s="453"/>
      <c r="K322" s="514"/>
      <c r="L322" s="453"/>
      <c r="M322" s="1"/>
      <c r="N322" s="1"/>
      <c r="O322" s="1"/>
      <c r="P322" s="1"/>
      <c r="Q322" s="1"/>
      <c r="R322" s="1"/>
      <c r="S322" s="1"/>
      <c r="T322" s="1"/>
      <c r="U322" s="1"/>
      <c r="V322" s="1"/>
      <c r="W322" s="1"/>
      <c r="X322" s="1"/>
      <c r="Y322" s="1"/>
      <c r="Z322" s="1"/>
    </row>
    <row r="323" spans="1:26" ht="48" customHeight="1">
      <c r="A323" s="470" t="s">
        <v>14</v>
      </c>
      <c r="B323" s="484"/>
      <c r="C323" s="487" t="s">
        <v>1166</v>
      </c>
      <c r="D323" s="488">
        <v>0</v>
      </c>
      <c r="E323" s="506" t="s">
        <v>137</v>
      </c>
      <c r="F323" s="489"/>
      <c r="G323" s="440"/>
      <c r="H323" s="110"/>
      <c r="I323" s="530"/>
      <c r="J323" s="453"/>
      <c r="K323" s="514"/>
      <c r="L323" s="453"/>
      <c r="M323" s="1"/>
      <c r="N323" s="1"/>
      <c r="O323" s="1"/>
      <c r="P323" s="1"/>
      <c r="Q323" s="1"/>
      <c r="R323" s="1"/>
      <c r="S323" s="1"/>
      <c r="T323" s="1"/>
      <c r="U323" s="1"/>
      <c r="V323" s="1"/>
      <c r="W323" s="1"/>
      <c r="X323" s="1"/>
      <c r="Y323" s="1"/>
      <c r="Z323" s="1"/>
    </row>
    <row r="324" spans="1:26" ht="30">
      <c r="A324" s="470" t="s">
        <v>14</v>
      </c>
      <c r="B324" s="484"/>
      <c r="C324" s="487" t="s">
        <v>1169</v>
      </c>
      <c r="D324" s="488">
        <v>0</v>
      </c>
      <c r="E324" s="506" t="s">
        <v>137</v>
      </c>
      <c r="F324" s="489"/>
      <c r="G324" s="440"/>
      <c r="H324" s="110"/>
      <c r="I324" s="530"/>
      <c r="J324" s="523"/>
      <c r="K324" s="514"/>
      <c r="L324" s="453"/>
      <c r="M324" s="1"/>
      <c r="N324" s="1"/>
      <c r="O324" s="1"/>
      <c r="P324" s="1"/>
      <c r="Q324" s="1"/>
      <c r="R324" s="1"/>
      <c r="S324" s="1"/>
      <c r="T324" s="1"/>
      <c r="U324" s="1"/>
      <c r="V324" s="1"/>
      <c r="W324" s="1"/>
      <c r="X324" s="1"/>
      <c r="Y324" s="1"/>
      <c r="Z324" s="1"/>
    </row>
    <row r="325" spans="1:26" ht="30">
      <c r="A325" s="470" t="s">
        <v>14</v>
      </c>
      <c r="B325" s="484"/>
      <c r="C325" s="487" t="s">
        <v>1172</v>
      </c>
      <c r="D325" s="488">
        <v>0</v>
      </c>
      <c r="E325" s="506" t="s">
        <v>667</v>
      </c>
      <c r="F325" s="489"/>
      <c r="G325" s="440"/>
      <c r="H325" s="110"/>
      <c r="I325" s="530"/>
      <c r="J325" s="523"/>
      <c r="K325" s="514"/>
      <c r="L325" s="453"/>
      <c r="M325" s="1"/>
      <c r="N325" s="1"/>
      <c r="O325" s="1"/>
      <c r="P325" s="1"/>
      <c r="Q325" s="1"/>
      <c r="R325" s="1"/>
      <c r="S325" s="1"/>
      <c r="T325" s="1"/>
      <c r="U325" s="1"/>
      <c r="V325" s="1"/>
      <c r="W325" s="1"/>
      <c r="X325" s="1"/>
      <c r="Y325" s="1"/>
      <c r="Z325" s="1"/>
    </row>
    <row r="326" spans="1:26" ht="47.25">
      <c r="A326" s="470" t="s">
        <v>14</v>
      </c>
      <c r="B326" s="484"/>
      <c r="C326" s="492" t="s">
        <v>917</v>
      </c>
      <c r="D326" s="545">
        <v>0</v>
      </c>
      <c r="E326" s="507" t="s">
        <v>137</v>
      </c>
      <c r="F326" s="489"/>
      <c r="G326" s="440"/>
      <c r="H326" s="110"/>
      <c r="I326" s="530"/>
      <c r="J326" s="983"/>
      <c r="K326" s="514"/>
      <c r="L326" s="453"/>
      <c r="M326" s="1"/>
      <c r="N326" s="1"/>
      <c r="O326" s="1"/>
      <c r="P326" s="1"/>
      <c r="Q326" s="1"/>
      <c r="R326" s="1"/>
      <c r="S326" s="1"/>
      <c r="T326" s="1"/>
      <c r="U326" s="1"/>
      <c r="V326" s="1"/>
      <c r="W326" s="1"/>
      <c r="X326" s="1"/>
      <c r="Y326" s="1"/>
      <c r="Z326" s="1"/>
    </row>
    <row r="327" spans="1:26" ht="45.75" customHeight="1">
      <c r="A327" s="470" t="s">
        <v>14</v>
      </c>
      <c r="B327" s="440"/>
      <c r="C327" s="489" t="s">
        <v>1178</v>
      </c>
      <c r="D327" s="488">
        <v>0</v>
      </c>
      <c r="E327" s="506" t="s">
        <v>667</v>
      </c>
      <c r="F327" s="489" t="s">
        <v>1180</v>
      </c>
      <c r="G327" s="440"/>
      <c r="H327" s="110"/>
      <c r="I327" s="530"/>
      <c r="J327" s="453"/>
      <c r="K327" s="514"/>
      <c r="L327" s="453"/>
      <c r="M327" s="1"/>
      <c r="N327" s="1"/>
      <c r="O327" s="1"/>
      <c r="P327" s="1"/>
      <c r="Q327" s="1"/>
      <c r="R327" s="1"/>
      <c r="S327" s="1"/>
      <c r="T327" s="1"/>
      <c r="U327" s="1"/>
      <c r="V327" s="1"/>
      <c r="W327" s="1"/>
      <c r="X327" s="1"/>
      <c r="Y327" s="1"/>
      <c r="Z327" s="1"/>
    </row>
    <row r="328" spans="1:26" ht="55.5" customHeight="1">
      <c r="A328" s="432" t="s">
        <v>1183</v>
      </c>
      <c r="B328" s="484" t="s">
        <v>923</v>
      </c>
      <c r="C328" s="489" t="s">
        <v>1185</v>
      </c>
      <c r="D328" s="488">
        <v>0</v>
      </c>
      <c r="E328" s="490" t="s">
        <v>137</v>
      </c>
      <c r="F328" s="489"/>
      <c r="G328" s="440"/>
      <c r="H328" s="110"/>
      <c r="I328" s="530"/>
      <c r="J328" s="889"/>
      <c r="K328" s="514"/>
      <c r="L328" s="453"/>
      <c r="M328" s="1"/>
      <c r="N328" s="1"/>
      <c r="O328" s="1"/>
      <c r="P328" s="1"/>
      <c r="Q328" s="1"/>
      <c r="R328" s="1"/>
      <c r="S328" s="1"/>
      <c r="T328" s="1"/>
      <c r="U328" s="1"/>
      <c r="V328" s="1"/>
      <c r="W328" s="1"/>
      <c r="X328" s="1"/>
      <c r="Y328" s="1"/>
      <c r="Z328" s="1"/>
    </row>
    <row r="329" spans="1:26" ht="47.25" hidden="1" customHeight="1">
      <c r="A329" s="459" t="s">
        <v>924</v>
      </c>
      <c r="B329" s="484" t="s">
        <v>925</v>
      </c>
      <c r="C329" s="440"/>
      <c r="D329" s="490"/>
      <c r="E329" s="490"/>
      <c r="F329" s="440"/>
      <c r="G329" s="440"/>
      <c r="H329" s="110"/>
      <c r="I329" s="530"/>
      <c r="J329" s="514"/>
      <c r="K329" s="514"/>
      <c r="L329" s="514"/>
      <c r="M329" s="1"/>
      <c r="N329" s="1"/>
      <c r="O329" s="1"/>
      <c r="P329" s="1"/>
      <c r="Q329" s="1"/>
      <c r="R329" s="1"/>
      <c r="S329" s="1"/>
      <c r="T329" s="1"/>
      <c r="U329" s="1"/>
      <c r="V329" s="1"/>
      <c r="W329" s="1"/>
      <c r="X329" s="1"/>
      <c r="Y329" s="1"/>
      <c r="Z329" s="1"/>
    </row>
    <row r="330" spans="1:26" ht="39.75" customHeight="1">
      <c r="A330" s="463" t="s">
        <v>1191</v>
      </c>
      <c r="B330" s="1048" t="s">
        <v>928</v>
      </c>
      <c r="C330" s="1049"/>
      <c r="D330" s="1049"/>
      <c r="E330" s="1049"/>
      <c r="F330" s="1049"/>
      <c r="G330" s="1049"/>
      <c r="H330" s="110">
        <f>SUM(D331:D339)</f>
        <v>0</v>
      </c>
      <c r="I330" s="530">
        <f>COUNT(D331:D339)*2</f>
        <v>18</v>
      </c>
      <c r="J330" s="453"/>
      <c r="K330" s="514"/>
      <c r="L330" s="453"/>
      <c r="M330" s="1"/>
      <c r="N330" s="1"/>
      <c r="O330" s="1"/>
      <c r="P330" s="1"/>
      <c r="Q330" s="1"/>
      <c r="R330" s="1"/>
      <c r="S330" s="1"/>
      <c r="T330" s="1"/>
      <c r="U330" s="1"/>
      <c r="V330" s="1"/>
      <c r="W330" s="1"/>
      <c r="X330" s="1"/>
      <c r="Y330" s="1"/>
      <c r="Z330" s="1"/>
    </row>
    <row r="331" spans="1:26" ht="72" customHeight="1">
      <c r="A331" s="432" t="s">
        <v>1196</v>
      </c>
      <c r="B331" s="484" t="s">
        <v>931</v>
      </c>
      <c r="C331" s="489" t="s">
        <v>1197</v>
      </c>
      <c r="D331" s="488">
        <v>0</v>
      </c>
      <c r="E331" s="490" t="s">
        <v>264</v>
      </c>
      <c r="F331" s="489" t="s">
        <v>1198</v>
      </c>
      <c r="G331" s="440"/>
      <c r="H331" s="110"/>
      <c r="I331" s="530"/>
      <c r="J331" s="889"/>
      <c r="K331" s="514"/>
      <c r="L331" s="453"/>
      <c r="M331" s="1"/>
      <c r="N331" s="1"/>
      <c r="O331" s="1"/>
      <c r="P331" s="1"/>
      <c r="Q331" s="1"/>
      <c r="R331" s="1"/>
      <c r="S331" s="1"/>
      <c r="T331" s="1"/>
      <c r="U331" s="1"/>
      <c r="V331" s="1"/>
      <c r="W331" s="1"/>
      <c r="X331" s="1"/>
      <c r="Y331" s="1"/>
      <c r="Z331" s="1"/>
    </row>
    <row r="332" spans="1:26" ht="60">
      <c r="A332" s="432" t="s">
        <v>1200</v>
      </c>
      <c r="B332" s="489" t="s">
        <v>933</v>
      </c>
      <c r="C332" s="484" t="s">
        <v>1201</v>
      </c>
      <c r="D332" s="488">
        <v>0</v>
      </c>
      <c r="E332" s="490" t="s">
        <v>667</v>
      </c>
      <c r="F332" s="489" t="s">
        <v>1203</v>
      </c>
      <c r="G332" s="440"/>
      <c r="H332" s="110"/>
      <c r="I332" s="530"/>
      <c r="J332" s="453"/>
      <c r="K332" s="514"/>
      <c r="L332" s="453"/>
      <c r="M332" s="1"/>
      <c r="N332" s="1"/>
      <c r="O332" s="1"/>
      <c r="P332" s="1"/>
      <c r="Q332" s="1"/>
      <c r="R332" s="1"/>
      <c r="S332" s="1"/>
      <c r="T332" s="1"/>
      <c r="U332" s="1"/>
      <c r="V332" s="1"/>
      <c r="W332" s="1"/>
      <c r="X332" s="1"/>
      <c r="Y332" s="1"/>
      <c r="Z332" s="1"/>
    </row>
    <row r="333" spans="1:26" ht="57.75" customHeight="1">
      <c r="A333" s="432" t="s">
        <v>14</v>
      </c>
      <c r="B333" s="489"/>
      <c r="C333" s="484" t="s">
        <v>1205</v>
      </c>
      <c r="D333" s="488">
        <v>0</v>
      </c>
      <c r="E333" s="490" t="s">
        <v>137</v>
      </c>
      <c r="F333" s="489" t="s">
        <v>1206</v>
      </c>
      <c r="G333" s="441"/>
      <c r="H333" s="110"/>
      <c r="I333" s="530"/>
      <c r="J333" s="890"/>
      <c r="K333" s="514"/>
      <c r="L333" s="453"/>
      <c r="M333" s="1"/>
      <c r="N333" s="1"/>
      <c r="O333" s="1"/>
      <c r="P333" s="1"/>
      <c r="Q333" s="1"/>
      <c r="R333" s="1"/>
      <c r="S333" s="1"/>
      <c r="T333" s="1"/>
      <c r="U333" s="1"/>
      <c r="V333" s="1"/>
      <c r="W333" s="1"/>
      <c r="X333" s="1"/>
      <c r="Y333" s="1"/>
      <c r="Z333" s="1"/>
    </row>
    <row r="334" spans="1:26" ht="63">
      <c r="A334" s="432" t="s">
        <v>1207</v>
      </c>
      <c r="B334" s="484" t="s">
        <v>935</v>
      </c>
      <c r="C334" s="489" t="s">
        <v>1208</v>
      </c>
      <c r="D334" s="488">
        <v>0</v>
      </c>
      <c r="E334" s="490" t="s">
        <v>137</v>
      </c>
      <c r="F334" s="489"/>
      <c r="G334" s="440"/>
      <c r="H334" s="110"/>
      <c r="I334" s="530"/>
      <c r="J334" s="889"/>
      <c r="K334" s="514"/>
      <c r="L334" s="453"/>
      <c r="M334" s="1"/>
      <c r="N334" s="1"/>
      <c r="O334" s="1"/>
      <c r="P334" s="1"/>
      <c r="Q334" s="1"/>
      <c r="R334" s="1"/>
      <c r="S334" s="1"/>
      <c r="T334" s="1"/>
      <c r="U334" s="1"/>
      <c r="V334" s="1"/>
      <c r="W334" s="1"/>
      <c r="X334" s="1"/>
      <c r="Y334" s="1"/>
      <c r="Z334" s="1"/>
    </row>
    <row r="335" spans="1:26" ht="30">
      <c r="A335" s="432" t="s">
        <v>14</v>
      </c>
      <c r="B335" s="484"/>
      <c r="C335" s="489" t="s">
        <v>1211</v>
      </c>
      <c r="D335" s="488">
        <v>0</v>
      </c>
      <c r="E335" s="490" t="s">
        <v>667</v>
      </c>
      <c r="F335" s="489"/>
      <c r="G335" s="440"/>
      <c r="H335" s="110"/>
      <c r="I335" s="530"/>
      <c r="J335" s="889"/>
      <c r="K335" s="514"/>
      <c r="L335" s="453"/>
      <c r="M335" s="1"/>
      <c r="N335" s="1"/>
      <c r="O335" s="1"/>
      <c r="P335" s="1"/>
      <c r="Q335" s="1"/>
      <c r="R335" s="1"/>
      <c r="S335" s="1"/>
      <c r="T335" s="1"/>
      <c r="U335" s="1"/>
      <c r="V335" s="1"/>
      <c r="W335" s="1"/>
      <c r="X335" s="1"/>
      <c r="Y335" s="1"/>
      <c r="Z335" s="1"/>
    </row>
    <row r="336" spans="1:26" ht="31.5" customHeight="1">
      <c r="A336" s="432" t="s">
        <v>14</v>
      </c>
      <c r="B336" s="484"/>
      <c r="C336" s="489" t="s">
        <v>1214</v>
      </c>
      <c r="D336" s="488">
        <v>0</v>
      </c>
      <c r="E336" s="490" t="s">
        <v>264</v>
      </c>
      <c r="F336" s="489"/>
      <c r="G336" s="440"/>
      <c r="H336" s="110"/>
      <c r="I336" s="530"/>
      <c r="J336" s="889"/>
      <c r="K336" s="514"/>
      <c r="L336" s="453"/>
      <c r="M336" s="1"/>
      <c r="N336" s="1"/>
      <c r="O336" s="1"/>
      <c r="P336" s="1"/>
      <c r="Q336" s="1"/>
      <c r="R336" s="1"/>
      <c r="S336" s="1"/>
      <c r="T336" s="1"/>
      <c r="U336" s="1"/>
      <c r="V336" s="1"/>
      <c r="W336" s="1"/>
      <c r="X336" s="1"/>
      <c r="Y336" s="1"/>
      <c r="Z336" s="1"/>
    </row>
    <row r="337" spans="1:26" ht="31.5">
      <c r="A337" s="432" t="s">
        <v>1217</v>
      </c>
      <c r="B337" s="484" t="s">
        <v>937</v>
      </c>
      <c r="C337" s="489" t="s">
        <v>1218</v>
      </c>
      <c r="D337" s="488">
        <v>0</v>
      </c>
      <c r="E337" s="490" t="s">
        <v>780</v>
      </c>
      <c r="F337" s="489" t="s">
        <v>1219</v>
      </c>
      <c r="G337" s="440"/>
      <c r="H337" s="110"/>
      <c r="I337" s="530"/>
      <c r="J337" s="889"/>
      <c r="K337" s="514"/>
      <c r="L337" s="453"/>
      <c r="M337" s="1"/>
      <c r="N337" s="1"/>
      <c r="O337" s="1"/>
      <c r="P337" s="1"/>
      <c r="Q337" s="1"/>
      <c r="R337" s="1"/>
      <c r="S337" s="1"/>
      <c r="T337" s="1"/>
      <c r="U337" s="1"/>
      <c r="V337" s="1"/>
      <c r="W337" s="1"/>
      <c r="X337" s="1"/>
      <c r="Y337" s="1"/>
      <c r="Z337" s="1"/>
    </row>
    <row r="338" spans="1:26" ht="63" customHeight="1">
      <c r="A338" s="432" t="s">
        <v>1220</v>
      </c>
      <c r="B338" s="484" t="s">
        <v>939</v>
      </c>
      <c r="C338" s="484" t="s">
        <v>1222</v>
      </c>
      <c r="D338" s="488">
        <v>0</v>
      </c>
      <c r="E338" s="490" t="s">
        <v>780</v>
      </c>
      <c r="F338" s="489" t="s">
        <v>1226</v>
      </c>
      <c r="G338" s="440"/>
      <c r="H338" s="110"/>
      <c r="I338" s="530"/>
      <c r="J338" s="890"/>
      <c r="K338" s="514"/>
      <c r="L338" s="453"/>
      <c r="M338" s="1"/>
      <c r="N338" s="1"/>
      <c r="O338" s="1"/>
      <c r="P338" s="1"/>
      <c r="Q338" s="1"/>
      <c r="R338" s="1"/>
      <c r="S338" s="1"/>
      <c r="T338" s="1"/>
      <c r="U338" s="1"/>
      <c r="V338" s="1"/>
      <c r="W338" s="1"/>
      <c r="X338" s="1"/>
      <c r="Y338" s="1"/>
      <c r="Z338" s="1"/>
    </row>
    <row r="339" spans="1:26" ht="46.5" customHeight="1">
      <c r="A339" s="432" t="s">
        <v>14</v>
      </c>
      <c r="B339" s="484"/>
      <c r="C339" s="484" t="s">
        <v>1227</v>
      </c>
      <c r="D339" s="488">
        <v>0</v>
      </c>
      <c r="E339" s="490" t="s">
        <v>913</v>
      </c>
      <c r="F339" s="489" t="s">
        <v>1228</v>
      </c>
      <c r="G339" s="440"/>
      <c r="H339" s="110"/>
      <c r="I339" s="530"/>
      <c r="J339" s="890"/>
      <c r="K339" s="514"/>
      <c r="L339" s="453"/>
      <c r="M339" s="1"/>
      <c r="N339" s="1"/>
      <c r="O339" s="1"/>
      <c r="P339" s="1"/>
      <c r="Q339" s="1"/>
      <c r="R339" s="1"/>
      <c r="S339" s="1"/>
      <c r="T339" s="1"/>
      <c r="U339" s="1"/>
      <c r="V339" s="1"/>
      <c r="W339" s="1"/>
      <c r="X339" s="1"/>
      <c r="Y339" s="1"/>
      <c r="Z339" s="1"/>
    </row>
    <row r="340" spans="1:26" ht="39.75" customHeight="1">
      <c r="A340" s="463" t="s">
        <v>1231</v>
      </c>
      <c r="B340" s="1048" t="s">
        <v>941</v>
      </c>
      <c r="C340" s="1049"/>
      <c r="D340" s="1049"/>
      <c r="E340" s="1049"/>
      <c r="F340" s="1049"/>
      <c r="G340" s="1049"/>
      <c r="H340" s="110">
        <f>SUM(D341:D342)</f>
        <v>0</v>
      </c>
      <c r="I340" s="530">
        <f>COUNT(D341:D342)*2</f>
        <v>4</v>
      </c>
      <c r="J340" s="453"/>
      <c r="K340" s="514"/>
      <c r="L340" s="453"/>
      <c r="M340" s="1"/>
      <c r="N340" s="1"/>
      <c r="O340" s="1"/>
      <c r="P340" s="1"/>
      <c r="Q340" s="1"/>
      <c r="R340" s="1"/>
      <c r="S340" s="1"/>
      <c r="T340" s="1"/>
      <c r="U340" s="1"/>
      <c r="V340" s="1"/>
      <c r="W340" s="1"/>
      <c r="X340" s="1"/>
      <c r="Y340" s="1"/>
      <c r="Z340" s="1"/>
    </row>
    <row r="341" spans="1:26" ht="60">
      <c r="A341" s="432" t="s">
        <v>1240</v>
      </c>
      <c r="B341" s="489" t="s">
        <v>944</v>
      </c>
      <c r="C341" s="489" t="s">
        <v>1241</v>
      </c>
      <c r="D341" s="488">
        <v>0</v>
      </c>
      <c r="E341" s="490" t="s">
        <v>264</v>
      </c>
      <c r="F341" s="489" t="s">
        <v>1244</v>
      </c>
      <c r="G341" s="440"/>
      <c r="H341" s="110"/>
      <c r="I341" s="530"/>
      <c r="J341" s="889"/>
      <c r="K341" s="514"/>
      <c r="L341" s="453"/>
      <c r="M341" s="1"/>
      <c r="N341" s="1"/>
      <c r="O341" s="1"/>
      <c r="P341" s="1"/>
      <c r="Q341" s="1"/>
      <c r="R341" s="1"/>
      <c r="S341" s="1"/>
      <c r="T341" s="1"/>
      <c r="U341" s="1"/>
      <c r="V341" s="1"/>
      <c r="W341" s="1"/>
      <c r="X341" s="1"/>
      <c r="Y341" s="1"/>
      <c r="Z341" s="1"/>
    </row>
    <row r="342" spans="1:26" ht="60">
      <c r="A342" s="432" t="s">
        <v>1245</v>
      </c>
      <c r="B342" s="489" t="s">
        <v>946</v>
      </c>
      <c r="C342" s="489" t="s">
        <v>1246</v>
      </c>
      <c r="D342" s="488">
        <v>0</v>
      </c>
      <c r="E342" s="490" t="s">
        <v>264</v>
      </c>
      <c r="F342" s="489"/>
      <c r="G342" s="440"/>
      <c r="H342" s="110"/>
      <c r="I342" s="530"/>
      <c r="J342" s="453"/>
      <c r="K342" s="514"/>
      <c r="L342" s="453"/>
      <c r="M342" s="1"/>
      <c r="N342" s="1"/>
      <c r="O342" s="1"/>
      <c r="P342" s="1"/>
      <c r="Q342" s="1"/>
      <c r="R342" s="1"/>
      <c r="S342" s="1"/>
      <c r="T342" s="1"/>
      <c r="U342" s="1"/>
      <c r="V342" s="1"/>
      <c r="W342" s="1"/>
      <c r="X342" s="1"/>
      <c r="Y342" s="1"/>
      <c r="Z342" s="1"/>
    </row>
    <row r="343" spans="1:26" ht="39.75" customHeight="1">
      <c r="A343" s="463" t="s">
        <v>1247</v>
      </c>
      <c r="B343" s="1048" t="s">
        <v>949</v>
      </c>
      <c r="C343" s="1049"/>
      <c r="D343" s="1049"/>
      <c r="E343" s="1049"/>
      <c r="F343" s="1049"/>
      <c r="G343" s="1049"/>
      <c r="H343" s="110">
        <f>SUM(D344:D348)</f>
        <v>0</v>
      </c>
      <c r="I343" s="530">
        <f>COUNT(D344:D348)*2</f>
        <v>10</v>
      </c>
      <c r="J343" s="453"/>
      <c r="K343" s="514"/>
      <c r="L343" s="453"/>
      <c r="M343" s="1"/>
      <c r="N343" s="1"/>
      <c r="O343" s="1"/>
      <c r="P343" s="1"/>
      <c r="Q343" s="1"/>
      <c r="R343" s="1"/>
      <c r="S343" s="1"/>
      <c r="T343" s="1"/>
      <c r="U343" s="1"/>
      <c r="V343" s="1"/>
      <c r="W343" s="1"/>
      <c r="X343" s="1"/>
      <c r="Y343" s="1"/>
      <c r="Z343" s="1"/>
    </row>
    <row r="344" spans="1:26" ht="60.75" customHeight="1">
      <c r="A344" s="432" t="s">
        <v>1252</v>
      </c>
      <c r="B344" s="489" t="s">
        <v>956</v>
      </c>
      <c r="C344" s="489" t="s">
        <v>1253</v>
      </c>
      <c r="D344" s="488">
        <v>0</v>
      </c>
      <c r="E344" s="490" t="s">
        <v>667</v>
      </c>
      <c r="F344" s="489"/>
      <c r="G344" s="440"/>
      <c r="H344" s="110"/>
      <c r="I344" s="530"/>
      <c r="J344" s="453"/>
      <c r="K344" s="514"/>
      <c r="L344" s="453"/>
      <c r="M344" s="1"/>
      <c r="N344" s="1"/>
      <c r="O344" s="1"/>
      <c r="P344" s="1"/>
      <c r="Q344" s="1"/>
      <c r="R344" s="1"/>
      <c r="S344" s="1"/>
      <c r="T344" s="1"/>
      <c r="U344" s="1"/>
      <c r="V344" s="1"/>
      <c r="W344" s="1"/>
      <c r="X344" s="1"/>
      <c r="Y344" s="1"/>
      <c r="Z344" s="1"/>
    </row>
    <row r="345" spans="1:26" ht="83.25" customHeight="1">
      <c r="A345" s="432" t="s">
        <v>1255</v>
      </c>
      <c r="B345" s="489" t="s">
        <v>960</v>
      </c>
      <c r="C345" s="308" t="s">
        <v>961</v>
      </c>
      <c r="D345" s="488">
        <v>0</v>
      </c>
      <c r="E345" s="439" t="s">
        <v>667</v>
      </c>
      <c r="F345" s="489"/>
      <c r="G345" s="440"/>
      <c r="H345" s="110"/>
      <c r="I345" s="530"/>
      <c r="J345" s="453"/>
      <c r="K345" s="514"/>
      <c r="L345" s="453"/>
      <c r="M345" s="1"/>
      <c r="N345" s="1"/>
      <c r="O345" s="1"/>
      <c r="P345" s="1"/>
      <c r="Q345" s="1"/>
      <c r="R345" s="1"/>
      <c r="S345" s="1"/>
      <c r="T345" s="1"/>
      <c r="U345" s="1"/>
      <c r="V345" s="1"/>
      <c r="W345" s="1"/>
      <c r="X345" s="1"/>
      <c r="Y345" s="1"/>
      <c r="Z345" s="1"/>
    </row>
    <row r="346" spans="1:26" ht="45">
      <c r="A346" s="432"/>
      <c r="B346" s="489"/>
      <c r="C346" s="489" t="s">
        <v>962</v>
      </c>
      <c r="D346" s="488">
        <v>0</v>
      </c>
      <c r="E346" s="490" t="s">
        <v>137</v>
      </c>
      <c r="F346" s="489"/>
      <c r="G346" s="440"/>
      <c r="H346" s="110"/>
      <c r="I346" s="530"/>
      <c r="J346" s="889"/>
      <c r="K346" s="514"/>
      <c r="L346" s="453"/>
      <c r="M346" s="1"/>
      <c r="N346" s="1"/>
      <c r="O346" s="1"/>
      <c r="P346" s="1"/>
      <c r="Q346" s="1"/>
      <c r="R346" s="1"/>
      <c r="S346" s="1"/>
      <c r="T346" s="1"/>
      <c r="U346" s="1"/>
      <c r="V346" s="1"/>
      <c r="W346" s="1"/>
      <c r="X346" s="1"/>
      <c r="Y346" s="1"/>
      <c r="Z346" s="1"/>
    </row>
    <row r="347" spans="1:26" ht="30">
      <c r="A347" s="432"/>
      <c r="B347" s="489"/>
      <c r="C347" s="489" t="s">
        <v>1258</v>
      </c>
      <c r="D347" s="488">
        <v>0</v>
      </c>
      <c r="E347" s="490" t="s">
        <v>667</v>
      </c>
      <c r="F347" s="489"/>
      <c r="G347" s="440"/>
      <c r="H347" s="110"/>
      <c r="I347" s="530"/>
      <c r="J347" s="889"/>
      <c r="K347" s="514"/>
      <c r="L347" s="453"/>
      <c r="M347" s="1"/>
      <c r="N347" s="1"/>
      <c r="O347" s="1"/>
      <c r="P347" s="1"/>
      <c r="Q347" s="1"/>
      <c r="R347" s="1"/>
      <c r="S347" s="1"/>
      <c r="T347" s="1"/>
      <c r="U347" s="1"/>
      <c r="V347" s="1"/>
      <c r="W347" s="1"/>
      <c r="X347" s="1"/>
      <c r="Y347" s="1"/>
      <c r="Z347" s="1"/>
    </row>
    <row r="348" spans="1:26" ht="30">
      <c r="A348" s="432"/>
      <c r="B348" s="489"/>
      <c r="C348" s="489" t="s">
        <v>1261</v>
      </c>
      <c r="D348" s="488">
        <v>0</v>
      </c>
      <c r="E348" s="490" t="s">
        <v>87</v>
      </c>
      <c r="F348" s="489"/>
      <c r="G348" s="440"/>
      <c r="H348" s="110"/>
      <c r="I348" s="530"/>
      <c r="J348" s="889"/>
      <c r="K348" s="514"/>
      <c r="L348" s="453"/>
      <c r="M348" s="1"/>
      <c r="N348" s="1"/>
      <c r="O348" s="1"/>
      <c r="P348" s="1"/>
      <c r="Q348" s="1"/>
      <c r="R348" s="1"/>
      <c r="S348" s="1"/>
      <c r="T348" s="1"/>
      <c r="U348" s="1"/>
      <c r="V348" s="1"/>
      <c r="W348" s="1"/>
      <c r="X348" s="1"/>
      <c r="Y348" s="1"/>
      <c r="Z348" s="1"/>
    </row>
    <row r="349" spans="1:26" ht="39.75" customHeight="1">
      <c r="A349" s="463" t="s">
        <v>1262</v>
      </c>
      <c r="B349" s="1048" t="s">
        <v>966</v>
      </c>
      <c r="C349" s="1049"/>
      <c r="D349" s="1049"/>
      <c r="E349" s="1049"/>
      <c r="F349" s="1049"/>
      <c r="G349" s="1049"/>
      <c r="H349" s="110">
        <f>SUM(D350:D360)</f>
        <v>0</v>
      </c>
      <c r="I349" s="530">
        <f>COUNT(D350:D360)*2</f>
        <v>22</v>
      </c>
      <c r="J349" s="453"/>
      <c r="K349" s="514"/>
      <c r="L349" s="453"/>
      <c r="M349" s="1"/>
      <c r="N349" s="1"/>
      <c r="O349" s="1"/>
      <c r="P349" s="1"/>
      <c r="Q349" s="1"/>
      <c r="R349" s="1"/>
      <c r="S349" s="1"/>
      <c r="T349" s="1"/>
      <c r="U349" s="1"/>
      <c r="V349" s="1"/>
      <c r="W349" s="1"/>
      <c r="X349" s="1"/>
      <c r="Y349" s="1"/>
      <c r="Z349" s="1"/>
    </row>
    <row r="350" spans="1:26" ht="75">
      <c r="A350" s="432" t="s">
        <v>1269</v>
      </c>
      <c r="B350" s="484" t="s">
        <v>1270</v>
      </c>
      <c r="C350" s="489" t="s">
        <v>1271</v>
      </c>
      <c r="D350" s="488">
        <v>0</v>
      </c>
      <c r="E350" s="490" t="s">
        <v>87</v>
      </c>
      <c r="F350" s="489" t="s">
        <v>1273</v>
      </c>
      <c r="G350" s="440"/>
      <c r="H350" s="110"/>
      <c r="I350" s="530"/>
      <c r="J350" s="889"/>
      <c r="K350" s="514"/>
      <c r="L350" s="453"/>
      <c r="M350" s="1"/>
      <c r="N350" s="1"/>
      <c r="O350" s="1"/>
      <c r="P350" s="1"/>
      <c r="Q350" s="1"/>
      <c r="R350" s="1"/>
      <c r="S350" s="1"/>
      <c r="T350" s="1"/>
      <c r="U350" s="1"/>
      <c r="V350" s="1"/>
      <c r="W350" s="1"/>
      <c r="X350" s="1"/>
      <c r="Y350" s="1"/>
      <c r="Z350" s="1"/>
    </row>
    <row r="351" spans="1:26" ht="45">
      <c r="A351" s="432"/>
      <c r="B351" s="484"/>
      <c r="C351" s="489" t="s">
        <v>1276</v>
      </c>
      <c r="D351" s="488">
        <v>0</v>
      </c>
      <c r="E351" s="490" t="s">
        <v>137</v>
      </c>
      <c r="F351" s="489" t="s">
        <v>1278</v>
      </c>
      <c r="G351" s="440"/>
      <c r="H351" s="110"/>
      <c r="I351" s="530"/>
      <c r="J351" s="889"/>
      <c r="K351" s="514"/>
      <c r="L351" s="453"/>
      <c r="M351" s="1"/>
      <c r="N351" s="1"/>
      <c r="O351" s="1"/>
      <c r="P351" s="1"/>
      <c r="Q351" s="1"/>
      <c r="R351" s="1"/>
      <c r="S351" s="1"/>
      <c r="T351" s="1"/>
      <c r="U351" s="1"/>
      <c r="V351" s="1"/>
      <c r="W351" s="1"/>
      <c r="X351" s="1"/>
      <c r="Y351" s="1"/>
      <c r="Z351" s="1"/>
    </row>
    <row r="352" spans="1:26" ht="60">
      <c r="A352" s="432"/>
      <c r="B352" s="484"/>
      <c r="C352" s="489" t="s">
        <v>1281</v>
      </c>
      <c r="D352" s="488">
        <v>0</v>
      </c>
      <c r="E352" s="490" t="s">
        <v>137</v>
      </c>
      <c r="F352" s="489" t="s">
        <v>1282</v>
      </c>
      <c r="G352" s="440"/>
      <c r="H352" s="110"/>
      <c r="I352" s="530"/>
      <c r="J352" s="889"/>
      <c r="K352" s="514"/>
      <c r="L352" s="453"/>
      <c r="M352" s="1"/>
      <c r="N352" s="1"/>
      <c r="O352" s="1"/>
      <c r="P352" s="1"/>
      <c r="Q352" s="1"/>
      <c r="R352" s="1"/>
      <c r="S352" s="1"/>
      <c r="T352" s="1"/>
      <c r="U352" s="1"/>
      <c r="V352" s="1"/>
      <c r="W352" s="1"/>
      <c r="X352" s="1"/>
      <c r="Y352" s="1"/>
      <c r="Z352" s="1"/>
    </row>
    <row r="353" spans="1:26" ht="63">
      <c r="A353" s="432" t="s">
        <v>1284</v>
      </c>
      <c r="B353" s="484" t="s">
        <v>970</v>
      </c>
      <c r="C353" s="484" t="s">
        <v>971</v>
      </c>
      <c r="D353" s="488">
        <v>0</v>
      </c>
      <c r="E353" s="490" t="s">
        <v>667</v>
      </c>
      <c r="F353" s="489"/>
      <c r="G353" s="440"/>
      <c r="H353" s="110"/>
      <c r="I353" s="530"/>
      <c r="J353" s="890"/>
      <c r="K353" s="514"/>
      <c r="L353" s="453"/>
      <c r="M353" s="1"/>
      <c r="N353" s="1"/>
      <c r="O353" s="1"/>
      <c r="P353" s="1"/>
      <c r="Q353" s="1"/>
      <c r="R353" s="1"/>
      <c r="S353" s="1"/>
      <c r="T353" s="1"/>
      <c r="U353" s="1"/>
      <c r="V353" s="1"/>
      <c r="W353" s="1"/>
      <c r="X353" s="1"/>
      <c r="Y353" s="1"/>
      <c r="Z353" s="1"/>
    </row>
    <row r="354" spans="1:26" ht="45">
      <c r="A354" s="432" t="s">
        <v>14</v>
      </c>
      <c r="B354" s="484"/>
      <c r="C354" s="489" t="s">
        <v>973</v>
      </c>
      <c r="D354" s="488">
        <v>0</v>
      </c>
      <c r="E354" s="490" t="s">
        <v>780</v>
      </c>
      <c r="F354" s="489"/>
      <c r="G354" s="440"/>
      <c r="H354" s="110"/>
      <c r="I354" s="530"/>
      <c r="J354" s="889"/>
      <c r="K354" s="514"/>
      <c r="L354" s="453"/>
      <c r="M354" s="1"/>
      <c r="N354" s="1"/>
      <c r="O354" s="1"/>
      <c r="P354" s="1"/>
      <c r="Q354" s="1"/>
      <c r="R354" s="1"/>
      <c r="S354" s="1"/>
      <c r="T354" s="1"/>
      <c r="U354" s="1"/>
      <c r="V354" s="1"/>
      <c r="W354" s="1"/>
      <c r="X354" s="1"/>
      <c r="Y354" s="1"/>
      <c r="Z354" s="1"/>
    </row>
    <row r="355" spans="1:26" ht="63">
      <c r="A355" s="432" t="s">
        <v>1288</v>
      </c>
      <c r="B355" s="484" t="s">
        <v>975</v>
      </c>
      <c r="C355" s="502" t="s">
        <v>976</v>
      </c>
      <c r="D355" s="488">
        <v>0</v>
      </c>
      <c r="E355" s="490" t="s">
        <v>264</v>
      </c>
      <c r="F355" s="489"/>
      <c r="G355" s="440"/>
      <c r="H355" s="110"/>
      <c r="I355" s="530"/>
      <c r="J355" s="893"/>
      <c r="K355" s="514"/>
      <c r="L355" s="453"/>
      <c r="M355" s="1"/>
      <c r="N355" s="1"/>
      <c r="O355" s="1"/>
      <c r="P355" s="1"/>
      <c r="Q355" s="1"/>
      <c r="R355" s="1"/>
      <c r="S355" s="1"/>
      <c r="T355" s="1"/>
      <c r="U355" s="1"/>
      <c r="V355" s="1"/>
      <c r="W355" s="1"/>
      <c r="X355" s="1"/>
      <c r="Y355" s="1"/>
      <c r="Z355" s="1"/>
    </row>
    <row r="356" spans="1:26" ht="45">
      <c r="A356" s="432"/>
      <c r="B356" s="484"/>
      <c r="C356" s="489" t="s">
        <v>978</v>
      </c>
      <c r="D356" s="488">
        <v>0</v>
      </c>
      <c r="E356" s="490" t="s">
        <v>183</v>
      </c>
      <c r="F356" s="489" t="s">
        <v>1300</v>
      </c>
      <c r="G356" s="440"/>
      <c r="H356" s="110"/>
      <c r="I356" s="530"/>
      <c r="J356" s="889"/>
      <c r="K356" s="514"/>
      <c r="L356" s="453"/>
      <c r="M356" s="1"/>
      <c r="N356" s="1"/>
      <c r="O356" s="1"/>
      <c r="P356" s="1"/>
      <c r="Q356" s="1"/>
      <c r="R356" s="1"/>
      <c r="S356" s="1"/>
      <c r="T356" s="1"/>
      <c r="U356" s="1"/>
      <c r="V356" s="1"/>
      <c r="W356" s="1"/>
      <c r="X356" s="1"/>
      <c r="Y356" s="1"/>
      <c r="Z356" s="1"/>
    </row>
    <row r="357" spans="1:26" ht="52.5" customHeight="1">
      <c r="A357" s="432"/>
      <c r="B357" s="484"/>
      <c r="C357" s="489" t="s">
        <v>980</v>
      </c>
      <c r="D357" s="488">
        <v>0</v>
      </c>
      <c r="E357" s="490" t="s">
        <v>183</v>
      </c>
      <c r="F357" s="308" t="s">
        <v>981</v>
      </c>
      <c r="G357" s="440"/>
      <c r="H357" s="110"/>
      <c r="I357" s="530"/>
      <c r="J357" s="889"/>
      <c r="K357" s="514"/>
      <c r="L357" s="453"/>
      <c r="M357" s="1"/>
      <c r="N357" s="1"/>
      <c r="O357" s="1"/>
      <c r="P357" s="1"/>
      <c r="Q357" s="1"/>
      <c r="R357" s="1"/>
      <c r="S357" s="1"/>
      <c r="T357" s="1"/>
      <c r="U357" s="1"/>
      <c r="V357" s="1"/>
      <c r="W357" s="1"/>
      <c r="X357" s="1"/>
      <c r="Y357" s="1"/>
      <c r="Z357" s="1"/>
    </row>
    <row r="358" spans="1:26" ht="30">
      <c r="A358" s="432"/>
      <c r="B358" s="484"/>
      <c r="C358" s="489" t="s">
        <v>982</v>
      </c>
      <c r="D358" s="488">
        <v>0</v>
      </c>
      <c r="E358" s="490" t="s">
        <v>780</v>
      </c>
      <c r="F358" s="489"/>
      <c r="G358" s="440"/>
      <c r="H358" s="110"/>
      <c r="I358" s="530"/>
      <c r="J358" s="889"/>
      <c r="K358" s="514"/>
      <c r="L358" s="453"/>
      <c r="M358" s="1"/>
      <c r="N358" s="1"/>
      <c r="O358" s="1"/>
      <c r="P358" s="1"/>
      <c r="Q358" s="1"/>
      <c r="R358" s="1"/>
      <c r="S358" s="1"/>
      <c r="T358" s="1"/>
      <c r="U358" s="1"/>
      <c r="V358" s="1"/>
      <c r="W358" s="1"/>
      <c r="X358" s="1"/>
      <c r="Y358" s="1"/>
      <c r="Z358" s="1"/>
    </row>
    <row r="359" spans="1:26" ht="90.75" customHeight="1">
      <c r="A359" s="432" t="s">
        <v>1307</v>
      </c>
      <c r="B359" s="484" t="s">
        <v>984</v>
      </c>
      <c r="C359" s="484" t="s">
        <v>1308</v>
      </c>
      <c r="D359" s="488">
        <v>0</v>
      </c>
      <c r="E359" s="490" t="s">
        <v>87</v>
      </c>
      <c r="F359" s="489"/>
      <c r="G359" s="440"/>
      <c r="H359" s="110"/>
      <c r="I359" s="530"/>
      <c r="J359" s="890"/>
      <c r="K359" s="514"/>
      <c r="L359" s="453"/>
      <c r="M359" s="1"/>
      <c r="N359" s="1"/>
      <c r="O359" s="1"/>
      <c r="P359" s="1"/>
      <c r="Q359" s="1"/>
      <c r="R359" s="1"/>
      <c r="S359" s="1"/>
      <c r="T359" s="1"/>
      <c r="U359" s="1"/>
      <c r="V359" s="1"/>
      <c r="W359" s="1"/>
      <c r="X359" s="1"/>
      <c r="Y359" s="1"/>
      <c r="Z359" s="1"/>
    </row>
    <row r="360" spans="1:26" ht="53.25" customHeight="1">
      <c r="A360" s="432" t="s">
        <v>1309</v>
      </c>
      <c r="B360" s="484" t="s">
        <v>988</v>
      </c>
      <c r="C360" s="489" t="s">
        <v>989</v>
      </c>
      <c r="D360" s="488">
        <v>0</v>
      </c>
      <c r="E360" s="490" t="s">
        <v>990</v>
      </c>
      <c r="F360" s="489"/>
      <c r="G360" s="440"/>
      <c r="H360" s="110"/>
      <c r="I360" s="530"/>
      <c r="J360" s="889"/>
      <c r="K360" s="514"/>
      <c r="L360" s="453"/>
      <c r="M360" s="1"/>
      <c r="N360" s="1"/>
      <c r="O360" s="1"/>
      <c r="P360" s="1"/>
      <c r="Q360" s="1"/>
      <c r="R360" s="1"/>
      <c r="S360" s="1"/>
      <c r="T360" s="1"/>
      <c r="U360" s="1"/>
      <c r="V360" s="1"/>
      <c r="W360" s="1"/>
      <c r="X360" s="1"/>
      <c r="Y360" s="1"/>
      <c r="Z360" s="1"/>
    </row>
    <row r="361" spans="1:26" ht="39.75" customHeight="1">
      <c r="A361" s="463" t="s">
        <v>1312</v>
      </c>
      <c r="B361" s="1048" t="s">
        <v>992</v>
      </c>
      <c r="C361" s="1049"/>
      <c r="D361" s="1049"/>
      <c r="E361" s="1049"/>
      <c r="F361" s="1049"/>
      <c r="G361" s="1049"/>
      <c r="H361" s="110">
        <f>SUM(D362:D369)</f>
        <v>0</v>
      </c>
      <c r="I361" s="530">
        <f>COUNT(D362:D369)*2</f>
        <v>16</v>
      </c>
      <c r="J361" s="453"/>
      <c r="K361" s="514"/>
      <c r="L361" s="453"/>
      <c r="M361" s="1"/>
      <c r="N361" s="1"/>
      <c r="O361" s="1"/>
      <c r="P361" s="1"/>
      <c r="Q361" s="1"/>
      <c r="R361" s="1"/>
      <c r="S361" s="1"/>
      <c r="T361" s="1"/>
      <c r="U361" s="1"/>
      <c r="V361" s="1"/>
      <c r="W361" s="1"/>
      <c r="X361" s="1"/>
      <c r="Y361" s="1"/>
      <c r="Z361" s="1"/>
    </row>
    <row r="362" spans="1:26" ht="63">
      <c r="A362" s="432" t="s">
        <v>1323</v>
      </c>
      <c r="B362" s="484" t="s">
        <v>997</v>
      </c>
      <c r="C362" s="489" t="s">
        <v>1325</v>
      </c>
      <c r="D362" s="488">
        <v>0</v>
      </c>
      <c r="E362" s="490" t="s">
        <v>667</v>
      </c>
      <c r="F362" s="489" t="s">
        <v>1327</v>
      </c>
      <c r="G362" s="440"/>
      <c r="H362" s="110"/>
      <c r="I362" s="530"/>
      <c r="J362" s="453"/>
      <c r="K362" s="514"/>
      <c r="L362" s="453"/>
      <c r="M362" s="1"/>
      <c r="N362" s="1"/>
      <c r="O362" s="1"/>
      <c r="P362" s="1"/>
      <c r="Q362" s="1"/>
      <c r="R362" s="1"/>
      <c r="S362" s="1"/>
      <c r="T362" s="1"/>
      <c r="U362" s="1"/>
      <c r="V362" s="1"/>
      <c r="W362" s="1"/>
      <c r="X362" s="1"/>
      <c r="Y362" s="1"/>
      <c r="Z362" s="1"/>
    </row>
    <row r="363" spans="1:26" ht="63">
      <c r="A363" s="432" t="s">
        <v>1328</v>
      </c>
      <c r="B363" s="484" t="s">
        <v>1000</v>
      </c>
      <c r="C363" s="489" t="s">
        <v>1329</v>
      </c>
      <c r="D363" s="488">
        <v>0</v>
      </c>
      <c r="E363" s="490" t="s">
        <v>667</v>
      </c>
      <c r="F363" s="489" t="s">
        <v>1330</v>
      </c>
      <c r="G363" s="440"/>
      <c r="H363" s="110"/>
      <c r="I363" s="530"/>
      <c r="J363" s="453"/>
      <c r="K363" s="514"/>
      <c r="L363" s="453"/>
      <c r="M363" s="1"/>
      <c r="N363" s="1"/>
      <c r="O363" s="1"/>
      <c r="P363" s="1"/>
      <c r="Q363" s="1"/>
      <c r="R363" s="1"/>
      <c r="S363" s="1"/>
      <c r="T363" s="1"/>
      <c r="U363" s="1"/>
      <c r="V363" s="1"/>
      <c r="W363" s="1"/>
      <c r="X363" s="1"/>
      <c r="Y363" s="1"/>
      <c r="Z363" s="1"/>
    </row>
    <row r="364" spans="1:26" ht="47.25">
      <c r="A364" s="432" t="s">
        <v>1331</v>
      </c>
      <c r="B364" s="484" t="s">
        <v>1003</v>
      </c>
      <c r="C364" s="489" t="s">
        <v>1332</v>
      </c>
      <c r="D364" s="488">
        <v>0</v>
      </c>
      <c r="E364" s="490" t="s">
        <v>667</v>
      </c>
      <c r="F364" s="489" t="s">
        <v>1333</v>
      </c>
      <c r="G364" s="440"/>
      <c r="H364" s="110"/>
      <c r="I364" s="530"/>
      <c r="J364" s="453"/>
      <c r="K364" s="514"/>
      <c r="L364" s="453"/>
      <c r="M364" s="1"/>
      <c r="N364" s="1"/>
      <c r="O364" s="1"/>
      <c r="P364" s="1"/>
      <c r="Q364" s="1"/>
      <c r="R364" s="1"/>
      <c r="S364" s="1"/>
      <c r="T364" s="1"/>
      <c r="U364" s="1"/>
      <c r="V364" s="1"/>
      <c r="W364" s="1"/>
      <c r="X364" s="1"/>
      <c r="Y364" s="1"/>
      <c r="Z364" s="1"/>
    </row>
    <row r="365" spans="1:26" ht="31.5">
      <c r="A365" s="432" t="s">
        <v>1334</v>
      </c>
      <c r="B365" s="496" t="s">
        <v>1005</v>
      </c>
      <c r="C365" s="489" t="s">
        <v>1335</v>
      </c>
      <c r="D365" s="488">
        <v>0</v>
      </c>
      <c r="E365" s="490" t="s">
        <v>667</v>
      </c>
      <c r="F365" s="489" t="s">
        <v>1336</v>
      </c>
      <c r="G365" s="440"/>
      <c r="H365" s="110"/>
      <c r="I365" s="530"/>
      <c r="J365" s="453"/>
      <c r="K365" s="514"/>
      <c r="L365" s="453"/>
      <c r="M365" s="1"/>
      <c r="N365" s="1"/>
      <c r="O365" s="1"/>
      <c r="P365" s="1"/>
      <c r="Q365" s="1"/>
      <c r="R365" s="1"/>
      <c r="S365" s="1"/>
      <c r="T365" s="1"/>
      <c r="U365" s="1"/>
      <c r="V365" s="1"/>
      <c r="W365" s="1"/>
      <c r="X365" s="1"/>
      <c r="Y365" s="1"/>
      <c r="Z365" s="1"/>
    </row>
    <row r="366" spans="1:26" ht="45">
      <c r="A366" s="432" t="s">
        <v>1337</v>
      </c>
      <c r="B366" s="484" t="s">
        <v>1008</v>
      </c>
      <c r="C366" s="489" t="s">
        <v>1339</v>
      </c>
      <c r="D366" s="488">
        <v>0</v>
      </c>
      <c r="E366" s="490" t="s">
        <v>264</v>
      </c>
      <c r="F366" s="489" t="s">
        <v>1342</v>
      </c>
      <c r="G366" s="440"/>
      <c r="H366" s="110"/>
      <c r="I366" s="530"/>
      <c r="J366" s="453"/>
      <c r="K366" s="514"/>
      <c r="L366" s="453"/>
      <c r="M366" s="1"/>
      <c r="N366" s="1"/>
      <c r="O366" s="1"/>
      <c r="P366" s="1"/>
      <c r="Q366" s="1"/>
      <c r="R366" s="1"/>
      <c r="S366" s="1"/>
      <c r="T366" s="1"/>
      <c r="U366" s="1"/>
      <c r="V366" s="1"/>
      <c r="W366" s="1"/>
      <c r="X366" s="1"/>
      <c r="Y366" s="1"/>
      <c r="Z366" s="1"/>
    </row>
    <row r="367" spans="1:26" ht="31.5">
      <c r="A367" s="432" t="s">
        <v>1345</v>
      </c>
      <c r="B367" s="484" t="s">
        <v>1011</v>
      </c>
      <c r="C367" s="489" t="s">
        <v>1347</v>
      </c>
      <c r="D367" s="488">
        <v>0</v>
      </c>
      <c r="E367" s="490" t="s">
        <v>262</v>
      </c>
      <c r="F367" s="489" t="s">
        <v>1348</v>
      </c>
      <c r="G367" s="440"/>
      <c r="H367" s="110"/>
      <c r="I367" s="530"/>
      <c r="J367" s="453"/>
      <c r="K367" s="514"/>
      <c r="L367" s="453"/>
      <c r="M367" s="1"/>
      <c r="N367" s="1"/>
      <c r="O367" s="1"/>
      <c r="P367" s="1"/>
      <c r="Q367" s="1"/>
      <c r="R367" s="1"/>
      <c r="S367" s="1"/>
      <c r="T367" s="1"/>
      <c r="U367" s="1"/>
      <c r="V367" s="1"/>
      <c r="W367" s="1"/>
      <c r="X367" s="1"/>
      <c r="Y367" s="1"/>
      <c r="Z367" s="1"/>
    </row>
    <row r="368" spans="1:26" ht="30">
      <c r="A368" s="432" t="s">
        <v>14</v>
      </c>
      <c r="B368" s="484"/>
      <c r="C368" s="489" t="s">
        <v>1014</v>
      </c>
      <c r="D368" s="488">
        <v>0</v>
      </c>
      <c r="E368" s="490" t="s">
        <v>262</v>
      </c>
      <c r="F368" s="489"/>
      <c r="G368" s="440"/>
      <c r="H368" s="110"/>
      <c r="I368" s="530"/>
      <c r="J368" s="453"/>
      <c r="K368" s="514"/>
      <c r="L368" s="453"/>
      <c r="M368" s="1"/>
      <c r="N368" s="1"/>
      <c r="O368" s="1"/>
      <c r="P368" s="1"/>
      <c r="Q368" s="1"/>
      <c r="R368" s="1"/>
      <c r="S368" s="1"/>
      <c r="T368" s="1"/>
      <c r="U368" s="1"/>
      <c r="V368" s="1"/>
      <c r="W368" s="1"/>
      <c r="X368" s="1"/>
      <c r="Y368" s="1"/>
      <c r="Z368" s="1"/>
    </row>
    <row r="369" spans="1:26" ht="47.25">
      <c r="A369" s="432" t="s">
        <v>1353</v>
      </c>
      <c r="B369" s="484" t="s">
        <v>1016</v>
      </c>
      <c r="C369" s="489" t="s">
        <v>1354</v>
      </c>
      <c r="D369" s="488">
        <v>0</v>
      </c>
      <c r="E369" s="490" t="s">
        <v>264</v>
      </c>
      <c r="F369" s="489"/>
      <c r="G369" s="440"/>
      <c r="H369" s="110"/>
      <c r="I369" s="530"/>
      <c r="J369" s="889"/>
      <c r="K369" s="514"/>
      <c r="L369" s="453"/>
      <c r="M369" s="1"/>
      <c r="N369" s="1"/>
      <c r="O369" s="1"/>
      <c r="P369" s="1"/>
      <c r="Q369" s="1"/>
      <c r="R369" s="1"/>
      <c r="S369" s="1"/>
      <c r="T369" s="1"/>
      <c r="U369" s="1"/>
      <c r="V369" s="1"/>
      <c r="W369" s="1"/>
      <c r="X369" s="1"/>
      <c r="Y369" s="1"/>
      <c r="Z369" s="1"/>
    </row>
    <row r="370" spans="1:26" ht="39.75" customHeight="1">
      <c r="A370" s="463" t="s">
        <v>1361</v>
      </c>
      <c r="B370" s="1048" t="s">
        <v>1019</v>
      </c>
      <c r="C370" s="1049"/>
      <c r="D370" s="1049"/>
      <c r="E370" s="1049"/>
      <c r="F370" s="1049"/>
      <c r="G370" s="1049"/>
      <c r="H370" s="110">
        <f>SUM(D371:D378)</f>
        <v>0</v>
      </c>
      <c r="I370" s="530">
        <f>COUNT(D371:D378)*2</f>
        <v>16</v>
      </c>
      <c r="J370" s="453"/>
      <c r="K370" s="514"/>
      <c r="L370" s="453"/>
      <c r="M370" s="1"/>
      <c r="N370" s="1"/>
      <c r="O370" s="1"/>
      <c r="P370" s="1"/>
      <c r="Q370" s="1"/>
      <c r="R370" s="1"/>
      <c r="S370" s="1"/>
      <c r="T370" s="1"/>
      <c r="U370" s="1"/>
      <c r="V370" s="1"/>
      <c r="W370" s="1"/>
      <c r="X370" s="1"/>
      <c r="Y370" s="1"/>
      <c r="Z370" s="1"/>
    </row>
    <row r="371" spans="1:26" ht="90">
      <c r="A371" s="432" t="s">
        <v>1373</v>
      </c>
      <c r="B371" s="484" t="s">
        <v>1023</v>
      </c>
      <c r="C371" s="489" t="s">
        <v>1374</v>
      </c>
      <c r="D371" s="488">
        <v>0</v>
      </c>
      <c r="E371" s="490" t="s">
        <v>137</v>
      </c>
      <c r="F371" s="489" t="s">
        <v>1375</v>
      </c>
      <c r="G371" s="440"/>
      <c r="H371" s="110"/>
      <c r="I371" s="530"/>
      <c r="J371" s="889"/>
      <c r="K371" s="514"/>
      <c r="L371" s="453"/>
      <c r="M371" s="1"/>
      <c r="N371" s="1"/>
      <c r="O371" s="1"/>
      <c r="P371" s="1"/>
      <c r="Q371" s="1"/>
      <c r="R371" s="1"/>
      <c r="S371" s="1"/>
      <c r="T371" s="1"/>
      <c r="U371" s="1"/>
      <c r="V371" s="1"/>
      <c r="W371" s="1"/>
      <c r="X371" s="1"/>
      <c r="Y371" s="1"/>
      <c r="Z371" s="1"/>
    </row>
    <row r="372" spans="1:26" ht="45">
      <c r="A372" s="432"/>
      <c r="B372" s="484"/>
      <c r="C372" s="342" t="s">
        <v>1377</v>
      </c>
      <c r="D372" s="488">
        <v>0</v>
      </c>
      <c r="E372" s="490" t="s">
        <v>137</v>
      </c>
      <c r="F372" s="489"/>
      <c r="G372" s="440"/>
      <c r="H372" s="110"/>
      <c r="I372" s="530"/>
      <c r="J372" s="887"/>
      <c r="K372" s="514"/>
      <c r="L372" s="453"/>
      <c r="M372" s="1"/>
      <c r="N372" s="1"/>
      <c r="O372" s="1"/>
      <c r="P372" s="1"/>
      <c r="Q372" s="1"/>
      <c r="R372" s="1"/>
      <c r="S372" s="1"/>
      <c r="T372" s="1"/>
      <c r="U372" s="1"/>
      <c r="V372" s="1"/>
      <c r="W372" s="1"/>
      <c r="X372" s="1"/>
      <c r="Y372" s="1"/>
      <c r="Z372" s="1"/>
    </row>
    <row r="373" spans="1:26" ht="30">
      <c r="A373" s="432"/>
      <c r="B373" s="484"/>
      <c r="C373" s="342" t="s">
        <v>1379</v>
      </c>
      <c r="D373" s="488">
        <v>0</v>
      </c>
      <c r="E373" s="490" t="s">
        <v>301</v>
      </c>
      <c r="F373" s="489"/>
      <c r="G373" s="440"/>
      <c r="H373" s="110"/>
      <c r="I373" s="530"/>
      <c r="J373" s="887"/>
      <c r="K373" s="514"/>
      <c r="L373" s="453"/>
      <c r="M373" s="1"/>
      <c r="N373" s="1"/>
      <c r="O373" s="1"/>
      <c r="P373" s="1"/>
      <c r="Q373" s="1"/>
      <c r="R373" s="1"/>
      <c r="S373" s="1"/>
      <c r="T373" s="1"/>
      <c r="U373" s="1"/>
      <c r="V373" s="1"/>
      <c r="W373" s="1"/>
      <c r="X373" s="1"/>
      <c r="Y373" s="1"/>
      <c r="Z373" s="1"/>
    </row>
    <row r="374" spans="1:26" ht="45">
      <c r="A374" s="432"/>
      <c r="B374" s="484"/>
      <c r="C374" s="342" t="s">
        <v>1381</v>
      </c>
      <c r="D374" s="488">
        <v>0</v>
      </c>
      <c r="E374" s="490" t="s">
        <v>137</v>
      </c>
      <c r="F374" s="489"/>
      <c r="G374" s="440"/>
      <c r="H374" s="110"/>
      <c r="I374" s="530"/>
      <c r="J374" s="887"/>
      <c r="K374" s="514"/>
      <c r="L374" s="453"/>
      <c r="M374" s="1"/>
      <c r="N374" s="1"/>
      <c r="O374" s="1"/>
      <c r="P374" s="1"/>
      <c r="Q374" s="1"/>
      <c r="R374" s="1"/>
      <c r="S374" s="1"/>
      <c r="T374" s="1"/>
      <c r="U374" s="1"/>
      <c r="V374" s="1"/>
      <c r="W374" s="1"/>
      <c r="X374" s="1"/>
      <c r="Y374" s="1"/>
      <c r="Z374" s="1"/>
    </row>
    <row r="375" spans="1:26" ht="47.25">
      <c r="A375" s="432" t="s">
        <v>1385</v>
      </c>
      <c r="B375" s="484" t="s">
        <v>1025</v>
      </c>
      <c r="C375" s="489" t="s">
        <v>1386</v>
      </c>
      <c r="D375" s="488">
        <v>0</v>
      </c>
      <c r="E375" s="490" t="s">
        <v>1189</v>
      </c>
      <c r="F375" s="489" t="s">
        <v>1387</v>
      </c>
      <c r="G375" s="440"/>
      <c r="H375" s="110"/>
      <c r="I375" s="530"/>
      <c r="J375" s="889"/>
      <c r="K375" s="514"/>
      <c r="L375" s="453"/>
      <c r="M375" s="1"/>
      <c r="N375" s="1"/>
      <c r="O375" s="1"/>
      <c r="P375" s="1"/>
      <c r="Q375" s="1"/>
      <c r="R375" s="1"/>
      <c r="S375" s="1"/>
      <c r="T375" s="1"/>
      <c r="U375" s="1"/>
      <c r="V375" s="1"/>
      <c r="W375" s="1"/>
      <c r="X375" s="1"/>
      <c r="Y375" s="1"/>
      <c r="Z375" s="1"/>
    </row>
    <row r="376" spans="1:26" ht="75">
      <c r="A376" s="432" t="s">
        <v>14</v>
      </c>
      <c r="B376" s="484"/>
      <c r="C376" s="342" t="s">
        <v>1390</v>
      </c>
      <c r="D376" s="488">
        <v>0</v>
      </c>
      <c r="E376" s="490" t="s">
        <v>667</v>
      </c>
      <c r="F376" s="342"/>
      <c r="G376" s="440"/>
      <c r="H376" s="110"/>
      <c r="I376" s="530"/>
      <c r="J376" s="887"/>
      <c r="K376" s="514"/>
      <c r="L376" s="453"/>
      <c r="M376" s="1"/>
      <c r="N376" s="1"/>
      <c r="O376" s="1"/>
      <c r="P376" s="1"/>
      <c r="Q376" s="1"/>
      <c r="R376" s="1"/>
      <c r="S376" s="1"/>
      <c r="T376" s="1"/>
      <c r="U376" s="1"/>
      <c r="V376" s="1"/>
      <c r="W376" s="1"/>
      <c r="X376" s="1"/>
      <c r="Y376" s="1"/>
      <c r="Z376" s="1"/>
    </row>
    <row r="377" spans="1:26" ht="45">
      <c r="A377" s="432" t="s">
        <v>14</v>
      </c>
      <c r="B377" s="484"/>
      <c r="C377" s="489" t="s">
        <v>1392</v>
      </c>
      <c r="D377" s="488">
        <v>0</v>
      </c>
      <c r="E377" s="490" t="s">
        <v>137</v>
      </c>
      <c r="F377" s="489"/>
      <c r="G377" s="440"/>
      <c r="H377" s="110"/>
      <c r="I377" s="530"/>
      <c r="J377" s="889"/>
      <c r="K377" s="514"/>
      <c r="L377" s="453"/>
      <c r="M377" s="1"/>
      <c r="N377" s="1"/>
      <c r="O377" s="1"/>
      <c r="P377" s="1"/>
      <c r="Q377" s="1"/>
      <c r="R377" s="1"/>
      <c r="S377" s="1"/>
      <c r="T377" s="1"/>
      <c r="U377" s="1"/>
      <c r="V377" s="1"/>
      <c r="W377" s="1"/>
      <c r="X377" s="1"/>
      <c r="Y377" s="1"/>
      <c r="Z377" s="1"/>
    </row>
    <row r="378" spans="1:26" ht="63">
      <c r="A378" s="432" t="s">
        <v>1393</v>
      </c>
      <c r="B378" s="484" t="s">
        <v>1028</v>
      </c>
      <c r="C378" s="489" t="s">
        <v>1394</v>
      </c>
      <c r="D378" s="488">
        <v>0</v>
      </c>
      <c r="E378" s="490" t="s">
        <v>990</v>
      </c>
      <c r="F378" s="489"/>
      <c r="G378" s="440"/>
      <c r="H378" s="110"/>
      <c r="I378" s="530"/>
      <c r="J378" s="889"/>
      <c r="K378" s="514"/>
      <c r="L378" s="453"/>
      <c r="M378" s="1"/>
      <c r="N378" s="1"/>
      <c r="O378" s="1"/>
      <c r="P378" s="1"/>
      <c r="Q378" s="1"/>
      <c r="R378" s="1"/>
      <c r="S378" s="1"/>
      <c r="T378" s="1"/>
      <c r="U378" s="1"/>
      <c r="V378" s="1"/>
      <c r="W378" s="1"/>
      <c r="X378" s="1"/>
      <c r="Y378" s="1"/>
      <c r="Z378" s="1"/>
    </row>
    <row r="379" spans="1:26" ht="30" hidden="1" customHeight="1">
      <c r="A379" s="468" t="s">
        <v>1396</v>
      </c>
      <c r="B379" s="1048" t="s">
        <v>1032</v>
      </c>
      <c r="C379" s="1049"/>
      <c r="D379" s="1049"/>
      <c r="E379" s="1049"/>
      <c r="F379" s="1049"/>
      <c r="G379" s="1049"/>
      <c r="H379" s="110"/>
      <c r="I379" s="530"/>
      <c r="J379" s="514"/>
      <c r="K379" s="514"/>
      <c r="L379" s="514"/>
      <c r="M379" s="1"/>
      <c r="N379" s="1"/>
      <c r="O379" s="1"/>
      <c r="P379" s="1"/>
      <c r="Q379" s="1"/>
      <c r="R379" s="1"/>
      <c r="S379" s="1"/>
      <c r="T379" s="1"/>
      <c r="U379" s="1"/>
      <c r="V379" s="1"/>
      <c r="W379" s="1"/>
      <c r="X379" s="1"/>
      <c r="Y379" s="1"/>
      <c r="Z379" s="1"/>
    </row>
    <row r="380" spans="1:26" ht="30" hidden="1" customHeight="1">
      <c r="A380" s="459" t="s">
        <v>1397</v>
      </c>
      <c r="B380" s="489" t="s">
        <v>1034</v>
      </c>
      <c r="C380" s="489"/>
      <c r="D380" s="490"/>
      <c r="E380" s="490"/>
      <c r="F380" s="489"/>
      <c r="G380" s="440"/>
      <c r="H380" s="110"/>
      <c r="I380" s="530"/>
      <c r="J380" s="514"/>
      <c r="K380" s="514"/>
      <c r="L380" s="514"/>
      <c r="M380" s="1"/>
      <c r="N380" s="1"/>
      <c r="O380" s="1"/>
      <c r="P380" s="1"/>
      <c r="Q380" s="1"/>
      <c r="R380" s="1"/>
      <c r="S380" s="1"/>
      <c r="T380" s="1"/>
      <c r="U380" s="1"/>
      <c r="V380" s="1"/>
      <c r="W380" s="1"/>
      <c r="X380" s="1"/>
      <c r="Y380" s="1"/>
      <c r="Z380" s="1"/>
    </row>
    <row r="381" spans="1:26" ht="30.75" hidden="1" customHeight="1">
      <c r="A381" s="459" t="s">
        <v>1035</v>
      </c>
      <c r="B381" s="489" t="s">
        <v>1036</v>
      </c>
      <c r="C381" s="440"/>
      <c r="D381" s="490"/>
      <c r="E381" s="490"/>
      <c r="F381" s="440"/>
      <c r="G381" s="440"/>
      <c r="H381" s="110"/>
      <c r="I381" s="530"/>
      <c r="J381" s="514"/>
      <c r="K381" s="514"/>
      <c r="L381" s="514"/>
      <c r="M381" s="1"/>
      <c r="N381" s="1"/>
      <c r="O381" s="1"/>
      <c r="P381" s="1"/>
      <c r="Q381" s="1"/>
      <c r="R381" s="1"/>
      <c r="S381" s="1"/>
      <c r="T381" s="1"/>
      <c r="U381" s="1"/>
      <c r="V381" s="1"/>
      <c r="W381" s="1"/>
      <c r="X381" s="1"/>
      <c r="Y381" s="1"/>
      <c r="Z381" s="1"/>
    </row>
    <row r="382" spans="1:26" ht="32.25" hidden="1" customHeight="1">
      <c r="A382" s="459" t="s">
        <v>1400</v>
      </c>
      <c r="B382" s="484" t="s">
        <v>1401</v>
      </c>
      <c r="C382" s="489"/>
      <c r="D382" s="490"/>
      <c r="E382" s="490"/>
      <c r="F382" s="440"/>
      <c r="G382" s="440"/>
      <c r="H382" s="110"/>
      <c r="I382" s="530"/>
      <c r="J382" s="514"/>
      <c r="K382" s="514"/>
      <c r="L382" s="514"/>
      <c r="M382" s="1"/>
      <c r="N382" s="1"/>
      <c r="O382" s="1"/>
      <c r="P382" s="1"/>
      <c r="Q382" s="1"/>
      <c r="R382" s="1"/>
      <c r="S382" s="1"/>
      <c r="T382" s="1"/>
      <c r="U382" s="1"/>
      <c r="V382" s="1"/>
      <c r="W382" s="1"/>
      <c r="X382" s="1"/>
      <c r="Y382" s="1"/>
      <c r="Z382" s="1"/>
    </row>
    <row r="383" spans="1:26" ht="39.75" customHeight="1">
      <c r="A383" s="463" t="s">
        <v>1402</v>
      </c>
      <c r="B383" s="1048" t="s">
        <v>1040</v>
      </c>
      <c r="C383" s="1049"/>
      <c r="D383" s="1049"/>
      <c r="E383" s="1049"/>
      <c r="F383" s="1049"/>
      <c r="G383" s="1049"/>
      <c r="H383" s="110">
        <f>SUM(D384:D409)</f>
        <v>0</v>
      </c>
      <c r="I383" s="530">
        <f>COUNT(D384:D409)*2</f>
        <v>48</v>
      </c>
      <c r="J383" s="453"/>
      <c r="K383" s="514"/>
      <c r="L383" s="453"/>
      <c r="M383" s="1"/>
      <c r="N383" s="1"/>
      <c r="O383" s="1"/>
      <c r="P383" s="1"/>
      <c r="Q383" s="1"/>
      <c r="R383" s="1"/>
      <c r="S383" s="1"/>
      <c r="T383" s="1"/>
      <c r="U383" s="1"/>
      <c r="V383" s="1"/>
      <c r="W383" s="1"/>
      <c r="X383" s="1"/>
      <c r="Y383" s="1"/>
      <c r="Z383" s="1"/>
    </row>
    <row r="384" spans="1:26" ht="47.25">
      <c r="A384" s="432" t="s">
        <v>1404</v>
      </c>
      <c r="B384" s="484" t="s">
        <v>1043</v>
      </c>
      <c r="C384" s="489" t="s">
        <v>1406</v>
      </c>
      <c r="D384" s="488">
        <v>0</v>
      </c>
      <c r="E384" s="490" t="s">
        <v>87</v>
      </c>
      <c r="F384" s="489" t="s">
        <v>1408</v>
      </c>
      <c r="G384" s="440"/>
      <c r="H384" s="110"/>
      <c r="I384" s="530"/>
      <c r="J384" s="889"/>
      <c r="K384" s="514"/>
      <c r="L384" s="453"/>
      <c r="M384" s="1"/>
      <c r="N384" s="1"/>
      <c r="O384" s="1"/>
      <c r="P384" s="1"/>
      <c r="Q384" s="1"/>
      <c r="R384" s="1"/>
      <c r="S384" s="1"/>
      <c r="T384" s="1"/>
      <c r="U384" s="1"/>
      <c r="V384" s="1"/>
      <c r="W384" s="1"/>
      <c r="X384" s="1"/>
      <c r="Y384" s="1"/>
      <c r="Z384" s="1"/>
    </row>
    <row r="385" spans="1:26" ht="45" hidden="1">
      <c r="A385" s="459" t="s">
        <v>14</v>
      </c>
      <c r="B385" s="484"/>
      <c r="C385" s="489"/>
      <c r="D385" s="488"/>
      <c r="E385" s="490"/>
      <c r="F385" s="440"/>
      <c r="G385" s="440"/>
      <c r="H385" s="110"/>
      <c r="I385" s="530"/>
      <c r="J385" s="889" t="s">
        <v>1409</v>
      </c>
      <c r="K385" s="514"/>
      <c r="L385" s="514"/>
      <c r="M385" s="1"/>
      <c r="N385" s="1"/>
      <c r="O385" s="1"/>
      <c r="P385" s="1"/>
      <c r="Q385" s="1"/>
      <c r="R385" s="1"/>
      <c r="S385" s="1"/>
      <c r="T385" s="1"/>
      <c r="U385" s="1"/>
      <c r="V385" s="1"/>
      <c r="W385" s="1"/>
      <c r="X385" s="1"/>
      <c r="Y385" s="1"/>
      <c r="Z385" s="1"/>
    </row>
    <row r="386" spans="1:26" ht="30" hidden="1">
      <c r="A386" s="459" t="s">
        <v>14</v>
      </c>
      <c r="B386" s="484"/>
      <c r="C386" s="489"/>
      <c r="D386" s="488"/>
      <c r="E386" s="490"/>
      <c r="F386" s="440"/>
      <c r="G386" s="440"/>
      <c r="H386" s="110"/>
      <c r="I386" s="530"/>
      <c r="J386" s="889" t="s">
        <v>1410</v>
      </c>
      <c r="K386" s="514"/>
      <c r="L386" s="514"/>
      <c r="M386" s="1"/>
      <c r="N386" s="1"/>
      <c r="O386" s="1"/>
      <c r="P386" s="1"/>
      <c r="Q386" s="1"/>
      <c r="R386" s="1"/>
      <c r="S386" s="1"/>
      <c r="T386" s="1"/>
      <c r="U386" s="1"/>
      <c r="V386" s="1"/>
      <c r="W386" s="1"/>
      <c r="X386" s="1"/>
      <c r="Y386" s="1"/>
      <c r="Z386" s="1"/>
    </row>
    <row r="387" spans="1:26" ht="45">
      <c r="A387" s="432" t="s">
        <v>14</v>
      </c>
      <c r="B387" s="484"/>
      <c r="C387" s="489" t="s">
        <v>1409</v>
      </c>
      <c r="D387" s="488">
        <v>0</v>
      </c>
      <c r="E387" s="490" t="s">
        <v>350</v>
      </c>
      <c r="F387" s="489"/>
      <c r="G387" s="440"/>
      <c r="H387" s="110"/>
      <c r="I387" s="530"/>
      <c r="J387" s="889"/>
      <c r="K387" s="514"/>
      <c r="L387" s="453"/>
      <c r="M387" s="1"/>
      <c r="N387" s="1"/>
      <c r="O387" s="1"/>
      <c r="P387" s="1"/>
      <c r="Q387" s="1"/>
      <c r="R387" s="1"/>
      <c r="S387" s="1"/>
      <c r="T387" s="1"/>
      <c r="U387" s="1"/>
      <c r="V387" s="1"/>
      <c r="W387" s="1"/>
      <c r="X387" s="1"/>
      <c r="Y387" s="1"/>
      <c r="Z387" s="1"/>
    </row>
    <row r="388" spans="1:26" ht="45">
      <c r="A388" s="432" t="s">
        <v>1413</v>
      </c>
      <c r="B388" s="484" t="s">
        <v>1045</v>
      </c>
      <c r="C388" s="489" t="s">
        <v>1410</v>
      </c>
      <c r="D388" s="488">
        <v>0</v>
      </c>
      <c r="E388" s="490" t="s">
        <v>183</v>
      </c>
      <c r="F388" s="489" t="s">
        <v>1416</v>
      </c>
      <c r="G388" s="440"/>
      <c r="H388" s="110"/>
      <c r="I388" s="530"/>
      <c r="J388" s="889"/>
      <c r="K388" s="514"/>
      <c r="L388" s="453"/>
      <c r="M388" s="1"/>
      <c r="N388" s="1"/>
      <c r="O388" s="1"/>
      <c r="P388" s="1"/>
      <c r="Q388" s="1"/>
      <c r="R388" s="1"/>
      <c r="S388" s="1"/>
      <c r="T388" s="1"/>
      <c r="U388" s="1"/>
      <c r="V388" s="1"/>
      <c r="W388" s="1"/>
      <c r="X388" s="1"/>
      <c r="Y388" s="1"/>
      <c r="Z388" s="1"/>
    </row>
    <row r="389" spans="1:26" ht="30">
      <c r="A389" s="432" t="s">
        <v>14</v>
      </c>
      <c r="B389" s="484"/>
      <c r="C389" s="489" t="s">
        <v>1418</v>
      </c>
      <c r="D389" s="488">
        <v>0</v>
      </c>
      <c r="E389" s="490" t="s">
        <v>137</v>
      </c>
      <c r="F389" s="489"/>
      <c r="G389" s="440"/>
      <c r="H389" s="110"/>
      <c r="I389" s="530"/>
      <c r="J389" s="889"/>
      <c r="K389" s="514"/>
      <c r="L389" s="453"/>
      <c r="M389" s="1"/>
      <c r="N389" s="1"/>
      <c r="O389" s="1"/>
      <c r="P389" s="1"/>
      <c r="Q389" s="1"/>
      <c r="R389" s="1"/>
      <c r="S389" s="1"/>
      <c r="T389" s="1"/>
      <c r="U389" s="1"/>
      <c r="V389" s="1"/>
      <c r="W389" s="1"/>
      <c r="X389" s="1"/>
      <c r="Y389" s="1"/>
      <c r="Z389" s="1"/>
    </row>
    <row r="390" spans="1:26" ht="15.75">
      <c r="A390" s="432" t="s">
        <v>14</v>
      </c>
      <c r="B390" s="484"/>
      <c r="C390" s="489" t="s">
        <v>1421</v>
      </c>
      <c r="D390" s="488">
        <v>0</v>
      </c>
      <c r="E390" s="490" t="s">
        <v>137</v>
      </c>
      <c r="F390" s="489"/>
      <c r="G390" s="440"/>
      <c r="H390" s="110"/>
      <c r="I390" s="530"/>
      <c r="J390" s="889"/>
      <c r="K390" s="514"/>
      <c r="L390" s="453"/>
      <c r="M390" s="1"/>
      <c r="N390" s="1"/>
      <c r="O390" s="1"/>
      <c r="P390" s="1"/>
      <c r="Q390" s="1"/>
      <c r="R390" s="1"/>
      <c r="S390" s="1"/>
      <c r="T390" s="1"/>
      <c r="U390" s="1"/>
      <c r="V390" s="1"/>
      <c r="W390" s="1"/>
      <c r="X390" s="1"/>
      <c r="Y390" s="1"/>
      <c r="Z390" s="1"/>
    </row>
    <row r="391" spans="1:26" ht="31.5">
      <c r="A391" s="432" t="s">
        <v>1422</v>
      </c>
      <c r="B391" s="484" t="s">
        <v>1047</v>
      </c>
      <c r="C391" s="489" t="s">
        <v>1423</v>
      </c>
      <c r="D391" s="488">
        <v>0</v>
      </c>
      <c r="E391" s="490" t="s">
        <v>137</v>
      </c>
      <c r="F391" s="489"/>
      <c r="G391" s="440"/>
      <c r="H391" s="110"/>
      <c r="I391" s="530"/>
      <c r="J391" s="889"/>
      <c r="K391" s="514"/>
      <c r="L391" s="453"/>
      <c r="M391" s="1"/>
      <c r="N391" s="1"/>
      <c r="O391" s="1"/>
      <c r="P391" s="1"/>
      <c r="Q391" s="1"/>
      <c r="R391" s="1"/>
      <c r="S391" s="1"/>
      <c r="T391" s="1"/>
      <c r="U391" s="1"/>
      <c r="V391" s="1"/>
      <c r="W391" s="1"/>
      <c r="X391" s="1"/>
      <c r="Y391" s="1"/>
      <c r="Z391" s="1"/>
    </row>
    <row r="392" spans="1:26" ht="30">
      <c r="A392" s="432" t="s">
        <v>14</v>
      </c>
      <c r="B392" s="484"/>
      <c r="C392" s="489" t="s">
        <v>1424</v>
      </c>
      <c r="D392" s="488">
        <v>0</v>
      </c>
      <c r="E392" s="490" t="s">
        <v>137</v>
      </c>
      <c r="F392" s="489"/>
      <c r="G392" s="440"/>
      <c r="H392" s="110"/>
      <c r="I392" s="530"/>
      <c r="J392" s="889"/>
      <c r="K392" s="514"/>
      <c r="L392" s="453"/>
      <c r="M392" s="1"/>
      <c r="N392" s="1"/>
      <c r="O392" s="1"/>
      <c r="P392" s="1"/>
      <c r="Q392" s="1"/>
      <c r="R392" s="1"/>
      <c r="S392" s="1"/>
      <c r="T392" s="1"/>
      <c r="U392" s="1"/>
      <c r="V392" s="1"/>
      <c r="W392" s="1"/>
      <c r="X392" s="1"/>
      <c r="Y392" s="1"/>
      <c r="Z392" s="1"/>
    </row>
    <row r="393" spans="1:26" ht="30">
      <c r="A393" s="432" t="s">
        <v>14</v>
      </c>
      <c r="B393" s="484"/>
      <c r="C393" s="489" t="s">
        <v>1425</v>
      </c>
      <c r="D393" s="488">
        <v>0</v>
      </c>
      <c r="E393" s="490" t="s">
        <v>137</v>
      </c>
      <c r="F393" s="489"/>
      <c r="G393" s="440"/>
      <c r="H393" s="110"/>
      <c r="I393" s="530"/>
      <c r="J393" s="889"/>
      <c r="K393" s="514"/>
      <c r="L393" s="453"/>
      <c r="M393" s="1"/>
      <c r="N393" s="1"/>
      <c r="O393" s="1"/>
      <c r="P393" s="1"/>
      <c r="Q393" s="1"/>
      <c r="R393" s="1"/>
      <c r="S393" s="1"/>
      <c r="T393" s="1"/>
      <c r="U393" s="1"/>
      <c r="V393" s="1"/>
      <c r="W393" s="1"/>
      <c r="X393" s="1"/>
      <c r="Y393" s="1"/>
      <c r="Z393" s="1"/>
    </row>
    <row r="394" spans="1:26" ht="45">
      <c r="A394" s="432" t="s">
        <v>14</v>
      </c>
      <c r="B394" s="484"/>
      <c r="C394" s="489" t="s">
        <v>1426</v>
      </c>
      <c r="D394" s="488">
        <v>0</v>
      </c>
      <c r="E394" s="490" t="s">
        <v>137</v>
      </c>
      <c r="F394" s="489"/>
      <c r="G394" s="440"/>
      <c r="H394" s="110"/>
      <c r="I394" s="530"/>
      <c r="J394" s="889"/>
      <c r="K394" s="514"/>
      <c r="L394" s="453"/>
      <c r="M394" s="1"/>
      <c r="N394" s="1"/>
      <c r="O394" s="1"/>
      <c r="P394" s="1"/>
      <c r="Q394" s="1"/>
      <c r="R394" s="1"/>
      <c r="S394" s="1"/>
      <c r="T394" s="1"/>
      <c r="U394" s="1"/>
      <c r="V394" s="1"/>
      <c r="W394" s="1"/>
      <c r="X394" s="1"/>
      <c r="Y394" s="1"/>
      <c r="Z394" s="1"/>
    </row>
    <row r="395" spans="1:26" ht="30">
      <c r="A395" s="432" t="s">
        <v>14</v>
      </c>
      <c r="B395" s="484"/>
      <c r="C395" s="489" t="s">
        <v>1049</v>
      </c>
      <c r="D395" s="488">
        <v>0</v>
      </c>
      <c r="E395" s="490" t="s">
        <v>137</v>
      </c>
      <c r="F395" s="489"/>
      <c r="G395" s="440"/>
      <c r="H395" s="110"/>
      <c r="I395" s="530"/>
      <c r="J395" s="889"/>
      <c r="K395" s="514"/>
      <c r="L395" s="453"/>
      <c r="M395" s="1"/>
      <c r="N395" s="1"/>
      <c r="O395" s="1"/>
      <c r="P395" s="1"/>
      <c r="Q395" s="1"/>
      <c r="R395" s="1"/>
      <c r="S395" s="1"/>
      <c r="T395" s="1"/>
      <c r="U395" s="1"/>
      <c r="V395" s="1"/>
      <c r="W395" s="1"/>
      <c r="X395" s="1"/>
      <c r="Y395" s="1"/>
      <c r="Z395" s="1"/>
    </row>
    <row r="396" spans="1:26" ht="15.75">
      <c r="A396" s="432" t="s">
        <v>14</v>
      </c>
      <c r="B396" s="484"/>
      <c r="C396" s="489" t="s">
        <v>1048</v>
      </c>
      <c r="D396" s="488">
        <v>0</v>
      </c>
      <c r="E396" s="490" t="s">
        <v>137</v>
      </c>
      <c r="F396" s="489"/>
      <c r="G396" s="440"/>
      <c r="H396" s="110"/>
      <c r="I396" s="530"/>
      <c r="J396" s="889"/>
      <c r="K396" s="514"/>
      <c r="L396" s="453"/>
      <c r="M396" s="1"/>
      <c r="N396" s="1"/>
      <c r="O396" s="1"/>
      <c r="P396" s="1"/>
      <c r="Q396" s="1"/>
      <c r="R396" s="1"/>
      <c r="S396" s="1"/>
      <c r="T396" s="1"/>
      <c r="U396" s="1"/>
      <c r="V396" s="1"/>
      <c r="W396" s="1"/>
      <c r="X396" s="1"/>
      <c r="Y396" s="1"/>
      <c r="Z396" s="1"/>
    </row>
    <row r="397" spans="1:26" ht="94.5">
      <c r="A397" s="432" t="s">
        <v>1427</v>
      </c>
      <c r="B397" s="496" t="s">
        <v>1051</v>
      </c>
      <c r="C397" s="489" t="s">
        <v>1428</v>
      </c>
      <c r="D397" s="488">
        <v>0</v>
      </c>
      <c r="E397" s="490" t="s">
        <v>137</v>
      </c>
      <c r="F397" s="489"/>
      <c r="G397" s="440"/>
      <c r="H397" s="110"/>
      <c r="I397" s="530"/>
      <c r="J397" s="889"/>
      <c r="K397" s="514"/>
      <c r="L397" s="453"/>
      <c r="M397" s="1"/>
      <c r="N397" s="1"/>
      <c r="O397" s="1"/>
      <c r="P397" s="1"/>
      <c r="Q397" s="1"/>
      <c r="R397" s="1"/>
      <c r="S397" s="1"/>
      <c r="T397" s="1"/>
      <c r="U397" s="1"/>
      <c r="V397" s="1"/>
      <c r="W397" s="1"/>
      <c r="X397" s="1"/>
      <c r="Y397" s="1"/>
      <c r="Z397" s="1"/>
    </row>
    <row r="398" spans="1:26" ht="31.5" customHeight="1">
      <c r="A398" s="432" t="s">
        <v>14</v>
      </c>
      <c r="B398" s="496"/>
      <c r="C398" s="489" t="s">
        <v>1429</v>
      </c>
      <c r="D398" s="488">
        <v>0</v>
      </c>
      <c r="E398" s="490" t="s">
        <v>183</v>
      </c>
      <c r="F398" s="489"/>
      <c r="G398" s="440"/>
      <c r="H398" s="110"/>
      <c r="I398" s="530"/>
      <c r="J398" s="889"/>
      <c r="K398" s="514"/>
      <c r="L398" s="453"/>
      <c r="M398" s="1"/>
      <c r="N398" s="1"/>
      <c r="O398" s="1"/>
      <c r="P398" s="1"/>
      <c r="Q398" s="1"/>
      <c r="R398" s="1"/>
      <c r="S398" s="1"/>
      <c r="T398" s="1"/>
      <c r="U398" s="1"/>
      <c r="V398" s="1"/>
      <c r="W398" s="1"/>
      <c r="X398" s="1"/>
      <c r="Y398" s="1"/>
      <c r="Z398" s="1"/>
    </row>
    <row r="399" spans="1:26" ht="75">
      <c r="A399" s="432" t="s">
        <v>14</v>
      </c>
      <c r="B399" s="496"/>
      <c r="C399" s="487" t="s">
        <v>1430</v>
      </c>
      <c r="D399" s="488">
        <v>0</v>
      </c>
      <c r="E399" s="490" t="s">
        <v>137</v>
      </c>
      <c r="F399" s="489"/>
      <c r="G399" s="440"/>
      <c r="H399" s="110"/>
      <c r="I399" s="530"/>
      <c r="J399" s="523"/>
      <c r="K399" s="514"/>
      <c r="L399" s="453"/>
      <c r="M399" s="1"/>
      <c r="N399" s="1"/>
      <c r="O399" s="1"/>
      <c r="P399" s="1"/>
      <c r="Q399" s="1"/>
      <c r="R399" s="1"/>
      <c r="S399" s="1"/>
      <c r="T399" s="1"/>
      <c r="U399" s="1"/>
      <c r="V399" s="1"/>
      <c r="W399" s="1"/>
      <c r="X399" s="1"/>
      <c r="Y399" s="1"/>
      <c r="Z399" s="1"/>
    </row>
    <row r="400" spans="1:26" ht="90">
      <c r="A400" s="432" t="s">
        <v>14</v>
      </c>
      <c r="B400" s="496"/>
      <c r="C400" s="487" t="s">
        <v>1434</v>
      </c>
      <c r="D400" s="488">
        <v>0</v>
      </c>
      <c r="E400" s="490" t="s">
        <v>137</v>
      </c>
      <c r="F400" s="489"/>
      <c r="G400" s="440"/>
      <c r="H400" s="110"/>
      <c r="I400" s="530"/>
      <c r="J400" s="523"/>
      <c r="K400" s="514"/>
      <c r="L400" s="453"/>
      <c r="M400" s="1"/>
      <c r="N400" s="1"/>
      <c r="O400" s="1"/>
      <c r="P400" s="1"/>
      <c r="Q400" s="1"/>
      <c r="R400" s="1"/>
      <c r="S400" s="1"/>
      <c r="T400" s="1"/>
      <c r="U400" s="1"/>
      <c r="V400" s="1"/>
      <c r="W400" s="1"/>
      <c r="X400" s="1"/>
      <c r="Y400" s="1"/>
      <c r="Z400" s="1"/>
    </row>
    <row r="401" spans="1:26" ht="55.5" customHeight="1">
      <c r="A401" s="432" t="s">
        <v>14</v>
      </c>
      <c r="B401" s="496"/>
      <c r="C401" s="487" t="s">
        <v>1440</v>
      </c>
      <c r="D401" s="488">
        <v>0</v>
      </c>
      <c r="E401" s="490" t="s">
        <v>137</v>
      </c>
      <c r="F401" s="489"/>
      <c r="G401" s="440"/>
      <c r="H401" s="110"/>
      <c r="I401" s="530"/>
      <c r="J401" s="523"/>
      <c r="K401" s="514"/>
      <c r="L401" s="453"/>
      <c r="M401" s="1"/>
      <c r="N401" s="1"/>
      <c r="O401" s="1"/>
      <c r="P401" s="1"/>
      <c r="Q401" s="1"/>
      <c r="R401" s="1"/>
      <c r="S401" s="1"/>
      <c r="T401" s="1"/>
      <c r="U401" s="1"/>
      <c r="V401" s="1"/>
      <c r="W401" s="1"/>
      <c r="X401" s="1"/>
      <c r="Y401" s="1"/>
      <c r="Z401" s="1"/>
    </row>
    <row r="402" spans="1:26" ht="45">
      <c r="A402" s="432" t="s">
        <v>14</v>
      </c>
      <c r="B402" s="496"/>
      <c r="C402" s="489" t="s">
        <v>1441</v>
      </c>
      <c r="D402" s="488">
        <v>0</v>
      </c>
      <c r="E402" s="490" t="s">
        <v>262</v>
      </c>
      <c r="F402" s="489"/>
      <c r="G402" s="440"/>
      <c r="H402" s="110"/>
      <c r="I402" s="530"/>
      <c r="J402" s="889"/>
      <c r="K402" s="514"/>
      <c r="L402" s="453"/>
      <c r="M402" s="1"/>
      <c r="N402" s="1"/>
      <c r="O402" s="1"/>
      <c r="P402" s="1"/>
      <c r="Q402" s="1"/>
      <c r="R402" s="1"/>
      <c r="S402" s="1"/>
      <c r="T402" s="1"/>
      <c r="U402" s="1"/>
      <c r="V402" s="1"/>
      <c r="W402" s="1"/>
      <c r="X402" s="1"/>
      <c r="Y402" s="1"/>
      <c r="Z402" s="1"/>
    </row>
    <row r="403" spans="1:26" ht="45">
      <c r="A403" s="432" t="s">
        <v>14</v>
      </c>
      <c r="B403" s="496"/>
      <c r="C403" s="489" t="s">
        <v>1442</v>
      </c>
      <c r="D403" s="488">
        <v>0</v>
      </c>
      <c r="E403" s="490" t="s">
        <v>667</v>
      </c>
      <c r="F403" s="489"/>
      <c r="G403" s="440"/>
      <c r="H403" s="110"/>
      <c r="I403" s="530"/>
      <c r="J403" s="889"/>
      <c r="K403" s="514"/>
      <c r="L403" s="453"/>
      <c r="M403" s="1"/>
      <c r="N403" s="1"/>
      <c r="O403" s="1"/>
      <c r="P403" s="1"/>
      <c r="Q403" s="1"/>
      <c r="R403" s="1"/>
      <c r="S403" s="1"/>
      <c r="T403" s="1"/>
      <c r="U403" s="1"/>
      <c r="V403" s="1"/>
      <c r="W403" s="1"/>
      <c r="X403" s="1"/>
      <c r="Y403" s="1"/>
      <c r="Z403" s="1"/>
    </row>
    <row r="404" spans="1:26" ht="60.75" customHeight="1">
      <c r="A404" s="432" t="s">
        <v>14</v>
      </c>
      <c r="B404" s="496"/>
      <c r="C404" s="487" t="s">
        <v>1443</v>
      </c>
      <c r="D404" s="488">
        <v>0</v>
      </c>
      <c r="E404" s="490" t="s">
        <v>667</v>
      </c>
      <c r="F404" s="489"/>
      <c r="G404" s="440"/>
      <c r="H404" s="110"/>
      <c r="I404" s="530"/>
      <c r="J404" s="523"/>
      <c r="K404" s="514"/>
      <c r="L404" s="453"/>
      <c r="M404" s="1"/>
      <c r="N404" s="1"/>
      <c r="O404" s="1"/>
      <c r="P404" s="1"/>
      <c r="Q404" s="1"/>
      <c r="R404" s="1"/>
      <c r="S404" s="1"/>
      <c r="T404" s="1"/>
      <c r="U404" s="1"/>
      <c r="V404" s="1"/>
      <c r="W404" s="1"/>
      <c r="X404" s="1"/>
      <c r="Y404" s="1"/>
      <c r="Z404" s="1"/>
    </row>
    <row r="405" spans="1:26" ht="59.25" customHeight="1">
      <c r="A405" s="432" t="s">
        <v>14</v>
      </c>
      <c r="B405" s="496"/>
      <c r="C405" s="487" t="s">
        <v>1445</v>
      </c>
      <c r="D405" s="488">
        <v>0</v>
      </c>
      <c r="E405" s="490" t="s">
        <v>667</v>
      </c>
      <c r="F405" s="489"/>
      <c r="G405" s="440"/>
      <c r="H405" s="110"/>
      <c r="I405" s="530"/>
      <c r="J405" s="523"/>
      <c r="K405" s="514"/>
      <c r="L405" s="453"/>
      <c r="M405" s="1"/>
      <c r="N405" s="1"/>
      <c r="O405" s="1"/>
      <c r="P405" s="1"/>
      <c r="Q405" s="1"/>
      <c r="R405" s="1"/>
      <c r="S405" s="1"/>
      <c r="T405" s="1"/>
      <c r="U405" s="1"/>
      <c r="V405" s="1"/>
      <c r="W405" s="1"/>
      <c r="X405" s="1"/>
      <c r="Y405" s="1"/>
      <c r="Z405" s="1"/>
    </row>
    <row r="406" spans="1:26" ht="45">
      <c r="A406" s="432" t="s">
        <v>1447</v>
      </c>
      <c r="B406" s="484" t="s">
        <v>1053</v>
      </c>
      <c r="C406" s="489" t="s">
        <v>1448</v>
      </c>
      <c r="D406" s="488">
        <v>0</v>
      </c>
      <c r="E406" s="490" t="s">
        <v>780</v>
      </c>
      <c r="F406" s="489"/>
      <c r="G406" s="440"/>
      <c r="H406" s="110"/>
      <c r="I406" s="530"/>
      <c r="J406" s="889"/>
      <c r="K406" s="514"/>
      <c r="L406" s="453"/>
      <c r="M406" s="1"/>
      <c r="N406" s="1"/>
      <c r="O406" s="1"/>
      <c r="P406" s="1"/>
      <c r="Q406" s="1"/>
      <c r="R406" s="1"/>
      <c r="S406" s="1"/>
      <c r="T406" s="1"/>
      <c r="U406" s="1"/>
      <c r="V406" s="1"/>
      <c r="W406" s="1"/>
      <c r="X406" s="1"/>
      <c r="Y406" s="1"/>
      <c r="Z406" s="1"/>
    </row>
    <row r="407" spans="1:26" ht="45">
      <c r="A407" s="432" t="s">
        <v>14</v>
      </c>
      <c r="B407" s="484"/>
      <c r="C407" s="489" t="s">
        <v>1450</v>
      </c>
      <c r="D407" s="488">
        <v>0</v>
      </c>
      <c r="E407" s="490" t="s">
        <v>1452</v>
      </c>
      <c r="F407" s="489"/>
      <c r="G407" s="440"/>
      <c r="H407" s="110"/>
      <c r="I407" s="530"/>
      <c r="J407" s="889"/>
      <c r="K407" s="514"/>
      <c r="L407" s="453"/>
      <c r="M407" s="1"/>
      <c r="N407" s="1"/>
      <c r="O407" s="1"/>
      <c r="P407" s="1"/>
      <c r="Q407" s="1"/>
      <c r="R407" s="1"/>
      <c r="S407" s="1"/>
      <c r="T407" s="1"/>
      <c r="U407" s="1"/>
      <c r="V407" s="1"/>
      <c r="W407" s="1"/>
      <c r="X407" s="1"/>
      <c r="Y407" s="1"/>
      <c r="Z407" s="1"/>
    </row>
    <row r="408" spans="1:26" ht="30">
      <c r="A408" s="432" t="s">
        <v>14</v>
      </c>
      <c r="B408" s="484"/>
      <c r="C408" s="489" t="s">
        <v>1455</v>
      </c>
      <c r="D408" s="488">
        <v>0</v>
      </c>
      <c r="E408" s="490" t="s">
        <v>137</v>
      </c>
      <c r="F408" s="489" t="s">
        <v>1457</v>
      </c>
      <c r="G408" s="440"/>
      <c r="H408" s="110"/>
      <c r="I408" s="530"/>
      <c r="J408" s="889"/>
      <c r="K408" s="514"/>
      <c r="L408" s="453"/>
      <c r="M408" s="1"/>
      <c r="N408" s="1"/>
      <c r="O408" s="1"/>
      <c r="P408" s="1"/>
      <c r="Q408" s="1"/>
      <c r="R408" s="1"/>
      <c r="S408" s="1"/>
      <c r="T408" s="1"/>
      <c r="U408" s="1"/>
      <c r="V408" s="1"/>
      <c r="W408" s="1"/>
      <c r="X408" s="1"/>
      <c r="Y408" s="1"/>
      <c r="Z408" s="1"/>
    </row>
    <row r="409" spans="1:26" ht="30">
      <c r="A409" s="432" t="s">
        <v>14</v>
      </c>
      <c r="B409" s="484"/>
      <c r="C409" s="489" t="s">
        <v>1458</v>
      </c>
      <c r="D409" s="488">
        <v>0</v>
      </c>
      <c r="E409" s="490" t="s">
        <v>63</v>
      </c>
      <c r="F409" s="489" t="s">
        <v>1461</v>
      </c>
      <c r="G409" s="440"/>
      <c r="H409" s="110"/>
      <c r="I409" s="530"/>
      <c r="J409" s="889"/>
      <c r="K409" s="514"/>
      <c r="L409" s="453"/>
      <c r="M409" s="1"/>
      <c r="N409" s="1"/>
      <c r="O409" s="1"/>
      <c r="P409" s="1"/>
      <c r="Q409" s="1"/>
      <c r="R409" s="1"/>
      <c r="S409" s="1"/>
      <c r="T409" s="1"/>
      <c r="U409" s="1"/>
      <c r="V409" s="1"/>
      <c r="W409" s="1"/>
      <c r="X409" s="1"/>
      <c r="Y409" s="1"/>
      <c r="Z409" s="1"/>
    </row>
    <row r="410" spans="1:26" ht="39.75" customHeight="1">
      <c r="A410" s="463" t="s">
        <v>1462</v>
      </c>
      <c r="B410" s="1048" t="s">
        <v>1055</v>
      </c>
      <c r="C410" s="1049"/>
      <c r="D410" s="1049"/>
      <c r="E410" s="1049"/>
      <c r="F410" s="1049"/>
      <c r="G410" s="1049"/>
      <c r="H410" s="110">
        <f>SUM(D411:D413)</f>
        <v>0</v>
      </c>
      <c r="I410" s="530">
        <f>COUNT(D411:D413)*2</f>
        <v>4</v>
      </c>
      <c r="J410" s="453"/>
      <c r="K410" s="514"/>
      <c r="L410" s="453"/>
      <c r="M410" s="1"/>
      <c r="N410" s="1"/>
      <c r="O410" s="1"/>
      <c r="P410" s="1"/>
      <c r="Q410" s="1"/>
      <c r="R410" s="1"/>
      <c r="S410" s="1"/>
      <c r="T410" s="1"/>
      <c r="U410" s="1"/>
      <c r="V410" s="1"/>
      <c r="W410" s="1"/>
      <c r="X410" s="1"/>
      <c r="Y410" s="1"/>
      <c r="Z410" s="1"/>
    </row>
    <row r="411" spans="1:26" ht="47.25">
      <c r="A411" s="432" t="s">
        <v>1469</v>
      </c>
      <c r="B411" s="484" t="s">
        <v>1057</v>
      </c>
      <c r="C411" s="489" t="s">
        <v>1058</v>
      </c>
      <c r="D411" s="488">
        <v>0</v>
      </c>
      <c r="E411" s="490" t="s">
        <v>183</v>
      </c>
      <c r="F411" s="489"/>
      <c r="G411" s="440"/>
      <c r="H411" s="110"/>
      <c r="I411" s="530"/>
      <c r="J411" s="453"/>
      <c r="K411" s="514"/>
      <c r="L411" s="453"/>
      <c r="M411" s="1"/>
      <c r="N411" s="1"/>
      <c r="O411" s="1"/>
      <c r="P411" s="1"/>
      <c r="Q411" s="1"/>
      <c r="R411" s="1"/>
      <c r="S411" s="1"/>
      <c r="T411" s="1"/>
      <c r="U411" s="1"/>
      <c r="V411" s="1"/>
      <c r="W411" s="1"/>
      <c r="X411" s="1"/>
      <c r="Y411" s="1"/>
      <c r="Z411" s="1"/>
    </row>
    <row r="412" spans="1:26" ht="31.5" hidden="1" customHeight="1">
      <c r="A412" s="459" t="s">
        <v>1060</v>
      </c>
      <c r="B412" s="484" t="s">
        <v>1061</v>
      </c>
      <c r="C412" s="440"/>
      <c r="D412" s="488"/>
      <c r="E412" s="490"/>
      <c r="F412" s="440"/>
      <c r="G412" s="440"/>
      <c r="H412" s="110"/>
      <c r="I412" s="530"/>
      <c r="J412" s="514"/>
      <c r="K412" s="514"/>
      <c r="L412" s="514"/>
      <c r="M412" s="1"/>
      <c r="N412" s="1"/>
      <c r="O412" s="1"/>
      <c r="P412" s="1"/>
      <c r="Q412" s="1"/>
      <c r="R412" s="1"/>
      <c r="S412" s="1"/>
      <c r="T412" s="1"/>
      <c r="U412" s="1"/>
      <c r="V412" s="1"/>
      <c r="W412" s="1"/>
      <c r="X412" s="1"/>
      <c r="Y412" s="1"/>
      <c r="Z412" s="1"/>
    </row>
    <row r="413" spans="1:26" ht="47.25">
      <c r="A413" s="432" t="s">
        <v>1470</v>
      </c>
      <c r="B413" s="484" t="s">
        <v>1063</v>
      </c>
      <c r="C413" s="489" t="s">
        <v>1472</v>
      </c>
      <c r="D413" s="488">
        <v>0</v>
      </c>
      <c r="E413" s="490" t="s">
        <v>137</v>
      </c>
      <c r="F413" s="489"/>
      <c r="G413" s="440"/>
      <c r="H413" s="110"/>
      <c r="I413" s="530"/>
      <c r="J413" s="453"/>
      <c r="K413" s="514"/>
      <c r="L413" s="453"/>
      <c r="M413" s="1"/>
      <c r="N413" s="1"/>
      <c r="O413" s="1"/>
      <c r="P413" s="1"/>
      <c r="Q413" s="1"/>
      <c r="R413" s="1"/>
      <c r="S413" s="1"/>
      <c r="T413" s="1"/>
      <c r="U413" s="1"/>
      <c r="V413" s="1"/>
      <c r="W413" s="1"/>
      <c r="X413" s="1"/>
      <c r="Y413" s="1"/>
      <c r="Z413" s="1"/>
    </row>
    <row r="414" spans="1:26" ht="39.75" customHeight="1">
      <c r="A414" s="463" t="s">
        <v>1473</v>
      </c>
      <c r="B414" s="1048" t="s">
        <v>1066</v>
      </c>
      <c r="C414" s="1049"/>
      <c r="D414" s="1049"/>
      <c r="E414" s="1049"/>
      <c r="F414" s="1049"/>
      <c r="G414" s="1049"/>
      <c r="H414" s="110">
        <f>SUM(D422:D428)</f>
        <v>0</v>
      </c>
      <c r="I414" s="530">
        <f>COUNT(D422:D428)*2</f>
        <v>14</v>
      </c>
      <c r="J414" s="453"/>
      <c r="K414" s="514"/>
      <c r="L414" s="453"/>
      <c r="M414" s="1"/>
      <c r="N414" s="1"/>
      <c r="O414" s="1"/>
      <c r="P414" s="1"/>
      <c r="Q414" s="1"/>
      <c r="R414" s="1"/>
      <c r="S414" s="1"/>
      <c r="T414" s="1"/>
      <c r="U414" s="1"/>
      <c r="V414" s="1"/>
      <c r="W414" s="1"/>
      <c r="X414" s="1"/>
      <c r="Y414" s="1"/>
      <c r="Z414" s="1"/>
    </row>
    <row r="415" spans="1:26" ht="31.5" hidden="1" customHeight="1">
      <c r="A415" s="459" t="s">
        <v>1067</v>
      </c>
      <c r="B415" s="484" t="s">
        <v>1068</v>
      </c>
      <c r="C415" s="440"/>
      <c r="D415" s="490"/>
      <c r="E415" s="490"/>
      <c r="F415" s="440"/>
      <c r="G415" s="440"/>
      <c r="H415" s="110"/>
      <c r="I415" s="530"/>
      <c r="J415" s="514"/>
      <c r="K415" s="514"/>
      <c r="L415" s="514"/>
      <c r="M415" s="1"/>
      <c r="N415" s="1"/>
      <c r="O415" s="1"/>
      <c r="P415" s="1"/>
      <c r="Q415" s="1"/>
      <c r="R415" s="1"/>
      <c r="S415" s="1"/>
      <c r="T415" s="1"/>
      <c r="U415" s="1"/>
      <c r="V415" s="1"/>
      <c r="W415" s="1"/>
      <c r="X415" s="1"/>
      <c r="Y415" s="1"/>
      <c r="Z415" s="1"/>
    </row>
    <row r="416" spans="1:26" ht="31.5" hidden="1" customHeight="1">
      <c r="A416" s="459" t="s">
        <v>1069</v>
      </c>
      <c r="B416" s="484" t="s">
        <v>1070</v>
      </c>
      <c r="C416" s="440"/>
      <c r="D416" s="490"/>
      <c r="E416" s="490"/>
      <c r="F416" s="440"/>
      <c r="G416" s="440"/>
      <c r="H416" s="110"/>
      <c r="I416" s="530"/>
      <c r="J416" s="514"/>
      <c r="K416" s="514"/>
      <c r="L416" s="514"/>
      <c r="M416" s="1"/>
      <c r="N416" s="1"/>
      <c r="O416" s="1"/>
      <c r="P416" s="1"/>
      <c r="Q416" s="1"/>
      <c r="R416" s="1"/>
      <c r="S416" s="1"/>
      <c r="T416" s="1"/>
      <c r="U416" s="1"/>
      <c r="V416" s="1"/>
      <c r="W416" s="1"/>
      <c r="X416" s="1"/>
      <c r="Y416" s="1"/>
      <c r="Z416" s="1"/>
    </row>
    <row r="417" spans="1:26" ht="31.5" hidden="1" customHeight="1">
      <c r="A417" s="459" t="s">
        <v>1071</v>
      </c>
      <c r="B417" s="484" t="s">
        <v>1072</v>
      </c>
      <c r="C417" s="440"/>
      <c r="D417" s="490"/>
      <c r="E417" s="490"/>
      <c r="F417" s="440"/>
      <c r="G417" s="440"/>
      <c r="H417" s="110"/>
      <c r="I417" s="530"/>
      <c r="J417" s="514"/>
      <c r="K417" s="514"/>
      <c r="L417" s="514"/>
      <c r="M417" s="1"/>
      <c r="N417" s="1"/>
      <c r="O417" s="1"/>
      <c r="P417" s="1"/>
      <c r="Q417" s="1"/>
      <c r="R417" s="1"/>
      <c r="S417" s="1"/>
      <c r="T417" s="1"/>
      <c r="U417" s="1"/>
      <c r="V417" s="1"/>
      <c r="W417" s="1"/>
      <c r="X417" s="1"/>
      <c r="Y417" s="1"/>
      <c r="Z417" s="1"/>
    </row>
    <row r="418" spans="1:26" ht="31.5" hidden="1" customHeight="1">
      <c r="A418" s="459" t="s">
        <v>1074</v>
      </c>
      <c r="B418" s="484" t="s">
        <v>1075</v>
      </c>
      <c r="C418" s="440"/>
      <c r="D418" s="490"/>
      <c r="E418" s="490"/>
      <c r="F418" s="440"/>
      <c r="G418" s="440"/>
      <c r="H418" s="110"/>
      <c r="I418" s="530"/>
      <c r="J418" s="514"/>
      <c r="K418" s="514"/>
      <c r="L418" s="514"/>
      <c r="M418" s="1"/>
      <c r="N418" s="1"/>
      <c r="O418" s="1"/>
      <c r="P418" s="1"/>
      <c r="Q418" s="1"/>
      <c r="R418" s="1"/>
      <c r="S418" s="1"/>
      <c r="T418" s="1"/>
      <c r="U418" s="1"/>
      <c r="V418" s="1"/>
      <c r="W418" s="1"/>
      <c r="X418" s="1"/>
      <c r="Y418" s="1"/>
      <c r="Z418" s="1"/>
    </row>
    <row r="419" spans="1:26" ht="63" hidden="1">
      <c r="A419" s="459" t="s">
        <v>1477</v>
      </c>
      <c r="B419" s="484" t="s">
        <v>1077</v>
      </c>
      <c r="C419" s="489"/>
      <c r="D419" s="490"/>
      <c r="E419" s="490"/>
      <c r="F419" s="440"/>
      <c r="G419" s="440"/>
      <c r="H419" s="110"/>
      <c r="I419" s="530"/>
      <c r="J419" s="514"/>
      <c r="K419" s="514"/>
      <c r="L419" s="514"/>
      <c r="M419" s="1"/>
      <c r="N419" s="1"/>
      <c r="O419" s="1"/>
      <c r="P419" s="1"/>
      <c r="Q419" s="1"/>
      <c r="R419" s="1"/>
      <c r="S419" s="1"/>
      <c r="T419" s="1"/>
      <c r="U419" s="1"/>
      <c r="V419" s="1"/>
      <c r="W419" s="1"/>
      <c r="X419" s="1"/>
      <c r="Y419" s="1"/>
      <c r="Z419" s="1"/>
    </row>
    <row r="420" spans="1:26" ht="31.5" hidden="1" customHeight="1">
      <c r="A420" s="459" t="s">
        <v>1080</v>
      </c>
      <c r="B420" s="484" t="s">
        <v>1081</v>
      </c>
      <c r="C420" s="440"/>
      <c r="D420" s="490"/>
      <c r="E420" s="490"/>
      <c r="F420" s="440"/>
      <c r="G420" s="440"/>
      <c r="H420" s="110"/>
      <c r="I420" s="530"/>
      <c r="J420" s="514"/>
      <c r="K420" s="514"/>
      <c r="L420" s="514"/>
      <c r="M420" s="1"/>
      <c r="N420" s="1"/>
      <c r="O420" s="1"/>
      <c r="P420" s="1"/>
      <c r="Q420" s="1"/>
      <c r="R420" s="1"/>
      <c r="S420" s="1"/>
      <c r="T420" s="1"/>
      <c r="U420" s="1"/>
      <c r="V420" s="1"/>
      <c r="W420" s="1"/>
      <c r="X420" s="1"/>
      <c r="Y420" s="1"/>
      <c r="Z420" s="1"/>
    </row>
    <row r="421" spans="1:26" ht="31.5" hidden="1" customHeight="1">
      <c r="A421" s="459" t="s">
        <v>1082</v>
      </c>
      <c r="B421" s="484" t="s">
        <v>1083</v>
      </c>
      <c r="C421" s="440"/>
      <c r="D421" s="490"/>
      <c r="E421" s="490"/>
      <c r="F421" s="440"/>
      <c r="G421" s="440"/>
      <c r="H421" s="110"/>
      <c r="I421" s="530"/>
      <c r="J421" s="514"/>
      <c r="K421" s="514"/>
      <c r="L421" s="514"/>
      <c r="M421" s="1"/>
      <c r="N421" s="1"/>
      <c r="O421" s="1"/>
      <c r="P421" s="1"/>
      <c r="Q421" s="1"/>
      <c r="R421" s="1"/>
      <c r="S421" s="1"/>
      <c r="T421" s="1"/>
      <c r="U421" s="1"/>
      <c r="V421" s="1"/>
      <c r="W421" s="1"/>
      <c r="X421" s="1"/>
      <c r="Y421" s="1"/>
      <c r="Z421" s="1"/>
    </row>
    <row r="422" spans="1:26" ht="31.5" customHeight="1">
      <c r="A422" s="432" t="s">
        <v>1085</v>
      </c>
      <c r="B422" s="484" t="s">
        <v>1086</v>
      </c>
      <c r="C422" s="489" t="s">
        <v>1483</v>
      </c>
      <c r="D422" s="488">
        <v>0</v>
      </c>
      <c r="E422" s="490" t="s">
        <v>780</v>
      </c>
      <c r="F422" s="489"/>
      <c r="G422" s="440"/>
      <c r="H422" s="110"/>
      <c r="I422" s="530"/>
      <c r="J422" s="453"/>
      <c r="K422" s="514"/>
      <c r="L422" s="453"/>
      <c r="M422" s="1"/>
      <c r="N422" s="1"/>
      <c r="O422" s="1"/>
      <c r="P422" s="1"/>
      <c r="Q422" s="1"/>
      <c r="R422" s="1"/>
      <c r="S422" s="1"/>
      <c r="T422" s="1"/>
      <c r="U422" s="1"/>
      <c r="V422" s="1"/>
      <c r="W422" s="1"/>
      <c r="X422" s="1"/>
      <c r="Y422" s="1"/>
      <c r="Z422" s="1"/>
    </row>
    <row r="423" spans="1:26" ht="31.5" customHeight="1">
      <c r="A423" s="432" t="s">
        <v>1088</v>
      </c>
      <c r="B423" s="484" t="s">
        <v>1089</v>
      </c>
      <c r="C423" s="487" t="s">
        <v>1485</v>
      </c>
      <c r="D423" s="488">
        <v>0</v>
      </c>
      <c r="E423" s="490" t="s">
        <v>667</v>
      </c>
      <c r="F423" s="489"/>
      <c r="G423" s="440"/>
      <c r="H423" s="110"/>
      <c r="I423" s="530"/>
      <c r="J423" s="453"/>
      <c r="K423" s="514"/>
      <c r="L423" s="453"/>
      <c r="M423" s="1"/>
      <c r="N423" s="1"/>
      <c r="O423" s="1"/>
      <c r="P423" s="1"/>
      <c r="Q423" s="1"/>
      <c r="R423" s="1"/>
      <c r="S423" s="1"/>
      <c r="T423" s="1"/>
      <c r="U423" s="1"/>
      <c r="V423" s="1"/>
      <c r="W423" s="1"/>
      <c r="X423" s="1"/>
      <c r="Y423" s="1"/>
      <c r="Z423" s="1"/>
    </row>
    <row r="424" spans="1:26" ht="43.5" customHeight="1">
      <c r="A424" s="432"/>
      <c r="B424" s="484"/>
      <c r="C424" s="487" t="s">
        <v>1486</v>
      </c>
      <c r="D424" s="488">
        <v>0</v>
      </c>
      <c r="E424" s="490" t="s">
        <v>87</v>
      </c>
      <c r="F424" s="489"/>
      <c r="G424" s="440"/>
      <c r="H424" s="110"/>
      <c r="I424" s="530"/>
      <c r="J424" s="453"/>
      <c r="K424" s="514"/>
      <c r="L424" s="453"/>
      <c r="M424" s="1"/>
      <c r="N424" s="1"/>
      <c r="O424" s="1"/>
      <c r="P424" s="1"/>
      <c r="Q424" s="1"/>
      <c r="R424" s="1"/>
      <c r="S424" s="1"/>
      <c r="T424" s="1"/>
      <c r="U424" s="1"/>
      <c r="V424" s="1"/>
      <c r="W424" s="1"/>
      <c r="X424" s="1"/>
      <c r="Y424" s="1"/>
      <c r="Z424" s="1"/>
    </row>
    <row r="425" spans="1:26" ht="48" customHeight="1">
      <c r="A425" s="432"/>
      <c r="B425" s="484"/>
      <c r="C425" s="487" t="s">
        <v>1490</v>
      </c>
      <c r="D425" s="488">
        <v>0</v>
      </c>
      <c r="E425" s="490" t="s">
        <v>667</v>
      </c>
      <c r="F425" s="489"/>
      <c r="G425" s="440"/>
      <c r="H425" s="110"/>
      <c r="I425" s="530"/>
      <c r="J425" s="453"/>
      <c r="K425" s="514"/>
      <c r="L425" s="453"/>
      <c r="M425" s="1"/>
      <c r="N425" s="1"/>
      <c r="O425" s="1"/>
      <c r="P425" s="1"/>
      <c r="Q425" s="1"/>
      <c r="R425" s="1"/>
      <c r="S425" s="1"/>
      <c r="T425" s="1"/>
      <c r="U425" s="1"/>
      <c r="V425" s="1"/>
      <c r="W425" s="1"/>
      <c r="X425" s="1"/>
      <c r="Y425" s="1"/>
      <c r="Z425" s="1"/>
    </row>
    <row r="426" spans="1:26" ht="56.25" customHeight="1">
      <c r="A426" s="432"/>
      <c r="B426" s="484"/>
      <c r="C426" s="487" t="s">
        <v>1492</v>
      </c>
      <c r="D426" s="488">
        <v>0</v>
      </c>
      <c r="E426" s="490" t="s">
        <v>137</v>
      </c>
      <c r="F426" s="489"/>
      <c r="G426" s="440"/>
      <c r="H426" s="110"/>
      <c r="I426" s="530"/>
      <c r="J426" s="453"/>
      <c r="K426" s="514"/>
      <c r="L426" s="453"/>
      <c r="M426" s="1"/>
      <c r="N426" s="1"/>
      <c r="O426" s="1"/>
      <c r="P426" s="1"/>
      <c r="Q426" s="1"/>
      <c r="R426" s="1"/>
      <c r="S426" s="1"/>
      <c r="T426" s="1"/>
      <c r="U426" s="1"/>
      <c r="V426" s="1"/>
      <c r="W426" s="1"/>
      <c r="X426" s="1"/>
      <c r="Y426" s="1"/>
      <c r="Z426" s="1"/>
    </row>
    <row r="427" spans="1:26" ht="39" customHeight="1">
      <c r="A427" s="432"/>
      <c r="B427" s="484"/>
      <c r="C427" s="487" t="s">
        <v>1496</v>
      </c>
      <c r="D427" s="488">
        <v>0</v>
      </c>
      <c r="E427" s="490" t="s">
        <v>667</v>
      </c>
      <c r="F427" s="489"/>
      <c r="G427" s="440"/>
      <c r="H427" s="110"/>
      <c r="I427" s="530"/>
      <c r="J427" s="453"/>
      <c r="K427" s="514"/>
      <c r="L427" s="453"/>
      <c r="M427" s="1"/>
      <c r="N427" s="1"/>
      <c r="O427" s="1"/>
      <c r="P427" s="1"/>
      <c r="Q427" s="1"/>
      <c r="R427" s="1"/>
      <c r="S427" s="1"/>
      <c r="T427" s="1"/>
      <c r="U427" s="1"/>
      <c r="V427" s="1"/>
      <c r="W427" s="1"/>
      <c r="X427" s="1"/>
      <c r="Y427" s="1"/>
      <c r="Z427" s="1"/>
    </row>
    <row r="428" spans="1:26" ht="82.5" customHeight="1">
      <c r="A428" s="432" t="s">
        <v>1090</v>
      </c>
      <c r="B428" s="484" t="s">
        <v>1091</v>
      </c>
      <c r="C428" s="487" t="s">
        <v>1500</v>
      </c>
      <c r="D428" s="488">
        <v>0</v>
      </c>
      <c r="E428" s="490" t="s">
        <v>667</v>
      </c>
      <c r="F428" s="489"/>
      <c r="G428" s="440"/>
      <c r="H428" s="110"/>
      <c r="I428" s="530"/>
      <c r="J428" s="453"/>
      <c r="K428" s="514"/>
      <c r="L428" s="453"/>
      <c r="M428" s="1"/>
      <c r="N428" s="1"/>
      <c r="O428" s="1"/>
      <c r="P428" s="1"/>
      <c r="Q428" s="1"/>
      <c r="R428" s="1"/>
      <c r="S428" s="1"/>
      <c r="T428" s="1"/>
      <c r="U428" s="1"/>
      <c r="V428" s="1"/>
      <c r="W428" s="1"/>
      <c r="X428" s="1"/>
      <c r="Y428" s="1"/>
      <c r="Z428" s="1"/>
    </row>
    <row r="429" spans="1:26" ht="39.75" hidden="1" customHeight="1">
      <c r="A429" s="468" t="s">
        <v>1093</v>
      </c>
      <c r="B429" s="1048" t="s">
        <v>1094</v>
      </c>
      <c r="C429" s="1049"/>
      <c r="D429" s="1049"/>
      <c r="E429" s="1049"/>
      <c r="F429" s="1049"/>
      <c r="G429" s="1049"/>
      <c r="H429" s="110"/>
      <c r="I429" s="530"/>
      <c r="J429" s="514"/>
      <c r="K429" s="514"/>
      <c r="L429" s="514"/>
      <c r="M429" s="1"/>
      <c r="N429" s="1"/>
      <c r="O429" s="1"/>
      <c r="P429" s="1"/>
      <c r="Q429" s="1"/>
      <c r="R429" s="1"/>
      <c r="S429" s="1"/>
      <c r="T429" s="1"/>
      <c r="U429" s="1"/>
      <c r="V429" s="1"/>
      <c r="W429" s="1"/>
      <c r="X429" s="1"/>
      <c r="Y429" s="1"/>
      <c r="Z429" s="1"/>
    </row>
    <row r="430" spans="1:26" ht="31.5" hidden="1" customHeight="1">
      <c r="A430" s="459" t="s">
        <v>1096</v>
      </c>
      <c r="B430" s="484" t="s">
        <v>1097</v>
      </c>
      <c r="C430" s="440"/>
      <c r="D430" s="490"/>
      <c r="E430" s="490"/>
      <c r="F430" s="440"/>
      <c r="G430" s="440"/>
      <c r="H430" s="110"/>
      <c r="I430" s="530"/>
      <c r="J430" s="514"/>
      <c r="K430" s="514"/>
      <c r="L430" s="514"/>
      <c r="M430" s="1"/>
      <c r="N430" s="1"/>
      <c r="O430" s="1"/>
      <c r="P430" s="1"/>
      <c r="Q430" s="1"/>
      <c r="R430" s="1"/>
      <c r="S430" s="1"/>
      <c r="T430" s="1"/>
      <c r="U430" s="1"/>
      <c r="V430" s="1"/>
      <c r="W430" s="1"/>
      <c r="X430" s="1"/>
      <c r="Y430" s="1"/>
      <c r="Z430" s="1"/>
    </row>
    <row r="431" spans="1:26" ht="31.5" hidden="1" customHeight="1">
      <c r="A431" s="459" t="s">
        <v>1099</v>
      </c>
      <c r="B431" s="484" t="s">
        <v>1100</v>
      </c>
      <c r="C431" s="440"/>
      <c r="D431" s="490"/>
      <c r="E431" s="490"/>
      <c r="F431" s="440"/>
      <c r="G431" s="440"/>
      <c r="H431" s="110"/>
      <c r="I431" s="530"/>
      <c r="J431" s="514"/>
      <c r="K431" s="514"/>
      <c r="L431" s="514"/>
      <c r="M431" s="1"/>
      <c r="N431" s="1"/>
      <c r="O431" s="1"/>
      <c r="P431" s="1"/>
      <c r="Q431" s="1"/>
      <c r="R431" s="1"/>
      <c r="S431" s="1"/>
      <c r="T431" s="1"/>
      <c r="U431" s="1"/>
      <c r="V431" s="1"/>
      <c r="W431" s="1"/>
      <c r="X431" s="1"/>
      <c r="Y431" s="1"/>
      <c r="Z431" s="1"/>
    </row>
    <row r="432" spans="1:26" ht="31.5" hidden="1" customHeight="1">
      <c r="A432" s="459" t="s">
        <v>1101</v>
      </c>
      <c r="B432" s="484" t="s">
        <v>1102</v>
      </c>
      <c r="C432" s="440"/>
      <c r="D432" s="490"/>
      <c r="E432" s="490"/>
      <c r="F432" s="440"/>
      <c r="G432" s="440"/>
      <c r="H432" s="110"/>
      <c r="I432" s="530"/>
      <c r="J432" s="514"/>
      <c r="K432" s="514"/>
      <c r="L432" s="514"/>
      <c r="M432" s="1"/>
      <c r="N432" s="1"/>
      <c r="O432" s="1"/>
      <c r="P432" s="1"/>
      <c r="Q432" s="1"/>
      <c r="R432" s="1"/>
      <c r="S432" s="1"/>
      <c r="T432" s="1"/>
      <c r="U432" s="1"/>
      <c r="V432" s="1"/>
      <c r="W432" s="1"/>
      <c r="X432" s="1"/>
      <c r="Y432" s="1"/>
      <c r="Z432" s="1"/>
    </row>
    <row r="433" spans="1:26" ht="39.75" customHeight="1">
      <c r="A433" s="463" t="s">
        <v>1504</v>
      </c>
      <c r="B433" s="1048" t="s">
        <v>1105</v>
      </c>
      <c r="C433" s="1049"/>
      <c r="D433" s="1049"/>
      <c r="E433" s="1049"/>
      <c r="F433" s="1049"/>
      <c r="G433" s="1049"/>
      <c r="H433" s="110">
        <f>SUM(D434:D438)</f>
        <v>0</v>
      </c>
      <c r="I433" s="530">
        <f>COUNT(D434:D435)*2</f>
        <v>4</v>
      </c>
      <c r="J433" s="453"/>
      <c r="K433" s="514"/>
      <c r="L433" s="453"/>
      <c r="M433" s="1"/>
      <c r="N433" s="1"/>
      <c r="O433" s="1"/>
      <c r="P433" s="1"/>
      <c r="Q433" s="1"/>
      <c r="R433" s="1"/>
      <c r="S433" s="1"/>
      <c r="T433" s="1"/>
      <c r="U433" s="1"/>
      <c r="V433" s="1"/>
      <c r="W433" s="1"/>
      <c r="X433" s="1"/>
      <c r="Y433" s="1"/>
      <c r="Z433" s="1"/>
    </row>
    <row r="434" spans="1:26" ht="31.5">
      <c r="A434" s="432" t="s">
        <v>1512</v>
      </c>
      <c r="B434" s="484" t="s">
        <v>1108</v>
      </c>
      <c r="C434" s="489" t="s">
        <v>1514</v>
      </c>
      <c r="D434" s="488">
        <v>0</v>
      </c>
      <c r="E434" s="490" t="s">
        <v>137</v>
      </c>
      <c r="F434" s="489" t="s">
        <v>1515</v>
      </c>
      <c r="G434" s="440"/>
      <c r="H434" s="110"/>
      <c r="I434" s="530"/>
      <c r="J434" s="453"/>
      <c r="K434" s="514"/>
      <c r="L434" s="453"/>
      <c r="M434" s="1"/>
      <c r="N434" s="1"/>
      <c r="O434" s="1"/>
      <c r="P434" s="1"/>
      <c r="Q434" s="1"/>
      <c r="R434" s="1"/>
      <c r="S434" s="1"/>
      <c r="T434" s="1"/>
      <c r="U434" s="1"/>
      <c r="V434" s="1"/>
      <c r="W434" s="1"/>
      <c r="X434" s="1"/>
      <c r="Y434" s="1"/>
      <c r="Z434" s="1"/>
    </row>
    <row r="435" spans="1:26" ht="30">
      <c r="A435" s="432" t="s">
        <v>14</v>
      </c>
      <c r="B435" s="484"/>
      <c r="C435" s="489" t="s">
        <v>1517</v>
      </c>
      <c r="D435" s="488">
        <v>0</v>
      </c>
      <c r="E435" s="490" t="s">
        <v>350</v>
      </c>
      <c r="F435" s="489" t="s">
        <v>1519</v>
      </c>
      <c r="G435" s="440"/>
      <c r="H435" s="110"/>
      <c r="I435" s="530"/>
      <c r="J435" s="453"/>
      <c r="K435" s="514"/>
      <c r="L435" s="453"/>
      <c r="M435" s="1"/>
      <c r="N435" s="1"/>
      <c r="O435" s="1"/>
      <c r="P435" s="1"/>
      <c r="Q435" s="1"/>
      <c r="R435" s="1"/>
      <c r="S435" s="1"/>
      <c r="T435" s="1"/>
      <c r="U435" s="1"/>
      <c r="V435" s="1"/>
      <c r="W435" s="1"/>
      <c r="X435" s="1"/>
      <c r="Y435" s="1"/>
      <c r="Z435" s="1"/>
    </row>
    <row r="436" spans="1:26" ht="31.5" hidden="1" customHeight="1">
      <c r="A436" s="459" t="s">
        <v>1110</v>
      </c>
      <c r="B436" s="484" t="s">
        <v>1111</v>
      </c>
      <c r="C436" s="440"/>
      <c r="D436" s="490"/>
      <c r="E436" s="490"/>
      <c r="F436" s="440"/>
      <c r="G436" s="440"/>
      <c r="H436" s="110"/>
      <c r="I436" s="530"/>
      <c r="J436" s="514"/>
      <c r="K436" s="514"/>
      <c r="L436" s="514"/>
      <c r="M436" s="1"/>
      <c r="N436" s="1"/>
      <c r="O436" s="1"/>
      <c r="P436" s="1"/>
      <c r="Q436" s="1"/>
      <c r="R436" s="1"/>
      <c r="S436" s="1"/>
      <c r="T436" s="1"/>
      <c r="U436" s="1"/>
      <c r="V436" s="1"/>
      <c r="W436" s="1"/>
      <c r="X436" s="1"/>
      <c r="Y436" s="1"/>
      <c r="Z436" s="1"/>
    </row>
    <row r="437" spans="1:26" ht="31.5" hidden="1" customHeight="1">
      <c r="A437" s="459" t="s">
        <v>1113</v>
      </c>
      <c r="B437" s="484" t="s">
        <v>1114</v>
      </c>
      <c r="C437" s="440"/>
      <c r="D437" s="490"/>
      <c r="E437" s="490"/>
      <c r="F437" s="440"/>
      <c r="G437" s="440"/>
      <c r="H437" s="110"/>
      <c r="I437" s="530"/>
      <c r="J437" s="514"/>
      <c r="K437" s="514"/>
      <c r="L437" s="514"/>
      <c r="M437" s="1"/>
      <c r="N437" s="1"/>
      <c r="O437" s="1"/>
      <c r="P437" s="1"/>
      <c r="Q437" s="1"/>
      <c r="R437" s="1"/>
      <c r="S437" s="1"/>
      <c r="T437" s="1"/>
      <c r="U437" s="1"/>
      <c r="V437" s="1"/>
      <c r="W437" s="1"/>
      <c r="X437" s="1"/>
      <c r="Y437" s="1"/>
      <c r="Z437" s="1"/>
    </row>
    <row r="438" spans="1:26" ht="31.5" hidden="1" customHeight="1">
      <c r="A438" s="459" t="s">
        <v>1116</v>
      </c>
      <c r="B438" s="484" t="s">
        <v>1117</v>
      </c>
      <c r="C438" s="440"/>
      <c r="D438" s="490"/>
      <c r="E438" s="490"/>
      <c r="F438" s="440"/>
      <c r="G438" s="440"/>
      <c r="H438" s="110"/>
      <c r="I438" s="530"/>
      <c r="J438" s="514"/>
      <c r="K438" s="514"/>
      <c r="L438" s="514"/>
      <c r="M438" s="1"/>
      <c r="N438" s="1"/>
      <c r="O438" s="1"/>
      <c r="P438" s="1"/>
      <c r="Q438" s="1"/>
      <c r="R438" s="1"/>
      <c r="S438" s="1"/>
      <c r="T438" s="1"/>
      <c r="U438" s="1"/>
      <c r="V438" s="1"/>
      <c r="W438" s="1"/>
      <c r="X438" s="1"/>
      <c r="Y438" s="1"/>
      <c r="Z438" s="1"/>
    </row>
    <row r="439" spans="1:26" ht="39.75" customHeight="1">
      <c r="A439" s="463" t="s">
        <v>1530</v>
      </c>
      <c r="B439" s="1048" t="s">
        <v>1121</v>
      </c>
      <c r="C439" s="1049"/>
      <c r="D439" s="1049"/>
      <c r="E439" s="1049"/>
      <c r="F439" s="1049"/>
      <c r="G439" s="1049"/>
      <c r="H439" s="110">
        <f>SUM(D440:D445)</f>
        <v>0</v>
      </c>
      <c r="I439" s="530">
        <f>COUNT(D440:D445)*2</f>
        <v>12</v>
      </c>
      <c r="J439" s="453"/>
      <c r="K439" s="514"/>
      <c r="L439" s="453"/>
      <c r="M439" s="1"/>
      <c r="N439" s="1"/>
      <c r="O439" s="1"/>
      <c r="P439" s="1"/>
      <c r="Q439" s="1"/>
      <c r="R439" s="1"/>
      <c r="S439" s="1"/>
      <c r="T439" s="1"/>
      <c r="U439" s="1"/>
      <c r="V439" s="1"/>
      <c r="W439" s="1"/>
      <c r="X439" s="1"/>
      <c r="Y439" s="1"/>
      <c r="Z439" s="1"/>
    </row>
    <row r="440" spans="1:26" ht="63">
      <c r="A440" s="432" t="s">
        <v>1535</v>
      </c>
      <c r="B440" s="484" t="s">
        <v>1124</v>
      </c>
      <c r="C440" s="484" t="s">
        <v>1536</v>
      </c>
      <c r="D440" s="488">
        <v>0</v>
      </c>
      <c r="E440" s="490" t="s">
        <v>350</v>
      </c>
      <c r="F440" s="489"/>
      <c r="G440" s="440"/>
      <c r="H440" s="110"/>
      <c r="I440" s="530"/>
      <c r="J440" s="890"/>
      <c r="K440" s="514"/>
      <c r="L440" s="453"/>
      <c r="M440" s="1"/>
      <c r="N440" s="1"/>
      <c r="O440" s="1"/>
      <c r="P440" s="1"/>
      <c r="Q440" s="1"/>
      <c r="R440" s="1"/>
      <c r="S440" s="1"/>
      <c r="T440" s="1"/>
      <c r="U440" s="1"/>
      <c r="V440" s="1"/>
      <c r="W440" s="1"/>
      <c r="X440" s="1"/>
      <c r="Y440" s="1"/>
      <c r="Z440" s="1"/>
    </row>
    <row r="441" spans="1:26" ht="30">
      <c r="A441" s="432" t="s">
        <v>14</v>
      </c>
      <c r="B441" s="484"/>
      <c r="C441" s="489" t="s">
        <v>1537</v>
      </c>
      <c r="D441" s="488">
        <v>0</v>
      </c>
      <c r="E441" s="490" t="s">
        <v>667</v>
      </c>
      <c r="F441" s="489"/>
      <c r="G441" s="440"/>
      <c r="H441" s="110"/>
      <c r="I441" s="530"/>
      <c r="J441" s="453"/>
      <c r="K441" s="514"/>
      <c r="L441" s="453"/>
      <c r="M441" s="1"/>
      <c r="N441" s="1"/>
      <c r="O441" s="1"/>
      <c r="P441" s="1"/>
      <c r="Q441" s="1"/>
      <c r="R441" s="1"/>
      <c r="S441" s="1"/>
      <c r="T441" s="1"/>
      <c r="U441" s="1"/>
      <c r="V441" s="1"/>
      <c r="W441" s="1"/>
      <c r="X441" s="1"/>
      <c r="Y441" s="1"/>
      <c r="Z441" s="1"/>
    </row>
    <row r="442" spans="1:26" ht="59.25" customHeight="1">
      <c r="A442" s="432" t="s">
        <v>1540</v>
      </c>
      <c r="B442" s="484" t="s">
        <v>1126</v>
      </c>
      <c r="C442" s="489" t="s">
        <v>1541</v>
      </c>
      <c r="D442" s="488">
        <v>0</v>
      </c>
      <c r="E442" s="490" t="s">
        <v>667</v>
      </c>
      <c r="F442" s="489" t="s">
        <v>1542</v>
      </c>
      <c r="G442" s="440"/>
      <c r="H442" s="110"/>
      <c r="I442" s="530"/>
      <c r="J442" s="889"/>
      <c r="K442" s="514"/>
      <c r="L442" s="453"/>
      <c r="M442" s="1"/>
      <c r="N442" s="1"/>
      <c r="O442" s="1"/>
      <c r="P442" s="1"/>
      <c r="Q442" s="1"/>
      <c r="R442" s="1"/>
      <c r="S442" s="1"/>
      <c r="T442" s="1"/>
      <c r="U442" s="1"/>
      <c r="V442" s="1"/>
      <c r="W442" s="1"/>
      <c r="X442" s="1"/>
      <c r="Y442" s="1"/>
      <c r="Z442" s="1"/>
    </row>
    <row r="443" spans="1:26" ht="75" customHeight="1">
      <c r="A443" s="432" t="s">
        <v>14</v>
      </c>
      <c r="B443" s="484"/>
      <c r="C443" s="489" t="s">
        <v>1543</v>
      </c>
      <c r="D443" s="488">
        <v>0</v>
      </c>
      <c r="E443" s="490" t="s">
        <v>137</v>
      </c>
      <c r="F443" s="489" t="s">
        <v>1544</v>
      </c>
      <c r="G443" s="440"/>
      <c r="H443" s="110"/>
      <c r="I443" s="530"/>
      <c r="J443" s="453"/>
      <c r="K443" s="514"/>
      <c r="L443" s="453"/>
      <c r="M443" s="1"/>
      <c r="N443" s="1"/>
      <c r="O443" s="1"/>
      <c r="P443" s="1"/>
      <c r="Q443" s="1"/>
      <c r="R443" s="1"/>
      <c r="S443" s="1"/>
      <c r="T443" s="1"/>
      <c r="U443" s="1"/>
      <c r="V443" s="1"/>
      <c r="W443" s="1"/>
      <c r="X443" s="1"/>
      <c r="Y443" s="1"/>
      <c r="Z443" s="1"/>
    </row>
    <row r="444" spans="1:26" ht="30">
      <c r="A444" s="432" t="s">
        <v>14</v>
      </c>
      <c r="B444" s="484"/>
      <c r="C444" s="489" t="s">
        <v>1546</v>
      </c>
      <c r="D444" s="488">
        <v>0</v>
      </c>
      <c r="E444" s="490" t="s">
        <v>350</v>
      </c>
      <c r="F444" s="489"/>
      <c r="G444" s="440"/>
      <c r="H444" s="110"/>
      <c r="I444" s="530"/>
      <c r="J444" s="889"/>
      <c r="K444" s="514"/>
      <c r="L444" s="453"/>
      <c r="M444" s="1"/>
      <c r="N444" s="1"/>
      <c r="O444" s="1"/>
      <c r="P444" s="1"/>
      <c r="Q444" s="1"/>
      <c r="R444" s="1"/>
      <c r="S444" s="1"/>
      <c r="T444" s="1"/>
      <c r="U444" s="1"/>
      <c r="V444" s="1"/>
      <c r="W444" s="1"/>
      <c r="X444" s="1"/>
      <c r="Y444" s="1"/>
      <c r="Z444" s="1"/>
    </row>
    <row r="445" spans="1:26" ht="15.75">
      <c r="A445" s="432" t="s">
        <v>14</v>
      </c>
      <c r="B445" s="484"/>
      <c r="C445" s="489" t="s">
        <v>1548</v>
      </c>
      <c r="D445" s="488">
        <v>0</v>
      </c>
      <c r="E445" s="490" t="s">
        <v>137</v>
      </c>
      <c r="F445" s="489"/>
      <c r="G445" s="440"/>
      <c r="H445" s="110"/>
      <c r="I445" s="530"/>
      <c r="J445" s="889"/>
      <c r="K445" s="514"/>
      <c r="L445" s="453"/>
      <c r="M445" s="1"/>
      <c r="N445" s="1"/>
      <c r="O445" s="1"/>
      <c r="P445" s="1"/>
      <c r="Q445" s="1"/>
      <c r="R445" s="1"/>
      <c r="S445" s="1"/>
      <c r="T445" s="1"/>
      <c r="U445" s="1"/>
      <c r="V445" s="1"/>
      <c r="W445" s="1"/>
      <c r="X445" s="1"/>
      <c r="Y445" s="1"/>
      <c r="Z445" s="1"/>
    </row>
    <row r="446" spans="1:26" ht="78.75" hidden="1">
      <c r="A446" s="459" t="s">
        <v>5410</v>
      </c>
      <c r="B446" s="484" t="s">
        <v>1130</v>
      </c>
      <c r="C446" s="489"/>
      <c r="D446" s="490"/>
      <c r="E446" s="490"/>
      <c r="F446" s="440"/>
      <c r="G446" s="440"/>
      <c r="H446" s="110"/>
      <c r="I446" s="530"/>
      <c r="J446" s="514"/>
      <c r="K446" s="514"/>
      <c r="L446" s="514"/>
      <c r="M446" s="1"/>
      <c r="N446" s="1"/>
      <c r="O446" s="1"/>
      <c r="P446" s="1"/>
      <c r="Q446" s="1"/>
      <c r="R446" s="1"/>
      <c r="S446" s="1"/>
      <c r="T446" s="1"/>
      <c r="U446" s="1"/>
      <c r="V446" s="1"/>
      <c r="W446" s="1"/>
      <c r="X446" s="1"/>
      <c r="Y446" s="1"/>
      <c r="Z446" s="1"/>
    </row>
    <row r="447" spans="1:26" ht="39.75" hidden="1" customHeight="1">
      <c r="A447" s="468" t="s">
        <v>1136</v>
      </c>
      <c r="B447" s="1048" t="s">
        <v>1137</v>
      </c>
      <c r="C447" s="1049"/>
      <c r="D447" s="1049"/>
      <c r="E447" s="1049"/>
      <c r="F447" s="1049"/>
      <c r="G447" s="1049"/>
      <c r="H447" s="110"/>
      <c r="I447" s="530"/>
      <c r="J447" s="514"/>
      <c r="K447" s="514"/>
      <c r="L447" s="514"/>
      <c r="M447" s="1"/>
      <c r="N447" s="1"/>
      <c r="O447" s="1"/>
      <c r="P447" s="1"/>
      <c r="Q447" s="1"/>
      <c r="R447" s="1"/>
      <c r="S447" s="1"/>
      <c r="T447" s="1"/>
      <c r="U447" s="1"/>
      <c r="V447" s="1"/>
      <c r="W447" s="1"/>
      <c r="X447" s="1"/>
      <c r="Y447" s="1"/>
      <c r="Z447" s="1"/>
    </row>
    <row r="448" spans="1:26" ht="47.25" hidden="1" customHeight="1">
      <c r="A448" s="459" t="s">
        <v>1142</v>
      </c>
      <c r="B448" s="484" t="s">
        <v>1143</v>
      </c>
      <c r="C448" s="484"/>
      <c r="D448" s="490"/>
      <c r="E448" s="490"/>
      <c r="F448" s="440"/>
      <c r="G448" s="440"/>
      <c r="H448" s="110"/>
      <c r="I448" s="530"/>
      <c r="J448" s="514"/>
      <c r="K448" s="514"/>
      <c r="L448" s="514"/>
      <c r="M448" s="1"/>
      <c r="N448" s="1"/>
      <c r="O448" s="1"/>
      <c r="P448" s="1"/>
      <c r="Q448" s="1"/>
      <c r="R448" s="1"/>
      <c r="S448" s="1"/>
      <c r="T448" s="1"/>
      <c r="U448" s="1"/>
      <c r="V448" s="1"/>
      <c r="W448" s="1"/>
      <c r="X448" s="1"/>
      <c r="Y448" s="1"/>
      <c r="Z448" s="1"/>
    </row>
    <row r="449" spans="1:26" ht="63" hidden="1" customHeight="1">
      <c r="A449" s="459" t="s">
        <v>1148</v>
      </c>
      <c r="B449" s="484" t="s">
        <v>1149</v>
      </c>
      <c r="C449" s="440"/>
      <c r="D449" s="490"/>
      <c r="E449" s="490"/>
      <c r="F449" s="440"/>
      <c r="G449" s="440"/>
      <c r="H449" s="110"/>
      <c r="I449" s="530"/>
      <c r="J449" s="514"/>
      <c r="K449" s="514"/>
      <c r="L449" s="514"/>
      <c r="M449" s="1"/>
      <c r="N449" s="1"/>
      <c r="O449" s="1"/>
      <c r="P449" s="1"/>
      <c r="Q449" s="1"/>
      <c r="R449" s="1"/>
      <c r="S449" s="1"/>
      <c r="T449" s="1"/>
      <c r="U449" s="1"/>
      <c r="V449" s="1"/>
      <c r="W449" s="1"/>
      <c r="X449" s="1"/>
      <c r="Y449" s="1"/>
      <c r="Z449" s="1"/>
    </row>
    <row r="450" spans="1:26" ht="47.25" hidden="1" customHeight="1">
      <c r="A450" s="459" t="s">
        <v>1170</v>
      </c>
      <c r="B450" s="484" t="s">
        <v>1171</v>
      </c>
      <c r="C450" s="440"/>
      <c r="D450" s="490"/>
      <c r="E450" s="490"/>
      <c r="F450" s="440"/>
      <c r="G450" s="440"/>
      <c r="H450" s="110"/>
      <c r="I450" s="530"/>
      <c r="J450" s="514"/>
      <c r="K450" s="514"/>
      <c r="L450" s="514"/>
      <c r="M450" s="1"/>
      <c r="N450" s="1"/>
      <c r="O450" s="1"/>
      <c r="P450" s="1"/>
      <c r="Q450" s="1"/>
      <c r="R450" s="1"/>
      <c r="S450" s="1"/>
      <c r="T450" s="1"/>
      <c r="U450" s="1"/>
      <c r="V450" s="1"/>
      <c r="W450" s="1"/>
      <c r="X450" s="1"/>
      <c r="Y450" s="1"/>
      <c r="Z450" s="1"/>
    </row>
    <row r="451" spans="1:26" ht="78.75" hidden="1" customHeight="1">
      <c r="A451" s="459" t="s">
        <v>1175</v>
      </c>
      <c r="B451" s="484" t="s">
        <v>1176</v>
      </c>
      <c r="C451" s="440"/>
      <c r="D451" s="490"/>
      <c r="E451" s="490"/>
      <c r="F451" s="440"/>
      <c r="G451" s="440"/>
      <c r="H451" s="110"/>
      <c r="I451" s="530"/>
      <c r="J451" s="514"/>
      <c r="K451" s="514"/>
      <c r="L451" s="514"/>
      <c r="M451" s="1"/>
      <c r="N451" s="1"/>
      <c r="O451" s="1"/>
      <c r="P451" s="1"/>
      <c r="Q451" s="1"/>
      <c r="R451" s="1"/>
      <c r="S451" s="1"/>
      <c r="T451" s="1"/>
      <c r="U451" s="1"/>
      <c r="V451" s="1"/>
      <c r="W451" s="1"/>
      <c r="X451" s="1"/>
      <c r="Y451" s="1"/>
      <c r="Z451" s="1"/>
    </row>
    <row r="452" spans="1:26" ht="47.25" hidden="1" customHeight="1">
      <c r="A452" s="459" t="s">
        <v>1179</v>
      </c>
      <c r="B452" s="484" t="s">
        <v>1181</v>
      </c>
      <c r="C452" s="440"/>
      <c r="D452" s="490"/>
      <c r="E452" s="490"/>
      <c r="F452" s="440"/>
      <c r="G452" s="440"/>
      <c r="H452" s="110"/>
      <c r="I452" s="530"/>
      <c r="J452" s="514"/>
      <c r="K452" s="514"/>
      <c r="L452" s="514"/>
      <c r="M452" s="1"/>
      <c r="N452" s="1"/>
      <c r="O452" s="1"/>
      <c r="P452" s="1"/>
      <c r="Q452" s="1"/>
      <c r="R452" s="1"/>
      <c r="S452" s="1"/>
      <c r="T452" s="1"/>
      <c r="U452" s="1"/>
      <c r="V452" s="1"/>
      <c r="W452" s="1"/>
      <c r="X452" s="1"/>
      <c r="Y452" s="1"/>
      <c r="Z452" s="1"/>
    </row>
    <row r="453" spans="1:26" ht="45" hidden="1" customHeight="1">
      <c r="A453" s="459" t="s">
        <v>1186</v>
      </c>
      <c r="B453" s="489" t="s">
        <v>1187</v>
      </c>
      <c r="C453" s="440"/>
      <c r="D453" s="490"/>
      <c r="E453" s="490"/>
      <c r="F453" s="440"/>
      <c r="G453" s="440"/>
      <c r="H453" s="110"/>
      <c r="I453" s="530"/>
      <c r="J453" s="514"/>
      <c r="K453" s="514"/>
      <c r="L453" s="514"/>
      <c r="M453" s="1"/>
      <c r="N453" s="1"/>
      <c r="O453" s="1"/>
      <c r="P453" s="1"/>
      <c r="Q453" s="1"/>
      <c r="R453" s="1"/>
      <c r="S453" s="1"/>
      <c r="T453" s="1"/>
      <c r="U453" s="1"/>
      <c r="V453" s="1"/>
      <c r="W453" s="1"/>
      <c r="X453" s="1"/>
      <c r="Y453" s="1"/>
      <c r="Z453" s="1"/>
    </row>
    <row r="454" spans="1:26" ht="39.75" hidden="1" customHeight="1">
      <c r="A454" s="468" t="s">
        <v>1202</v>
      </c>
      <c r="B454" s="1048" t="s">
        <v>1204</v>
      </c>
      <c r="C454" s="1049"/>
      <c r="D454" s="1049"/>
      <c r="E454" s="1049"/>
      <c r="F454" s="1049"/>
      <c r="G454" s="1049"/>
      <c r="H454" s="110"/>
      <c r="I454" s="530"/>
      <c r="J454" s="514"/>
      <c r="K454" s="514"/>
      <c r="L454" s="514"/>
      <c r="M454" s="1"/>
      <c r="N454" s="1"/>
      <c r="O454" s="1"/>
      <c r="P454" s="1"/>
      <c r="Q454" s="1"/>
      <c r="R454" s="1"/>
      <c r="S454" s="1"/>
      <c r="T454" s="1"/>
      <c r="U454" s="1"/>
      <c r="V454" s="1"/>
      <c r="W454" s="1"/>
      <c r="X454" s="1"/>
      <c r="Y454" s="1"/>
      <c r="Z454" s="1"/>
    </row>
    <row r="455" spans="1:26" ht="78.75" hidden="1" customHeight="1">
      <c r="A455" s="459" t="s">
        <v>1209</v>
      </c>
      <c r="B455" s="484" t="s">
        <v>1210</v>
      </c>
      <c r="C455" s="440"/>
      <c r="D455" s="490"/>
      <c r="E455" s="490"/>
      <c r="F455" s="440"/>
      <c r="G455" s="440"/>
      <c r="H455" s="110"/>
      <c r="I455" s="530"/>
      <c r="J455" s="514"/>
      <c r="K455" s="514"/>
      <c r="L455" s="514"/>
      <c r="M455" s="1"/>
      <c r="N455" s="1"/>
      <c r="O455" s="1"/>
      <c r="P455" s="1"/>
      <c r="Q455" s="1"/>
      <c r="R455" s="1"/>
      <c r="S455" s="1"/>
      <c r="T455" s="1"/>
      <c r="U455" s="1"/>
      <c r="V455" s="1"/>
      <c r="W455" s="1"/>
      <c r="X455" s="1"/>
      <c r="Y455" s="1"/>
      <c r="Z455" s="1"/>
    </row>
    <row r="456" spans="1:26" ht="47.25" hidden="1" customHeight="1">
      <c r="A456" s="459" t="s">
        <v>1212</v>
      </c>
      <c r="B456" s="484" t="s">
        <v>1213</v>
      </c>
      <c r="C456" s="440"/>
      <c r="D456" s="490"/>
      <c r="E456" s="490"/>
      <c r="F456" s="440"/>
      <c r="G456" s="440"/>
      <c r="H456" s="110"/>
      <c r="I456" s="530"/>
      <c r="J456" s="514"/>
      <c r="K456" s="514"/>
      <c r="L456" s="514"/>
      <c r="M456" s="1"/>
      <c r="N456" s="1"/>
      <c r="O456" s="1"/>
      <c r="P456" s="1"/>
      <c r="Q456" s="1"/>
      <c r="R456" s="1"/>
      <c r="S456" s="1"/>
      <c r="T456" s="1"/>
      <c r="U456" s="1"/>
      <c r="V456" s="1"/>
      <c r="W456" s="1"/>
      <c r="X456" s="1"/>
      <c r="Y456" s="1"/>
      <c r="Z456" s="1"/>
    </row>
    <row r="457" spans="1:26" ht="63" hidden="1" customHeight="1">
      <c r="A457" s="459" t="s">
        <v>1215</v>
      </c>
      <c r="B457" s="484" t="s">
        <v>1216</v>
      </c>
      <c r="C457" s="440"/>
      <c r="D457" s="490"/>
      <c r="E457" s="490"/>
      <c r="F457" s="440"/>
      <c r="G457" s="440"/>
      <c r="H457" s="110"/>
      <c r="I457" s="530"/>
      <c r="J457" s="514"/>
      <c r="K457" s="514"/>
      <c r="L457" s="514"/>
      <c r="M457" s="1"/>
      <c r="N457" s="1"/>
      <c r="O457" s="1"/>
      <c r="P457" s="1"/>
      <c r="Q457" s="1"/>
      <c r="R457" s="1"/>
      <c r="S457" s="1"/>
      <c r="T457" s="1"/>
      <c r="U457" s="1"/>
      <c r="V457" s="1"/>
      <c r="W457" s="1"/>
      <c r="X457" s="1"/>
      <c r="Y457" s="1"/>
      <c r="Z457" s="1"/>
    </row>
    <row r="458" spans="1:26" ht="47.25" hidden="1" customHeight="1">
      <c r="A458" s="459" t="s">
        <v>1221</v>
      </c>
      <c r="B458" s="484" t="s">
        <v>1223</v>
      </c>
      <c r="C458" s="440"/>
      <c r="D458" s="490"/>
      <c r="E458" s="490"/>
      <c r="F458" s="440"/>
      <c r="G458" s="440"/>
      <c r="H458" s="110"/>
      <c r="I458" s="530"/>
      <c r="J458" s="514"/>
      <c r="K458" s="514"/>
      <c r="L458" s="514"/>
      <c r="M458" s="1"/>
      <c r="N458" s="1"/>
      <c r="O458" s="1"/>
      <c r="P458" s="1"/>
      <c r="Q458" s="1"/>
      <c r="R458" s="1"/>
      <c r="S458" s="1"/>
      <c r="T458" s="1"/>
      <c r="U458" s="1"/>
      <c r="V458" s="1"/>
      <c r="W458" s="1"/>
      <c r="X458" s="1"/>
      <c r="Y458" s="1"/>
      <c r="Z458" s="1"/>
    </row>
    <row r="459" spans="1:26" ht="39.75" hidden="1" customHeight="1">
      <c r="A459" s="468" t="s">
        <v>1224</v>
      </c>
      <c r="B459" s="1048" t="s">
        <v>1225</v>
      </c>
      <c r="C459" s="1049"/>
      <c r="D459" s="1049"/>
      <c r="E459" s="1049"/>
      <c r="F459" s="1049"/>
      <c r="G459" s="1049"/>
      <c r="H459" s="110"/>
      <c r="I459" s="530"/>
      <c r="J459" s="514"/>
      <c r="K459" s="514"/>
      <c r="L459" s="514"/>
      <c r="M459" s="1"/>
      <c r="N459" s="1"/>
      <c r="O459" s="1"/>
      <c r="P459" s="1"/>
      <c r="Q459" s="1"/>
      <c r="R459" s="1"/>
      <c r="S459" s="1"/>
      <c r="T459" s="1"/>
      <c r="U459" s="1"/>
      <c r="V459" s="1"/>
      <c r="W459" s="1"/>
      <c r="X459" s="1"/>
      <c r="Y459" s="1"/>
      <c r="Z459" s="1"/>
    </row>
    <row r="460" spans="1:26" ht="31.5" hidden="1" customHeight="1">
      <c r="A460" s="459" t="s">
        <v>1229</v>
      </c>
      <c r="B460" s="484" t="s">
        <v>1230</v>
      </c>
      <c r="C460" s="440"/>
      <c r="D460" s="490"/>
      <c r="E460" s="490"/>
      <c r="F460" s="440"/>
      <c r="G460" s="440"/>
      <c r="H460" s="110"/>
      <c r="I460" s="530"/>
      <c r="J460" s="514"/>
      <c r="K460" s="514"/>
      <c r="L460" s="514"/>
      <c r="M460" s="1"/>
      <c r="N460" s="1"/>
      <c r="O460" s="1"/>
      <c r="P460" s="1"/>
      <c r="Q460" s="1"/>
      <c r="R460" s="1"/>
      <c r="S460" s="1"/>
      <c r="T460" s="1"/>
      <c r="U460" s="1"/>
      <c r="V460" s="1"/>
      <c r="W460" s="1"/>
      <c r="X460" s="1"/>
      <c r="Y460" s="1"/>
      <c r="Z460" s="1"/>
    </row>
    <row r="461" spans="1:26" ht="47.25" hidden="1" customHeight="1">
      <c r="A461" s="459" t="s">
        <v>1232</v>
      </c>
      <c r="B461" s="484" t="s">
        <v>1233</v>
      </c>
      <c r="C461" s="440"/>
      <c r="D461" s="490"/>
      <c r="E461" s="490"/>
      <c r="F461" s="440"/>
      <c r="G461" s="440"/>
      <c r="H461" s="110"/>
      <c r="I461" s="530"/>
      <c r="J461" s="514"/>
      <c r="K461" s="514"/>
      <c r="L461" s="514"/>
      <c r="M461" s="1"/>
      <c r="N461" s="1"/>
      <c r="O461" s="1"/>
      <c r="P461" s="1"/>
      <c r="Q461" s="1"/>
      <c r="R461" s="1"/>
      <c r="S461" s="1"/>
      <c r="T461" s="1"/>
      <c r="U461" s="1"/>
      <c r="V461" s="1"/>
      <c r="W461" s="1"/>
      <c r="X461" s="1"/>
      <c r="Y461" s="1"/>
      <c r="Z461" s="1"/>
    </row>
    <row r="462" spans="1:26" ht="47.25" hidden="1" customHeight="1">
      <c r="A462" s="459" t="s">
        <v>1234</v>
      </c>
      <c r="B462" s="484" t="s">
        <v>1235</v>
      </c>
      <c r="C462" s="440"/>
      <c r="D462" s="490"/>
      <c r="E462" s="490"/>
      <c r="F462" s="440"/>
      <c r="G462" s="440"/>
      <c r="H462" s="110"/>
      <c r="I462" s="530"/>
      <c r="J462" s="514"/>
      <c r="K462" s="514"/>
      <c r="L462" s="514"/>
      <c r="M462" s="1"/>
      <c r="N462" s="1"/>
      <c r="O462" s="1"/>
      <c r="P462" s="1"/>
      <c r="Q462" s="1"/>
      <c r="R462" s="1"/>
      <c r="S462" s="1"/>
      <c r="T462" s="1"/>
      <c r="U462" s="1"/>
      <c r="V462" s="1"/>
      <c r="W462" s="1"/>
      <c r="X462" s="1"/>
      <c r="Y462" s="1"/>
      <c r="Z462" s="1"/>
    </row>
    <row r="463" spans="1:26" ht="31.5" hidden="1" customHeight="1">
      <c r="A463" s="459" t="s">
        <v>1236</v>
      </c>
      <c r="B463" s="484" t="s">
        <v>1237</v>
      </c>
      <c r="C463" s="440"/>
      <c r="D463" s="490"/>
      <c r="E463" s="490"/>
      <c r="F463" s="440"/>
      <c r="G463" s="440"/>
      <c r="H463" s="110"/>
      <c r="I463" s="530"/>
      <c r="J463" s="514"/>
      <c r="K463" s="514"/>
      <c r="L463" s="514"/>
      <c r="M463" s="1"/>
      <c r="N463" s="1"/>
      <c r="O463" s="1"/>
      <c r="P463" s="1"/>
      <c r="Q463" s="1"/>
      <c r="R463" s="1"/>
      <c r="S463" s="1"/>
      <c r="T463" s="1"/>
      <c r="U463" s="1"/>
      <c r="V463" s="1"/>
      <c r="W463" s="1"/>
      <c r="X463" s="1"/>
      <c r="Y463" s="1"/>
      <c r="Z463" s="1"/>
    </row>
    <row r="464" spans="1:26" ht="47.25" hidden="1" customHeight="1">
      <c r="A464" s="459" t="s">
        <v>1238</v>
      </c>
      <c r="B464" s="484" t="s">
        <v>1239</v>
      </c>
      <c r="C464" s="440"/>
      <c r="D464" s="490"/>
      <c r="E464" s="490"/>
      <c r="F464" s="440"/>
      <c r="G464" s="440"/>
      <c r="H464" s="110"/>
      <c r="I464" s="530"/>
      <c r="J464" s="514"/>
      <c r="K464" s="514"/>
      <c r="L464" s="514"/>
      <c r="M464" s="1"/>
      <c r="N464" s="1"/>
      <c r="O464" s="1"/>
      <c r="P464" s="1"/>
      <c r="Q464" s="1"/>
      <c r="R464" s="1"/>
      <c r="S464" s="1"/>
      <c r="T464" s="1"/>
      <c r="U464" s="1"/>
      <c r="V464" s="1"/>
      <c r="W464" s="1"/>
      <c r="X464" s="1"/>
      <c r="Y464" s="1"/>
      <c r="Z464" s="1"/>
    </row>
    <row r="465" spans="1:26" ht="39.75" hidden="1" customHeight="1">
      <c r="A465" s="468" t="s">
        <v>1242</v>
      </c>
      <c r="B465" s="1048" t="s">
        <v>1243</v>
      </c>
      <c r="C465" s="1049"/>
      <c r="D465" s="1049"/>
      <c r="E465" s="1049"/>
      <c r="F465" s="1049"/>
      <c r="G465" s="1049"/>
      <c r="H465" s="110"/>
      <c r="I465" s="530"/>
      <c r="J465" s="514"/>
      <c r="K465" s="514"/>
      <c r="L465" s="514"/>
      <c r="M465" s="1"/>
      <c r="N465" s="1"/>
      <c r="O465" s="1"/>
      <c r="P465" s="1"/>
      <c r="Q465" s="1"/>
      <c r="R465" s="1"/>
      <c r="S465" s="1"/>
      <c r="T465" s="1"/>
      <c r="U465" s="1"/>
      <c r="V465" s="1"/>
      <c r="W465" s="1"/>
      <c r="X465" s="1"/>
      <c r="Y465" s="1"/>
      <c r="Z465" s="1"/>
    </row>
    <row r="466" spans="1:26" ht="31.5" hidden="1" customHeight="1">
      <c r="A466" s="459" t="s">
        <v>1248</v>
      </c>
      <c r="B466" s="484" t="s">
        <v>1249</v>
      </c>
      <c r="C466" s="440"/>
      <c r="D466" s="490"/>
      <c r="E466" s="490"/>
      <c r="F466" s="440"/>
      <c r="G466" s="440"/>
      <c r="H466" s="110"/>
      <c r="I466" s="530"/>
      <c r="J466" s="514"/>
      <c r="K466" s="514"/>
      <c r="L466" s="514"/>
      <c r="M466" s="1"/>
      <c r="N466" s="1"/>
      <c r="O466" s="1"/>
      <c r="P466" s="1"/>
      <c r="Q466" s="1"/>
      <c r="R466" s="1"/>
      <c r="S466" s="1"/>
      <c r="T466" s="1"/>
      <c r="U466" s="1"/>
      <c r="V466" s="1"/>
      <c r="W466" s="1"/>
      <c r="X466" s="1"/>
      <c r="Y466" s="1"/>
      <c r="Z466" s="1"/>
    </row>
    <row r="467" spans="1:26" ht="60" hidden="1" customHeight="1">
      <c r="A467" s="459" t="s">
        <v>1291</v>
      </c>
      <c r="B467" s="489" t="s">
        <v>1292</v>
      </c>
      <c r="C467" s="440"/>
      <c r="D467" s="490"/>
      <c r="E467" s="490"/>
      <c r="F467" s="440"/>
      <c r="G467" s="440"/>
      <c r="H467" s="110"/>
      <c r="I467" s="530"/>
      <c r="J467" s="514"/>
      <c r="K467" s="514"/>
      <c r="L467" s="514"/>
      <c r="M467" s="1"/>
      <c r="N467" s="1"/>
      <c r="O467" s="1"/>
      <c r="P467" s="1"/>
      <c r="Q467" s="1"/>
      <c r="R467" s="1"/>
      <c r="S467" s="1"/>
      <c r="T467" s="1"/>
      <c r="U467" s="1"/>
      <c r="V467" s="1"/>
      <c r="W467" s="1"/>
      <c r="X467" s="1"/>
      <c r="Y467" s="1"/>
      <c r="Z467" s="1"/>
    </row>
    <row r="468" spans="1:26" ht="31.5" hidden="1" customHeight="1">
      <c r="A468" s="459" t="s">
        <v>1294</v>
      </c>
      <c r="B468" s="484" t="s">
        <v>1295</v>
      </c>
      <c r="C468" s="440"/>
      <c r="D468" s="490"/>
      <c r="E468" s="490"/>
      <c r="F468" s="440"/>
      <c r="G468" s="440"/>
      <c r="H468" s="110"/>
      <c r="I468" s="530"/>
      <c r="J468" s="514"/>
      <c r="K468" s="514"/>
      <c r="L468" s="514"/>
      <c r="M468" s="1"/>
      <c r="N468" s="1"/>
      <c r="O468" s="1"/>
      <c r="P468" s="1"/>
      <c r="Q468" s="1"/>
      <c r="R468" s="1"/>
      <c r="S468" s="1"/>
      <c r="T468" s="1"/>
      <c r="U468" s="1"/>
      <c r="V468" s="1"/>
      <c r="W468" s="1"/>
      <c r="X468" s="1"/>
      <c r="Y468" s="1"/>
      <c r="Z468" s="1"/>
    </row>
    <row r="469" spans="1:26" ht="47.25" hidden="1" customHeight="1">
      <c r="A469" s="459" t="s">
        <v>1296</v>
      </c>
      <c r="B469" s="484" t="s">
        <v>1297</v>
      </c>
      <c r="C469" s="440"/>
      <c r="D469" s="490"/>
      <c r="E469" s="490"/>
      <c r="F469" s="440"/>
      <c r="G469" s="440"/>
      <c r="H469" s="110"/>
      <c r="I469" s="530"/>
      <c r="J469" s="514"/>
      <c r="K469" s="514"/>
      <c r="L469" s="514"/>
      <c r="M469" s="1"/>
      <c r="N469" s="1"/>
      <c r="O469" s="1"/>
      <c r="P469" s="1"/>
      <c r="Q469" s="1"/>
      <c r="R469" s="1"/>
      <c r="S469" s="1"/>
      <c r="T469" s="1"/>
      <c r="U469" s="1"/>
      <c r="V469" s="1"/>
      <c r="W469" s="1"/>
      <c r="X469" s="1"/>
      <c r="Y469" s="1"/>
      <c r="Z469" s="1"/>
    </row>
    <row r="470" spans="1:26" ht="47.25" hidden="1" customHeight="1">
      <c r="A470" s="459" t="s">
        <v>1298</v>
      </c>
      <c r="B470" s="484" t="s">
        <v>1299</v>
      </c>
      <c r="C470" s="440"/>
      <c r="D470" s="490"/>
      <c r="E470" s="490"/>
      <c r="F470" s="440"/>
      <c r="G470" s="440"/>
      <c r="H470" s="110"/>
      <c r="I470" s="530"/>
      <c r="J470" s="514"/>
      <c r="K470" s="514"/>
      <c r="L470" s="514"/>
      <c r="M470" s="1"/>
      <c r="N470" s="1"/>
      <c r="O470" s="1"/>
      <c r="P470" s="1"/>
      <c r="Q470" s="1"/>
      <c r="R470" s="1"/>
      <c r="S470" s="1"/>
      <c r="T470" s="1"/>
      <c r="U470" s="1"/>
      <c r="V470" s="1"/>
      <c r="W470" s="1"/>
      <c r="X470" s="1"/>
      <c r="Y470" s="1"/>
      <c r="Z470" s="1"/>
    </row>
    <row r="471" spans="1:26" ht="47.25" hidden="1" customHeight="1">
      <c r="A471" s="459" t="s">
        <v>1301</v>
      </c>
      <c r="B471" s="484" t="s">
        <v>1302</v>
      </c>
      <c r="C471" s="440"/>
      <c r="D471" s="490"/>
      <c r="E471" s="490"/>
      <c r="F471" s="440"/>
      <c r="G471" s="440"/>
      <c r="H471" s="110"/>
      <c r="I471" s="530"/>
      <c r="J471" s="514"/>
      <c r="K471" s="514"/>
      <c r="L471" s="514"/>
      <c r="M471" s="1"/>
      <c r="N471" s="1"/>
      <c r="O471" s="1"/>
      <c r="P471" s="1"/>
      <c r="Q471" s="1"/>
      <c r="R471" s="1"/>
      <c r="S471" s="1"/>
      <c r="T471" s="1"/>
      <c r="U471" s="1"/>
      <c r="V471" s="1"/>
      <c r="W471" s="1"/>
      <c r="X471" s="1"/>
      <c r="Y471" s="1"/>
      <c r="Z471" s="1"/>
    </row>
    <row r="472" spans="1:26" ht="31.5" hidden="1" customHeight="1">
      <c r="A472" s="459" t="s">
        <v>1303</v>
      </c>
      <c r="B472" s="484" t="s">
        <v>1304</v>
      </c>
      <c r="C472" s="440"/>
      <c r="D472" s="490"/>
      <c r="E472" s="490"/>
      <c r="F472" s="440"/>
      <c r="G472" s="440"/>
      <c r="H472" s="110"/>
      <c r="I472" s="530"/>
      <c r="J472" s="514"/>
      <c r="K472" s="514"/>
      <c r="L472" s="514"/>
      <c r="M472" s="1"/>
      <c r="N472" s="1"/>
      <c r="O472" s="1"/>
      <c r="P472" s="1"/>
      <c r="Q472" s="1"/>
      <c r="R472" s="1"/>
      <c r="S472" s="1"/>
      <c r="T472" s="1"/>
      <c r="U472" s="1"/>
      <c r="V472" s="1"/>
      <c r="W472" s="1"/>
      <c r="X472" s="1"/>
      <c r="Y472" s="1"/>
      <c r="Z472" s="1"/>
    </row>
    <row r="473" spans="1:26" ht="39.75" hidden="1" customHeight="1">
      <c r="A473" s="468" t="s">
        <v>1305</v>
      </c>
      <c r="B473" s="1048" t="s">
        <v>1306</v>
      </c>
      <c r="C473" s="1049"/>
      <c r="D473" s="1049"/>
      <c r="E473" s="1049"/>
      <c r="F473" s="1049"/>
      <c r="G473" s="1049"/>
      <c r="H473" s="110"/>
      <c r="I473" s="530"/>
      <c r="J473" s="514"/>
      <c r="K473" s="514"/>
      <c r="L473" s="514"/>
      <c r="M473" s="1"/>
      <c r="N473" s="1"/>
      <c r="O473" s="1"/>
      <c r="P473" s="1"/>
      <c r="Q473" s="1"/>
      <c r="R473" s="1"/>
      <c r="S473" s="1"/>
      <c r="T473" s="1"/>
      <c r="U473" s="1"/>
      <c r="V473" s="1"/>
      <c r="W473" s="1"/>
      <c r="X473" s="1"/>
      <c r="Y473" s="1"/>
      <c r="Z473" s="1"/>
    </row>
    <row r="474" spans="1:26" ht="31.5" hidden="1" customHeight="1">
      <c r="A474" s="459" t="s">
        <v>1310</v>
      </c>
      <c r="B474" s="484" t="s">
        <v>1311</v>
      </c>
      <c r="C474" s="440"/>
      <c r="D474" s="490"/>
      <c r="E474" s="490"/>
      <c r="F474" s="440"/>
      <c r="G474" s="440"/>
      <c r="H474" s="110"/>
      <c r="I474" s="530"/>
      <c r="J474" s="514"/>
      <c r="K474" s="514"/>
      <c r="L474" s="514"/>
      <c r="M474" s="1"/>
      <c r="N474" s="1"/>
      <c r="O474" s="1"/>
      <c r="P474" s="1"/>
      <c r="Q474" s="1"/>
      <c r="R474" s="1"/>
      <c r="S474" s="1"/>
      <c r="T474" s="1"/>
      <c r="U474" s="1"/>
      <c r="V474" s="1"/>
      <c r="W474" s="1"/>
      <c r="X474" s="1"/>
      <c r="Y474" s="1"/>
      <c r="Z474" s="1"/>
    </row>
    <row r="475" spans="1:26" ht="31.5" hidden="1" customHeight="1">
      <c r="A475" s="459" t="s">
        <v>1313</v>
      </c>
      <c r="B475" s="484" t="s">
        <v>1314</v>
      </c>
      <c r="C475" s="440"/>
      <c r="D475" s="490"/>
      <c r="E475" s="490"/>
      <c r="F475" s="440"/>
      <c r="G475" s="440"/>
      <c r="H475" s="110"/>
      <c r="I475" s="530"/>
      <c r="J475" s="514"/>
      <c r="K475" s="514"/>
      <c r="L475" s="514"/>
      <c r="M475" s="1"/>
      <c r="N475" s="1"/>
      <c r="O475" s="1"/>
      <c r="P475" s="1"/>
      <c r="Q475" s="1"/>
      <c r="R475" s="1"/>
      <c r="S475" s="1"/>
      <c r="T475" s="1"/>
      <c r="U475" s="1"/>
      <c r="V475" s="1"/>
      <c r="W475" s="1"/>
      <c r="X475" s="1"/>
      <c r="Y475" s="1"/>
      <c r="Z475" s="1"/>
    </row>
    <row r="476" spans="1:26" ht="31.5" hidden="1" customHeight="1">
      <c r="A476" s="459" t="s">
        <v>1315</v>
      </c>
      <c r="B476" s="484" t="s">
        <v>1316</v>
      </c>
      <c r="C476" s="440"/>
      <c r="D476" s="490"/>
      <c r="E476" s="490"/>
      <c r="F476" s="440"/>
      <c r="G476" s="440"/>
      <c r="H476" s="110"/>
      <c r="I476" s="530"/>
      <c r="J476" s="514"/>
      <c r="K476" s="514"/>
      <c r="L476" s="514"/>
      <c r="M476" s="1"/>
      <c r="N476" s="1"/>
      <c r="O476" s="1"/>
      <c r="P476" s="1"/>
      <c r="Q476" s="1"/>
      <c r="R476" s="1"/>
      <c r="S476" s="1"/>
      <c r="T476" s="1"/>
      <c r="U476" s="1"/>
      <c r="V476" s="1"/>
      <c r="W476" s="1"/>
      <c r="X476" s="1"/>
      <c r="Y476" s="1"/>
      <c r="Z476" s="1"/>
    </row>
    <row r="477" spans="1:26" ht="31.5" hidden="1" customHeight="1">
      <c r="A477" s="459" t="s">
        <v>1317</v>
      </c>
      <c r="B477" s="484" t="s">
        <v>1318</v>
      </c>
      <c r="C477" s="440"/>
      <c r="D477" s="490"/>
      <c r="E477" s="490"/>
      <c r="F477" s="440"/>
      <c r="G477" s="440"/>
      <c r="H477" s="110"/>
      <c r="I477" s="530"/>
      <c r="J477" s="514"/>
      <c r="K477" s="514"/>
      <c r="L477" s="514"/>
      <c r="M477" s="1"/>
      <c r="N477" s="1"/>
      <c r="O477" s="1"/>
      <c r="P477" s="1"/>
      <c r="Q477" s="1"/>
      <c r="R477" s="1"/>
      <c r="S477" s="1"/>
      <c r="T477" s="1"/>
      <c r="U477" s="1"/>
      <c r="V477" s="1"/>
      <c r="W477" s="1"/>
      <c r="X477" s="1"/>
      <c r="Y477" s="1"/>
      <c r="Z477" s="1"/>
    </row>
    <row r="478" spans="1:26" ht="31.5" hidden="1" customHeight="1">
      <c r="A478" s="459" t="s">
        <v>1319</v>
      </c>
      <c r="B478" s="484" t="s">
        <v>1320</v>
      </c>
      <c r="C478" s="440"/>
      <c r="D478" s="490"/>
      <c r="E478" s="490"/>
      <c r="F478" s="440"/>
      <c r="G478" s="440"/>
      <c r="H478" s="110"/>
      <c r="I478" s="530"/>
      <c r="J478" s="514"/>
      <c r="K478" s="514"/>
      <c r="L478" s="514"/>
      <c r="M478" s="1"/>
      <c r="N478" s="1"/>
      <c r="O478" s="1"/>
      <c r="P478" s="1"/>
      <c r="Q478" s="1"/>
      <c r="R478" s="1"/>
      <c r="S478" s="1"/>
      <c r="T478" s="1"/>
      <c r="U478" s="1"/>
      <c r="V478" s="1"/>
      <c r="W478" s="1"/>
      <c r="X478" s="1"/>
      <c r="Y478" s="1"/>
      <c r="Z478" s="1"/>
    </row>
    <row r="479" spans="1:26" ht="31.5" hidden="1" customHeight="1">
      <c r="A479" s="459" t="s">
        <v>1321</v>
      </c>
      <c r="B479" s="484" t="s">
        <v>1322</v>
      </c>
      <c r="C479" s="440"/>
      <c r="D479" s="490"/>
      <c r="E479" s="490"/>
      <c r="F479" s="440"/>
      <c r="G479" s="440"/>
      <c r="H479" s="110"/>
      <c r="I479" s="530"/>
      <c r="J479" s="514"/>
      <c r="K479" s="514"/>
      <c r="L479" s="514"/>
      <c r="M479" s="1"/>
      <c r="N479" s="1"/>
      <c r="O479" s="1"/>
      <c r="P479" s="1"/>
      <c r="Q479" s="1"/>
      <c r="R479" s="1"/>
      <c r="S479" s="1"/>
      <c r="T479" s="1"/>
      <c r="U479" s="1"/>
      <c r="V479" s="1"/>
      <c r="W479" s="1"/>
      <c r="X479" s="1"/>
      <c r="Y479" s="1"/>
      <c r="Z479" s="1"/>
    </row>
    <row r="480" spans="1:26" ht="39.75" hidden="1" customHeight="1">
      <c r="A480" s="468" t="s">
        <v>1324</v>
      </c>
      <c r="B480" s="1048" t="s">
        <v>1326</v>
      </c>
      <c r="C480" s="1049"/>
      <c r="D480" s="1049"/>
      <c r="E480" s="1049"/>
      <c r="F480" s="1049"/>
      <c r="G480" s="1049"/>
      <c r="H480" s="110"/>
      <c r="I480" s="530"/>
      <c r="J480" s="514"/>
      <c r="K480" s="514"/>
      <c r="L480" s="514"/>
      <c r="M480" s="1"/>
      <c r="N480" s="1"/>
      <c r="O480" s="1"/>
      <c r="P480" s="1"/>
      <c r="Q480" s="1"/>
      <c r="R480" s="1"/>
      <c r="S480" s="1"/>
      <c r="T480" s="1"/>
      <c r="U480" s="1"/>
      <c r="V480" s="1"/>
      <c r="W480" s="1"/>
      <c r="X480" s="1"/>
      <c r="Y480" s="1"/>
      <c r="Z480" s="1"/>
    </row>
    <row r="481" spans="1:26" ht="31.5" hidden="1" customHeight="1">
      <c r="A481" s="459" t="s">
        <v>1338</v>
      </c>
      <c r="B481" s="484" t="s">
        <v>1340</v>
      </c>
      <c r="C481" s="440"/>
      <c r="D481" s="490"/>
      <c r="E481" s="490"/>
      <c r="F481" s="440"/>
      <c r="G481" s="440"/>
      <c r="H481" s="110"/>
      <c r="I481" s="530"/>
      <c r="J481" s="514"/>
      <c r="K481" s="514"/>
      <c r="L481" s="514"/>
      <c r="M481" s="1"/>
      <c r="N481" s="1"/>
      <c r="O481" s="1"/>
      <c r="P481" s="1"/>
      <c r="Q481" s="1"/>
      <c r="R481" s="1"/>
      <c r="S481" s="1"/>
      <c r="T481" s="1"/>
      <c r="U481" s="1"/>
      <c r="V481" s="1"/>
      <c r="W481" s="1"/>
      <c r="X481" s="1"/>
      <c r="Y481" s="1"/>
      <c r="Z481" s="1"/>
    </row>
    <row r="482" spans="1:26" ht="31.5" hidden="1" customHeight="1">
      <c r="A482" s="459" t="s">
        <v>1357</v>
      </c>
      <c r="B482" s="484" t="s">
        <v>1358</v>
      </c>
      <c r="C482" s="440"/>
      <c r="D482" s="490"/>
      <c r="E482" s="490"/>
      <c r="F482" s="440"/>
      <c r="G482" s="440"/>
      <c r="H482" s="110"/>
      <c r="I482" s="530"/>
      <c r="J482" s="514"/>
      <c r="K482" s="514"/>
      <c r="L482" s="514"/>
      <c r="M482" s="1"/>
      <c r="N482" s="1"/>
      <c r="O482" s="1"/>
      <c r="P482" s="1"/>
      <c r="Q482" s="1"/>
      <c r="R482" s="1"/>
      <c r="S482" s="1"/>
      <c r="T482" s="1"/>
      <c r="U482" s="1"/>
      <c r="V482" s="1"/>
      <c r="W482" s="1"/>
      <c r="X482" s="1"/>
      <c r="Y482" s="1"/>
      <c r="Z482" s="1"/>
    </row>
    <row r="483" spans="1:26" ht="31.5" hidden="1" customHeight="1">
      <c r="A483" s="459" t="s">
        <v>1367</v>
      </c>
      <c r="B483" s="484" t="s">
        <v>1368</v>
      </c>
      <c r="C483" s="440"/>
      <c r="D483" s="490"/>
      <c r="E483" s="490"/>
      <c r="F483" s="440"/>
      <c r="G483" s="440"/>
      <c r="H483" s="110"/>
      <c r="I483" s="530"/>
      <c r="J483" s="514"/>
      <c r="K483" s="514"/>
      <c r="L483" s="514"/>
      <c r="M483" s="1"/>
      <c r="N483" s="1"/>
      <c r="O483" s="1"/>
      <c r="P483" s="1"/>
      <c r="Q483" s="1"/>
      <c r="R483" s="1"/>
      <c r="S483" s="1"/>
      <c r="T483" s="1"/>
      <c r="U483" s="1"/>
      <c r="V483" s="1"/>
      <c r="W483" s="1"/>
      <c r="X483" s="1"/>
      <c r="Y483" s="1"/>
      <c r="Z483" s="1"/>
    </row>
    <row r="484" spans="1:26" ht="31.5" hidden="1" customHeight="1">
      <c r="A484" s="459" t="s">
        <v>1382</v>
      </c>
      <c r="B484" s="484" t="s">
        <v>1383</v>
      </c>
      <c r="C484" s="440"/>
      <c r="D484" s="490"/>
      <c r="E484" s="490"/>
      <c r="F484" s="440"/>
      <c r="G484" s="440"/>
      <c r="H484" s="110"/>
      <c r="I484" s="530"/>
      <c r="J484" s="514"/>
      <c r="K484" s="514"/>
      <c r="L484" s="514"/>
      <c r="M484" s="1"/>
      <c r="N484" s="1"/>
      <c r="O484" s="1"/>
      <c r="P484" s="1"/>
      <c r="Q484" s="1"/>
      <c r="R484" s="1"/>
      <c r="S484" s="1"/>
      <c r="T484" s="1"/>
      <c r="U484" s="1"/>
      <c r="V484" s="1"/>
      <c r="W484" s="1"/>
      <c r="X484" s="1"/>
      <c r="Y484" s="1"/>
      <c r="Z484" s="1"/>
    </row>
    <row r="485" spans="1:26" ht="39.75" hidden="1" customHeight="1">
      <c r="A485" s="468" t="s">
        <v>1398</v>
      </c>
      <c r="B485" s="1048" t="s">
        <v>1399</v>
      </c>
      <c r="C485" s="1049"/>
      <c r="D485" s="1049"/>
      <c r="E485" s="1049"/>
      <c r="F485" s="1049"/>
      <c r="G485" s="1049"/>
      <c r="H485" s="110"/>
      <c r="I485" s="530"/>
      <c r="J485" s="514"/>
      <c r="K485" s="514"/>
      <c r="L485" s="514"/>
      <c r="M485" s="1"/>
      <c r="N485" s="1"/>
      <c r="O485" s="1"/>
      <c r="P485" s="1"/>
      <c r="Q485" s="1"/>
      <c r="R485" s="1"/>
      <c r="S485" s="1"/>
      <c r="T485" s="1"/>
      <c r="U485" s="1"/>
      <c r="V485" s="1"/>
      <c r="W485" s="1"/>
      <c r="X485" s="1"/>
      <c r="Y485" s="1"/>
      <c r="Z485" s="1"/>
    </row>
    <row r="486" spans="1:26" ht="47.25" hidden="1" customHeight="1">
      <c r="A486" s="459" t="s">
        <v>1403</v>
      </c>
      <c r="B486" s="484" t="s">
        <v>1405</v>
      </c>
      <c r="C486" s="440"/>
      <c r="D486" s="490"/>
      <c r="E486" s="490"/>
      <c r="F486" s="440"/>
      <c r="G486" s="440"/>
      <c r="H486" s="110"/>
      <c r="I486" s="530"/>
      <c r="J486" s="514"/>
      <c r="K486" s="514"/>
      <c r="L486" s="514"/>
      <c r="M486" s="1"/>
      <c r="N486" s="1"/>
      <c r="O486" s="1"/>
      <c r="P486" s="1"/>
      <c r="Q486" s="1"/>
      <c r="R486" s="1"/>
      <c r="S486" s="1"/>
      <c r="T486" s="1"/>
      <c r="U486" s="1"/>
      <c r="V486" s="1"/>
      <c r="W486" s="1"/>
      <c r="X486" s="1"/>
      <c r="Y486" s="1"/>
      <c r="Z486" s="1"/>
    </row>
    <row r="487" spans="1:26" ht="47.25" hidden="1" customHeight="1">
      <c r="A487" s="459" t="s">
        <v>1412</v>
      </c>
      <c r="B487" s="484" t="s">
        <v>1414</v>
      </c>
      <c r="C487" s="440"/>
      <c r="D487" s="490"/>
      <c r="E487" s="490"/>
      <c r="F487" s="440"/>
      <c r="G487" s="440"/>
      <c r="H487" s="110"/>
      <c r="I487" s="530"/>
      <c r="J487" s="514"/>
      <c r="K487" s="514"/>
      <c r="L487" s="514"/>
      <c r="M487" s="1"/>
      <c r="N487" s="1"/>
      <c r="O487" s="1"/>
      <c r="P487" s="1"/>
      <c r="Q487" s="1"/>
      <c r="R487" s="1"/>
      <c r="S487" s="1"/>
      <c r="T487" s="1"/>
      <c r="U487" s="1"/>
      <c r="V487" s="1"/>
      <c r="W487" s="1"/>
      <c r="X487" s="1"/>
      <c r="Y487" s="1"/>
      <c r="Z487" s="1"/>
    </row>
    <row r="488" spans="1:26" ht="47.25" hidden="1" customHeight="1">
      <c r="A488" s="459" t="s">
        <v>1419</v>
      </c>
      <c r="B488" s="484" t="s">
        <v>1420</v>
      </c>
      <c r="C488" s="440"/>
      <c r="D488" s="490"/>
      <c r="E488" s="490"/>
      <c r="F488" s="440"/>
      <c r="G488" s="440"/>
      <c r="H488" s="110"/>
      <c r="I488" s="530"/>
      <c r="J488" s="514"/>
      <c r="K488" s="514"/>
      <c r="L488" s="514"/>
      <c r="M488" s="1"/>
      <c r="N488" s="1"/>
      <c r="O488" s="1"/>
      <c r="P488" s="1"/>
      <c r="Q488" s="1"/>
      <c r="R488" s="1"/>
      <c r="S488" s="1"/>
      <c r="T488" s="1"/>
      <c r="U488" s="1"/>
      <c r="V488" s="1"/>
      <c r="W488" s="1"/>
      <c r="X488" s="1"/>
      <c r="Y488" s="1"/>
      <c r="Z488" s="1"/>
    </row>
    <row r="489" spans="1:26" ht="47.25" hidden="1" customHeight="1">
      <c r="A489" s="459" t="s">
        <v>1431</v>
      </c>
      <c r="B489" s="484" t="s">
        <v>1432</v>
      </c>
      <c r="C489" s="440"/>
      <c r="D489" s="490"/>
      <c r="E489" s="490"/>
      <c r="F489" s="440"/>
      <c r="G489" s="440"/>
      <c r="H489" s="110"/>
      <c r="I489" s="530"/>
      <c r="J489" s="514"/>
      <c r="K489" s="514"/>
      <c r="L489" s="514"/>
      <c r="M489" s="1"/>
      <c r="N489" s="1"/>
      <c r="O489" s="1"/>
      <c r="P489" s="1"/>
      <c r="Q489" s="1"/>
      <c r="R489" s="1"/>
      <c r="S489" s="1"/>
      <c r="T489" s="1"/>
      <c r="U489" s="1"/>
      <c r="V489" s="1"/>
      <c r="W489" s="1"/>
      <c r="X489" s="1"/>
      <c r="Y489" s="1"/>
      <c r="Z489" s="1"/>
    </row>
    <row r="490" spans="1:26" ht="47.25" hidden="1" customHeight="1">
      <c r="A490" s="459" t="s">
        <v>1451</v>
      </c>
      <c r="B490" s="484" t="s">
        <v>1453</v>
      </c>
      <c r="C490" s="440"/>
      <c r="D490" s="490"/>
      <c r="E490" s="490"/>
      <c r="F490" s="440"/>
      <c r="G490" s="440"/>
      <c r="H490" s="110"/>
      <c r="I490" s="530"/>
      <c r="J490" s="514"/>
      <c r="K490" s="514"/>
      <c r="L490" s="514"/>
      <c r="M490" s="1"/>
      <c r="N490" s="1"/>
      <c r="O490" s="1"/>
      <c r="P490" s="1"/>
      <c r="Q490" s="1"/>
      <c r="R490" s="1"/>
      <c r="S490" s="1"/>
      <c r="T490" s="1"/>
      <c r="U490" s="1"/>
      <c r="V490" s="1"/>
      <c r="W490" s="1"/>
      <c r="X490" s="1"/>
      <c r="Y490" s="1"/>
      <c r="Z490" s="1"/>
    </row>
    <row r="491" spans="1:26" ht="47.25" hidden="1" customHeight="1">
      <c r="A491" s="459" t="s">
        <v>1454</v>
      </c>
      <c r="B491" s="484" t="s">
        <v>1456</v>
      </c>
      <c r="C491" s="440"/>
      <c r="D491" s="490"/>
      <c r="E491" s="490"/>
      <c r="F491" s="440"/>
      <c r="G491" s="440"/>
      <c r="H491" s="110"/>
      <c r="I491" s="530"/>
      <c r="J491" s="514"/>
      <c r="K491" s="514"/>
      <c r="L491" s="514"/>
      <c r="M491" s="1"/>
      <c r="N491" s="1"/>
      <c r="O491" s="1"/>
      <c r="P491" s="1"/>
      <c r="Q491" s="1"/>
      <c r="R491" s="1"/>
      <c r="S491" s="1"/>
      <c r="T491" s="1"/>
      <c r="U491" s="1"/>
      <c r="V491" s="1"/>
      <c r="W491" s="1"/>
      <c r="X491" s="1"/>
      <c r="Y491" s="1"/>
      <c r="Z491" s="1"/>
    </row>
    <row r="492" spans="1:26" ht="47.25" hidden="1" customHeight="1">
      <c r="A492" s="459" t="s">
        <v>1459</v>
      </c>
      <c r="B492" s="484" t="s">
        <v>1460</v>
      </c>
      <c r="C492" s="440"/>
      <c r="D492" s="490"/>
      <c r="E492" s="490"/>
      <c r="F492" s="440"/>
      <c r="G492" s="440"/>
      <c r="H492" s="110"/>
      <c r="I492" s="530"/>
      <c r="J492" s="514"/>
      <c r="K492" s="514"/>
      <c r="L492" s="514"/>
      <c r="M492" s="1"/>
      <c r="N492" s="1"/>
      <c r="O492" s="1"/>
      <c r="P492" s="1"/>
      <c r="Q492" s="1"/>
      <c r="R492" s="1"/>
      <c r="S492" s="1"/>
      <c r="T492" s="1"/>
      <c r="U492" s="1"/>
      <c r="V492" s="1"/>
      <c r="W492" s="1"/>
      <c r="X492" s="1"/>
      <c r="Y492" s="1"/>
      <c r="Z492" s="1"/>
    </row>
    <row r="493" spans="1:26" ht="78.75" hidden="1" customHeight="1">
      <c r="A493" s="459" t="s">
        <v>1463</v>
      </c>
      <c r="B493" s="484" t="s">
        <v>1464</v>
      </c>
      <c r="C493" s="440"/>
      <c r="D493" s="490"/>
      <c r="E493" s="490"/>
      <c r="F493" s="440"/>
      <c r="G493" s="440"/>
      <c r="H493" s="110"/>
      <c r="I493" s="530"/>
      <c r="J493" s="514"/>
      <c r="K493" s="514"/>
      <c r="L493" s="514"/>
      <c r="M493" s="1"/>
      <c r="N493" s="1"/>
      <c r="O493" s="1"/>
      <c r="P493" s="1"/>
      <c r="Q493" s="1"/>
      <c r="R493" s="1"/>
      <c r="S493" s="1"/>
      <c r="T493" s="1"/>
      <c r="U493" s="1"/>
      <c r="V493" s="1"/>
      <c r="W493" s="1"/>
      <c r="X493" s="1"/>
      <c r="Y493" s="1"/>
      <c r="Z493" s="1"/>
    </row>
    <row r="494" spans="1:26" ht="47.25" hidden="1" customHeight="1">
      <c r="A494" s="459" t="s">
        <v>1465</v>
      </c>
      <c r="B494" s="484" t="s">
        <v>1466</v>
      </c>
      <c r="C494" s="440"/>
      <c r="D494" s="490"/>
      <c r="E494" s="490"/>
      <c r="F494" s="440"/>
      <c r="G494" s="440"/>
      <c r="H494" s="110"/>
      <c r="I494" s="530"/>
      <c r="J494" s="514"/>
      <c r="K494" s="514"/>
      <c r="L494" s="514"/>
      <c r="M494" s="1"/>
      <c r="N494" s="1"/>
      <c r="O494" s="1"/>
      <c r="P494" s="1"/>
      <c r="Q494" s="1"/>
      <c r="R494" s="1"/>
      <c r="S494" s="1"/>
      <c r="T494" s="1"/>
      <c r="U494" s="1"/>
      <c r="V494" s="1"/>
      <c r="W494" s="1"/>
      <c r="X494" s="1"/>
      <c r="Y494" s="1"/>
      <c r="Z494" s="1"/>
    </row>
    <row r="495" spans="1:26" ht="28.5" hidden="1" customHeight="1">
      <c r="A495" s="460" t="s">
        <v>1467</v>
      </c>
      <c r="B495" s="484" t="s">
        <v>1468</v>
      </c>
      <c r="C495" s="440"/>
      <c r="D495" s="490"/>
      <c r="E495" s="490"/>
      <c r="F495" s="440"/>
      <c r="G495" s="440"/>
      <c r="H495" s="110"/>
      <c r="I495" s="530"/>
      <c r="J495" s="514"/>
      <c r="K495" s="514"/>
      <c r="L495" s="514"/>
      <c r="M495" s="1"/>
      <c r="N495" s="1"/>
      <c r="O495" s="1"/>
      <c r="P495" s="1"/>
      <c r="Q495" s="1"/>
      <c r="R495" s="1"/>
      <c r="S495" s="1"/>
      <c r="T495" s="1"/>
      <c r="U495" s="1"/>
      <c r="V495" s="1"/>
      <c r="W495" s="1"/>
      <c r="X495" s="1"/>
      <c r="Y495" s="1"/>
      <c r="Z495" s="1"/>
    </row>
    <row r="496" spans="1:26" ht="21">
      <c r="A496" s="471" t="s">
        <v>14</v>
      </c>
      <c r="B496" s="1050" t="s">
        <v>1471</v>
      </c>
      <c r="C496" s="1049"/>
      <c r="D496" s="1049"/>
      <c r="E496" s="1049"/>
      <c r="F496" s="1049"/>
      <c r="G496" s="1049"/>
      <c r="H496" s="110">
        <f>H497+H505+H515+H521+H532+H544</f>
        <v>0</v>
      </c>
      <c r="I496" s="530">
        <f>I497+I505+I515+I521+I532+I544</f>
        <v>108</v>
      </c>
      <c r="J496" s="453"/>
      <c r="K496" s="514"/>
      <c r="L496" s="453"/>
      <c r="M496" s="1"/>
      <c r="N496" s="1"/>
      <c r="O496" s="1"/>
      <c r="P496" s="1"/>
      <c r="Q496" s="1"/>
      <c r="R496" s="1"/>
      <c r="S496" s="1"/>
      <c r="T496" s="1"/>
      <c r="U496" s="1"/>
      <c r="V496" s="1"/>
      <c r="W496" s="1"/>
      <c r="X496" s="1"/>
      <c r="Y496" s="1"/>
      <c r="Z496" s="1"/>
    </row>
    <row r="497" spans="1:26" ht="39.75" customHeight="1">
      <c r="A497" s="472" t="s">
        <v>1610</v>
      </c>
      <c r="B497" s="1048" t="s">
        <v>1475</v>
      </c>
      <c r="C497" s="1049"/>
      <c r="D497" s="1049"/>
      <c r="E497" s="1049"/>
      <c r="F497" s="1049"/>
      <c r="G497" s="1049"/>
      <c r="H497" s="110">
        <f>SUM(D499:D504)</f>
        <v>0</v>
      </c>
      <c r="I497" s="530">
        <f>COUNT(D499:D504)*2</f>
        <v>10</v>
      </c>
      <c r="J497" s="453"/>
      <c r="K497" s="514"/>
      <c r="L497" s="453"/>
      <c r="M497" s="1"/>
      <c r="N497" s="1"/>
      <c r="O497" s="1"/>
      <c r="P497" s="1"/>
      <c r="Q497" s="1"/>
      <c r="R497" s="1"/>
      <c r="S497" s="1"/>
      <c r="T497" s="1"/>
      <c r="U497" s="1"/>
      <c r="V497" s="1"/>
      <c r="W497" s="1"/>
      <c r="X497" s="1"/>
      <c r="Y497" s="1"/>
      <c r="Z497" s="1"/>
    </row>
    <row r="498" spans="1:26" ht="31.5" hidden="1" customHeight="1">
      <c r="A498" s="473" t="s">
        <v>1476</v>
      </c>
      <c r="B498" s="484" t="s">
        <v>1478</v>
      </c>
      <c r="C498" s="454"/>
      <c r="D498" s="490"/>
      <c r="E498" s="497"/>
      <c r="F498" s="454"/>
      <c r="G498" s="454"/>
      <c r="H498" s="110"/>
      <c r="I498" s="530"/>
      <c r="J498" s="514"/>
      <c r="K498" s="514"/>
      <c r="L498" s="514"/>
      <c r="M498" s="1"/>
      <c r="N498" s="1"/>
      <c r="O498" s="1"/>
      <c r="P498" s="1"/>
      <c r="Q498" s="1"/>
      <c r="R498" s="1"/>
      <c r="S498" s="1"/>
      <c r="T498" s="1"/>
      <c r="U498" s="1"/>
      <c r="V498" s="1"/>
      <c r="W498" s="1"/>
      <c r="X498" s="1"/>
      <c r="Y498" s="1"/>
      <c r="Z498" s="1"/>
    </row>
    <row r="499" spans="1:26" ht="63">
      <c r="A499" s="474" t="s">
        <v>1646</v>
      </c>
      <c r="B499" s="484" t="s">
        <v>1480</v>
      </c>
      <c r="C499" s="487" t="s">
        <v>1649</v>
      </c>
      <c r="D499" s="488">
        <v>0</v>
      </c>
      <c r="E499" s="497" t="s">
        <v>137</v>
      </c>
      <c r="F499" s="487" t="s">
        <v>1651</v>
      </c>
      <c r="G499" s="454"/>
      <c r="H499" s="110"/>
      <c r="I499" s="530"/>
      <c r="J499" s="453"/>
      <c r="K499" s="514"/>
      <c r="L499" s="453"/>
      <c r="M499" s="1"/>
      <c r="N499" s="1"/>
      <c r="O499" s="1"/>
      <c r="P499" s="1"/>
      <c r="Q499" s="1"/>
      <c r="R499" s="1"/>
      <c r="S499" s="1"/>
      <c r="T499" s="1"/>
      <c r="U499" s="1"/>
      <c r="V499" s="1"/>
      <c r="W499" s="1"/>
      <c r="X499" s="1"/>
      <c r="Y499" s="1"/>
      <c r="Z499" s="1"/>
    </row>
    <row r="500" spans="1:26" ht="31.5" hidden="1" customHeight="1">
      <c r="A500" s="473" t="s">
        <v>1481</v>
      </c>
      <c r="B500" s="484" t="s">
        <v>1482</v>
      </c>
      <c r="C500" s="454"/>
      <c r="D500" s="488"/>
      <c r="E500" s="497"/>
      <c r="F500" s="454"/>
      <c r="G500" s="454"/>
      <c r="H500" s="110"/>
      <c r="I500" s="530"/>
      <c r="J500" s="514"/>
      <c r="K500" s="514"/>
      <c r="L500" s="514"/>
      <c r="M500" s="1"/>
      <c r="N500" s="1"/>
      <c r="O500" s="1"/>
      <c r="P500" s="1"/>
      <c r="Q500" s="1"/>
      <c r="R500" s="1"/>
      <c r="S500" s="1"/>
      <c r="T500" s="1"/>
      <c r="U500" s="1"/>
      <c r="V500" s="1"/>
      <c r="W500" s="1"/>
      <c r="X500" s="1"/>
      <c r="Y500" s="1"/>
      <c r="Z500" s="1"/>
    </row>
    <row r="501" spans="1:26" ht="47.25">
      <c r="A501" s="474" t="s">
        <v>1656</v>
      </c>
      <c r="B501" s="484" t="s">
        <v>1487</v>
      </c>
      <c r="C501" s="489" t="s">
        <v>1488</v>
      </c>
      <c r="D501" s="488">
        <v>0</v>
      </c>
      <c r="E501" s="497" t="s">
        <v>137</v>
      </c>
      <c r="F501" s="487" t="s">
        <v>1489</v>
      </c>
      <c r="G501" s="454"/>
      <c r="H501" s="110"/>
      <c r="I501" s="530"/>
      <c r="J501" s="453"/>
      <c r="K501" s="514"/>
      <c r="L501" s="453"/>
      <c r="M501" s="1"/>
      <c r="N501" s="1"/>
      <c r="O501" s="1"/>
      <c r="P501" s="1"/>
      <c r="Q501" s="1"/>
      <c r="R501" s="1"/>
      <c r="S501" s="1"/>
      <c r="T501" s="1"/>
      <c r="U501" s="1"/>
      <c r="V501" s="1"/>
      <c r="W501" s="1"/>
      <c r="X501" s="1"/>
      <c r="Y501" s="1"/>
      <c r="Z501" s="1"/>
    </row>
    <row r="502" spans="1:26" ht="30">
      <c r="A502" s="474"/>
      <c r="B502" s="484"/>
      <c r="C502" s="489" t="s">
        <v>1491</v>
      </c>
      <c r="D502" s="488">
        <v>0</v>
      </c>
      <c r="E502" s="497" t="s">
        <v>137</v>
      </c>
      <c r="F502" s="487"/>
      <c r="G502" s="454"/>
      <c r="H502" s="110"/>
      <c r="I502" s="530"/>
      <c r="J502" s="453"/>
      <c r="K502" s="514"/>
      <c r="L502" s="453"/>
      <c r="M502" s="1"/>
      <c r="N502" s="1"/>
      <c r="O502" s="1"/>
      <c r="P502" s="1"/>
      <c r="Q502" s="1"/>
      <c r="R502" s="1"/>
      <c r="S502" s="1"/>
      <c r="T502" s="1"/>
      <c r="U502" s="1"/>
      <c r="V502" s="1"/>
      <c r="W502" s="1"/>
      <c r="X502" s="1"/>
      <c r="Y502" s="1"/>
      <c r="Z502" s="1"/>
    </row>
    <row r="503" spans="1:26" ht="63">
      <c r="A503" s="474" t="s">
        <v>1661</v>
      </c>
      <c r="B503" s="484" t="s">
        <v>1494</v>
      </c>
      <c r="C503" s="487" t="s">
        <v>1495</v>
      </c>
      <c r="D503" s="488">
        <v>0</v>
      </c>
      <c r="E503" s="497" t="s">
        <v>137</v>
      </c>
      <c r="F503" s="308" t="s">
        <v>1497</v>
      </c>
      <c r="G503" s="454"/>
      <c r="H503" s="110"/>
      <c r="I503" s="530"/>
      <c r="J503" s="453"/>
      <c r="K503" s="514"/>
      <c r="L503" s="453"/>
      <c r="M503" s="1"/>
      <c r="N503" s="1"/>
      <c r="O503" s="1"/>
      <c r="P503" s="1"/>
      <c r="Q503" s="1"/>
      <c r="R503" s="1"/>
      <c r="S503" s="1"/>
      <c r="T503" s="1"/>
      <c r="U503" s="1"/>
      <c r="V503" s="1"/>
      <c r="W503" s="1"/>
      <c r="X503" s="1"/>
      <c r="Y503" s="1"/>
      <c r="Z503" s="1"/>
    </row>
    <row r="504" spans="1:26" ht="51.75" customHeight="1">
      <c r="A504" s="474" t="s">
        <v>1498</v>
      </c>
      <c r="B504" s="484" t="s">
        <v>1499</v>
      </c>
      <c r="C504" s="487" t="s">
        <v>1501</v>
      </c>
      <c r="D504" s="488">
        <v>0</v>
      </c>
      <c r="E504" s="497" t="s">
        <v>137</v>
      </c>
      <c r="F504" s="487"/>
      <c r="G504" s="454"/>
      <c r="H504" s="110"/>
      <c r="I504" s="530"/>
      <c r="J504" s="453"/>
      <c r="K504" s="514"/>
      <c r="L504" s="453"/>
      <c r="M504" s="1"/>
      <c r="N504" s="1"/>
      <c r="O504" s="1"/>
      <c r="P504" s="1"/>
      <c r="Q504" s="1"/>
      <c r="R504" s="1"/>
      <c r="S504" s="1"/>
      <c r="T504" s="1"/>
      <c r="U504" s="1"/>
      <c r="V504" s="1"/>
      <c r="W504" s="1"/>
      <c r="X504" s="1"/>
      <c r="Y504" s="1"/>
      <c r="Z504" s="1"/>
    </row>
    <row r="505" spans="1:26" ht="39.75" customHeight="1">
      <c r="A505" s="475" t="s">
        <v>1626</v>
      </c>
      <c r="B505" s="1048" t="s">
        <v>1503</v>
      </c>
      <c r="C505" s="1049"/>
      <c r="D505" s="1049"/>
      <c r="E505" s="1049"/>
      <c r="F505" s="1049"/>
      <c r="G505" s="1049"/>
      <c r="H505" s="110">
        <f>SUM(D506:D514)</f>
        <v>0</v>
      </c>
      <c r="I505" s="530">
        <f>COUNT(D506:D514)*2</f>
        <v>18</v>
      </c>
      <c r="J505" s="453"/>
      <c r="K505" s="514"/>
      <c r="L505" s="453"/>
      <c r="M505" s="1"/>
      <c r="N505" s="1"/>
      <c r="O505" s="1"/>
      <c r="P505" s="1"/>
      <c r="Q505" s="1"/>
      <c r="R505" s="1"/>
      <c r="S505" s="1"/>
      <c r="T505" s="1"/>
      <c r="U505" s="1"/>
      <c r="V505" s="1"/>
      <c r="W505" s="1"/>
      <c r="X505" s="1"/>
      <c r="Y505" s="1"/>
      <c r="Z505" s="1"/>
    </row>
    <row r="506" spans="1:26" ht="45.75" customHeight="1">
      <c r="A506" s="474" t="s">
        <v>1673</v>
      </c>
      <c r="B506" s="484" t="s">
        <v>1506</v>
      </c>
      <c r="C506" s="489" t="s">
        <v>1507</v>
      </c>
      <c r="D506" s="488">
        <v>0</v>
      </c>
      <c r="E506" s="497" t="s">
        <v>183</v>
      </c>
      <c r="F506" s="342" t="s">
        <v>1508</v>
      </c>
      <c r="G506" s="454"/>
      <c r="H506" s="110"/>
      <c r="I506" s="530"/>
      <c r="J506" s="453"/>
      <c r="K506" s="514"/>
      <c r="L506" s="453"/>
      <c r="M506" s="1"/>
      <c r="N506" s="1"/>
      <c r="O506" s="1"/>
      <c r="P506" s="1"/>
      <c r="Q506" s="1"/>
      <c r="R506" s="1"/>
      <c r="S506" s="1"/>
      <c r="T506" s="1"/>
      <c r="U506" s="1"/>
      <c r="V506" s="1"/>
      <c r="W506" s="1"/>
      <c r="X506" s="1"/>
      <c r="Y506" s="1"/>
      <c r="Z506" s="1"/>
    </row>
    <row r="507" spans="1:26" ht="73.5" customHeight="1">
      <c r="A507" s="474" t="s">
        <v>14</v>
      </c>
      <c r="B507" s="484"/>
      <c r="C507" s="489" t="s">
        <v>1509</v>
      </c>
      <c r="D507" s="488">
        <v>0</v>
      </c>
      <c r="E507" s="497" t="s">
        <v>264</v>
      </c>
      <c r="F507" s="342" t="s">
        <v>1510</v>
      </c>
      <c r="G507" s="454"/>
      <c r="H507" s="110"/>
      <c r="I507" s="530"/>
      <c r="J507" s="453"/>
      <c r="K507" s="514"/>
      <c r="L507" s="453"/>
      <c r="M507" s="1"/>
      <c r="N507" s="1"/>
      <c r="O507" s="1"/>
      <c r="P507" s="1"/>
      <c r="Q507" s="1"/>
      <c r="R507" s="1"/>
      <c r="S507" s="1"/>
      <c r="T507" s="1"/>
      <c r="U507" s="1"/>
      <c r="V507" s="1"/>
      <c r="W507" s="1"/>
      <c r="X507" s="1"/>
      <c r="Y507" s="1"/>
      <c r="Z507" s="1"/>
    </row>
    <row r="508" spans="1:26" ht="45">
      <c r="A508" s="474" t="s">
        <v>14</v>
      </c>
      <c r="B508" s="484"/>
      <c r="C508" s="489" t="s">
        <v>1511</v>
      </c>
      <c r="D508" s="488">
        <v>0</v>
      </c>
      <c r="E508" s="497" t="s">
        <v>264</v>
      </c>
      <c r="F508" s="342" t="s">
        <v>1513</v>
      </c>
      <c r="G508" s="454"/>
      <c r="H508" s="110"/>
      <c r="I508" s="530"/>
      <c r="J508" s="453"/>
      <c r="K508" s="514"/>
      <c r="L508" s="453"/>
      <c r="M508" s="1"/>
      <c r="N508" s="1"/>
      <c r="O508" s="1"/>
      <c r="P508" s="1"/>
      <c r="Q508" s="1"/>
      <c r="R508" s="1"/>
      <c r="S508" s="1"/>
      <c r="T508" s="1"/>
      <c r="U508" s="1"/>
      <c r="V508" s="1"/>
      <c r="W508" s="1"/>
      <c r="X508" s="1"/>
      <c r="Y508" s="1"/>
      <c r="Z508" s="1"/>
    </row>
    <row r="509" spans="1:26" ht="30">
      <c r="A509" s="474" t="s">
        <v>14</v>
      </c>
      <c r="B509" s="484"/>
      <c r="C509" s="489" t="s">
        <v>1679</v>
      </c>
      <c r="D509" s="488">
        <v>0</v>
      </c>
      <c r="E509" s="497" t="s">
        <v>264</v>
      </c>
      <c r="F509" s="342" t="s">
        <v>1518</v>
      </c>
      <c r="G509" s="454"/>
      <c r="H509" s="110"/>
      <c r="I509" s="530"/>
      <c r="J509" s="889"/>
      <c r="K509" s="514"/>
      <c r="L509" s="453"/>
      <c r="M509" s="1"/>
      <c r="N509" s="1"/>
      <c r="O509" s="1"/>
      <c r="P509" s="1"/>
      <c r="Q509" s="1"/>
      <c r="R509" s="1"/>
      <c r="S509" s="1"/>
      <c r="T509" s="1"/>
      <c r="U509" s="1"/>
      <c r="V509" s="1"/>
      <c r="W509" s="1"/>
      <c r="X509" s="1"/>
      <c r="Y509" s="1"/>
      <c r="Z509" s="1"/>
    </row>
    <row r="510" spans="1:26" ht="45">
      <c r="A510" s="474" t="s">
        <v>14</v>
      </c>
      <c r="B510" s="484"/>
      <c r="C510" s="489" t="s">
        <v>1520</v>
      </c>
      <c r="D510" s="488">
        <v>0</v>
      </c>
      <c r="E510" s="497" t="s">
        <v>183</v>
      </c>
      <c r="F510" s="342" t="s">
        <v>1521</v>
      </c>
      <c r="G510" s="454"/>
      <c r="H510" s="110"/>
      <c r="I510" s="530"/>
      <c r="J510" s="889"/>
      <c r="K510" s="514"/>
      <c r="L510" s="453"/>
      <c r="M510" s="1"/>
      <c r="N510" s="1"/>
      <c r="O510" s="1"/>
      <c r="P510" s="1"/>
      <c r="Q510" s="1"/>
      <c r="R510" s="1"/>
      <c r="S510" s="1"/>
      <c r="T510" s="1"/>
      <c r="U510" s="1"/>
      <c r="V510" s="1"/>
      <c r="W510" s="1"/>
      <c r="X510" s="1"/>
      <c r="Y510" s="1"/>
      <c r="Z510" s="1"/>
    </row>
    <row r="511" spans="1:26" ht="47.25">
      <c r="A511" s="474" t="s">
        <v>1682</v>
      </c>
      <c r="B511" s="484" t="s">
        <v>1523</v>
      </c>
      <c r="C511" s="489" t="s">
        <v>1524</v>
      </c>
      <c r="D511" s="488">
        <v>0</v>
      </c>
      <c r="E511" s="497" t="s">
        <v>87</v>
      </c>
      <c r="F511" s="342" t="s">
        <v>1525</v>
      </c>
      <c r="G511" s="454"/>
      <c r="H511" s="110"/>
      <c r="I511" s="530"/>
      <c r="J511" s="889"/>
      <c r="K511" s="514"/>
      <c r="L511" s="453"/>
      <c r="M511" s="1"/>
      <c r="N511" s="1"/>
      <c r="O511" s="1"/>
      <c r="P511" s="1"/>
      <c r="Q511" s="1"/>
      <c r="R511" s="1"/>
      <c r="S511" s="1"/>
      <c r="T511" s="1"/>
      <c r="U511" s="1"/>
      <c r="V511" s="1"/>
      <c r="W511" s="1"/>
      <c r="X511" s="1"/>
      <c r="Y511" s="1"/>
      <c r="Z511" s="1"/>
    </row>
    <row r="512" spans="1:26" ht="30">
      <c r="A512" s="474" t="s">
        <v>14</v>
      </c>
      <c r="B512" s="484"/>
      <c r="C512" s="489" t="s">
        <v>1526</v>
      </c>
      <c r="D512" s="488">
        <v>0</v>
      </c>
      <c r="E512" s="497" t="s">
        <v>350</v>
      </c>
      <c r="F512" s="487"/>
      <c r="G512" s="454"/>
      <c r="H512" s="110"/>
      <c r="I512" s="530"/>
      <c r="J512" s="889"/>
      <c r="K512" s="514"/>
      <c r="L512" s="453"/>
      <c r="M512" s="1"/>
      <c r="N512" s="1"/>
      <c r="O512" s="1"/>
      <c r="P512" s="1"/>
      <c r="Q512" s="1"/>
      <c r="R512" s="1"/>
      <c r="S512" s="1"/>
      <c r="T512" s="1"/>
      <c r="U512" s="1"/>
      <c r="V512" s="1"/>
      <c r="W512" s="1"/>
      <c r="X512" s="1"/>
      <c r="Y512" s="1"/>
      <c r="Z512" s="1"/>
    </row>
    <row r="513" spans="1:26" ht="47.25">
      <c r="A513" s="474" t="s">
        <v>1686</v>
      </c>
      <c r="B513" s="484" t="s">
        <v>1528</v>
      </c>
      <c r="C513" s="489" t="s">
        <v>1529</v>
      </c>
      <c r="D513" s="488">
        <v>0</v>
      </c>
      <c r="E513" s="497" t="s">
        <v>183</v>
      </c>
      <c r="F513" s="487"/>
      <c r="G513" s="454"/>
      <c r="H513" s="110"/>
      <c r="I513" s="530"/>
      <c r="J513" s="889"/>
      <c r="K513" s="514"/>
      <c r="L513" s="453"/>
      <c r="M513" s="1"/>
      <c r="N513" s="1"/>
      <c r="O513" s="1"/>
      <c r="P513" s="1"/>
      <c r="Q513" s="1"/>
      <c r="R513" s="1"/>
      <c r="S513" s="1"/>
      <c r="T513" s="1"/>
      <c r="U513" s="1"/>
      <c r="V513" s="1"/>
      <c r="W513" s="1"/>
      <c r="X513" s="1"/>
      <c r="Y513" s="1"/>
      <c r="Z513" s="1"/>
    </row>
    <row r="514" spans="1:26" ht="45">
      <c r="A514" s="474"/>
      <c r="B514" s="484"/>
      <c r="C514" s="308" t="s">
        <v>1689</v>
      </c>
      <c r="D514" s="488">
        <v>0</v>
      </c>
      <c r="E514" s="439" t="s">
        <v>827</v>
      </c>
      <c r="F514" s="487" t="s">
        <v>1690</v>
      </c>
      <c r="G514" s="454"/>
      <c r="H514" s="110"/>
      <c r="I514" s="530"/>
      <c r="J514" s="453"/>
      <c r="K514" s="514"/>
      <c r="L514" s="453"/>
      <c r="M514" s="1"/>
      <c r="N514" s="1"/>
      <c r="O514" s="1"/>
      <c r="P514" s="1"/>
      <c r="Q514" s="1"/>
      <c r="R514" s="1"/>
      <c r="S514" s="1"/>
      <c r="T514" s="1"/>
      <c r="U514" s="1"/>
      <c r="V514" s="1"/>
      <c r="W514" s="1"/>
      <c r="X514" s="1"/>
      <c r="Y514" s="1"/>
      <c r="Z514" s="1"/>
    </row>
    <row r="515" spans="1:26" ht="39.75" customHeight="1">
      <c r="A515" s="475" t="s">
        <v>1636</v>
      </c>
      <c r="B515" s="1048" t="s">
        <v>1534</v>
      </c>
      <c r="C515" s="1049"/>
      <c r="D515" s="1049"/>
      <c r="E515" s="1049"/>
      <c r="F515" s="1049"/>
      <c r="G515" s="1049"/>
      <c r="H515" s="110">
        <f>SUM(D516:D520)</f>
        <v>0</v>
      </c>
      <c r="I515" s="530">
        <f>COUNT(D516:D520)*2</f>
        <v>10</v>
      </c>
      <c r="J515" s="453"/>
      <c r="K515" s="514"/>
      <c r="L515" s="453"/>
      <c r="M515" s="1"/>
      <c r="N515" s="1"/>
      <c r="O515" s="1"/>
      <c r="P515" s="1"/>
      <c r="Q515" s="1"/>
      <c r="R515" s="1"/>
      <c r="S515" s="1"/>
      <c r="T515" s="1"/>
      <c r="U515" s="1"/>
      <c r="V515" s="1"/>
      <c r="W515" s="1"/>
      <c r="X515" s="1"/>
      <c r="Y515" s="1"/>
      <c r="Z515" s="1"/>
    </row>
    <row r="516" spans="1:26" ht="63">
      <c r="A516" s="474" t="s">
        <v>1704</v>
      </c>
      <c r="B516" s="502" t="s">
        <v>1539</v>
      </c>
      <c r="C516" s="489" t="s">
        <v>1545</v>
      </c>
      <c r="D516" s="488">
        <v>0</v>
      </c>
      <c r="E516" s="497" t="s">
        <v>264</v>
      </c>
      <c r="F516" s="487"/>
      <c r="G516" s="454"/>
      <c r="H516" s="110"/>
      <c r="I516" s="530"/>
      <c r="J516" s="453"/>
      <c r="K516" s="514"/>
      <c r="L516" s="453"/>
      <c r="M516" s="1"/>
      <c r="N516" s="1"/>
      <c r="O516" s="1"/>
      <c r="P516" s="1"/>
      <c r="Q516" s="1"/>
      <c r="R516" s="1"/>
      <c r="S516" s="1"/>
      <c r="T516" s="1"/>
      <c r="U516" s="1"/>
      <c r="V516" s="1"/>
      <c r="W516" s="1"/>
      <c r="X516" s="1"/>
      <c r="Y516" s="1"/>
      <c r="Z516" s="1"/>
    </row>
    <row r="517" spans="1:26" ht="15.75">
      <c r="A517" s="474" t="s">
        <v>14</v>
      </c>
      <c r="B517" s="502"/>
      <c r="C517" s="489" t="s">
        <v>1547</v>
      </c>
      <c r="D517" s="488">
        <v>0</v>
      </c>
      <c r="E517" s="497" t="s">
        <v>264</v>
      </c>
      <c r="F517" s="487"/>
      <c r="G517" s="454"/>
      <c r="H517" s="110"/>
      <c r="I517" s="530"/>
      <c r="J517" s="453"/>
      <c r="K517" s="514"/>
      <c r="L517" s="453"/>
      <c r="M517" s="1"/>
      <c r="N517" s="1"/>
      <c r="O517" s="1"/>
      <c r="P517" s="1"/>
      <c r="Q517" s="1"/>
      <c r="R517" s="1"/>
      <c r="S517" s="1"/>
      <c r="T517" s="1"/>
      <c r="U517" s="1"/>
      <c r="V517" s="1"/>
      <c r="W517" s="1"/>
      <c r="X517" s="1"/>
      <c r="Y517" s="1"/>
      <c r="Z517" s="1"/>
    </row>
    <row r="518" spans="1:26" ht="30">
      <c r="A518" s="474"/>
      <c r="B518" s="502"/>
      <c r="C518" s="487" t="s">
        <v>1713</v>
      </c>
      <c r="D518" s="488">
        <v>0</v>
      </c>
      <c r="E518" s="497" t="s">
        <v>264</v>
      </c>
      <c r="F518" s="487"/>
      <c r="G518" s="454"/>
      <c r="H518" s="110"/>
      <c r="I518" s="530"/>
      <c r="J518" s="523"/>
      <c r="K518" s="514"/>
      <c r="L518" s="453"/>
      <c r="M518" s="1"/>
      <c r="N518" s="1"/>
      <c r="O518" s="1"/>
      <c r="P518" s="1"/>
      <c r="Q518" s="1"/>
      <c r="R518" s="1"/>
      <c r="S518" s="1"/>
      <c r="T518" s="1"/>
      <c r="U518" s="1"/>
      <c r="V518" s="1"/>
      <c r="W518" s="1"/>
      <c r="X518" s="1"/>
      <c r="Y518" s="1"/>
      <c r="Z518" s="1"/>
    </row>
    <row r="519" spans="1:26" ht="45">
      <c r="A519" s="474" t="s">
        <v>1714</v>
      </c>
      <c r="B519" s="484" t="s">
        <v>1550</v>
      </c>
      <c r="C519" s="487" t="s">
        <v>1551</v>
      </c>
      <c r="D519" s="488">
        <v>0</v>
      </c>
      <c r="E519" s="497" t="s">
        <v>264</v>
      </c>
      <c r="F519" s="487"/>
      <c r="G519" s="454"/>
      <c r="H519" s="110"/>
      <c r="I519" s="530"/>
      <c r="J519" s="523"/>
      <c r="K519" s="514"/>
      <c r="L519" s="453"/>
      <c r="M519" s="1"/>
      <c r="N519" s="1"/>
      <c r="O519" s="1"/>
      <c r="P519" s="1"/>
      <c r="Q519" s="1"/>
      <c r="R519" s="1"/>
      <c r="S519" s="1"/>
      <c r="T519" s="1"/>
      <c r="U519" s="1"/>
      <c r="V519" s="1"/>
      <c r="W519" s="1"/>
      <c r="X519" s="1"/>
      <c r="Y519" s="1"/>
      <c r="Z519" s="1"/>
    </row>
    <row r="520" spans="1:26" ht="54.75" customHeight="1">
      <c r="A520" s="474" t="s">
        <v>14</v>
      </c>
      <c r="B520" s="484"/>
      <c r="C520" s="487" t="s">
        <v>1553</v>
      </c>
      <c r="D520" s="488">
        <v>0</v>
      </c>
      <c r="E520" s="497" t="s">
        <v>350</v>
      </c>
      <c r="F520" s="487"/>
      <c r="G520" s="454"/>
      <c r="H520" s="110"/>
      <c r="I520" s="530"/>
      <c r="J520" s="453"/>
      <c r="K520" s="514"/>
      <c r="L520" s="453"/>
      <c r="M520" s="1"/>
      <c r="N520" s="1"/>
      <c r="O520" s="1"/>
      <c r="P520" s="1"/>
      <c r="Q520" s="1"/>
      <c r="R520" s="1"/>
      <c r="S520" s="1"/>
      <c r="T520" s="1"/>
      <c r="U520" s="1"/>
      <c r="V520" s="1"/>
      <c r="W520" s="1"/>
      <c r="X520" s="1"/>
      <c r="Y520" s="1"/>
      <c r="Z520" s="1"/>
    </row>
    <row r="521" spans="1:26" ht="39.75" customHeight="1">
      <c r="A521" s="475" t="s">
        <v>1657</v>
      </c>
      <c r="B521" s="1048" t="s">
        <v>1556</v>
      </c>
      <c r="C521" s="1049"/>
      <c r="D521" s="1049"/>
      <c r="E521" s="1049"/>
      <c r="F521" s="1049"/>
      <c r="G521" s="1049"/>
      <c r="H521" s="110">
        <f>SUM(D522:D531)</f>
        <v>0</v>
      </c>
      <c r="I521" s="530">
        <f>COUNT(D522:D531)*2</f>
        <v>20</v>
      </c>
      <c r="J521" s="453"/>
      <c r="K521" s="514"/>
      <c r="L521" s="453"/>
      <c r="M521" s="1"/>
      <c r="N521" s="1"/>
      <c r="O521" s="1"/>
      <c r="P521" s="1"/>
      <c r="Q521" s="1"/>
      <c r="R521" s="1"/>
      <c r="S521" s="1"/>
      <c r="T521" s="1"/>
      <c r="U521" s="1"/>
      <c r="V521" s="1"/>
      <c r="W521" s="1"/>
      <c r="X521" s="1"/>
      <c r="Y521" s="1"/>
      <c r="Z521" s="1"/>
    </row>
    <row r="522" spans="1:26" ht="75">
      <c r="A522" s="474" t="s">
        <v>1731</v>
      </c>
      <c r="B522" s="503" t="s">
        <v>1733</v>
      </c>
      <c r="C522" s="503" t="s">
        <v>1561</v>
      </c>
      <c r="D522" s="488">
        <v>0</v>
      </c>
      <c r="E522" s="497" t="s">
        <v>87</v>
      </c>
      <c r="F522" s="342" t="s">
        <v>1735</v>
      </c>
      <c r="G522" s="454"/>
      <c r="H522" s="110"/>
      <c r="I522" s="530"/>
      <c r="J522" s="895"/>
      <c r="K522" s="514"/>
      <c r="L522" s="453"/>
      <c r="M522" s="1"/>
      <c r="N522" s="1"/>
      <c r="O522" s="1"/>
      <c r="P522" s="1"/>
      <c r="Q522" s="1"/>
      <c r="R522" s="1"/>
      <c r="S522" s="1"/>
      <c r="T522" s="1"/>
      <c r="U522" s="1"/>
      <c r="V522" s="1"/>
      <c r="W522" s="1"/>
      <c r="X522" s="1"/>
      <c r="Y522" s="1"/>
      <c r="Z522" s="1"/>
    </row>
    <row r="523" spans="1:26" ht="120">
      <c r="A523" s="474"/>
      <c r="B523" s="503"/>
      <c r="C523" s="487" t="s">
        <v>1736</v>
      </c>
      <c r="D523" s="488">
        <v>0</v>
      </c>
      <c r="E523" s="497" t="s">
        <v>87</v>
      </c>
      <c r="F523" s="342" t="s">
        <v>1737</v>
      </c>
      <c r="G523" s="454"/>
      <c r="H523" s="110"/>
      <c r="I523" s="530"/>
      <c r="J523" s="453"/>
      <c r="K523" s="514"/>
      <c r="L523" s="453"/>
      <c r="M523" s="1"/>
      <c r="N523" s="1"/>
      <c r="O523" s="1"/>
      <c r="P523" s="1"/>
      <c r="Q523" s="1"/>
      <c r="R523" s="1"/>
      <c r="S523" s="1"/>
      <c r="T523" s="1"/>
      <c r="U523" s="1"/>
      <c r="V523" s="1"/>
      <c r="W523" s="1"/>
      <c r="X523" s="1"/>
      <c r="Y523" s="1"/>
      <c r="Z523" s="1"/>
    </row>
    <row r="524" spans="1:26" ht="45">
      <c r="A524" s="474"/>
      <c r="B524" s="503"/>
      <c r="C524" s="308" t="s">
        <v>1738</v>
      </c>
      <c r="D524" s="488">
        <v>0</v>
      </c>
      <c r="E524" s="497" t="s">
        <v>87</v>
      </c>
      <c r="F524" s="308" t="s">
        <v>1566</v>
      </c>
      <c r="G524" s="454"/>
      <c r="H524" s="110"/>
      <c r="I524" s="530"/>
      <c r="J524" s="453"/>
      <c r="K524" s="514"/>
      <c r="L524" s="453"/>
      <c r="M524" s="1"/>
      <c r="N524" s="1"/>
      <c r="O524" s="1"/>
      <c r="P524" s="1"/>
      <c r="Q524" s="1"/>
      <c r="R524" s="1"/>
      <c r="S524" s="1"/>
      <c r="T524" s="1"/>
      <c r="U524" s="1"/>
      <c r="V524" s="1"/>
      <c r="W524" s="1"/>
      <c r="X524" s="1"/>
      <c r="Y524" s="1"/>
      <c r="Z524" s="1"/>
    </row>
    <row r="525" spans="1:26" ht="30">
      <c r="A525" s="474"/>
      <c r="B525" s="503"/>
      <c r="C525" s="308" t="s">
        <v>1567</v>
      </c>
      <c r="D525" s="488">
        <v>0</v>
      </c>
      <c r="E525" s="497" t="s">
        <v>87</v>
      </c>
      <c r="F525" s="487" t="s">
        <v>1568</v>
      </c>
      <c r="G525" s="441"/>
      <c r="H525" s="110"/>
      <c r="I525" s="530"/>
      <c r="J525" s="453"/>
      <c r="K525" s="514"/>
      <c r="L525" s="453"/>
      <c r="M525" s="1"/>
      <c r="N525" s="1"/>
      <c r="O525" s="1"/>
      <c r="P525" s="1"/>
      <c r="Q525" s="1"/>
      <c r="R525" s="1"/>
      <c r="S525" s="1"/>
      <c r="T525" s="1"/>
      <c r="U525" s="1"/>
      <c r="V525" s="1"/>
      <c r="W525" s="1"/>
      <c r="X525" s="1"/>
      <c r="Y525" s="1"/>
      <c r="Z525" s="1"/>
    </row>
    <row r="526" spans="1:26" ht="30">
      <c r="A526" s="474"/>
      <c r="B526" s="503"/>
      <c r="C526" s="487" t="s">
        <v>1569</v>
      </c>
      <c r="D526" s="488">
        <v>0</v>
      </c>
      <c r="E526" s="497" t="s">
        <v>87</v>
      </c>
      <c r="F526" s="342" t="s">
        <v>1570</v>
      </c>
      <c r="G526" s="454"/>
      <c r="H526" s="110"/>
      <c r="I526" s="530"/>
      <c r="J526" s="453"/>
      <c r="K526" s="514"/>
      <c r="L526" s="453"/>
      <c r="M526" s="1"/>
      <c r="N526" s="1"/>
      <c r="O526" s="1"/>
      <c r="P526" s="1"/>
      <c r="Q526" s="1"/>
      <c r="R526" s="1"/>
      <c r="S526" s="1"/>
      <c r="T526" s="1"/>
      <c r="U526" s="1"/>
      <c r="V526" s="1"/>
      <c r="W526" s="1"/>
      <c r="X526" s="1"/>
      <c r="Y526" s="1"/>
      <c r="Z526" s="1"/>
    </row>
    <row r="527" spans="1:26" ht="30">
      <c r="A527" s="474"/>
      <c r="B527" s="503"/>
      <c r="C527" s="487" t="s">
        <v>1571</v>
      </c>
      <c r="D527" s="488">
        <v>0</v>
      </c>
      <c r="E527" s="497" t="s">
        <v>87</v>
      </c>
      <c r="F527" s="342"/>
      <c r="G527" s="454"/>
      <c r="H527" s="110"/>
      <c r="I527" s="530"/>
      <c r="J527" s="453"/>
      <c r="K527" s="514"/>
      <c r="L527" s="453"/>
      <c r="M527" s="1"/>
      <c r="N527" s="1"/>
      <c r="O527" s="1"/>
      <c r="P527" s="1"/>
      <c r="Q527" s="1"/>
      <c r="R527" s="1"/>
      <c r="S527" s="1"/>
      <c r="T527" s="1"/>
      <c r="U527" s="1"/>
      <c r="V527" s="1"/>
      <c r="W527" s="1"/>
      <c r="X527" s="1"/>
      <c r="Y527" s="1"/>
      <c r="Z527" s="1"/>
    </row>
    <row r="528" spans="1:26" ht="75">
      <c r="A528" s="474" t="s">
        <v>1746</v>
      </c>
      <c r="B528" s="503" t="s">
        <v>1573</v>
      </c>
      <c r="C528" s="489" t="s">
        <v>1747</v>
      </c>
      <c r="D528" s="488">
        <v>0</v>
      </c>
      <c r="E528" s="497" t="s">
        <v>264</v>
      </c>
      <c r="F528" s="308" t="s">
        <v>1748</v>
      </c>
      <c r="G528" s="454"/>
      <c r="H528" s="110"/>
      <c r="I528" s="530"/>
      <c r="J528" s="453"/>
      <c r="K528" s="514"/>
      <c r="L528" s="453"/>
      <c r="M528" s="1"/>
      <c r="N528" s="1"/>
      <c r="O528" s="1"/>
      <c r="P528" s="1"/>
      <c r="Q528" s="1"/>
      <c r="R528" s="1"/>
      <c r="S528" s="1"/>
      <c r="T528" s="1"/>
      <c r="U528" s="1"/>
      <c r="V528" s="1"/>
      <c r="W528" s="1"/>
      <c r="X528" s="1"/>
      <c r="Y528" s="1"/>
      <c r="Z528" s="1"/>
    </row>
    <row r="529" spans="1:26" ht="45">
      <c r="A529" s="474"/>
      <c r="B529" s="503"/>
      <c r="C529" s="489" t="s">
        <v>1576</v>
      </c>
      <c r="D529" s="488">
        <v>0</v>
      </c>
      <c r="E529" s="497" t="s">
        <v>264</v>
      </c>
      <c r="F529" s="308" t="s">
        <v>1749</v>
      </c>
      <c r="G529" s="454"/>
      <c r="H529" s="110"/>
      <c r="I529" s="530"/>
      <c r="J529" s="453"/>
      <c r="K529" s="514"/>
      <c r="L529" s="453"/>
      <c r="M529" s="1"/>
      <c r="N529" s="1"/>
      <c r="O529" s="1"/>
      <c r="P529" s="1"/>
      <c r="Q529" s="1"/>
      <c r="R529" s="1"/>
      <c r="S529" s="1"/>
      <c r="T529" s="1"/>
      <c r="U529" s="1"/>
      <c r="V529" s="1"/>
      <c r="W529" s="1"/>
      <c r="X529" s="1"/>
      <c r="Y529" s="1"/>
      <c r="Z529" s="1"/>
    </row>
    <row r="530" spans="1:26" ht="45">
      <c r="A530" s="474"/>
      <c r="B530" s="503"/>
      <c r="C530" s="489" t="s">
        <v>1753</v>
      </c>
      <c r="D530" s="488">
        <v>0</v>
      </c>
      <c r="E530" s="497" t="s">
        <v>264</v>
      </c>
      <c r="F530" s="308" t="s">
        <v>1758</v>
      </c>
      <c r="G530" s="454"/>
      <c r="H530" s="110"/>
      <c r="I530" s="530"/>
      <c r="J530" s="453"/>
      <c r="K530" s="514"/>
      <c r="L530" s="453"/>
      <c r="M530" s="1"/>
      <c r="N530" s="1"/>
      <c r="O530" s="1"/>
      <c r="P530" s="1"/>
      <c r="Q530" s="1"/>
      <c r="R530" s="1"/>
      <c r="S530" s="1"/>
      <c r="T530" s="1"/>
      <c r="U530" s="1"/>
      <c r="V530" s="1"/>
      <c r="W530" s="1"/>
      <c r="X530" s="1"/>
      <c r="Y530" s="1"/>
      <c r="Z530" s="1"/>
    </row>
    <row r="531" spans="1:26" ht="30">
      <c r="A531" s="474"/>
      <c r="B531" s="503"/>
      <c r="C531" s="487" t="s">
        <v>1578</v>
      </c>
      <c r="D531" s="488">
        <v>0</v>
      </c>
      <c r="E531" s="497" t="s">
        <v>264</v>
      </c>
      <c r="F531" s="308"/>
      <c r="G531" s="454"/>
      <c r="H531" s="110"/>
      <c r="I531" s="530"/>
      <c r="J531" s="453"/>
      <c r="K531" s="514"/>
      <c r="L531" s="453"/>
      <c r="M531" s="1"/>
      <c r="N531" s="1"/>
      <c r="O531" s="1"/>
      <c r="P531" s="1"/>
      <c r="Q531" s="1"/>
      <c r="R531" s="1"/>
      <c r="S531" s="1"/>
      <c r="T531" s="1"/>
      <c r="U531" s="1"/>
      <c r="V531" s="1"/>
      <c r="W531" s="1"/>
      <c r="X531" s="1"/>
      <c r="Y531" s="1"/>
      <c r="Z531" s="1"/>
    </row>
    <row r="532" spans="1:26" ht="39.75" customHeight="1">
      <c r="A532" s="476" t="s">
        <v>1669</v>
      </c>
      <c r="B532" s="1048" t="s">
        <v>1580</v>
      </c>
      <c r="C532" s="1049"/>
      <c r="D532" s="1049"/>
      <c r="E532" s="1049"/>
      <c r="F532" s="1049"/>
      <c r="G532" s="1049"/>
      <c r="H532" s="110">
        <f>SUM(D533:D542)</f>
        <v>0</v>
      </c>
      <c r="I532" s="530">
        <f>COUNT(D533:D542)*2</f>
        <v>20</v>
      </c>
      <c r="J532" s="453"/>
      <c r="K532" s="514"/>
      <c r="L532" s="453"/>
      <c r="M532" s="1"/>
      <c r="N532" s="1"/>
      <c r="O532" s="1"/>
      <c r="P532" s="1"/>
      <c r="Q532" s="1"/>
      <c r="R532" s="1"/>
      <c r="S532" s="1"/>
      <c r="T532" s="1"/>
      <c r="U532" s="1"/>
      <c r="V532" s="1"/>
      <c r="W532" s="1"/>
      <c r="X532" s="1"/>
      <c r="Y532" s="1"/>
      <c r="Z532" s="1"/>
    </row>
    <row r="533" spans="1:26" ht="45">
      <c r="A533" s="474" t="s">
        <v>1763</v>
      </c>
      <c r="B533" s="489" t="s">
        <v>1582</v>
      </c>
      <c r="C533" s="489" t="s">
        <v>1583</v>
      </c>
      <c r="D533" s="488">
        <v>0</v>
      </c>
      <c r="E533" s="497" t="s">
        <v>183</v>
      </c>
      <c r="F533" s="487"/>
      <c r="G533" s="454"/>
      <c r="H533" s="110"/>
      <c r="I533" s="530"/>
      <c r="J533" s="453"/>
      <c r="K533" s="514"/>
      <c r="L533" s="453"/>
      <c r="M533" s="1"/>
      <c r="N533" s="1"/>
      <c r="O533" s="1"/>
      <c r="P533" s="1"/>
      <c r="Q533" s="1"/>
      <c r="R533" s="1"/>
      <c r="S533" s="1"/>
      <c r="T533" s="1"/>
      <c r="U533" s="1"/>
      <c r="V533" s="1"/>
      <c r="W533" s="1"/>
      <c r="X533" s="1"/>
      <c r="Y533" s="1"/>
      <c r="Z533" s="1"/>
    </row>
    <row r="534" spans="1:26" ht="60">
      <c r="A534" s="474" t="s">
        <v>1764</v>
      </c>
      <c r="B534" s="503" t="s">
        <v>1585</v>
      </c>
      <c r="C534" s="489" t="s">
        <v>1586</v>
      </c>
      <c r="D534" s="488">
        <v>0</v>
      </c>
      <c r="E534" s="497" t="s">
        <v>264</v>
      </c>
      <c r="F534" s="487" t="s">
        <v>1768</v>
      </c>
      <c r="G534" s="454"/>
      <c r="H534" s="110"/>
      <c r="I534" s="530"/>
      <c r="J534" s="453"/>
      <c r="K534" s="514"/>
      <c r="L534" s="453"/>
      <c r="M534" s="1"/>
      <c r="N534" s="1"/>
      <c r="O534" s="1"/>
      <c r="P534" s="1"/>
      <c r="Q534" s="1"/>
      <c r="R534" s="1"/>
      <c r="S534" s="1"/>
      <c r="T534" s="1"/>
      <c r="U534" s="1"/>
      <c r="V534" s="1"/>
      <c r="W534" s="1"/>
      <c r="X534" s="1"/>
      <c r="Y534" s="1"/>
      <c r="Z534" s="1"/>
    </row>
    <row r="535" spans="1:26" ht="30">
      <c r="A535" s="474"/>
      <c r="B535" s="503"/>
      <c r="C535" s="489" t="s">
        <v>1588</v>
      </c>
      <c r="D535" s="488">
        <v>0</v>
      </c>
      <c r="E535" s="497" t="s">
        <v>264</v>
      </c>
      <c r="F535" s="487" t="s">
        <v>1770</v>
      </c>
      <c r="G535" s="454"/>
      <c r="H535" s="110"/>
      <c r="I535" s="530"/>
      <c r="J535" s="453"/>
      <c r="K535" s="514"/>
      <c r="L535" s="453"/>
      <c r="M535" s="1"/>
      <c r="N535" s="1"/>
      <c r="O535" s="1"/>
      <c r="P535" s="1"/>
      <c r="Q535" s="1"/>
      <c r="R535" s="1"/>
      <c r="S535" s="1"/>
      <c r="T535" s="1"/>
      <c r="U535" s="1"/>
      <c r="V535" s="1"/>
      <c r="W535" s="1"/>
      <c r="X535" s="1"/>
      <c r="Y535" s="1"/>
      <c r="Z535" s="1"/>
    </row>
    <row r="536" spans="1:26" ht="60">
      <c r="A536" s="474" t="s">
        <v>1772</v>
      </c>
      <c r="B536" s="503" t="s">
        <v>1591</v>
      </c>
      <c r="C536" s="489" t="s">
        <v>1592</v>
      </c>
      <c r="D536" s="488">
        <v>0</v>
      </c>
      <c r="E536" s="497" t="s">
        <v>137</v>
      </c>
      <c r="F536" s="487"/>
      <c r="G536" s="454"/>
      <c r="H536" s="110"/>
      <c r="I536" s="530"/>
      <c r="J536" s="889"/>
      <c r="K536" s="514"/>
      <c r="L536" s="453"/>
      <c r="M536" s="1"/>
      <c r="N536" s="1"/>
      <c r="O536" s="1"/>
      <c r="P536" s="1"/>
      <c r="Q536" s="1"/>
      <c r="R536" s="1"/>
      <c r="S536" s="1"/>
      <c r="T536" s="1"/>
      <c r="U536" s="1"/>
      <c r="V536" s="1"/>
      <c r="W536" s="1"/>
      <c r="X536" s="1"/>
      <c r="Y536" s="1"/>
      <c r="Z536" s="1"/>
    </row>
    <row r="537" spans="1:26" ht="45">
      <c r="A537" s="474" t="s">
        <v>14</v>
      </c>
      <c r="B537" s="503"/>
      <c r="C537" s="489" t="s">
        <v>1773</v>
      </c>
      <c r="D537" s="488">
        <v>0</v>
      </c>
      <c r="E537" s="497" t="s">
        <v>137</v>
      </c>
      <c r="F537" s="487"/>
      <c r="G537" s="454"/>
      <c r="H537" s="110"/>
      <c r="I537" s="530"/>
      <c r="J537" s="453"/>
      <c r="K537" s="514"/>
      <c r="L537" s="453"/>
      <c r="M537" s="1"/>
      <c r="N537" s="1"/>
      <c r="O537" s="1"/>
      <c r="P537" s="1"/>
      <c r="Q537" s="1"/>
      <c r="R537" s="1"/>
      <c r="S537" s="1"/>
      <c r="T537" s="1"/>
      <c r="U537" s="1"/>
      <c r="V537" s="1"/>
      <c r="W537" s="1"/>
      <c r="X537" s="1"/>
      <c r="Y537" s="1"/>
      <c r="Z537" s="1"/>
    </row>
    <row r="538" spans="1:26" ht="68.25" customHeight="1">
      <c r="A538" s="474" t="s">
        <v>14</v>
      </c>
      <c r="B538" s="503"/>
      <c r="C538" s="308" t="s">
        <v>1594</v>
      </c>
      <c r="D538" s="488">
        <v>0</v>
      </c>
      <c r="E538" s="497" t="s">
        <v>137</v>
      </c>
      <c r="F538" s="487"/>
      <c r="G538" s="454"/>
      <c r="H538" s="110"/>
      <c r="I538" s="530"/>
      <c r="J538" s="453"/>
      <c r="K538" s="514"/>
      <c r="L538" s="453"/>
      <c r="M538" s="1"/>
      <c r="N538" s="1"/>
      <c r="O538" s="1"/>
      <c r="P538" s="1"/>
      <c r="Q538" s="1"/>
      <c r="R538" s="1"/>
      <c r="S538" s="1"/>
      <c r="T538" s="1"/>
      <c r="U538" s="1"/>
      <c r="V538" s="1"/>
      <c r="W538" s="1"/>
      <c r="X538" s="1"/>
      <c r="Y538" s="1"/>
      <c r="Z538" s="1"/>
    </row>
    <row r="539" spans="1:26" ht="51.75" customHeight="1">
      <c r="A539" s="474" t="s">
        <v>14</v>
      </c>
      <c r="B539" s="503"/>
      <c r="C539" s="489" t="s">
        <v>1595</v>
      </c>
      <c r="D539" s="488">
        <v>0</v>
      </c>
      <c r="E539" s="497" t="s">
        <v>264</v>
      </c>
      <c r="F539" s="487" t="s">
        <v>1596</v>
      </c>
      <c r="G539" s="454"/>
      <c r="H539" s="110"/>
      <c r="I539" s="530"/>
      <c r="J539" s="453"/>
      <c r="K539" s="514"/>
      <c r="L539" s="453"/>
      <c r="M539" s="1"/>
      <c r="N539" s="1"/>
      <c r="O539" s="1"/>
      <c r="P539" s="1"/>
      <c r="Q539" s="1"/>
      <c r="R539" s="1"/>
      <c r="S539" s="1"/>
      <c r="T539" s="1"/>
      <c r="U539" s="1"/>
      <c r="V539" s="1"/>
      <c r="W539" s="1"/>
      <c r="X539" s="1"/>
      <c r="Y539" s="1"/>
      <c r="Z539" s="1"/>
    </row>
    <row r="540" spans="1:26" ht="45">
      <c r="A540" s="474" t="s">
        <v>14</v>
      </c>
      <c r="B540" s="503"/>
      <c r="C540" s="489" t="s">
        <v>1597</v>
      </c>
      <c r="D540" s="488">
        <v>0</v>
      </c>
      <c r="E540" s="497" t="s">
        <v>264</v>
      </c>
      <c r="F540" s="487" t="s">
        <v>1598</v>
      </c>
      <c r="G540" s="454"/>
      <c r="H540" s="110"/>
      <c r="I540" s="530"/>
      <c r="J540" s="453"/>
      <c r="K540" s="514"/>
      <c r="L540" s="453"/>
      <c r="M540" s="1"/>
      <c r="N540" s="1"/>
      <c r="O540" s="1"/>
      <c r="P540" s="1"/>
      <c r="Q540" s="1"/>
      <c r="R540" s="1"/>
      <c r="S540" s="1"/>
      <c r="T540" s="1"/>
      <c r="U540" s="1"/>
      <c r="V540" s="1"/>
      <c r="W540" s="1"/>
      <c r="X540" s="1"/>
      <c r="Y540" s="1"/>
      <c r="Z540" s="1"/>
    </row>
    <row r="541" spans="1:26" ht="75">
      <c r="A541" s="474" t="s">
        <v>1781</v>
      </c>
      <c r="B541" s="489" t="s">
        <v>1600</v>
      </c>
      <c r="C541" s="489" t="s">
        <v>1783</v>
      </c>
      <c r="D541" s="488">
        <v>0</v>
      </c>
      <c r="E541" s="497" t="s">
        <v>264</v>
      </c>
      <c r="F541" s="487"/>
      <c r="G541" s="454"/>
      <c r="H541" s="110"/>
      <c r="I541" s="530"/>
      <c r="J541" s="889"/>
      <c r="K541" s="514"/>
      <c r="L541" s="453"/>
      <c r="M541" s="1"/>
      <c r="N541" s="1"/>
      <c r="O541" s="1"/>
      <c r="P541" s="1"/>
      <c r="Q541" s="1"/>
      <c r="R541" s="1"/>
      <c r="S541" s="1"/>
      <c r="T541" s="1"/>
      <c r="U541" s="1"/>
      <c r="V541" s="1"/>
      <c r="W541" s="1"/>
      <c r="X541" s="1"/>
      <c r="Y541" s="1"/>
      <c r="Z541" s="1"/>
    </row>
    <row r="542" spans="1:26" ht="30">
      <c r="A542" s="474"/>
      <c r="B542" s="489"/>
      <c r="C542" s="489" t="s">
        <v>1786</v>
      </c>
      <c r="D542" s="488">
        <v>0</v>
      </c>
      <c r="E542" s="497"/>
      <c r="F542" s="487"/>
      <c r="G542" s="454"/>
      <c r="H542" s="110"/>
      <c r="I542" s="530"/>
      <c r="J542" s="889"/>
      <c r="K542" s="514"/>
      <c r="L542" s="453"/>
      <c r="M542" s="1"/>
      <c r="N542" s="1"/>
      <c r="O542" s="1"/>
      <c r="P542" s="1"/>
      <c r="Q542" s="1"/>
      <c r="R542" s="1"/>
      <c r="S542" s="1"/>
      <c r="T542" s="1"/>
      <c r="U542" s="1"/>
      <c r="V542" s="1"/>
      <c r="W542" s="1"/>
      <c r="X542" s="1"/>
      <c r="Y542" s="1"/>
      <c r="Z542" s="1"/>
    </row>
    <row r="543" spans="1:26" ht="30" hidden="1" customHeight="1">
      <c r="A543" s="473" t="s">
        <v>1601</v>
      </c>
      <c r="B543" s="489" t="s">
        <v>1602</v>
      </c>
      <c r="C543" s="454"/>
      <c r="D543" s="490"/>
      <c r="E543" s="497"/>
      <c r="F543" s="454"/>
      <c r="G543" s="454"/>
      <c r="H543" s="110"/>
      <c r="I543" s="530"/>
      <c r="J543" s="514"/>
      <c r="K543" s="514"/>
      <c r="L543" s="514"/>
      <c r="M543" s="1"/>
      <c r="N543" s="1"/>
      <c r="O543" s="1"/>
      <c r="P543" s="1"/>
      <c r="Q543" s="1"/>
      <c r="R543" s="1"/>
      <c r="S543" s="1"/>
      <c r="T543" s="1"/>
      <c r="U543" s="1"/>
      <c r="V543" s="1"/>
      <c r="W543" s="1"/>
      <c r="X543" s="1"/>
      <c r="Y543" s="1"/>
      <c r="Z543" s="1"/>
    </row>
    <row r="544" spans="1:26" ht="39.75" customHeight="1">
      <c r="A544" s="477" t="s">
        <v>1694</v>
      </c>
      <c r="B544" s="1048" t="s">
        <v>1604</v>
      </c>
      <c r="C544" s="1049"/>
      <c r="D544" s="1049"/>
      <c r="E544" s="1049"/>
      <c r="F544" s="1049"/>
      <c r="G544" s="1049"/>
      <c r="H544" s="110">
        <f>SUM(D545:D559)</f>
        <v>0</v>
      </c>
      <c r="I544" s="530">
        <f>COUNT(D545:D559)*2</f>
        <v>30</v>
      </c>
      <c r="J544" s="453"/>
      <c r="K544" s="514"/>
      <c r="L544" s="453"/>
      <c r="M544" s="1"/>
      <c r="N544" s="1"/>
      <c r="O544" s="1"/>
      <c r="P544" s="1"/>
      <c r="Q544" s="1"/>
      <c r="R544" s="1"/>
      <c r="S544" s="1"/>
      <c r="T544" s="1"/>
      <c r="U544" s="1"/>
      <c r="V544" s="1"/>
      <c r="W544" s="1"/>
      <c r="X544" s="1"/>
      <c r="Y544" s="1"/>
      <c r="Z544" s="1"/>
    </row>
    <row r="545" spans="1:26" ht="47.25">
      <c r="A545" s="474" t="s">
        <v>1789</v>
      </c>
      <c r="B545" s="502" t="s">
        <v>1606</v>
      </c>
      <c r="C545" s="305" t="s">
        <v>1607</v>
      </c>
      <c r="D545" s="708">
        <v>0</v>
      </c>
      <c r="E545" s="709" t="s">
        <v>183</v>
      </c>
      <c r="F545" s="305" t="s">
        <v>4759</v>
      </c>
      <c r="G545" s="454"/>
      <c r="H545" s="110"/>
      <c r="I545" s="530"/>
      <c r="J545" s="889"/>
      <c r="K545" s="514"/>
      <c r="L545" s="453"/>
      <c r="M545" s="1"/>
      <c r="N545" s="1"/>
      <c r="O545" s="1"/>
      <c r="P545" s="1"/>
      <c r="Q545" s="1"/>
      <c r="R545" s="1"/>
      <c r="S545" s="1"/>
      <c r="T545" s="1"/>
      <c r="U545" s="1"/>
      <c r="V545" s="1"/>
      <c r="W545" s="1"/>
      <c r="X545" s="1"/>
      <c r="Y545" s="1"/>
      <c r="Z545" s="1"/>
    </row>
    <row r="546" spans="1:26" ht="30">
      <c r="A546" s="474" t="s">
        <v>14</v>
      </c>
      <c r="B546" s="502"/>
      <c r="C546" s="823" t="s">
        <v>5351</v>
      </c>
      <c r="D546" s="708">
        <v>0</v>
      </c>
      <c r="E546" s="709" t="s">
        <v>183</v>
      </c>
      <c r="F546" s="709"/>
      <c r="G546" s="454"/>
      <c r="H546" s="110"/>
      <c r="I546" s="530"/>
      <c r="J546" s="453"/>
      <c r="K546" s="514"/>
      <c r="L546" s="453"/>
      <c r="M546" s="1"/>
      <c r="N546" s="1"/>
      <c r="O546" s="1"/>
      <c r="P546" s="1"/>
      <c r="Q546" s="1"/>
      <c r="R546" s="1"/>
      <c r="S546" s="1"/>
      <c r="T546" s="1"/>
      <c r="U546" s="1"/>
      <c r="V546" s="1"/>
      <c r="W546" s="1"/>
      <c r="X546" s="1"/>
      <c r="Y546" s="1"/>
      <c r="Z546" s="1"/>
    </row>
    <row r="547" spans="1:26" ht="105">
      <c r="A547" s="474" t="s">
        <v>14</v>
      </c>
      <c r="B547" s="502"/>
      <c r="C547" s="823" t="s">
        <v>5352</v>
      </c>
      <c r="D547" s="708">
        <v>0</v>
      </c>
      <c r="E547" s="709" t="s">
        <v>264</v>
      </c>
      <c r="F547" s="823" t="s">
        <v>5353</v>
      </c>
      <c r="G547" s="454"/>
      <c r="H547" s="110"/>
      <c r="I547" s="530"/>
      <c r="J547" s="889"/>
      <c r="K547" s="514"/>
      <c r="L547" s="453"/>
      <c r="M547" s="1"/>
      <c r="N547" s="1"/>
      <c r="O547" s="1"/>
      <c r="P547" s="1"/>
      <c r="Q547" s="1"/>
      <c r="R547" s="1"/>
      <c r="S547" s="1"/>
      <c r="T547" s="1"/>
      <c r="U547" s="1"/>
      <c r="V547" s="1"/>
      <c r="W547" s="1"/>
      <c r="X547" s="1"/>
      <c r="Y547" s="1"/>
      <c r="Z547" s="1"/>
    </row>
    <row r="548" spans="1:26" ht="90">
      <c r="A548" s="474" t="s">
        <v>14</v>
      </c>
      <c r="B548" s="502"/>
      <c r="C548" s="823" t="s">
        <v>4762</v>
      </c>
      <c r="D548" s="708">
        <v>0</v>
      </c>
      <c r="E548" s="709" t="s">
        <v>183</v>
      </c>
      <c r="F548" s="823" t="s">
        <v>5354</v>
      </c>
      <c r="G548" s="454"/>
      <c r="H548" s="110"/>
      <c r="I548" s="530"/>
      <c r="J548" s="889"/>
      <c r="K548" s="514"/>
      <c r="L548" s="453"/>
      <c r="M548" s="1"/>
      <c r="N548" s="1"/>
      <c r="O548" s="1"/>
      <c r="P548" s="1"/>
      <c r="Q548" s="1"/>
      <c r="R548" s="1"/>
      <c r="S548" s="1"/>
      <c r="T548" s="1"/>
      <c r="U548" s="1"/>
      <c r="V548" s="1"/>
      <c r="W548" s="1"/>
      <c r="X548" s="1"/>
      <c r="Y548" s="1"/>
      <c r="Z548" s="1"/>
    </row>
    <row r="549" spans="1:26" ht="47.25" customHeight="1">
      <c r="A549" s="474"/>
      <c r="B549" s="502"/>
      <c r="C549" s="305" t="s">
        <v>1609</v>
      </c>
      <c r="D549" s="708">
        <v>0</v>
      </c>
      <c r="E549" s="709" t="s">
        <v>183</v>
      </c>
      <c r="F549" s="305" t="s">
        <v>4763</v>
      </c>
      <c r="G549" s="454"/>
      <c r="H549" s="110"/>
      <c r="I549" s="530"/>
      <c r="J549" s="889"/>
      <c r="K549" s="514"/>
      <c r="L549" s="453"/>
      <c r="M549" s="1"/>
      <c r="N549" s="1"/>
      <c r="O549" s="1"/>
      <c r="P549" s="1"/>
      <c r="Q549" s="1"/>
      <c r="R549" s="1"/>
      <c r="S549" s="1"/>
      <c r="T549" s="1"/>
      <c r="U549" s="1"/>
      <c r="V549" s="1"/>
      <c r="W549" s="1"/>
      <c r="X549" s="1"/>
      <c r="Y549" s="1"/>
      <c r="Z549" s="1"/>
    </row>
    <row r="550" spans="1:26" ht="47.25" customHeight="1">
      <c r="A550" s="474"/>
      <c r="B550" s="502"/>
      <c r="C550" s="304" t="s">
        <v>1611</v>
      </c>
      <c r="D550" s="708">
        <v>0</v>
      </c>
      <c r="E550" s="709" t="s">
        <v>183</v>
      </c>
      <c r="F550" s="709"/>
      <c r="G550" s="454"/>
      <c r="H550" s="110"/>
      <c r="I550" s="530"/>
      <c r="J550" s="889"/>
      <c r="K550" s="514"/>
      <c r="L550" s="453"/>
      <c r="M550" s="1"/>
      <c r="N550" s="1"/>
      <c r="O550" s="1"/>
      <c r="P550" s="1"/>
      <c r="Q550" s="1"/>
      <c r="R550" s="1"/>
      <c r="S550" s="1"/>
      <c r="T550" s="1"/>
      <c r="U550" s="1"/>
      <c r="V550" s="1"/>
      <c r="W550" s="1"/>
      <c r="X550" s="1"/>
      <c r="Y550" s="1"/>
      <c r="Z550" s="1"/>
    </row>
    <row r="551" spans="1:26" ht="31.5">
      <c r="A551" s="474" t="s">
        <v>1797</v>
      </c>
      <c r="B551" s="502" t="s">
        <v>1613</v>
      </c>
      <c r="C551" s="304" t="s">
        <v>1614</v>
      </c>
      <c r="D551" s="710">
        <v>0</v>
      </c>
      <c r="E551" s="711" t="s">
        <v>183</v>
      </c>
      <c r="F551" s="305" t="s">
        <v>1615</v>
      </c>
      <c r="G551" s="454"/>
      <c r="H551" s="110"/>
      <c r="I551" s="530"/>
      <c r="J551" s="453"/>
      <c r="K551" s="514"/>
      <c r="L551" s="453"/>
      <c r="M551" s="1"/>
      <c r="N551" s="1"/>
      <c r="O551" s="1"/>
      <c r="P551" s="1"/>
      <c r="Q551" s="1"/>
      <c r="R551" s="1"/>
      <c r="S551" s="1"/>
      <c r="T551" s="1"/>
      <c r="U551" s="1"/>
      <c r="V551" s="1"/>
      <c r="W551" s="1"/>
      <c r="X551" s="1"/>
      <c r="Y551" s="1"/>
      <c r="Z551" s="1"/>
    </row>
    <row r="552" spans="1:26" ht="135">
      <c r="A552" s="474" t="s">
        <v>14</v>
      </c>
      <c r="B552" s="502"/>
      <c r="C552" s="304" t="s">
        <v>5355</v>
      </c>
      <c r="D552" s="712">
        <v>0</v>
      </c>
      <c r="E552" s="711" t="s">
        <v>183</v>
      </c>
      <c r="F552" s="305" t="s">
        <v>5356</v>
      </c>
      <c r="G552" s="454"/>
      <c r="H552" s="110"/>
      <c r="I552" s="530"/>
      <c r="J552" s="889"/>
      <c r="K552" s="514"/>
      <c r="L552" s="453"/>
      <c r="M552" s="1"/>
      <c r="N552" s="1"/>
      <c r="O552" s="1"/>
      <c r="P552" s="1"/>
      <c r="Q552" s="1"/>
      <c r="R552" s="1"/>
      <c r="S552" s="1"/>
      <c r="T552" s="1"/>
      <c r="U552" s="1"/>
      <c r="V552" s="1"/>
      <c r="W552" s="1"/>
      <c r="X552" s="1"/>
      <c r="Y552" s="1"/>
      <c r="Z552" s="1"/>
    </row>
    <row r="553" spans="1:26" ht="30">
      <c r="A553" s="474" t="s">
        <v>14</v>
      </c>
      <c r="B553" s="502"/>
      <c r="C553" s="304" t="s">
        <v>1616</v>
      </c>
      <c r="D553" s="712">
        <v>0</v>
      </c>
      <c r="E553" s="711" t="s">
        <v>87</v>
      </c>
      <c r="F553" s="305" t="s">
        <v>1617</v>
      </c>
      <c r="G553" s="454"/>
      <c r="H553" s="110"/>
      <c r="I553" s="530"/>
      <c r="J553" s="889"/>
      <c r="K553" s="514"/>
      <c r="L553" s="453"/>
      <c r="M553" s="1"/>
      <c r="N553" s="1"/>
      <c r="O553" s="1"/>
      <c r="P553" s="1"/>
      <c r="Q553" s="1"/>
      <c r="R553" s="1"/>
      <c r="S553" s="1"/>
      <c r="T553" s="1"/>
      <c r="U553" s="1"/>
      <c r="V553" s="1"/>
      <c r="W553" s="1"/>
      <c r="X553" s="1"/>
      <c r="Y553" s="1"/>
      <c r="Z553" s="1"/>
    </row>
    <row r="554" spans="1:26" ht="45">
      <c r="A554" s="474"/>
      <c r="B554" s="502"/>
      <c r="C554" s="304" t="s">
        <v>1618</v>
      </c>
      <c r="D554" s="712">
        <v>0</v>
      </c>
      <c r="E554" s="711" t="s">
        <v>350</v>
      </c>
      <c r="F554" s="305" t="s">
        <v>1619</v>
      </c>
      <c r="G554" s="454"/>
      <c r="H554" s="110"/>
      <c r="I554" s="530"/>
      <c r="J554" s="888"/>
      <c r="K554" s="514"/>
      <c r="L554" s="453"/>
      <c r="M554" s="1"/>
      <c r="N554" s="1"/>
      <c r="O554" s="1"/>
      <c r="P554" s="1"/>
      <c r="Q554" s="1"/>
      <c r="R554" s="1"/>
      <c r="S554" s="1"/>
      <c r="T554" s="1"/>
      <c r="U554" s="1"/>
      <c r="V554" s="1"/>
      <c r="W554" s="1"/>
      <c r="X554" s="1"/>
      <c r="Y554" s="1"/>
      <c r="Z554" s="1"/>
    </row>
    <row r="555" spans="1:26" ht="75">
      <c r="A555" s="474" t="s">
        <v>14</v>
      </c>
      <c r="B555" s="502"/>
      <c r="C555" s="304" t="s">
        <v>5357</v>
      </c>
      <c r="D555" s="712">
        <v>0</v>
      </c>
      <c r="E555" s="709" t="s">
        <v>183</v>
      </c>
      <c r="F555" s="304" t="s">
        <v>5358</v>
      </c>
      <c r="G555" s="454"/>
      <c r="H555" s="110"/>
      <c r="I555" s="530"/>
      <c r="J555" s="889"/>
      <c r="K555" s="514"/>
      <c r="L555" s="453"/>
      <c r="M555" s="1"/>
      <c r="N555" s="1"/>
      <c r="O555" s="1"/>
      <c r="P555" s="1"/>
      <c r="Q555" s="1"/>
      <c r="R555" s="1"/>
      <c r="S555" s="1"/>
      <c r="T555" s="1"/>
      <c r="U555" s="1"/>
      <c r="V555" s="1"/>
      <c r="W555" s="1"/>
      <c r="X555" s="1"/>
      <c r="Y555" s="1"/>
      <c r="Z555" s="1"/>
    </row>
    <row r="556" spans="1:26" ht="47.25">
      <c r="A556" s="478" t="s">
        <v>1802</v>
      </c>
      <c r="B556" s="502" t="s">
        <v>1621</v>
      </c>
      <c r="C556" s="336" t="s">
        <v>1622</v>
      </c>
      <c r="D556" s="708">
        <v>0</v>
      </c>
      <c r="E556" s="709" t="s">
        <v>350</v>
      </c>
      <c r="F556" s="827"/>
      <c r="G556" s="454"/>
      <c r="H556" s="110"/>
      <c r="I556" s="530"/>
      <c r="J556" s="453"/>
      <c r="K556" s="514"/>
      <c r="L556" s="453"/>
      <c r="M556" s="1"/>
      <c r="N556" s="1"/>
      <c r="O556" s="1"/>
      <c r="P556" s="1"/>
      <c r="Q556" s="1"/>
      <c r="R556" s="1"/>
      <c r="S556" s="1"/>
      <c r="T556" s="1"/>
      <c r="U556" s="1"/>
      <c r="V556" s="1"/>
      <c r="W556" s="1"/>
      <c r="X556" s="1"/>
      <c r="Y556" s="1"/>
      <c r="Z556" s="1"/>
    </row>
    <row r="557" spans="1:26" ht="30">
      <c r="A557" s="478"/>
      <c r="B557" s="502"/>
      <c r="C557" s="334" t="s">
        <v>1812</v>
      </c>
      <c r="D557" s="708">
        <v>0</v>
      </c>
      <c r="E557" s="709" t="s">
        <v>87</v>
      </c>
      <c r="F557" s="827"/>
      <c r="G557" s="454"/>
      <c r="H557" s="110"/>
      <c r="I557" s="530"/>
      <c r="J557" s="453"/>
      <c r="K557" s="514"/>
      <c r="L557" s="453"/>
      <c r="M557" s="1"/>
      <c r="N557" s="1"/>
      <c r="O557" s="1"/>
      <c r="P557" s="1"/>
      <c r="Q557" s="1"/>
      <c r="R557" s="1"/>
      <c r="S557" s="1"/>
      <c r="T557" s="1"/>
      <c r="U557" s="1"/>
      <c r="V557" s="1"/>
      <c r="W557" s="1"/>
      <c r="X557" s="1"/>
      <c r="Y557" s="1"/>
      <c r="Z557" s="1"/>
    </row>
    <row r="558" spans="1:26" ht="45">
      <c r="A558" s="478"/>
      <c r="B558" s="502"/>
      <c r="C558" s="334" t="s">
        <v>1623</v>
      </c>
      <c r="D558" s="708">
        <v>0</v>
      </c>
      <c r="E558" s="709" t="s">
        <v>87</v>
      </c>
      <c r="F558" s="827"/>
      <c r="G558" s="454"/>
      <c r="H558" s="110"/>
      <c r="I558" s="530"/>
      <c r="J558" s="453"/>
      <c r="K558" s="514"/>
      <c r="L558" s="453"/>
      <c r="M558" s="1"/>
      <c r="N558" s="1"/>
      <c r="O558" s="1"/>
      <c r="P558" s="1"/>
      <c r="Q558" s="1"/>
      <c r="R558" s="1"/>
      <c r="S558" s="1"/>
      <c r="T558" s="1"/>
      <c r="U558" s="1"/>
      <c r="V558" s="1"/>
      <c r="W558" s="1"/>
      <c r="X558" s="1"/>
      <c r="Y558" s="1"/>
      <c r="Z558" s="1"/>
    </row>
    <row r="559" spans="1:26" ht="30">
      <c r="A559" s="478"/>
      <c r="B559" s="502"/>
      <c r="C559" s="843" t="s">
        <v>5359</v>
      </c>
      <c r="D559" s="708">
        <v>0</v>
      </c>
      <c r="E559" s="709" t="s">
        <v>137</v>
      </c>
      <c r="F559" s="827"/>
      <c r="G559" s="454"/>
      <c r="H559" s="110"/>
      <c r="I559" s="530"/>
      <c r="J559" s="889"/>
      <c r="K559" s="514"/>
      <c r="L559" s="453"/>
      <c r="M559" s="1"/>
      <c r="N559" s="1"/>
      <c r="O559" s="1"/>
      <c r="P559" s="1"/>
      <c r="Q559" s="1"/>
      <c r="R559" s="1"/>
      <c r="S559" s="1"/>
      <c r="T559" s="1"/>
      <c r="U559" s="1"/>
      <c r="V559" s="1"/>
      <c r="W559" s="1"/>
      <c r="X559" s="1"/>
      <c r="Y559" s="1"/>
      <c r="Z559" s="1"/>
    </row>
    <row r="560" spans="1:26" ht="23.25">
      <c r="A560" s="461" t="s">
        <v>14</v>
      </c>
      <c r="B560" s="1057" t="s">
        <v>1813</v>
      </c>
      <c r="C560" s="1049"/>
      <c r="D560" s="1049"/>
      <c r="E560" s="1049"/>
      <c r="F560" s="1049"/>
      <c r="G560" s="1049"/>
      <c r="H560" s="110">
        <f>H561+H568+H574+H592+H596+H604+H609+H620</f>
        <v>0</v>
      </c>
      <c r="I560" s="530">
        <f>I561+I568+I574+I592+I596+I604+I609+I620</f>
        <v>80</v>
      </c>
      <c r="J560" s="453"/>
      <c r="K560" s="514"/>
      <c r="L560" s="453"/>
      <c r="M560" s="1"/>
      <c r="N560" s="1"/>
      <c r="O560" s="1"/>
      <c r="P560" s="1"/>
      <c r="Q560" s="1"/>
      <c r="R560" s="1"/>
      <c r="S560" s="1"/>
      <c r="T560" s="1"/>
      <c r="U560" s="1"/>
      <c r="V560" s="1"/>
      <c r="W560" s="1"/>
      <c r="X560" s="1"/>
      <c r="Y560" s="1"/>
      <c r="Z560" s="1"/>
    </row>
    <row r="561" spans="1:26" ht="39.75" customHeight="1">
      <c r="A561" s="466" t="s">
        <v>1627</v>
      </c>
      <c r="B561" s="1048" t="s">
        <v>1628</v>
      </c>
      <c r="C561" s="1049"/>
      <c r="D561" s="1049"/>
      <c r="E561" s="1049"/>
      <c r="F561" s="1049"/>
      <c r="G561" s="1049"/>
      <c r="H561" s="110">
        <f>SUM(D562)</f>
        <v>0</v>
      </c>
      <c r="I561" s="530">
        <f>COUNT(D562)*2</f>
        <v>2</v>
      </c>
      <c r="J561" s="453"/>
      <c r="K561" s="514"/>
      <c r="L561" s="453"/>
      <c r="M561" s="1"/>
      <c r="N561" s="1"/>
      <c r="O561" s="1"/>
      <c r="P561" s="1"/>
      <c r="Q561" s="1"/>
      <c r="R561" s="1"/>
      <c r="S561" s="1"/>
      <c r="T561" s="1"/>
      <c r="U561" s="1"/>
      <c r="V561" s="1"/>
      <c r="W561" s="1"/>
      <c r="X561" s="1"/>
      <c r="Y561" s="1"/>
      <c r="Z561" s="1"/>
    </row>
    <row r="562" spans="1:26" ht="83.25" customHeight="1">
      <c r="A562" s="463" t="s">
        <v>1629</v>
      </c>
      <c r="B562" s="484" t="s">
        <v>1630</v>
      </c>
      <c r="C562" s="502" t="s">
        <v>1631</v>
      </c>
      <c r="D562" s="488">
        <v>0</v>
      </c>
      <c r="E562" s="490" t="s">
        <v>137</v>
      </c>
      <c r="F562" s="489"/>
      <c r="G562" s="440"/>
      <c r="H562" s="110"/>
      <c r="I562" s="530"/>
      <c r="J562" s="893"/>
      <c r="K562" s="514"/>
      <c r="L562" s="453"/>
      <c r="M562" s="1"/>
      <c r="N562" s="1"/>
      <c r="O562" s="1"/>
      <c r="P562" s="1"/>
      <c r="Q562" s="1"/>
      <c r="R562" s="1"/>
      <c r="S562" s="1"/>
      <c r="T562" s="1"/>
      <c r="U562" s="1"/>
      <c r="V562" s="1"/>
      <c r="W562" s="1"/>
      <c r="X562" s="1"/>
      <c r="Y562" s="1"/>
      <c r="Z562" s="1"/>
    </row>
    <row r="563" spans="1:26" ht="30" hidden="1" customHeight="1">
      <c r="A563" s="468" t="s">
        <v>1632</v>
      </c>
      <c r="B563" s="489" t="s">
        <v>1633</v>
      </c>
      <c r="C563" s="440"/>
      <c r="D563" s="490"/>
      <c r="E563" s="490"/>
      <c r="F563" s="440"/>
      <c r="G563" s="440"/>
      <c r="H563" s="110"/>
      <c r="I563" s="530"/>
      <c r="J563" s="514"/>
      <c r="K563" s="514"/>
      <c r="L563" s="514"/>
      <c r="M563" s="1"/>
      <c r="N563" s="1"/>
      <c r="O563" s="1"/>
      <c r="P563" s="1"/>
      <c r="Q563" s="1"/>
      <c r="R563" s="1"/>
      <c r="S563" s="1"/>
      <c r="T563" s="1"/>
      <c r="U563" s="1"/>
      <c r="V563" s="1"/>
      <c r="W563" s="1"/>
      <c r="X563" s="1"/>
      <c r="Y563" s="1"/>
      <c r="Z563" s="1"/>
    </row>
    <row r="564" spans="1:26" ht="39.75" hidden="1" customHeight="1">
      <c r="A564" s="468" t="s">
        <v>1634</v>
      </c>
      <c r="B564" s="1048" t="s">
        <v>1635</v>
      </c>
      <c r="C564" s="1049"/>
      <c r="D564" s="1049"/>
      <c r="E564" s="1049"/>
      <c r="F564" s="1049"/>
      <c r="G564" s="1049"/>
      <c r="H564" s="110"/>
      <c r="I564" s="530"/>
      <c r="J564" s="514"/>
      <c r="K564" s="514"/>
      <c r="L564" s="514"/>
      <c r="M564" s="1"/>
      <c r="N564" s="1"/>
      <c r="O564" s="1"/>
      <c r="P564" s="1"/>
      <c r="Q564" s="1"/>
      <c r="R564" s="1"/>
      <c r="S564" s="1"/>
      <c r="T564" s="1"/>
      <c r="U564" s="1"/>
      <c r="V564" s="1"/>
      <c r="W564" s="1"/>
      <c r="X564" s="1"/>
      <c r="Y564" s="1"/>
      <c r="Z564" s="1"/>
    </row>
    <row r="565" spans="1:26" ht="31.5" hidden="1" customHeight="1">
      <c r="A565" s="468" t="s">
        <v>1637</v>
      </c>
      <c r="B565" s="502" t="s">
        <v>1638</v>
      </c>
      <c r="C565" s="440"/>
      <c r="D565" s="490"/>
      <c r="E565" s="490"/>
      <c r="F565" s="440"/>
      <c r="G565" s="440"/>
      <c r="H565" s="110"/>
      <c r="I565" s="530"/>
      <c r="J565" s="514"/>
      <c r="K565" s="514"/>
      <c r="L565" s="514"/>
      <c r="M565" s="1"/>
      <c r="N565" s="1"/>
      <c r="O565" s="1"/>
      <c r="P565" s="1"/>
      <c r="Q565" s="1"/>
      <c r="R565" s="1"/>
      <c r="S565" s="1"/>
      <c r="T565" s="1"/>
      <c r="U565" s="1"/>
      <c r="V565" s="1"/>
      <c r="W565" s="1"/>
      <c r="X565" s="1"/>
      <c r="Y565" s="1"/>
      <c r="Z565" s="1"/>
    </row>
    <row r="566" spans="1:26" ht="31.5" hidden="1" customHeight="1">
      <c r="A566" s="468" t="s">
        <v>1640</v>
      </c>
      <c r="B566" s="502" t="s">
        <v>1641</v>
      </c>
      <c r="C566" s="440"/>
      <c r="D566" s="490"/>
      <c r="E566" s="490"/>
      <c r="F566" s="440"/>
      <c r="G566" s="440"/>
      <c r="H566" s="110"/>
      <c r="I566" s="530"/>
      <c r="J566" s="514"/>
      <c r="K566" s="514"/>
      <c r="L566" s="514"/>
      <c r="M566" s="1"/>
      <c r="N566" s="1"/>
      <c r="O566" s="1"/>
      <c r="P566" s="1"/>
      <c r="Q566" s="1"/>
      <c r="R566" s="1"/>
      <c r="S566" s="1"/>
      <c r="T566" s="1"/>
      <c r="U566" s="1"/>
      <c r="V566" s="1"/>
      <c r="W566" s="1"/>
      <c r="X566" s="1"/>
      <c r="Y566" s="1"/>
      <c r="Z566" s="1"/>
    </row>
    <row r="567" spans="1:26" ht="31.5" hidden="1" customHeight="1">
      <c r="A567" s="468" t="s">
        <v>1642</v>
      </c>
      <c r="B567" s="502" t="s">
        <v>1643</v>
      </c>
      <c r="C567" s="440"/>
      <c r="D567" s="490"/>
      <c r="E567" s="490"/>
      <c r="F567" s="440"/>
      <c r="G567" s="440"/>
      <c r="H567" s="110"/>
      <c r="I567" s="530"/>
      <c r="J567" s="514"/>
      <c r="K567" s="514"/>
      <c r="L567" s="514"/>
      <c r="M567" s="1"/>
      <c r="N567" s="1"/>
      <c r="O567" s="1"/>
      <c r="P567" s="1"/>
      <c r="Q567" s="1"/>
      <c r="R567" s="1"/>
      <c r="S567" s="1"/>
      <c r="T567" s="1"/>
      <c r="U567" s="1"/>
      <c r="V567" s="1"/>
      <c r="W567" s="1"/>
      <c r="X567" s="1"/>
      <c r="Y567" s="1"/>
      <c r="Z567" s="1"/>
    </row>
    <row r="568" spans="1:26" ht="39.75" customHeight="1">
      <c r="A568" s="463" t="s">
        <v>1759</v>
      </c>
      <c r="B568" s="1048" t="s">
        <v>1645</v>
      </c>
      <c r="C568" s="1049"/>
      <c r="D568" s="1049"/>
      <c r="E568" s="1049"/>
      <c r="F568" s="1049"/>
      <c r="G568" s="1049"/>
      <c r="H568" s="110">
        <f>SUM(D569:D573)</f>
        <v>0</v>
      </c>
      <c r="I568" s="530">
        <f>COUNT(D569:D573)*2</f>
        <v>10</v>
      </c>
      <c r="J568" s="453"/>
      <c r="K568" s="514"/>
      <c r="L568" s="453"/>
      <c r="M568" s="1"/>
      <c r="N568" s="1"/>
      <c r="O568" s="1"/>
      <c r="P568" s="1"/>
      <c r="Q568" s="1"/>
      <c r="R568" s="1"/>
      <c r="S568" s="1"/>
      <c r="T568" s="1"/>
      <c r="U568" s="1"/>
      <c r="V568" s="1"/>
      <c r="W568" s="1"/>
      <c r="X568" s="1"/>
      <c r="Y568" s="1"/>
      <c r="Z568" s="1"/>
    </row>
    <row r="569" spans="1:26" ht="90">
      <c r="A569" s="432" t="s">
        <v>1827</v>
      </c>
      <c r="B569" s="502" t="s">
        <v>1648</v>
      </c>
      <c r="C569" s="487" t="s">
        <v>1828</v>
      </c>
      <c r="D569" s="488">
        <v>0</v>
      </c>
      <c r="E569" s="490" t="s">
        <v>137</v>
      </c>
      <c r="F569" s="489"/>
      <c r="G569" s="440"/>
      <c r="H569" s="110"/>
      <c r="I569" s="530"/>
      <c r="J569" s="453"/>
      <c r="K569" s="514"/>
      <c r="L569" s="453"/>
      <c r="M569" s="1"/>
      <c r="N569" s="1"/>
      <c r="O569" s="1"/>
      <c r="P569" s="1"/>
      <c r="Q569" s="1"/>
      <c r="R569" s="1"/>
      <c r="S569" s="1"/>
      <c r="T569" s="1"/>
      <c r="U569" s="1"/>
      <c r="V569" s="1"/>
      <c r="W569" s="1"/>
      <c r="X569" s="1"/>
      <c r="Y569" s="1"/>
      <c r="Z569" s="1"/>
    </row>
    <row r="570" spans="1:26" ht="59.25" customHeight="1">
      <c r="A570" s="432"/>
      <c r="B570" s="502"/>
      <c r="C570" s="489" t="s">
        <v>1829</v>
      </c>
      <c r="D570" s="488">
        <v>0</v>
      </c>
      <c r="E570" s="490" t="s">
        <v>137</v>
      </c>
      <c r="F570" s="489"/>
      <c r="G570" s="440"/>
      <c r="H570" s="110"/>
      <c r="I570" s="530"/>
      <c r="J570" s="453"/>
      <c r="K570" s="514"/>
      <c r="L570" s="453"/>
      <c r="M570" s="1"/>
      <c r="N570" s="1"/>
      <c r="O570" s="1"/>
      <c r="P570" s="1"/>
      <c r="Q570" s="1"/>
      <c r="R570" s="1"/>
      <c r="S570" s="1"/>
      <c r="T570" s="1"/>
      <c r="U570" s="1"/>
      <c r="V570" s="1"/>
      <c r="W570" s="1"/>
      <c r="X570" s="1"/>
      <c r="Y570" s="1"/>
      <c r="Z570" s="1"/>
    </row>
    <row r="571" spans="1:26" ht="82.5" customHeight="1">
      <c r="A571" s="432" t="s">
        <v>1830</v>
      </c>
      <c r="B571" s="502" t="s">
        <v>1654</v>
      </c>
      <c r="C571" s="308" t="s">
        <v>1831</v>
      </c>
      <c r="D571" s="488">
        <v>0</v>
      </c>
      <c r="E571" s="490" t="s">
        <v>137</v>
      </c>
      <c r="F571" s="489"/>
      <c r="G571" s="440"/>
      <c r="H571" s="110"/>
      <c r="I571" s="530"/>
      <c r="J571" s="453"/>
      <c r="K571" s="514"/>
      <c r="L571" s="453"/>
      <c r="M571" s="1"/>
      <c r="N571" s="1"/>
      <c r="O571" s="1"/>
      <c r="P571" s="1"/>
      <c r="Q571" s="1"/>
      <c r="R571" s="1"/>
      <c r="S571" s="1"/>
      <c r="T571" s="1"/>
      <c r="U571" s="1"/>
      <c r="V571" s="1"/>
      <c r="W571" s="1"/>
      <c r="X571" s="1"/>
      <c r="Y571" s="1"/>
      <c r="Z571" s="1"/>
    </row>
    <row r="572" spans="1:26" ht="63">
      <c r="A572" s="432" t="s">
        <v>1832</v>
      </c>
      <c r="B572" s="484" t="s">
        <v>1659</v>
      </c>
      <c r="C572" s="502" t="s">
        <v>1660</v>
      </c>
      <c r="D572" s="488">
        <v>0</v>
      </c>
      <c r="E572" s="490" t="s">
        <v>137</v>
      </c>
      <c r="F572" s="489"/>
      <c r="G572" s="440"/>
      <c r="H572" s="110"/>
      <c r="I572" s="530"/>
      <c r="J572" s="453"/>
      <c r="K572" s="514"/>
      <c r="L572" s="453"/>
      <c r="M572" s="1"/>
      <c r="N572" s="1"/>
      <c r="O572" s="1"/>
      <c r="P572" s="1"/>
      <c r="Q572" s="1"/>
      <c r="R572" s="1"/>
      <c r="S572" s="1"/>
      <c r="T572" s="1"/>
      <c r="U572" s="1"/>
      <c r="V572" s="1"/>
      <c r="W572" s="1"/>
      <c r="X572" s="1"/>
      <c r="Y572" s="1"/>
      <c r="Z572" s="1"/>
    </row>
    <row r="573" spans="1:26" ht="55.5" customHeight="1">
      <c r="A573" s="432" t="s">
        <v>14</v>
      </c>
      <c r="B573" s="440"/>
      <c r="C573" s="502" t="s">
        <v>1662</v>
      </c>
      <c r="D573" s="488">
        <v>0</v>
      </c>
      <c r="E573" s="490" t="s">
        <v>350</v>
      </c>
      <c r="F573" s="489"/>
      <c r="G573" s="440"/>
      <c r="H573" s="110"/>
      <c r="I573" s="530"/>
      <c r="J573" s="893"/>
      <c r="K573" s="514"/>
      <c r="L573" s="453"/>
      <c r="M573" s="1"/>
      <c r="N573" s="1"/>
      <c r="O573" s="1"/>
      <c r="P573" s="1"/>
      <c r="Q573" s="1"/>
      <c r="R573" s="1"/>
      <c r="S573" s="1"/>
      <c r="T573" s="1"/>
      <c r="U573" s="1"/>
      <c r="V573" s="1"/>
      <c r="W573" s="1"/>
      <c r="X573" s="1"/>
      <c r="Y573" s="1"/>
      <c r="Z573" s="1"/>
    </row>
    <row r="574" spans="1:26" ht="39.75" customHeight="1">
      <c r="A574" s="463" t="s">
        <v>1775</v>
      </c>
      <c r="B574" s="1048" t="s">
        <v>1664</v>
      </c>
      <c r="C574" s="1049"/>
      <c r="D574" s="1049"/>
      <c r="E574" s="1049"/>
      <c r="F574" s="1049"/>
      <c r="G574" s="1049"/>
      <c r="H574" s="110">
        <f>SUM(D575:D591)</f>
        <v>0</v>
      </c>
      <c r="I574" s="530">
        <f>COUNT(D575:D591)*2</f>
        <v>34</v>
      </c>
      <c r="J574" s="453"/>
      <c r="K574" s="514"/>
      <c r="L574" s="453"/>
      <c r="M574" s="1"/>
      <c r="N574" s="1"/>
      <c r="O574" s="1"/>
      <c r="P574" s="1"/>
      <c r="Q574" s="1"/>
      <c r="R574" s="1"/>
      <c r="S574" s="1"/>
      <c r="T574" s="1"/>
      <c r="U574" s="1"/>
      <c r="V574" s="1"/>
      <c r="W574" s="1"/>
      <c r="X574" s="1"/>
      <c r="Y574" s="1"/>
      <c r="Z574" s="1"/>
    </row>
    <row r="575" spans="1:26" ht="60">
      <c r="A575" s="432" t="s">
        <v>1838</v>
      </c>
      <c r="B575" s="502" t="s">
        <v>1666</v>
      </c>
      <c r="C575" s="308" t="s">
        <v>1667</v>
      </c>
      <c r="D575" s="488">
        <v>0</v>
      </c>
      <c r="E575" s="439" t="s">
        <v>667</v>
      </c>
      <c r="F575" s="489"/>
      <c r="G575" s="440"/>
      <c r="H575" s="110"/>
      <c r="I575" s="530"/>
      <c r="J575" s="453"/>
      <c r="K575" s="514"/>
      <c r="L575" s="453"/>
      <c r="M575" s="1"/>
      <c r="N575" s="1"/>
      <c r="O575" s="1"/>
      <c r="P575" s="1"/>
      <c r="Q575" s="1"/>
      <c r="R575" s="1"/>
      <c r="S575" s="1"/>
      <c r="T575" s="1"/>
      <c r="U575" s="1"/>
      <c r="V575" s="1"/>
      <c r="W575" s="1"/>
      <c r="X575" s="1"/>
      <c r="Y575" s="1"/>
      <c r="Z575" s="1"/>
    </row>
    <row r="576" spans="1:26" ht="57" customHeight="1">
      <c r="A576" s="432"/>
      <c r="B576" s="502"/>
      <c r="C576" s="489" t="s">
        <v>1668</v>
      </c>
      <c r="D576" s="488">
        <v>0</v>
      </c>
      <c r="E576" s="490" t="s">
        <v>183</v>
      </c>
      <c r="F576" s="489"/>
      <c r="G576" s="440"/>
      <c r="H576" s="110"/>
      <c r="I576" s="530"/>
      <c r="J576" s="453"/>
      <c r="K576" s="514"/>
      <c r="L576" s="453"/>
      <c r="M576" s="1"/>
      <c r="N576" s="1"/>
      <c r="O576" s="1"/>
      <c r="P576" s="1"/>
      <c r="Q576" s="1"/>
      <c r="R576" s="1"/>
      <c r="S576" s="1"/>
      <c r="T576" s="1"/>
      <c r="U576" s="1"/>
      <c r="V576" s="1"/>
      <c r="W576" s="1"/>
      <c r="X576" s="1"/>
      <c r="Y576" s="1"/>
      <c r="Z576" s="1"/>
    </row>
    <row r="577" spans="1:26" ht="63">
      <c r="A577" s="432" t="s">
        <v>1841</v>
      </c>
      <c r="B577" s="502" t="s">
        <v>1671</v>
      </c>
      <c r="C577" s="487" t="s">
        <v>1842</v>
      </c>
      <c r="D577" s="488">
        <v>0</v>
      </c>
      <c r="E577" s="490" t="s">
        <v>667</v>
      </c>
      <c r="F577" s="489"/>
      <c r="G577" s="440"/>
      <c r="H577" s="110"/>
      <c r="I577" s="530"/>
      <c r="J577" s="453"/>
      <c r="K577" s="514"/>
      <c r="L577" s="453"/>
      <c r="M577" s="1"/>
      <c r="N577" s="1"/>
      <c r="O577" s="1"/>
      <c r="P577" s="1"/>
      <c r="Q577" s="1"/>
      <c r="R577" s="1"/>
      <c r="S577" s="1"/>
      <c r="T577" s="1"/>
      <c r="U577" s="1"/>
      <c r="V577" s="1"/>
      <c r="W577" s="1"/>
      <c r="X577" s="1"/>
      <c r="Y577" s="1"/>
      <c r="Z577" s="1"/>
    </row>
    <row r="578" spans="1:26" ht="48" customHeight="1">
      <c r="A578" s="432"/>
      <c r="B578" s="502"/>
      <c r="C578" s="487" t="s">
        <v>1844</v>
      </c>
      <c r="D578" s="488">
        <v>0</v>
      </c>
      <c r="E578" s="490" t="s">
        <v>667</v>
      </c>
      <c r="F578" s="489"/>
      <c r="G578" s="440"/>
      <c r="H578" s="110"/>
      <c r="I578" s="530"/>
      <c r="J578" s="523"/>
      <c r="K578" s="514"/>
      <c r="L578" s="453"/>
      <c r="M578" s="1"/>
      <c r="N578" s="1"/>
      <c r="O578" s="1"/>
      <c r="P578" s="1"/>
      <c r="Q578" s="1"/>
      <c r="R578" s="1"/>
      <c r="S578" s="1"/>
      <c r="T578" s="1"/>
      <c r="U578" s="1"/>
      <c r="V578" s="1"/>
      <c r="W578" s="1"/>
      <c r="X578" s="1"/>
      <c r="Y578" s="1"/>
      <c r="Z578" s="1"/>
    </row>
    <row r="579" spans="1:26" ht="62.25" customHeight="1">
      <c r="A579" s="432"/>
      <c r="B579" s="502"/>
      <c r="C579" s="487" t="s">
        <v>1846</v>
      </c>
      <c r="D579" s="488">
        <v>0</v>
      </c>
      <c r="E579" s="490" t="s">
        <v>667</v>
      </c>
      <c r="F579" s="489"/>
      <c r="G579" s="440"/>
      <c r="H579" s="110"/>
      <c r="I579" s="530"/>
      <c r="J579" s="523"/>
      <c r="K579" s="514"/>
      <c r="L579" s="453"/>
      <c r="M579" s="1"/>
      <c r="N579" s="1"/>
      <c r="O579" s="1"/>
      <c r="P579" s="1"/>
      <c r="Q579" s="1"/>
      <c r="R579" s="1"/>
      <c r="S579" s="1"/>
      <c r="T579" s="1"/>
      <c r="U579" s="1"/>
      <c r="V579" s="1"/>
      <c r="W579" s="1"/>
      <c r="X579" s="1"/>
      <c r="Y579" s="1"/>
      <c r="Z579" s="1"/>
    </row>
    <row r="580" spans="1:26" ht="75.75" customHeight="1">
      <c r="A580" s="432"/>
      <c r="B580" s="502"/>
      <c r="C580" s="487" t="s">
        <v>1848</v>
      </c>
      <c r="D580" s="488">
        <v>0</v>
      </c>
      <c r="E580" s="490" t="s">
        <v>667</v>
      </c>
      <c r="F580" s="489"/>
      <c r="G580" s="440"/>
      <c r="H580" s="110"/>
      <c r="I580" s="530"/>
      <c r="J580" s="523"/>
      <c r="K580" s="514"/>
      <c r="L580" s="453"/>
      <c r="M580" s="1"/>
      <c r="N580" s="1"/>
      <c r="O580" s="1"/>
      <c r="P580" s="1"/>
      <c r="Q580" s="1"/>
      <c r="R580" s="1"/>
      <c r="S580" s="1"/>
      <c r="T580" s="1"/>
      <c r="U580" s="1"/>
      <c r="V580" s="1"/>
      <c r="W580" s="1"/>
      <c r="X580" s="1"/>
      <c r="Y580" s="1"/>
      <c r="Z580" s="1"/>
    </row>
    <row r="581" spans="1:26" ht="66.75" customHeight="1">
      <c r="A581" s="432"/>
      <c r="B581" s="502"/>
      <c r="C581" s="487" t="s">
        <v>1851</v>
      </c>
      <c r="D581" s="488">
        <v>0</v>
      </c>
      <c r="E581" s="490" t="s">
        <v>667</v>
      </c>
      <c r="F581" s="489"/>
      <c r="G581" s="440"/>
      <c r="H581" s="110"/>
      <c r="I581" s="530"/>
      <c r="J581" s="523"/>
      <c r="K581" s="514"/>
      <c r="L581" s="453"/>
      <c r="M581" s="1"/>
      <c r="N581" s="1"/>
      <c r="O581" s="1"/>
      <c r="P581" s="1"/>
      <c r="Q581" s="1"/>
      <c r="R581" s="1"/>
      <c r="S581" s="1"/>
      <c r="T581" s="1"/>
      <c r="U581" s="1"/>
      <c r="V581" s="1"/>
      <c r="W581" s="1"/>
      <c r="X581" s="1"/>
      <c r="Y581" s="1"/>
      <c r="Z581" s="1"/>
    </row>
    <row r="582" spans="1:26" ht="60">
      <c r="A582" s="432"/>
      <c r="B582" s="502"/>
      <c r="C582" s="487" t="s">
        <v>1853</v>
      </c>
      <c r="D582" s="488">
        <v>0</v>
      </c>
      <c r="E582" s="490" t="s">
        <v>667</v>
      </c>
      <c r="F582" s="489"/>
      <c r="G582" s="440"/>
      <c r="H582" s="110"/>
      <c r="I582" s="530"/>
      <c r="J582" s="523"/>
      <c r="K582" s="514"/>
      <c r="L582" s="453"/>
      <c r="M582" s="1"/>
      <c r="N582" s="1"/>
      <c r="O582" s="1"/>
      <c r="P582" s="1"/>
      <c r="Q582" s="1"/>
      <c r="R582" s="1"/>
      <c r="S582" s="1"/>
      <c r="T582" s="1"/>
      <c r="U582" s="1"/>
      <c r="V582" s="1"/>
      <c r="W582" s="1"/>
      <c r="X582" s="1"/>
      <c r="Y582" s="1"/>
      <c r="Z582" s="1"/>
    </row>
    <row r="583" spans="1:26" ht="81" customHeight="1">
      <c r="A583" s="432"/>
      <c r="B583" s="502"/>
      <c r="C583" s="487" t="s">
        <v>1856</v>
      </c>
      <c r="D583" s="488">
        <v>0</v>
      </c>
      <c r="E583" s="490" t="s">
        <v>667</v>
      </c>
      <c r="F583" s="489"/>
      <c r="G583" s="440"/>
      <c r="H583" s="110"/>
      <c r="I583" s="530"/>
      <c r="J583" s="523"/>
      <c r="K583" s="514"/>
      <c r="L583" s="453"/>
      <c r="M583" s="1"/>
      <c r="N583" s="1"/>
      <c r="O583" s="1"/>
      <c r="P583" s="1"/>
      <c r="Q583" s="1"/>
      <c r="R583" s="1"/>
      <c r="S583" s="1"/>
      <c r="T583" s="1"/>
      <c r="U583" s="1"/>
      <c r="V583" s="1"/>
      <c r="W583" s="1"/>
      <c r="X583" s="1"/>
      <c r="Y583" s="1"/>
      <c r="Z583" s="1"/>
    </row>
    <row r="584" spans="1:26" ht="72" customHeight="1">
      <c r="A584" s="432"/>
      <c r="B584" s="502"/>
      <c r="C584" s="487" t="s">
        <v>1858</v>
      </c>
      <c r="D584" s="488">
        <v>0</v>
      </c>
      <c r="E584" s="490" t="s">
        <v>667</v>
      </c>
      <c r="F584" s="489"/>
      <c r="G584" s="440"/>
      <c r="H584" s="110"/>
      <c r="I584" s="530"/>
      <c r="J584" s="523"/>
      <c r="K584" s="514"/>
      <c r="L584" s="453"/>
      <c r="M584" s="1"/>
      <c r="N584" s="1"/>
      <c r="O584" s="1"/>
      <c r="P584" s="1"/>
      <c r="Q584" s="1"/>
      <c r="R584" s="1"/>
      <c r="S584" s="1"/>
      <c r="T584" s="1"/>
      <c r="U584" s="1"/>
      <c r="V584" s="1"/>
      <c r="W584" s="1"/>
      <c r="X584" s="1"/>
      <c r="Y584" s="1"/>
      <c r="Z584" s="1"/>
    </row>
    <row r="585" spans="1:26" ht="62.25" customHeight="1">
      <c r="A585" s="432"/>
      <c r="B585" s="502"/>
      <c r="C585" s="487" t="s">
        <v>1860</v>
      </c>
      <c r="D585" s="488">
        <v>0</v>
      </c>
      <c r="E585" s="490" t="s">
        <v>667</v>
      </c>
      <c r="F585" s="489"/>
      <c r="G585" s="440"/>
      <c r="H585" s="110"/>
      <c r="I585" s="530"/>
      <c r="J585" s="523"/>
      <c r="K585" s="514"/>
      <c r="L585" s="453"/>
      <c r="M585" s="1"/>
      <c r="N585" s="1"/>
      <c r="O585" s="1"/>
      <c r="P585" s="1"/>
      <c r="Q585" s="1"/>
      <c r="R585" s="1"/>
      <c r="S585" s="1"/>
      <c r="T585" s="1"/>
      <c r="U585" s="1"/>
      <c r="V585" s="1"/>
      <c r="W585" s="1"/>
      <c r="X585" s="1"/>
      <c r="Y585" s="1"/>
      <c r="Z585" s="1"/>
    </row>
    <row r="586" spans="1:26" ht="77.25" customHeight="1">
      <c r="A586" s="432"/>
      <c r="B586" s="502"/>
      <c r="C586" s="487" t="s">
        <v>1861</v>
      </c>
      <c r="D586" s="488">
        <v>0</v>
      </c>
      <c r="E586" s="490" t="s">
        <v>667</v>
      </c>
      <c r="F586" s="489"/>
      <c r="G586" s="440"/>
      <c r="H586" s="110"/>
      <c r="I586" s="530"/>
      <c r="J586" s="523"/>
      <c r="K586" s="514"/>
      <c r="L586" s="453"/>
      <c r="M586" s="1"/>
      <c r="N586" s="1"/>
      <c r="O586" s="1"/>
      <c r="P586" s="1"/>
      <c r="Q586" s="1"/>
      <c r="R586" s="1"/>
      <c r="S586" s="1"/>
      <c r="T586" s="1"/>
      <c r="U586" s="1"/>
      <c r="V586" s="1"/>
      <c r="W586" s="1"/>
      <c r="X586" s="1"/>
      <c r="Y586" s="1"/>
      <c r="Z586" s="1"/>
    </row>
    <row r="587" spans="1:26" ht="75" customHeight="1">
      <c r="A587" s="432"/>
      <c r="B587" s="502"/>
      <c r="C587" s="487" t="s">
        <v>1862</v>
      </c>
      <c r="D587" s="488">
        <v>0</v>
      </c>
      <c r="E587" s="490" t="s">
        <v>667</v>
      </c>
      <c r="F587" s="489"/>
      <c r="G587" s="440"/>
      <c r="H587" s="110"/>
      <c r="I587" s="530"/>
      <c r="J587" s="523"/>
      <c r="K587" s="514"/>
      <c r="L587" s="453"/>
      <c r="M587" s="1"/>
      <c r="N587" s="1"/>
      <c r="O587" s="1"/>
      <c r="P587" s="1"/>
      <c r="Q587" s="1"/>
      <c r="R587" s="1"/>
      <c r="S587" s="1"/>
      <c r="T587" s="1"/>
      <c r="U587" s="1"/>
      <c r="V587" s="1"/>
      <c r="W587" s="1"/>
      <c r="X587" s="1"/>
      <c r="Y587" s="1"/>
      <c r="Z587" s="1"/>
    </row>
    <row r="588" spans="1:26" ht="72.75" customHeight="1">
      <c r="A588" s="432"/>
      <c r="B588" s="502"/>
      <c r="C588" s="487" t="s">
        <v>1865</v>
      </c>
      <c r="D588" s="488">
        <v>0</v>
      </c>
      <c r="E588" s="490" t="s">
        <v>667</v>
      </c>
      <c r="F588" s="489"/>
      <c r="G588" s="440"/>
      <c r="H588" s="110"/>
      <c r="I588" s="530"/>
      <c r="J588" s="523"/>
      <c r="K588" s="514"/>
      <c r="L588" s="453"/>
      <c r="M588" s="1"/>
      <c r="N588" s="1"/>
      <c r="O588" s="1"/>
      <c r="P588" s="1"/>
      <c r="Q588" s="1"/>
      <c r="R588" s="1"/>
      <c r="S588" s="1"/>
      <c r="T588" s="1"/>
      <c r="U588" s="1"/>
      <c r="V588" s="1"/>
      <c r="W588" s="1"/>
      <c r="X588" s="1"/>
      <c r="Y588" s="1"/>
      <c r="Z588" s="1"/>
    </row>
    <row r="589" spans="1:26" ht="45">
      <c r="A589" s="432"/>
      <c r="B589" s="502"/>
      <c r="C589" s="487" t="s">
        <v>1866</v>
      </c>
      <c r="D589" s="488">
        <v>0</v>
      </c>
      <c r="E589" s="490" t="s">
        <v>667</v>
      </c>
      <c r="F589" s="489"/>
      <c r="G589" s="440"/>
      <c r="H589" s="110"/>
      <c r="I589" s="530"/>
      <c r="J589" s="523"/>
      <c r="K589" s="514"/>
      <c r="L589" s="453"/>
      <c r="M589" s="1"/>
      <c r="N589" s="1"/>
      <c r="O589" s="1"/>
      <c r="P589" s="1"/>
      <c r="Q589" s="1"/>
      <c r="R589" s="1"/>
      <c r="S589" s="1"/>
      <c r="T589" s="1"/>
      <c r="U589" s="1"/>
      <c r="V589" s="1"/>
      <c r="W589" s="1"/>
      <c r="X589" s="1"/>
      <c r="Y589" s="1"/>
      <c r="Z589" s="1"/>
    </row>
    <row r="590" spans="1:26" ht="64.5" customHeight="1">
      <c r="A590" s="432" t="s">
        <v>1867</v>
      </c>
      <c r="B590" s="502" t="s">
        <v>1692</v>
      </c>
      <c r="C590" s="487" t="s">
        <v>1693</v>
      </c>
      <c r="D590" s="488">
        <v>0</v>
      </c>
      <c r="E590" s="490" t="s">
        <v>137</v>
      </c>
      <c r="F590" s="489"/>
      <c r="G590" s="440"/>
      <c r="H590" s="110"/>
      <c r="I590" s="530"/>
      <c r="J590" s="453"/>
      <c r="K590" s="514"/>
      <c r="L590" s="453"/>
      <c r="M590" s="1"/>
      <c r="N590" s="1"/>
      <c r="O590" s="1"/>
      <c r="P590" s="1"/>
      <c r="Q590" s="1"/>
      <c r="R590" s="1"/>
      <c r="S590" s="1"/>
      <c r="T590" s="1"/>
      <c r="U590" s="1"/>
      <c r="V590" s="1"/>
      <c r="W590" s="1"/>
      <c r="X590" s="1"/>
      <c r="Y590" s="1"/>
      <c r="Z590" s="1"/>
    </row>
    <row r="591" spans="1:26" ht="97.5" customHeight="1">
      <c r="A591" s="432" t="s">
        <v>1868</v>
      </c>
      <c r="B591" s="502" t="s">
        <v>1696</v>
      </c>
      <c r="C591" s="487" t="s">
        <v>1697</v>
      </c>
      <c r="D591" s="488">
        <v>0</v>
      </c>
      <c r="E591" s="490" t="s">
        <v>183</v>
      </c>
      <c r="F591" s="489" t="s">
        <v>1869</v>
      </c>
      <c r="G591" s="440"/>
      <c r="H591" s="110"/>
      <c r="I591" s="530"/>
      <c r="J591" s="889"/>
      <c r="K591" s="514"/>
      <c r="L591" s="453"/>
      <c r="M591" s="1"/>
      <c r="N591" s="1"/>
      <c r="O591" s="1"/>
      <c r="P591" s="1"/>
      <c r="Q591" s="1"/>
      <c r="R591" s="1"/>
      <c r="S591" s="1"/>
      <c r="T591" s="1"/>
      <c r="U591" s="1"/>
      <c r="V591" s="1"/>
      <c r="W591" s="1"/>
      <c r="X591" s="1"/>
      <c r="Y591" s="1"/>
      <c r="Z591" s="1"/>
    </row>
    <row r="592" spans="1:26" ht="39.75" customHeight="1">
      <c r="A592" s="463" t="s">
        <v>1871</v>
      </c>
      <c r="B592" s="1048" t="s">
        <v>1700</v>
      </c>
      <c r="C592" s="1049"/>
      <c r="D592" s="1049"/>
      <c r="E592" s="1049"/>
      <c r="F592" s="1049"/>
      <c r="G592" s="1049"/>
      <c r="H592" s="110">
        <f>SUM(D593:D595)</f>
        <v>0</v>
      </c>
      <c r="I592" s="530">
        <f>COUNT(D593:D595)*2</f>
        <v>6</v>
      </c>
      <c r="J592" s="453"/>
      <c r="K592" s="514"/>
      <c r="L592" s="453"/>
      <c r="M592" s="1"/>
      <c r="N592" s="1"/>
      <c r="O592" s="1"/>
      <c r="P592" s="1"/>
      <c r="Q592" s="1"/>
      <c r="R592" s="1"/>
      <c r="S592" s="1"/>
      <c r="T592" s="1"/>
      <c r="U592" s="1"/>
      <c r="V592" s="1"/>
      <c r="W592" s="1"/>
      <c r="X592" s="1"/>
      <c r="Y592" s="1"/>
      <c r="Z592" s="1"/>
    </row>
    <row r="593" spans="1:26" ht="38.25" customHeight="1">
      <c r="A593" s="432" t="s">
        <v>1872</v>
      </c>
      <c r="B593" s="502" t="s">
        <v>1702</v>
      </c>
      <c r="C593" s="342" t="s">
        <v>1703</v>
      </c>
      <c r="D593" s="488">
        <v>0</v>
      </c>
      <c r="E593" s="490" t="s">
        <v>137</v>
      </c>
      <c r="F593" s="489"/>
      <c r="G593" s="440"/>
      <c r="H593" s="110"/>
      <c r="I593" s="530"/>
      <c r="J593" s="453"/>
      <c r="K593" s="514"/>
      <c r="L593" s="453"/>
      <c r="M593" s="1"/>
      <c r="N593" s="1"/>
      <c r="O593" s="1"/>
      <c r="P593" s="1"/>
      <c r="Q593" s="1"/>
      <c r="R593" s="1"/>
      <c r="S593" s="1"/>
      <c r="T593" s="1"/>
      <c r="U593" s="1"/>
      <c r="V593" s="1"/>
      <c r="W593" s="1"/>
      <c r="X593" s="1"/>
      <c r="Y593" s="1"/>
      <c r="Z593" s="1"/>
    </row>
    <row r="594" spans="1:26" ht="62.25" customHeight="1">
      <c r="A594" s="432" t="s">
        <v>1873</v>
      </c>
      <c r="B594" s="502" t="s">
        <v>1706</v>
      </c>
      <c r="C594" s="487" t="s">
        <v>1707</v>
      </c>
      <c r="D594" s="488">
        <v>0</v>
      </c>
      <c r="E594" s="490" t="s">
        <v>137</v>
      </c>
      <c r="F594" s="489"/>
      <c r="G594" s="440"/>
      <c r="H594" s="110"/>
      <c r="I594" s="530"/>
      <c r="J594" s="453"/>
      <c r="K594" s="514"/>
      <c r="L594" s="453"/>
      <c r="M594" s="1"/>
      <c r="N594" s="1"/>
      <c r="O594" s="1"/>
      <c r="P594" s="1"/>
      <c r="Q594" s="1"/>
      <c r="R594" s="1"/>
      <c r="S594" s="1"/>
      <c r="T594" s="1"/>
      <c r="U594" s="1"/>
      <c r="V594" s="1"/>
      <c r="W594" s="1"/>
      <c r="X594" s="1"/>
      <c r="Y594" s="1"/>
      <c r="Z594" s="1"/>
    </row>
    <row r="595" spans="1:26" ht="54" customHeight="1">
      <c r="A595" s="432" t="s">
        <v>1708</v>
      </c>
      <c r="B595" s="502" t="s">
        <v>1709</v>
      </c>
      <c r="C595" s="489" t="s">
        <v>1710</v>
      </c>
      <c r="D595" s="488">
        <v>0</v>
      </c>
      <c r="E595" s="490" t="s">
        <v>137</v>
      </c>
      <c r="F595" s="489"/>
      <c r="G595" s="440"/>
      <c r="H595" s="110"/>
      <c r="I595" s="530"/>
      <c r="J595" s="453"/>
      <c r="K595" s="514"/>
      <c r="L595" s="453"/>
      <c r="M595" s="1"/>
      <c r="N595" s="1"/>
      <c r="O595" s="1"/>
      <c r="P595" s="1"/>
      <c r="Q595" s="1"/>
      <c r="R595" s="1"/>
      <c r="S595" s="1"/>
      <c r="T595" s="1"/>
      <c r="U595" s="1"/>
      <c r="V595" s="1"/>
      <c r="W595" s="1"/>
      <c r="X595" s="1"/>
      <c r="Y595" s="1"/>
      <c r="Z595" s="1"/>
    </row>
    <row r="596" spans="1:26" ht="39.75" customHeight="1">
      <c r="A596" s="463" t="s">
        <v>1798</v>
      </c>
      <c r="B596" s="1048" t="s">
        <v>1712</v>
      </c>
      <c r="C596" s="1049"/>
      <c r="D596" s="1049"/>
      <c r="E596" s="1049"/>
      <c r="F596" s="1049"/>
      <c r="G596" s="1049"/>
      <c r="H596" s="110">
        <f>SUM(D597:D603)</f>
        <v>0</v>
      </c>
      <c r="I596" s="530">
        <f>COUNT(D597:D603)*2</f>
        <v>14</v>
      </c>
      <c r="J596" s="453"/>
      <c r="K596" s="514"/>
      <c r="L596" s="453"/>
      <c r="M596" s="1"/>
      <c r="N596" s="1"/>
      <c r="O596" s="1"/>
      <c r="P596" s="1"/>
      <c r="Q596" s="1"/>
      <c r="R596" s="1"/>
      <c r="S596" s="1"/>
      <c r="T596" s="1"/>
      <c r="U596" s="1"/>
      <c r="V596" s="1"/>
      <c r="W596" s="1"/>
      <c r="X596" s="1"/>
      <c r="Y596" s="1"/>
      <c r="Z596" s="1"/>
    </row>
    <row r="597" spans="1:26" ht="31.5">
      <c r="A597" s="432" t="s">
        <v>1874</v>
      </c>
      <c r="B597" s="484" t="s">
        <v>1716</v>
      </c>
      <c r="C597" s="487" t="s">
        <v>1717</v>
      </c>
      <c r="D597" s="488">
        <v>0</v>
      </c>
      <c r="E597" s="490" t="s">
        <v>780</v>
      </c>
      <c r="F597" s="489"/>
      <c r="G597" s="440"/>
      <c r="H597" s="110"/>
      <c r="I597" s="530"/>
      <c r="J597" s="453"/>
      <c r="K597" s="514"/>
      <c r="L597" s="453"/>
      <c r="M597" s="1"/>
      <c r="N597" s="1"/>
      <c r="O597" s="1"/>
      <c r="P597" s="1"/>
      <c r="Q597" s="1"/>
      <c r="R597" s="1"/>
      <c r="S597" s="1"/>
      <c r="T597" s="1"/>
      <c r="U597" s="1"/>
      <c r="V597" s="1"/>
      <c r="W597" s="1"/>
      <c r="X597" s="1"/>
      <c r="Y597" s="1"/>
      <c r="Z597" s="1"/>
    </row>
    <row r="598" spans="1:26" ht="47.25" customHeight="1">
      <c r="A598" s="432" t="s">
        <v>1718</v>
      </c>
      <c r="B598" s="484" t="s">
        <v>1719</v>
      </c>
      <c r="C598" s="487" t="s">
        <v>1720</v>
      </c>
      <c r="D598" s="488">
        <v>0</v>
      </c>
      <c r="E598" s="490" t="s">
        <v>780</v>
      </c>
      <c r="F598" s="489"/>
      <c r="G598" s="440"/>
      <c r="H598" s="110"/>
      <c r="I598" s="530"/>
      <c r="J598" s="523"/>
      <c r="K598" s="514"/>
      <c r="L598" s="453"/>
      <c r="M598" s="1"/>
      <c r="N598" s="1"/>
      <c r="O598" s="1"/>
      <c r="P598" s="1"/>
      <c r="Q598" s="1"/>
      <c r="R598" s="1"/>
      <c r="S598" s="1"/>
      <c r="T598" s="1"/>
      <c r="U598" s="1"/>
      <c r="V598" s="1"/>
      <c r="W598" s="1"/>
      <c r="X598" s="1"/>
      <c r="Y598" s="1"/>
      <c r="Z598" s="1"/>
    </row>
    <row r="599" spans="1:26" ht="31.5" customHeight="1">
      <c r="A599" s="432"/>
      <c r="B599" s="484"/>
      <c r="C599" s="487" t="s">
        <v>1721</v>
      </c>
      <c r="D599" s="488">
        <v>0</v>
      </c>
      <c r="E599" s="490" t="s">
        <v>780</v>
      </c>
      <c r="F599" s="489"/>
      <c r="G599" s="440"/>
      <c r="H599" s="110"/>
      <c r="I599" s="530"/>
      <c r="J599" s="523"/>
      <c r="K599" s="514"/>
      <c r="L599" s="453"/>
      <c r="M599" s="1"/>
      <c r="N599" s="1"/>
      <c r="O599" s="1"/>
      <c r="P599" s="1"/>
      <c r="Q599" s="1"/>
      <c r="R599" s="1"/>
      <c r="S599" s="1"/>
      <c r="T599" s="1"/>
      <c r="U599" s="1"/>
      <c r="V599" s="1"/>
      <c r="W599" s="1"/>
      <c r="X599" s="1"/>
      <c r="Y599" s="1"/>
      <c r="Z599" s="1"/>
    </row>
    <row r="600" spans="1:26" ht="31.5" customHeight="1">
      <c r="A600" s="432"/>
      <c r="B600" s="484"/>
      <c r="C600" s="487" t="s">
        <v>1875</v>
      </c>
      <c r="D600" s="488">
        <v>0</v>
      </c>
      <c r="E600" s="490" t="s">
        <v>780</v>
      </c>
      <c r="F600" s="489"/>
      <c r="G600" s="440"/>
      <c r="H600" s="110"/>
      <c r="I600" s="530"/>
      <c r="J600" s="523"/>
      <c r="K600" s="514"/>
      <c r="L600" s="453"/>
      <c r="M600" s="1"/>
      <c r="N600" s="1"/>
      <c r="O600" s="1"/>
      <c r="P600" s="1"/>
      <c r="Q600" s="1"/>
      <c r="R600" s="1"/>
      <c r="S600" s="1"/>
      <c r="T600" s="1"/>
      <c r="U600" s="1"/>
      <c r="V600" s="1"/>
      <c r="W600" s="1"/>
      <c r="X600" s="1"/>
      <c r="Y600" s="1"/>
      <c r="Z600" s="1"/>
    </row>
    <row r="601" spans="1:26" ht="47.25" customHeight="1">
      <c r="A601" s="432" t="s">
        <v>1722</v>
      </c>
      <c r="B601" s="496" t="s">
        <v>1723</v>
      </c>
      <c r="C601" s="308" t="s">
        <v>1724</v>
      </c>
      <c r="D601" s="488">
        <v>0</v>
      </c>
      <c r="E601" s="490" t="s">
        <v>780</v>
      </c>
      <c r="F601" s="489"/>
      <c r="G601" s="440"/>
      <c r="H601" s="110"/>
      <c r="I601" s="530"/>
      <c r="J601" s="453"/>
      <c r="K601" s="514"/>
      <c r="L601" s="453"/>
      <c r="M601" s="1"/>
      <c r="N601" s="1"/>
      <c r="O601" s="1"/>
      <c r="P601" s="1"/>
      <c r="Q601" s="1"/>
      <c r="R601" s="1"/>
      <c r="S601" s="1"/>
      <c r="T601" s="1"/>
      <c r="U601" s="1"/>
      <c r="V601" s="1"/>
      <c r="W601" s="1"/>
      <c r="X601" s="1"/>
      <c r="Y601" s="1"/>
      <c r="Z601" s="1"/>
    </row>
    <row r="602" spans="1:26" ht="47.25">
      <c r="A602" s="432" t="s">
        <v>1876</v>
      </c>
      <c r="B602" s="484" t="s">
        <v>1726</v>
      </c>
      <c r="C602" s="454" t="s">
        <v>1727</v>
      </c>
      <c r="D602" s="488">
        <v>0</v>
      </c>
      <c r="E602" s="490" t="s">
        <v>780</v>
      </c>
      <c r="F602" s="489"/>
      <c r="G602" s="440"/>
      <c r="H602" s="110"/>
      <c r="I602" s="530"/>
      <c r="J602" s="453"/>
      <c r="K602" s="514"/>
      <c r="L602" s="453"/>
      <c r="M602" s="1"/>
      <c r="N602" s="1"/>
      <c r="O602" s="1"/>
      <c r="P602" s="1"/>
      <c r="Q602" s="1"/>
      <c r="R602" s="1"/>
      <c r="S602" s="1"/>
      <c r="T602" s="1"/>
      <c r="U602" s="1"/>
      <c r="V602" s="1"/>
      <c r="W602" s="1"/>
      <c r="X602" s="1"/>
      <c r="Y602" s="1"/>
      <c r="Z602" s="1"/>
    </row>
    <row r="603" spans="1:26" ht="63">
      <c r="A603" s="432" t="s">
        <v>1877</v>
      </c>
      <c r="B603" s="484" t="s">
        <v>1729</v>
      </c>
      <c r="C603" s="487" t="s">
        <v>1730</v>
      </c>
      <c r="D603" s="488">
        <v>0</v>
      </c>
      <c r="E603" s="490" t="s">
        <v>780</v>
      </c>
      <c r="F603" s="489"/>
      <c r="G603" s="440"/>
      <c r="H603" s="110"/>
      <c r="I603" s="530"/>
      <c r="J603" s="523"/>
      <c r="K603" s="514"/>
      <c r="L603" s="453"/>
      <c r="M603" s="1"/>
      <c r="N603" s="1"/>
      <c r="O603" s="1"/>
      <c r="P603" s="1"/>
      <c r="Q603" s="1"/>
      <c r="R603" s="1"/>
      <c r="S603" s="1"/>
      <c r="T603" s="1"/>
      <c r="U603" s="1"/>
      <c r="V603" s="1"/>
      <c r="W603" s="1"/>
      <c r="X603" s="1"/>
      <c r="Y603" s="1"/>
      <c r="Z603" s="1"/>
    </row>
    <row r="604" spans="1:26" ht="39.75" customHeight="1">
      <c r="A604" s="463" t="s">
        <v>1811</v>
      </c>
      <c r="B604" s="1053" t="s">
        <v>4801</v>
      </c>
      <c r="C604" s="1054"/>
      <c r="D604" s="1054"/>
      <c r="E604" s="1054"/>
      <c r="F604" s="1054"/>
      <c r="G604" s="1054"/>
      <c r="H604" s="110">
        <f>SUM(D606:D608)</f>
        <v>0</v>
      </c>
      <c r="I604" s="530">
        <f>COUNT(D606:D608)*2</f>
        <v>6</v>
      </c>
      <c r="J604" s="453"/>
      <c r="K604" s="514"/>
      <c r="L604" s="453"/>
      <c r="M604" s="1"/>
      <c r="N604" s="1"/>
      <c r="O604" s="1"/>
      <c r="P604" s="1"/>
      <c r="Q604" s="1"/>
      <c r="R604" s="1"/>
      <c r="S604" s="1"/>
      <c r="T604" s="1"/>
      <c r="U604" s="1"/>
      <c r="V604" s="1"/>
      <c r="W604" s="1"/>
      <c r="X604" s="1"/>
      <c r="Y604" s="1"/>
      <c r="Z604" s="1"/>
    </row>
    <row r="605" spans="1:26" ht="15.75" hidden="1" customHeight="1">
      <c r="A605" s="459" t="s">
        <v>1739</v>
      </c>
      <c r="B605" s="484" t="s">
        <v>1740</v>
      </c>
      <c r="C605" s="440"/>
      <c r="D605" s="490"/>
      <c r="E605" s="490"/>
      <c r="F605" s="440"/>
      <c r="G605" s="440"/>
      <c r="H605" s="110"/>
      <c r="I605" s="530"/>
      <c r="J605" s="514"/>
      <c r="K605" s="514"/>
      <c r="L605" s="514"/>
      <c r="M605" s="1"/>
      <c r="N605" s="1"/>
      <c r="O605" s="1"/>
      <c r="P605" s="1"/>
      <c r="Q605" s="1"/>
      <c r="R605" s="1"/>
      <c r="S605" s="1"/>
      <c r="T605" s="1"/>
      <c r="U605" s="1"/>
      <c r="V605" s="1"/>
      <c r="W605" s="1"/>
      <c r="X605" s="1"/>
      <c r="Y605" s="1"/>
      <c r="Z605" s="1"/>
    </row>
    <row r="606" spans="1:26" ht="105">
      <c r="A606" s="817" t="s">
        <v>1743</v>
      </c>
      <c r="B606" s="823" t="s">
        <v>4811</v>
      </c>
      <c r="C606" s="823" t="s">
        <v>4812</v>
      </c>
      <c r="D606" s="545">
        <v>0</v>
      </c>
      <c r="E606" s="844" t="s">
        <v>780</v>
      </c>
      <c r="F606" s="825" t="s">
        <v>4813</v>
      </c>
      <c r="G606" s="440"/>
      <c r="H606" s="110"/>
      <c r="I606" s="530"/>
      <c r="J606" s="453"/>
      <c r="K606" s="514"/>
      <c r="L606" s="453"/>
      <c r="M606" s="1"/>
      <c r="N606" s="1"/>
      <c r="O606" s="1"/>
      <c r="P606" s="1"/>
      <c r="Q606" s="1"/>
      <c r="R606" s="1"/>
      <c r="S606" s="1"/>
      <c r="T606" s="1"/>
      <c r="U606" s="1"/>
      <c r="V606" s="1"/>
      <c r="W606" s="1"/>
      <c r="X606" s="1"/>
      <c r="Y606" s="1"/>
      <c r="Z606" s="1"/>
    </row>
    <row r="607" spans="1:26" ht="75">
      <c r="A607" s="817" t="s">
        <v>4814</v>
      </c>
      <c r="B607" s="823" t="s">
        <v>4815</v>
      </c>
      <c r="C607" s="823" t="s">
        <v>4816</v>
      </c>
      <c r="D607" s="545">
        <v>0</v>
      </c>
      <c r="E607" s="844" t="s">
        <v>350</v>
      </c>
      <c r="F607" s="825" t="s">
        <v>4817</v>
      </c>
      <c r="G607" s="440"/>
      <c r="H607" s="110"/>
      <c r="I607" s="530"/>
      <c r="J607" s="453"/>
      <c r="K607" s="514"/>
      <c r="L607" s="453"/>
      <c r="M607" s="1"/>
      <c r="N607" s="1"/>
      <c r="O607" s="1"/>
      <c r="P607" s="1"/>
      <c r="Q607" s="1"/>
      <c r="R607" s="1"/>
      <c r="S607" s="1"/>
      <c r="T607" s="1"/>
      <c r="U607" s="1"/>
      <c r="V607" s="1"/>
      <c r="W607" s="1"/>
      <c r="X607" s="1"/>
      <c r="Y607" s="1"/>
      <c r="Z607" s="1"/>
    </row>
    <row r="608" spans="1:26" ht="102.75" customHeight="1">
      <c r="A608" s="817" t="s">
        <v>4822</v>
      </c>
      <c r="B608" s="823" t="s">
        <v>4823</v>
      </c>
      <c r="C608" s="823" t="s">
        <v>4824</v>
      </c>
      <c r="D608" s="545">
        <v>0</v>
      </c>
      <c r="E608" s="844" t="s">
        <v>137</v>
      </c>
      <c r="F608" s="825" t="s">
        <v>5411</v>
      </c>
      <c r="G608" s="440"/>
      <c r="H608" s="110"/>
      <c r="I608" s="530"/>
      <c r="J608" s="889"/>
      <c r="K608" s="514"/>
      <c r="L608" s="453"/>
      <c r="M608" s="1"/>
      <c r="N608" s="1"/>
      <c r="O608" s="1"/>
      <c r="P608" s="1"/>
      <c r="Q608" s="1"/>
      <c r="R608" s="1"/>
      <c r="S608" s="1"/>
      <c r="T608" s="1"/>
      <c r="U608" s="1"/>
      <c r="V608" s="1"/>
      <c r="W608" s="1"/>
      <c r="X608" s="1"/>
      <c r="Y608" s="1"/>
      <c r="Z608" s="1"/>
    </row>
    <row r="609" spans="1:26" ht="39.75" customHeight="1">
      <c r="A609" s="463" t="s">
        <v>1819</v>
      </c>
      <c r="B609" s="1048" t="s">
        <v>1745</v>
      </c>
      <c r="C609" s="1049"/>
      <c r="D609" s="1049"/>
      <c r="E609" s="1049"/>
      <c r="F609" s="1049"/>
      <c r="G609" s="1049"/>
      <c r="H609" s="110">
        <f>SUM(D610:D612)</f>
        <v>0</v>
      </c>
      <c r="I609" s="530">
        <f>COUNT(D610:D612)*2</f>
        <v>6</v>
      </c>
      <c r="J609" s="453"/>
      <c r="K609" s="514"/>
      <c r="L609" s="453"/>
      <c r="M609" s="1"/>
      <c r="N609" s="1"/>
      <c r="O609" s="1"/>
      <c r="P609" s="1"/>
      <c r="Q609" s="1"/>
      <c r="R609" s="1"/>
      <c r="S609" s="1"/>
      <c r="T609" s="1"/>
      <c r="U609" s="1"/>
      <c r="V609" s="1"/>
      <c r="W609" s="1"/>
      <c r="X609" s="1"/>
      <c r="Y609" s="1"/>
      <c r="Z609" s="1"/>
    </row>
    <row r="610" spans="1:26" ht="47.25">
      <c r="A610" s="432" t="s">
        <v>1881</v>
      </c>
      <c r="B610" s="502" t="s">
        <v>1751</v>
      </c>
      <c r="C610" s="304" t="s">
        <v>4826</v>
      </c>
      <c r="D610" s="545">
        <v>0</v>
      </c>
      <c r="E610" s="844" t="s">
        <v>137</v>
      </c>
      <c r="F610" s="748" t="s">
        <v>4827</v>
      </c>
      <c r="G610" s="440"/>
      <c r="H610" s="110"/>
      <c r="I610" s="530"/>
      <c r="J610" s="453"/>
      <c r="K610" s="514"/>
      <c r="L610" s="453"/>
      <c r="M610" s="1"/>
      <c r="N610" s="1"/>
      <c r="O610" s="1"/>
      <c r="P610" s="1"/>
      <c r="Q610" s="1"/>
      <c r="R610" s="1"/>
      <c r="S610" s="1"/>
      <c r="T610" s="1"/>
      <c r="U610" s="1"/>
      <c r="V610" s="1"/>
      <c r="W610" s="1"/>
      <c r="X610" s="1"/>
      <c r="Y610" s="1"/>
      <c r="Z610" s="1"/>
    </row>
    <row r="611" spans="1:26" ht="30">
      <c r="A611" s="470" t="s">
        <v>14</v>
      </c>
      <c r="B611" s="502"/>
      <c r="C611" s="304" t="s">
        <v>5412</v>
      </c>
      <c r="D611" s="545">
        <v>0</v>
      </c>
      <c r="E611" s="844" t="s">
        <v>87</v>
      </c>
      <c r="F611" s="748" t="s">
        <v>5413</v>
      </c>
      <c r="G611" s="440"/>
      <c r="H611" s="110"/>
      <c r="I611" s="530"/>
      <c r="J611" s="453"/>
      <c r="K611" s="514"/>
      <c r="L611" s="453"/>
      <c r="M611" s="1"/>
      <c r="N611" s="1"/>
      <c r="O611" s="1"/>
      <c r="P611" s="1"/>
      <c r="Q611" s="1"/>
      <c r="R611" s="1"/>
      <c r="S611" s="1"/>
      <c r="T611" s="1"/>
      <c r="U611" s="1"/>
      <c r="V611" s="1"/>
      <c r="W611" s="1"/>
      <c r="X611" s="1"/>
      <c r="Y611" s="1"/>
      <c r="Z611" s="1"/>
    </row>
    <row r="612" spans="1:26" ht="31.5">
      <c r="A612" s="465" t="s">
        <v>1883</v>
      </c>
      <c r="B612" s="502" t="s">
        <v>1757</v>
      </c>
      <c r="C612" s="748" t="s">
        <v>4828</v>
      </c>
      <c r="D612" s="545">
        <v>0</v>
      </c>
      <c r="E612" s="844" t="s">
        <v>137</v>
      </c>
      <c r="F612" s="304" t="s">
        <v>4829</v>
      </c>
      <c r="G612" s="440"/>
      <c r="H612" s="110"/>
      <c r="I612" s="530"/>
      <c r="J612" s="453"/>
      <c r="K612" s="514"/>
      <c r="L612" s="453"/>
      <c r="M612" s="1"/>
      <c r="N612" s="1"/>
      <c r="O612" s="1"/>
      <c r="P612" s="1"/>
      <c r="Q612" s="1"/>
      <c r="R612" s="1"/>
      <c r="S612" s="1"/>
      <c r="T612" s="1"/>
      <c r="U612" s="1"/>
      <c r="V612" s="1"/>
      <c r="W612" s="1"/>
      <c r="X612" s="1"/>
      <c r="Y612" s="1"/>
      <c r="Z612" s="1"/>
    </row>
    <row r="613" spans="1:26" ht="15.75" hidden="1">
      <c r="A613" s="775" t="s">
        <v>4830</v>
      </c>
      <c r="B613" s="1042" t="s">
        <v>4831</v>
      </c>
      <c r="C613" s="1043"/>
      <c r="D613" s="1043"/>
      <c r="E613" s="1043"/>
      <c r="F613" s="1043"/>
      <c r="G613" s="1047"/>
      <c r="H613" s="998">
        <f>SUM(D614:D619)</f>
        <v>0</v>
      </c>
      <c r="I613" s="999">
        <f>COUNT(D614:D619)*2</f>
        <v>0</v>
      </c>
      <c r="J613" s="453"/>
      <c r="K613" s="514"/>
      <c r="L613" s="453"/>
      <c r="M613" s="1"/>
      <c r="N613" s="1"/>
      <c r="O613" s="1"/>
      <c r="P613" s="1"/>
      <c r="Q613" s="1"/>
      <c r="R613" s="1"/>
      <c r="S613" s="1"/>
      <c r="T613" s="1"/>
      <c r="U613" s="1"/>
      <c r="V613" s="1"/>
      <c r="W613" s="1"/>
      <c r="X613" s="1"/>
      <c r="Y613" s="1"/>
      <c r="Z613" s="1"/>
    </row>
    <row r="614" spans="1:26" ht="60" hidden="1">
      <c r="A614" s="775" t="s">
        <v>4832</v>
      </c>
      <c r="B614" s="378" t="s">
        <v>4833</v>
      </c>
      <c r="C614" s="378"/>
      <c r="D614" s="772"/>
      <c r="E614" s="378"/>
      <c r="F614" s="378"/>
      <c r="G614" s="776"/>
      <c r="H614" s="1000"/>
      <c r="I614" s="1001"/>
      <c r="J614" s="453"/>
      <c r="K614" s="514"/>
      <c r="L614" s="453"/>
      <c r="M614" s="1"/>
      <c r="N614" s="1"/>
      <c r="O614" s="1"/>
      <c r="P614" s="1"/>
      <c r="Q614" s="1"/>
      <c r="R614" s="1"/>
      <c r="S614" s="1"/>
      <c r="T614" s="1"/>
      <c r="U614" s="1"/>
      <c r="V614" s="1"/>
      <c r="W614" s="1"/>
      <c r="X614" s="1"/>
      <c r="Y614" s="1"/>
      <c r="Z614" s="1"/>
    </row>
    <row r="615" spans="1:26" ht="60" hidden="1">
      <c r="A615" s="775" t="s">
        <v>4834</v>
      </c>
      <c r="B615" s="378" t="s">
        <v>4835</v>
      </c>
      <c r="C615" s="378"/>
      <c r="D615" s="772"/>
      <c r="E615" s="378"/>
      <c r="F615" s="378"/>
      <c r="G615" s="776"/>
      <c r="H615" s="1000"/>
      <c r="I615" s="1001"/>
      <c r="J615" s="453"/>
      <c r="K615" s="514"/>
      <c r="L615" s="453"/>
      <c r="M615" s="1"/>
      <c r="N615" s="1"/>
      <c r="O615" s="1"/>
      <c r="P615" s="1"/>
      <c r="Q615" s="1"/>
      <c r="R615" s="1"/>
      <c r="S615" s="1"/>
      <c r="T615" s="1"/>
      <c r="U615" s="1"/>
      <c r="V615" s="1"/>
      <c r="W615" s="1"/>
      <c r="X615" s="1"/>
      <c r="Y615" s="1"/>
      <c r="Z615" s="1"/>
    </row>
    <row r="616" spans="1:26" ht="60" hidden="1">
      <c r="A616" s="775" t="s">
        <v>4836</v>
      </c>
      <c r="B616" s="378" t="s">
        <v>4837</v>
      </c>
      <c r="C616" s="378"/>
      <c r="D616" s="772"/>
      <c r="E616" s="378"/>
      <c r="F616" s="378"/>
      <c r="G616" s="776"/>
      <c r="H616" s="1000"/>
      <c r="I616" s="1001"/>
      <c r="J616" s="453"/>
      <c r="K616" s="514"/>
      <c r="L616" s="453"/>
      <c r="M616" s="1"/>
      <c r="N616" s="1"/>
      <c r="O616" s="1"/>
      <c r="P616" s="1"/>
      <c r="Q616" s="1"/>
      <c r="R616" s="1"/>
      <c r="S616" s="1"/>
      <c r="T616" s="1"/>
      <c r="U616" s="1"/>
      <c r="V616" s="1"/>
      <c r="W616" s="1"/>
      <c r="X616" s="1"/>
      <c r="Y616" s="1"/>
      <c r="Z616" s="1"/>
    </row>
    <row r="617" spans="1:26" ht="90" hidden="1">
      <c r="A617" s="775" t="s">
        <v>4838</v>
      </c>
      <c r="B617" s="378" t="s">
        <v>4839</v>
      </c>
      <c r="C617" s="378"/>
      <c r="D617" s="772"/>
      <c r="E617" s="378"/>
      <c r="F617" s="378"/>
      <c r="G617" s="776"/>
      <c r="H617" s="1000"/>
      <c r="I617" s="1001"/>
      <c r="J617" s="453"/>
      <c r="K617" s="514"/>
      <c r="L617" s="453"/>
      <c r="M617" s="1"/>
      <c r="N617" s="1"/>
      <c r="O617" s="1"/>
      <c r="P617" s="1"/>
      <c r="Q617" s="1"/>
      <c r="R617" s="1"/>
      <c r="S617" s="1"/>
      <c r="T617" s="1"/>
      <c r="U617" s="1"/>
      <c r="V617" s="1"/>
      <c r="W617" s="1"/>
      <c r="X617" s="1"/>
      <c r="Y617" s="1"/>
      <c r="Z617" s="1"/>
    </row>
    <row r="618" spans="1:26" ht="30" hidden="1">
      <c r="A618" s="775" t="s">
        <v>4840</v>
      </c>
      <c r="B618" s="378" t="s">
        <v>4841</v>
      </c>
      <c r="C618" s="378"/>
      <c r="D618" s="772"/>
      <c r="E618" s="378"/>
      <c r="F618" s="378"/>
      <c r="G618" s="776"/>
      <c r="H618" s="1000"/>
      <c r="I618" s="1001"/>
      <c r="J618" s="453"/>
      <c r="K618" s="514"/>
      <c r="L618" s="453"/>
      <c r="M618" s="1"/>
      <c r="N618" s="1"/>
      <c r="O618" s="1"/>
      <c r="P618" s="1"/>
      <c r="Q618" s="1"/>
      <c r="R618" s="1"/>
      <c r="S618" s="1"/>
      <c r="T618" s="1"/>
      <c r="U618" s="1"/>
      <c r="V618" s="1"/>
      <c r="W618" s="1"/>
      <c r="X618" s="1"/>
      <c r="Y618" s="1"/>
      <c r="Z618" s="1"/>
    </row>
    <row r="619" spans="1:26" ht="30" hidden="1">
      <c r="A619" s="775" t="s">
        <v>4842</v>
      </c>
      <c r="B619" s="378" t="s">
        <v>4843</v>
      </c>
      <c r="C619" s="378"/>
      <c r="D619" s="772"/>
      <c r="E619" s="378"/>
      <c r="F619" s="378"/>
      <c r="G619" s="776"/>
      <c r="H619" s="1002"/>
      <c r="I619" s="1003"/>
      <c r="J619" s="453"/>
      <c r="K619" s="514"/>
      <c r="L619" s="453"/>
      <c r="M619" s="1"/>
      <c r="N619" s="1"/>
      <c r="O619" s="1"/>
      <c r="P619" s="1"/>
      <c r="Q619" s="1"/>
      <c r="R619" s="1"/>
      <c r="S619" s="1"/>
      <c r="T619" s="1"/>
      <c r="U619" s="1"/>
      <c r="V619" s="1"/>
      <c r="W619" s="1"/>
      <c r="X619" s="1"/>
      <c r="Y619" s="1"/>
      <c r="Z619" s="1"/>
    </row>
    <row r="620" spans="1:26" ht="15.75">
      <c r="A620" s="345" t="s">
        <v>4844</v>
      </c>
      <c r="B620" s="1042" t="s">
        <v>4845</v>
      </c>
      <c r="C620" s="1043"/>
      <c r="D620" s="1044"/>
      <c r="E620" s="1043"/>
      <c r="F620" s="1043"/>
      <c r="G620" s="1043"/>
      <c r="H620" s="1017">
        <f>SUM(D621:D630)</f>
        <v>0</v>
      </c>
      <c r="I620" s="1017">
        <f>COUNT(D621:D630)*2</f>
        <v>2</v>
      </c>
      <c r="J620" s="453"/>
      <c r="K620" s="514"/>
      <c r="L620" s="453"/>
      <c r="M620" s="1"/>
      <c r="N620" s="1"/>
      <c r="O620" s="1"/>
      <c r="P620" s="1"/>
      <c r="Q620" s="1"/>
      <c r="R620" s="1"/>
      <c r="S620" s="1"/>
      <c r="T620" s="1"/>
      <c r="U620" s="1"/>
      <c r="V620" s="1"/>
      <c r="W620" s="1"/>
      <c r="X620" s="1"/>
      <c r="Y620" s="1"/>
      <c r="Z620" s="1"/>
    </row>
    <row r="621" spans="1:26" ht="90" hidden="1">
      <c r="A621" s="775" t="s">
        <v>4846</v>
      </c>
      <c r="B621" s="378" t="s">
        <v>4847</v>
      </c>
      <c r="C621" s="378"/>
      <c r="D621" s="772"/>
      <c r="E621" s="378"/>
      <c r="F621" s="378"/>
      <c r="G621" s="776"/>
      <c r="H621" s="1017"/>
      <c r="I621" s="1017"/>
      <c r="J621" s="453"/>
      <c r="K621" s="514"/>
      <c r="L621" s="453"/>
      <c r="M621" s="1"/>
      <c r="N621" s="1"/>
      <c r="O621" s="1"/>
      <c r="P621" s="1"/>
      <c r="Q621" s="1"/>
      <c r="R621" s="1"/>
      <c r="S621" s="1"/>
      <c r="T621" s="1"/>
      <c r="U621" s="1"/>
      <c r="V621" s="1"/>
      <c r="W621" s="1"/>
      <c r="X621" s="1"/>
      <c r="Y621" s="1"/>
      <c r="Z621" s="1"/>
    </row>
    <row r="622" spans="1:26" ht="75" hidden="1">
      <c r="A622" s="775" t="s">
        <v>4848</v>
      </c>
      <c r="B622" s="378" t="s">
        <v>4849</v>
      </c>
      <c r="C622" s="378"/>
      <c r="D622" s="772"/>
      <c r="E622" s="378"/>
      <c r="F622" s="378"/>
      <c r="G622" s="776"/>
      <c r="H622" s="1017"/>
      <c r="I622" s="1017"/>
      <c r="J622" s="453"/>
      <c r="K622" s="514"/>
      <c r="L622" s="453"/>
      <c r="M622" s="1"/>
      <c r="N622" s="1"/>
      <c r="O622" s="1"/>
      <c r="P622" s="1"/>
      <c r="Q622" s="1"/>
      <c r="R622" s="1"/>
      <c r="S622" s="1"/>
      <c r="T622" s="1"/>
      <c r="U622" s="1"/>
      <c r="V622" s="1"/>
      <c r="W622" s="1"/>
      <c r="X622" s="1"/>
      <c r="Y622" s="1"/>
      <c r="Z622" s="1"/>
    </row>
    <row r="623" spans="1:26" ht="75" hidden="1">
      <c r="A623" s="775" t="s">
        <v>4850</v>
      </c>
      <c r="B623" s="378" t="s">
        <v>4851</v>
      </c>
      <c r="C623" s="378"/>
      <c r="D623" s="772"/>
      <c r="E623" s="378"/>
      <c r="F623" s="378"/>
      <c r="G623" s="776"/>
      <c r="H623" s="1017"/>
      <c r="I623" s="1017"/>
      <c r="J623" s="453"/>
      <c r="K623" s="514"/>
      <c r="L623" s="453"/>
      <c r="M623" s="1"/>
      <c r="N623" s="1"/>
      <c r="O623" s="1"/>
      <c r="P623" s="1"/>
      <c r="Q623" s="1"/>
      <c r="R623" s="1"/>
      <c r="S623" s="1"/>
      <c r="T623" s="1"/>
      <c r="U623" s="1"/>
      <c r="V623" s="1"/>
      <c r="W623" s="1"/>
      <c r="X623" s="1"/>
      <c r="Y623" s="1"/>
      <c r="Z623" s="1"/>
    </row>
    <row r="624" spans="1:26" ht="45" hidden="1">
      <c r="A624" s="775" t="s">
        <v>4852</v>
      </c>
      <c r="B624" s="378" t="s">
        <v>4853</v>
      </c>
      <c r="C624" s="378"/>
      <c r="D624" s="772"/>
      <c r="E624" s="378"/>
      <c r="F624" s="378"/>
      <c r="G624" s="776"/>
      <c r="H624" s="1017"/>
      <c r="I624" s="1017"/>
      <c r="J624" s="453"/>
      <c r="K624" s="514"/>
      <c r="L624" s="453"/>
      <c r="M624" s="1"/>
      <c r="N624" s="1"/>
      <c r="O624" s="1"/>
      <c r="P624" s="1"/>
      <c r="Q624" s="1"/>
      <c r="R624" s="1"/>
      <c r="S624" s="1"/>
      <c r="T624" s="1"/>
      <c r="U624" s="1"/>
      <c r="V624" s="1"/>
      <c r="W624" s="1"/>
      <c r="X624" s="1"/>
      <c r="Y624" s="1"/>
      <c r="Z624" s="1"/>
    </row>
    <row r="625" spans="1:26" ht="60" hidden="1">
      <c r="A625" s="775" t="s">
        <v>4854</v>
      </c>
      <c r="B625" s="378" t="s">
        <v>4855</v>
      </c>
      <c r="C625" s="378"/>
      <c r="D625" s="772"/>
      <c r="E625" s="378"/>
      <c r="F625" s="378"/>
      <c r="G625" s="776"/>
      <c r="H625" s="1017"/>
      <c r="I625" s="1017"/>
      <c r="J625" s="453"/>
      <c r="K625" s="514"/>
      <c r="L625" s="453"/>
      <c r="M625" s="1"/>
      <c r="N625" s="1"/>
      <c r="O625" s="1"/>
      <c r="P625" s="1"/>
      <c r="Q625" s="1"/>
      <c r="R625" s="1"/>
      <c r="S625" s="1"/>
      <c r="T625" s="1"/>
      <c r="U625" s="1"/>
      <c r="V625" s="1"/>
      <c r="W625" s="1"/>
      <c r="X625" s="1"/>
      <c r="Y625" s="1"/>
      <c r="Z625" s="1"/>
    </row>
    <row r="626" spans="1:26" ht="75">
      <c r="A626" s="768" t="s">
        <v>4856</v>
      </c>
      <c r="B626" s="378" t="s">
        <v>5414</v>
      </c>
      <c r="C626" s="823" t="s">
        <v>4858</v>
      </c>
      <c r="D626" s="845">
        <v>0</v>
      </c>
      <c r="E626" s="846" t="s">
        <v>137</v>
      </c>
      <c r="F626" s="823" t="s">
        <v>5415</v>
      </c>
      <c r="G626" s="777"/>
      <c r="H626" s="1017"/>
      <c r="I626" s="1017"/>
      <c r="J626" s="453"/>
      <c r="K626" s="514"/>
      <c r="L626" s="453"/>
      <c r="M626" s="1"/>
      <c r="N626" s="1"/>
      <c r="O626" s="1"/>
      <c r="P626" s="1"/>
      <c r="Q626" s="1"/>
      <c r="R626" s="1"/>
      <c r="S626" s="1"/>
      <c r="T626" s="1"/>
      <c r="U626" s="1"/>
      <c r="V626" s="1"/>
      <c r="W626" s="1"/>
      <c r="X626" s="1"/>
      <c r="Y626" s="1"/>
      <c r="Z626" s="1"/>
    </row>
    <row r="627" spans="1:26" ht="90" hidden="1">
      <c r="A627" s="778" t="s">
        <v>4860</v>
      </c>
      <c r="B627" s="378" t="s">
        <v>4861</v>
      </c>
      <c r="C627" s="378"/>
      <c r="D627" s="772"/>
      <c r="E627" s="378"/>
      <c r="F627" s="378"/>
      <c r="G627" s="776"/>
      <c r="H627" s="998"/>
      <c r="I627" s="999"/>
      <c r="J627" s="453"/>
      <c r="K627" s="514"/>
      <c r="L627" s="453"/>
      <c r="M627" s="1"/>
      <c r="N627" s="1"/>
      <c r="O627" s="1"/>
      <c r="P627" s="1"/>
      <c r="Q627" s="1"/>
      <c r="R627" s="1"/>
      <c r="S627" s="1"/>
      <c r="T627" s="1"/>
      <c r="U627" s="1"/>
      <c r="V627" s="1"/>
      <c r="W627" s="1"/>
      <c r="X627" s="1"/>
      <c r="Y627" s="1"/>
      <c r="Z627" s="1"/>
    </row>
    <row r="628" spans="1:26" ht="45" hidden="1">
      <c r="A628" s="778" t="s">
        <v>4862</v>
      </c>
      <c r="B628" s="378" t="s">
        <v>4863</v>
      </c>
      <c r="C628" s="378"/>
      <c r="D628" s="772"/>
      <c r="E628" s="378"/>
      <c r="F628" s="378"/>
      <c r="G628" s="776"/>
      <c r="H628" s="1000"/>
      <c r="I628" s="1001"/>
      <c r="J628" s="453"/>
      <c r="K628" s="514"/>
      <c r="L628" s="453"/>
      <c r="M628" s="1"/>
      <c r="N628" s="1"/>
      <c r="O628" s="1"/>
      <c r="P628" s="1"/>
      <c r="Q628" s="1"/>
      <c r="R628" s="1"/>
      <c r="S628" s="1"/>
      <c r="T628" s="1"/>
      <c r="U628" s="1"/>
      <c r="V628" s="1"/>
      <c r="W628" s="1"/>
      <c r="X628" s="1"/>
      <c r="Y628" s="1"/>
      <c r="Z628" s="1"/>
    </row>
    <row r="629" spans="1:26" ht="45" hidden="1">
      <c r="A629" s="778" t="s">
        <v>4864</v>
      </c>
      <c r="B629" s="378" t="s">
        <v>5416</v>
      </c>
      <c r="C629" s="378"/>
      <c r="D629" s="772"/>
      <c r="E629" s="378"/>
      <c r="F629" s="378"/>
      <c r="G629" s="776"/>
      <c r="H629" s="1000"/>
      <c r="I629" s="1001"/>
      <c r="J629" s="453"/>
      <c r="K629" s="514"/>
      <c r="L629" s="453"/>
      <c r="M629" s="1"/>
      <c r="N629" s="1"/>
      <c r="O629" s="1"/>
      <c r="P629" s="1"/>
      <c r="Q629" s="1"/>
      <c r="R629" s="1"/>
      <c r="S629" s="1"/>
      <c r="T629" s="1"/>
      <c r="U629" s="1"/>
      <c r="V629" s="1"/>
      <c r="W629" s="1"/>
      <c r="X629" s="1"/>
      <c r="Y629" s="1"/>
      <c r="Z629" s="1"/>
    </row>
    <row r="630" spans="1:26" ht="60" hidden="1">
      <c r="A630" s="778" t="s">
        <v>4866</v>
      </c>
      <c r="B630" s="378" t="s">
        <v>4867</v>
      </c>
      <c r="C630" s="378"/>
      <c r="D630" s="772"/>
      <c r="E630" s="378"/>
      <c r="F630" s="378"/>
      <c r="G630" s="776"/>
      <c r="H630" s="1002"/>
      <c r="I630" s="1003"/>
      <c r="J630" s="453"/>
      <c r="K630" s="514"/>
      <c r="L630" s="453"/>
      <c r="M630" s="1"/>
      <c r="N630" s="1"/>
      <c r="O630" s="1"/>
      <c r="P630" s="1"/>
      <c r="Q630" s="1"/>
      <c r="R630" s="1"/>
      <c r="S630" s="1"/>
      <c r="T630" s="1"/>
      <c r="U630" s="1"/>
      <c r="V630" s="1"/>
      <c r="W630" s="1"/>
      <c r="X630" s="1"/>
      <c r="Y630" s="1"/>
      <c r="Z630" s="1"/>
    </row>
    <row r="631" spans="1:26" ht="21">
      <c r="A631" s="479" t="s">
        <v>14</v>
      </c>
      <c r="B631" s="1050" t="s">
        <v>1760</v>
      </c>
      <c r="C631" s="1049"/>
      <c r="D631" s="1049"/>
      <c r="E631" s="1049"/>
      <c r="F631" s="1049"/>
      <c r="G631" s="1049"/>
      <c r="H631" s="110">
        <f>H632+H640+H647+H651</f>
        <v>0</v>
      </c>
      <c r="I631" s="530">
        <f>I632+I640+I647+I651</f>
        <v>28</v>
      </c>
      <c r="J631" s="453"/>
      <c r="K631" s="514"/>
      <c r="L631" s="453"/>
      <c r="M631" s="1"/>
      <c r="N631" s="1"/>
      <c r="O631" s="1"/>
      <c r="P631" s="1"/>
      <c r="Q631" s="1"/>
      <c r="R631" s="1"/>
      <c r="S631" s="1"/>
      <c r="T631" s="1"/>
      <c r="U631" s="1"/>
      <c r="V631" s="1"/>
      <c r="W631" s="1"/>
      <c r="X631" s="1"/>
      <c r="Y631" s="1"/>
      <c r="Z631" s="1"/>
    </row>
    <row r="632" spans="1:26" ht="39.75" customHeight="1">
      <c r="A632" s="464" t="s">
        <v>1824</v>
      </c>
      <c r="B632" s="1048" t="s">
        <v>1762</v>
      </c>
      <c r="C632" s="1049"/>
      <c r="D632" s="1049"/>
      <c r="E632" s="1049"/>
      <c r="F632" s="1049"/>
      <c r="G632" s="1049"/>
      <c r="H632" s="110">
        <f>SUM(D633:D639)</f>
        <v>0</v>
      </c>
      <c r="I632" s="530">
        <f>COUNT(D633:D639)*2</f>
        <v>12</v>
      </c>
      <c r="J632" s="453"/>
      <c r="K632" s="514"/>
      <c r="L632" s="453"/>
      <c r="M632" s="1"/>
      <c r="N632" s="1"/>
      <c r="O632" s="1"/>
      <c r="P632" s="1"/>
      <c r="Q632" s="1"/>
      <c r="R632" s="1"/>
      <c r="S632" s="1"/>
      <c r="T632" s="1"/>
      <c r="U632" s="1"/>
      <c r="V632" s="1"/>
      <c r="W632" s="1"/>
      <c r="X632" s="1"/>
      <c r="Y632" s="1"/>
      <c r="Z632" s="1"/>
    </row>
    <row r="633" spans="1:26" ht="30">
      <c r="A633" s="432" t="s">
        <v>1884</v>
      </c>
      <c r="B633" s="489" t="s">
        <v>1766</v>
      </c>
      <c r="C633" s="489" t="s">
        <v>1885</v>
      </c>
      <c r="D633" s="488">
        <v>0</v>
      </c>
      <c r="E633" s="497" t="s">
        <v>667</v>
      </c>
      <c r="F633" s="487"/>
      <c r="G633" s="454"/>
      <c r="H633" s="110"/>
      <c r="I633" s="530"/>
      <c r="J633" s="453"/>
      <c r="K633" s="514"/>
      <c r="L633" s="453"/>
      <c r="M633" s="1"/>
      <c r="N633" s="1"/>
      <c r="O633" s="1"/>
      <c r="P633" s="1"/>
      <c r="Q633" s="1"/>
      <c r="R633" s="1"/>
      <c r="S633" s="1"/>
      <c r="T633" s="1"/>
      <c r="U633" s="1"/>
      <c r="V633" s="1"/>
      <c r="W633" s="1"/>
      <c r="X633" s="1"/>
      <c r="Y633" s="1"/>
      <c r="Z633" s="1"/>
    </row>
    <row r="634" spans="1:26">
      <c r="A634" s="432" t="s">
        <v>14</v>
      </c>
      <c r="B634" s="489"/>
      <c r="C634" s="489" t="s">
        <v>1886</v>
      </c>
      <c r="D634" s="488">
        <v>0</v>
      </c>
      <c r="E634" s="497" t="s">
        <v>667</v>
      </c>
      <c r="F634" s="487"/>
      <c r="G634" s="454"/>
      <c r="H634" s="110"/>
      <c r="I634" s="530"/>
      <c r="J634" s="453"/>
      <c r="K634" s="514"/>
      <c r="L634" s="453"/>
      <c r="M634" s="1"/>
      <c r="N634" s="1"/>
      <c r="O634" s="1"/>
      <c r="P634" s="1"/>
      <c r="Q634" s="1"/>
      <c r="R634" s="1"/>
      <c r="S634" s="1"/>
      <c r="T634" s="1"/>
      <c r="U634" s="1"/>
      <c r="V634" s="1"/>
      <c r="W634" s="1"/>
      <c r="X634" s="1"/>
      <c r="Y634" s="1"/>
      <c r="Z634" s="1"/>
    </row>
    <row r="635" spans="1:26" ht="30">
      <c r="A635" s="432" t="s">
        <v>14</v>
      </c>
      <c r="B635" s="489"/>
      <c r="C635" s="489" t="s">
        <v>1887</v>
      </c>
      <c r="D635" s="488">
        <v>0</v>
      </c>
      <c r="E635" s="497" t="s">
        <v>667</v>
      </c>
      <c r="F635" s="487"/>
      <c r="G635" s="454"/>
      <c r="H635" s="110"/>
      <c r="I635" s="530"/>
      <c r="J635" s="453"/>
      <c r="K635" s="514"/>
      <c r="L635" s="453"/>
      <c r="M635" s="1"/>
      <c r="N635" s="1"/>
      <c r="O635" s="1"/>
      <c r="P635" s="1"/>
      <c r="Q635" s="1"/>
      <c r="R635" s="1"/>
      <c r="S635" s="1"/>
      <c r="T635" s="1"/>
      <c r="U635" s="1"/>
      <c r="V635" s="1"/>
      <c r="W635" s="1"/>
      <c r="X635" s="1"/>
      <c r="Y635" s="1"/>
      <c r="Z635" s="1"/>
    </row>
    <row r="636" spans="1:26" ht="30">
      <c r="A636" s="432" t="s">
        <v>14</v>
      </c>
      <c r="B636" s="489"/>
      <c r="C636" s="487" t="s">
        <v>1888</v>
      </c>
      <c r="D636" s="488">
        <v>0</v>
      </c>
      <c r="E636" s="497" t="s">
        <v>667</v>
      </c>
      <c r="F636" s="487" t="s">
        <v>1889</v>
      </c>
      <c r="G636" s="454"/>
      <c r="H636" s="110"/>
      <c r="I636" s="530"/>
      <c r="J636" s="453"/>
      <c r="K636" s="514"/>
      <c r="L636" s="453"/>
      <c r="M636" s="1"/>
      <c r="N636" s="1"/>
      <c r="O636" s="1"/>
      <c r="P636" s="1"/>
      <c r="Q636" s="1"/>
      <c r="R636" s="1"/>
      <c r="S636" s="1"/>
      <c r="T636" s="1"/>
      <c r="U636" s="1"/>
      <c r="V636" s="1"/>
      <c r="W636" s="1"/>
      <c r="X636" s="1"/>
      <c r="Y636" s="1"/>
      <c r="Z636" s="1"/>
    </row>
    <row r="637" spans="1:26" ht="30">
      <c r="A637" s="432" t="s">
        <v>14</v>
      </c>
      <c r="B637" s="489"/>
      <c r="C637" s="489" t="s">
        <v>1890</v>
      </c>
      <c r="D637" s="488">
        <v>0</v>
      </c>
      <c r="E637" s="497" t="s">
        <v>667</v>
      </c>
      <c r="F637" s="487"/>
      <c r="G637" s="454"/>
      <c r="H637" s="110"/>
      <c r="I637" s="530"/>
      <c r="J637" s="453"/>
      <c r="K637" s="514"/>
      <c r="L637" s="453"/>
      <c r="M637" s="1"/>
      <c r="N637" s="1"/>
      <c r="O637" s="1"/>
      <c r="P637" s="1"/>
      <c r="Q637" s="1"/>
      <c r="R637" s="1"/>
      <c r="S637" s="1"/>
      <c r="T637" s="1"/>
      <c r="U637" s="1"/>
      <c r="V637" s="1"/>
      <c r="W637" s="1"/>
      <c r="X637" s="1"/>
      <c r="Y637" s="1"/>
      <c r="Z637" s="1"/>
    </row>
    <row r="638" spans="1:26" ht="30">
      <c r="A638" s="432" t="s">
        <v>1891</v>
      </c>
      <c r="B638" s="489" t="s">
        <v>1778</v>
      </c>
      <c r="C638" s="454" t="s">
        <v>1892</v>
      </c>
      <c r="D638" s="488">
        <v>0</v>
      </c>
      <c r="E638" s="497" t="s">
        <v>667</v>
      </c>
      <c r="F638" s="487"/>
      <c r="G638" s="454"/>
      <c r="H638" s="110"/>
      <c r="I638" s="530"/>
      <c r="J638" s="453"/>
      <c r="K638" s="514"/>
      <c r="L638" s="453"/>
      <c r="M638" s="1"/>
      <c r="N638" s="1"/>
      <c r="O638" s="1"/>
      <c r="P638" s="1"/>
      <c r="Q638" s="1"/>
      <c r="R638" s="1"/>
      <c r="S638" s="1"/>
      <c r="T638" s="1"/>
      <c r="U638" s="1"/>
      <c r="V638" s="1"/>
      <c r="W638" s="1"/>
      <c r="X638" s="1"/>
      <c r="Y638" s="1"/>
      <c r="Z638" s="1"/>
    </row>
    <row r="639" spans="1:26" ht="60" hidden="1">
      <c r="A639" s="459" t="s">
        <v>1893</v>
      </c>
      <c r="B639" s="489" t="s">
        <v>1782</v>
      </c>
      <c r="C639" s="454"/>
      <c r="D639" s="490"/>
      <c r="E639" s="497"/>
      <c r="F639" s="454"/>
      <c r="G639" s="454"/>
      <c r="H639" s="110"/>
      <c r="I639" s="530"/>
      <c r="J639" s="514"/>
      <c r="K639" s="514"/>
      <c r="L639" s="514"/>
      <c r="M639" s="1"/>
      <c r="N639" s="1"/>
      <c r="O639" s="1"/>
      <c r="P639" s="1"/>
      <c r="Q639" s="1"/>
      <c r="R639" s="1"/>
      <c r="S639" s="1"/>
      <c r="T639" s="1"/>
      <c r="U639" s="1"/>
      <c r="V639" s="1"/>
      <c r="W639" s="1"/>
      <c r="X639" s="1"/>
      <c r="Y639" s="1"/>
      <c r="Z639" s="1"/>
    </row>
    <row r="640" spans="1:26" ht="39.75" customHeight="1">
      <c r="A640" s="432" t="s">
        <v>1835</v>
      </c>
      <c r="B640" s="1048" t="s">
        <v>1785</v>
      </c>
      <c r="C640" s="1049"/>
      <c r="D640" s="1049"/>
      <c r="E640" s="1049"/>
      <c r="F640" s="1049"/>
      <c r="G640" s="1049"/>
      <c r="H640" s="110">
        <f>SUM(D641:D645)</f>
        <v>0</v>
      </c>
      <c r="I640" s="530">
        <f>COUNT(D641:D645)*2</f>
        <v>8</v>
      </c>
      <c r="J640" s="453"/>
      <c r="K640" s="514"/>
      <c r="L640" s="453"/>
      <c r="M640" s="1"/>
      <c r="N640" s="1"/>
      <c r="O640" s="1"/>
      <c r="P640" s="1"/>
      <c r="Q640" s="1"/>
      <c r="R640" s="1"/>
      <c r="S640" s="1"/>
      <c r="T640" s="1"/>
      <c r="U640" s="1"/>
      <c r="V640" s="1"/>
      <c r="W640" s="1"/>
      <c r="X640" s="1"/>
      <c r="Y640" s="1"/>
      <c r="Z640" s="1"/>
    </row>
    <row r="641" spans="1:26" ht="30">
      <c r="A641" s="432" t="s">
        <v>1894</v>
      </c>
      <c r="B641" s="489" t="s">
        <v>1790</v>
      </c>
      <c r="C641" s="489" t="s">
        <v>1895</v>
      </c>
      <c r="D641" s="490">
        <v>0</v>
      </c>
      <c r="E641" s="497" t="s">
        <v>667</v>
      </c>
      <c r="F641" s="487"/>
      <c r="G641" s="454"/>
      <c r="H641" s="110"/>
      <c r="I641" s="530"/>
      <c r="J641" s="453"/>
      <c r="K641" s="514"/>
      <c r="L641" s="453"/>
      <c r="M641" s="1"/>
      <c r="N641" s="1"/>
      <c r="O641" s="1"/>
      <c r="P641" s="1"/>
      <c r="Q641" s="1"/>
      <c r="R641" s="1"/>
      <c r="S641" s="1"/>
      <c r="T641" s="1"/>
      <c r="U641" s="1"/>
      <c r="V641" s="1"/>
      <c r="W641" s="1"/>
      <c r="X641" s="1"/>
      <c r="Y641" s="1"/>
      <c r="Z641" s="1"/>
    </row>
    <row r="642" spans="1:26">
      <c r="A642" s="432" t="s">
        <v>14</v>
      </c>
      <c r="B642" s="489"/>
      <c r="C642" s="489" t="s">
        <v>1896</v>
      </c>
      <c r="D642" s="490">
        <v>0</v>
      </c>
      <c r="E642" s="497" t="s">
        <v>667</v>
      </c>
      <c r="F642" s="487"/>
      <c r="G642" s="454"/>
      <c r="H642" s="110"/>
      <c r="I642" s="530"/>
      <c r="J642" s="453"/>
      <c r="K642" s="514"/>
      <c r="L642" s="453"/>
      <c r="M642" s="1"/>
      <c r="N642" s="1"/>
      <c r="O642" s="1"/>
      <c r="P642" s="1"/>
      <c r="Q642" s="1"/>
      <c r="R642" s="1"/>
      <c r="S642" s="1"/>
      <c r="T642" s="1"/>
      <c r="U642" s="1"/>
      <c r="V642" s="1"/>
      <c r="W642" s="1"/>
      <c r="X642" s="1"/>
      <c r="Y642" s="1"/>
      <c r="Z642" s="1"/>
    </row>
    <row r="643" spans="1:26" ht="30">
      <c r="A643" s="432" t="s">
        <v>14</v>
      </c>
      <c r="B643" s="489"/>
      <c r="C643" s="487" t="s">
        <v>1897</v>
      </c>
      <c r="D643" s="490">
        <v>0</v>
      </c>
      <c r="E643" s="497" t="s">
        <v>667</v>
      </c>
      <c r="F643" s="487"/>
      <c r="G643" s="454"/>
      <c r="H643" s="110"/>
      <c r="I643" s="530"/>
      <c r="J643" s="453"/>
      <c r="K643" s="514"/>
      <c r="L643" s="453"/>
      <c r="M643" s="1"/>
      <c r="N643" s="1"/>
      <c r="O643" s="1"/>
      <c r="P643" s="1"/>
      <c r="Q643" s="1"/>
      <c r="R643" s="1"/>
      <c r="S643" s="1"/>
      <c r="T643" s="1"/>
      <c r="U643" s="1"/>
      <c r="V643" s="1"/>
      <c r="W643" s="1"/>
      <c r="X643" s="1"/>
      <c r="Y643" s="1"/>
      <c r="Z643" s="1"/>
    </row>
    <row r="644" spans="1:26" hidden="1">
      <c r="A644" s="459" t="s">
        <v>14</v>
      </c>
      <c r="B644" s="489"/>
      <c r="C644" s="454"/>
      <c r="D644" s="490"/>
      <c r="E644" s="497"/>
      <c r="F644" s="487"/>
      <c r="G644" s="454"/>
      <c r="H644" s="110"/>
      <c r="I644" s="530"/>
      <c r="J644" s="514"/>
      <c r="K644" s="514"/>
      <c r="L644" s="514"/>
      <c r="M644" s="1"/>
      <c r="N644" s="1"/>
      <c r="O644" s="1"/>
      <c r="P644" s="1"/>
      <c r="Q644" s="1"/>
      <c r="R644" s="1"/>
      <c r="S644" s="1"/>
      <c r="T644" s="1"/>
      <c r="U644" s="1"/>
      <c r="V644" s="1"/>
      <c r="W644" s="1"/>
      <c r="X644" s="1"/>
      <c r="Y644" s="1"/>
      <c r="Z644" s="1"/>
    </row>
    <row r="645" spans="1:26" ht="60">
      <c r="A645" s="432" t="s">
        <v>14</v>
      </c>
      <c r="B645" s="489"/>
      <c r="C645" s="487" t="s">
        <v>1898</v>
      </c>
      <c r="D645" s="490">
        <v>0</v>
      </c>
      <c r="E645" s="497" t="s">
        <v>667</v>
      </c>
      <c r="F645" s="487"/>
      <c r="G645" s="454"/>
      <c r="H645" s="110"/>
      <c r="I645" s="530"/>
      <c r="J645" s="453"/>
      <c r="K645" s="514"/>
      <c r="L645" s="453"/>
      <c r="M645" s="1"/>
      <c r="N645" s="1"/>
      <c r="O645" s="1"/>
      <c r="P645" s="1"/>
      <c r="Q645" s="1"/>
      <c r="R645" s="1"/>
      <c r="S645" s="1"/>
      <c r="T645" s="1"/>
      <c r="U645" s="1"/>
      <c r="V645" s="1"/>
      <c r="W645" s="1"/>
      <c r="X645" s="1"/>
      <c r="Y645" s="1"/>
      <c r="Z645" s="1"/>
    </row>
    <row r="646" spans="1:26" ht="45" hidden="1">
      <c r="A646" s="459" t="s">
        <v>1793</v>
      </c>
      <c r="B646" s="489" t="s">
        <v>1794</v>
      </c>
      <c r="C646" s="454"/>
      <c r="D646" s="490"/>
      <c r="E646" s="497"/>
      <c r="F646" s="454"/>
      <c r="G646" s="454"/>
      <c r="H646" s="110"/>
      <c r="I646" s="530"/>
      <c r="J646" s="514"/>
      <c r="K646" s="514"/>
      <c r="L646" s="514"/>
      <c r="M646" s="1"/>
      <c r="N646" s="1"/>
      <c r="O646" s="1"/>
      <c r="P646" s="1"/>
      <c r="Q646" s="1"/>
      <c r="R646" s="1"/>
      <c r="S646" s="1"/>
      <c r="T646" s="1"/>
      <c r="U646" s="1"/>
      <c r="V646" s="1"/>
      <c r="W646" s="1"/>
      <c r="X646" s="1"/>
      <c r="Y646" s="1"/>
      <c r="Z646" s="1"/>
    </row>
    <row r="647" spans="1:26" ht="39.75" customHeight="1">
      <c r="A647" s="432" t="s">
        <v>1852</v>
      </c>
      <c r="B647" s="1048" t="s">
        <v>1796</v>
      </c>
      <c r="C647" s="1049"/>
      <c r="D647" s="1049"/>
      <c r="E647" s="1049"/>
      <c r="F647" s="1049"/>
      <c r="G647" s="1049"/>
      <c r="H647" s="110">
        <f>SUM(D648:D650)</f>
        <v>0</v>
      </c>
      <c r="I647" s="530">
        <f>COUNT(D648:D649)*2</f>
        <v>4</v>
      </c>
      <c r="J647" s="453"/>
      <c r="K647" s="514"/>
      <c r="L647" s="453"/>
      <c r="M647" s="1"/>
      <c r="N647" s="1"/>
      <c r="O647" s="1"/>
      <c r="P647" s="1"/>
      <c r="Q647" s="1"/>
      <c r="R647" s="1"/>
      <c r="S647" s="1"/>
      <c r="T647" s="1"/>
      <c r="U647" s="1"/>
      <c r="V647" s="1"/>
      <c r="W647" s="1"/>
      <c r="X647" s="1"/>
      <c r="Y647" s="1"/>
      <c r="Z647" s="1"/>
    </row>
    <row r="648" spans="1:26" ht="45">
      <c r="A648" s="432" t="s">
        <v>1899</v>
      </c>
      <c r="B648" s="489" t="s">
        <v>1800</v>
      </c>
      <c r="C648" s="489" t="s">
        <v>1900</v>
      </c>
      <c r="D648" s="488">
        <v>0</v>
      </c>
      <c r="E648" s="497" t="s">
        <v>667</v>
      </c>
      <c r="F648" s="487"/>
      <c r="G648" s="454"/>
      <c r="H648" s="110"/>
      <c r="I648" s="530"/>
      <c r="J648" s="453"/>
      <c r="K648" s="514"/>
      <c r="L648" s="453"/>
      <c r="M648" s="1"/>
      <c r="N648" s="1"/>
      <c r="O648" s="1"/>
      <c r="P648" s="1"/>
      <c r="Q648" s="1"/>
      <c r="R648" s="1"/>
      <c r="S648" s="1"/>
      <c r="T648" s="1"/>
      <c r="U648" s="1"/>
      <c r="V648" s="1"/>
      <c r="W648" s="1"/>
      <c r="X648" s="1"/>
      <c r="Y648" s="1"/>
      <c r="Z648" s="1"/>
    </row>
    <row r="649" spans="1:26" ht="30">
      <c r="A649" s="432" t="s">
        <v>14</v>
      </c>
      <c r="B649" s="489"/>
      <c r="C649" s="487" t="s">
        <v>1901</v>
      </c>
      <c r="D649" s="488">
        <v>0</v>
      </c>
      <c r="E649" s="497" t="s">
        <v>667</v>
      </c>
      <c r="F649" s="487" t="s">
        <v>1902</v>
      </c>
      <c r="G649" s="454"/>
      <c r="H649" s="110"/>
      <c r="I649" s="530"/>
      <c r="J649" s="453"/>
      <c r="K649" s="514"/>
      <c r="L649" s="453"/>
      <c r="M649" s="1"/>
      <c r="N649" s="1"/>
      <c r="O649" s="1"/>
      <c r="P649" s="1"/>
      <c r="Q649" s="1"/>
      <c r="R649" s="1"/>
      <c r="S649" s="1"/>
      <c r="T649" s="1"/>
      <c r="U649" s="1"/>
      <c r="V649" s="1"/>
      <c r="W649" s="1"/>
      <c r="X649" s="1"/>
      <c r="Y649" s="1"/>
      <c r="Z649" s="1"/>
    </row>
    <row r="650" spans="1:26" ht="45" hidden="1">
      <c r="A650" s="459" t="s">
        <v>1807</v>
      </c>
      <c r="B650" s="489" t="s">
        <v>1808</v>
      </c>
      <c r="C650" s="454"/>
      <c r="D650" s="490"/>
      <c r="E650" s="497"/>
      <c r="F650" s="454"/>
      <c r="G650" s="454"/>
      <c r="H650" s="110"/>
      <c r="I650" s="530"/>
      <c r="J650" s="514"/>
      <c r="K650" s="514"/>
      <c r="L650" s="514"/>
      <c r="M650" s="1"/>
      <c r="N650" s="1"/>
      <c r="O650" s="1"/>
      <c r="P650" s="1"/>
      <c r="Q650" s="1"/>
      <c r="R650" s="1"/>
      <c r="S650" s="1"/>
      <c r="T650" s="1"/>
      <c r="U650" s="1"/>
      <c r="V650" s="1"/>
      <c r="W650" s="1"/>
      <c r="X650" s="1"/>
      <c r="Y650" s="1"/>
      <c r="Z650" s="1"/>
    </row>
    <row r="651" spans="1:26" ht="39.75" customHeight="1">
      <c r="A651" s="432" t="s">
        <v>1870</v>
      </c>
      <c r="B651" s="1048" t="s">
        <v>1810</v>
      </c>
      <c r="C651" s="1049"/>
      <c r="D651" s="1049"/>
      <c r="E651" s="1049"/>
      <c r="F651" s="1049"/>
      <c r="G651" s="1049"/>
      <c r="H651" s="110">
        <f>SUM(D652:D654)</f>
        <v>0</v>
      </c>
      <c r="I651" s="530">
        <f>COUNT(D652:D654)*2</f>
        <v>4</v>
      </c>
      <c r="J651" s="453"/>
      <c r="K651" s="514"/>
      <c r="L651" s="453"/>
      <c r="M651" s="1"/>
      <c r="N651" s="1"/>
      <c r="O651" s="1"/>
      <c r="P651" s="1"/>
      <c r="Q651" s="1"/>
      <c r="R651" s="1"/>
      <c r="S651" s="1"/>
      <c r="T651" s="1"/>
      <c r="U651" s="1"/>
      <c r="V651" s="1"/>
      <c r="W651" s="1"/>
      <c r="X651" s="1"/>
      <c r="Y651" s="1"/>
      <c r="Z651" s="1"/>
    </row>
    <row r="652" spans="1:26" ht="45">
      <c r="A652" s="432" t="s">
        <v>1903</v>
      </c>
      <c r="B652" s="489" t="s">
        <v>1815</v>
      </c>
      <c r="C652" s="489" t="s">
        <v>1904</v>
      </c>
      <c r="D652" s="488">
        <v>0</v>
      </c>
      <c r="E652" s="497" t="s">
        <v>667</v>
      </c>
      <c r="F652" s="487" t="s">
        <v>1905</v>
      </c>
      <c r="G652" s="454"/>
      <c r="H652" s="110"/>
      <c r="I652" s="530"/>
      <c r="J652" s="453"/>
      <c r="K652" s="514"/>
      <c r="L652" s="453"/>
      <c r="M652" s="1"/>
      <c r="N652" s="1"/>
      <c r="O652" s="1"/>
      <c r="P652" s="1"/>
      <c r="Q652" s="1"/>
      <c r="R652" s="1"/>
      <c r="S652" s="1"/>
      <c r="T652" s="1"/>
      <c r="U652" s="1"/>
      <c r="V652" s="1"/>
      <c r="W652" s="1"/>
      <c r="X652" s="1"/>
      <c r="Y652" s="1"/>
      <c r="Z652" s="1"/>
    </row>
    <row r="653" spans="1:26" ht="45" hidden="1">
      <c r="A653" s="459" t="s">
        <v>1821</v>
      </c>
      <c r="B653" s="489" t="s">
        <v>1822</v>
      </c>
      <c r="C653" s="454"/>
      <c r="D653" s="488"/>
      <c r="E653" s="497"/>
      <c r="F653" s="454"/>
      <c r="G653" s="454"/>
      <c r="H653" s="110"/>
      <c r="I653" s="530"/>
      <c r="J653" s="514"/>
      <c r="K653" s="514"/>
      <c r="L653" s="514"/>
      <c r="M653" s="1"/>
      <c r="N653" s="1"/>
      <c r="O653" s="1"/>
      <c r="P653" s="1"/>
      <c r="Q653" s="1"/>
      <c r="R653" s="1"/>
      <c r="S653" s="1"/>
      <c r="T653" s="1"/>
      <c r="U653" s="1"/>
      <c r="V653" s="1"/>
      <c r="W653" s="1"/>
      <c r="X653" s="1"/>
      <c r="Y653" s="1"/>
      <c r="Z653" s="1"/>
    </row>
    <row r="654" spans="1:26" ht="30">
      <c r="A654" s="470"/>
      <c r="B654" s="441"/>
      <c r="C654" s="487" t="s">
        <v>1906</v>
      </c>
      <c r="D654" s="488">
        <v>0</v>
      </c>
      <c r="E654" s="497" t="s">
        <v>667</v>
      </c>
      <c r="F654" s="487" t="s">
        <v>1907</v>
      </c>
      <c r="G654" s="441"/>
      <c r="H654" s="110"/>
      <c r="I654" s="530"/>
      <c r="J654" s="453"/>
      <c r="K654" s="514"/>
      <c r="L654" s="453"/>
      <c r="M654" s="1"/>
      <c r="N654" s="1"/>
      <c r="O654" s="1"/>
      <c r="P654" s="1"/>
      <c r="Q654" s="1"/>
      <c r="R654" s="1"/>
      <c r="S654" s="1"/>
      <c r="T654" s="1"/>
      <c r="U654" s="1"/>
      <c r="V654" s="1"/>
      <c r="W654" s="1"/>
      <c r="X654" s="1"/>
      <c r="Y654" s="1"/>
      <c r="Z654" s="1"/>
    </row>
    <row r="655" spans="1:26" hidden="1">
      <c r="A655" s="78" t="s">
        <v>1908</v>
      </c>
      <c r="B655" s="1"/>
      <c r="C655" s="1"/>
      <c r="E655" s="429"/>
      <c r="F655" s="1"/>
      <c r="G655" s="1"/>
      <c r="H655" s="110"/>
      <c r="I655" s="530"/>
      <c r="J655" s="514"/>
      <c r="K655" s="514"/>
      <c r="L655" s="514"/>
      <c r="M655" s="1"/>
      <c r="N655" s="1"/>
      <c r="O655" s="1"/>
      <c r="P655" s="1"/>
      <c r="Q655" s="1"/>
      <c r="R655" s="1"/>
      <c r="S655" s="1"/>
      <c r="T655" s="1"/>
      <c r="U655" s="1"/>
      <c r="V655" s="1"/>
      <c r="W655" s="1"/>
      <c r="X655" s="1"/>
      <c r="Y655" s="1"/>
      <c r="Z655" s="1"/>
    </row>
    <row r="656" spans="1:26">
      <c r="A656" s="78"/>
      <c r="B656" s="1"/>
      <c r="C656" s="1"/>
      <c r="E656" s="429"/>
      <c r="F656" s="22"/>
      <c r="G656" s="1"/>
      <c r="H656" s="110"/>
      <c r="I656" s="530"/>
      <c r="J656" s="453"/>
      <c r="K656" s="514"/>
      <c r="L656" s="453"/>
      <c r="M656" s="1"/>
      <c r="N656" s="1"/>
      <c r="O656" s="1"/>
      <c r="P656" s="1"/>
      <c r="Q656" s="1"/>
      <c r="R656" s="1"/>
      <c r="S656" s="1"/>
      <c r="T656" s="1"/>
      <c r="U656" s="1"/>
      <c r="V656" s="1"/>
      <c r="W656" s="1"/>
      <c r="X656" s="1"/>
      <c r="Y656" s="1"/>
      <c r="Z656" s="1"/>
    </row>
    <row r="657" spans="1:26" ht="51" customHeight="1">
      <c r="A657" s="1055" t="s">
        <v>1909</v>
      </c>
      <c r="B657" s="1056"/>
      <c r="C657" s="1052"/>
      <c r="E657" s="429"/>
      <c r="F657" s="22"/>
      <c r="G657" s="1"/>
      <c r="H657" s="110"/>
      <c r="I657" s="530"/>
      <c r="J657" s="453"/>
      <c r="K657" s="514"/>
      <c r="L657" s="453"/>
      <c r="M657" s="1"/>
      <c r="N657" s="1"/>
      <c r="O657" s="1"/>
      <c r="P657" s="1"/>
      <c r="Q657" s="1"/>
      <c r="R657" s="1"/>
      <c r="S657" s="1"/>
      <c r="T657" s="1"/>
      <c r="U657" s="1"/>
      <c r="V657" s="1"/>
      <c r="W657" s="1"/>
      <c r="X657" s="1"/>
      <c r="Y657" s="1"/>
      <c r="Z657" s="1"/>
    </row>
    <row r="658" spans="1:26" ht="66.75" customHeight="1">
      <c r="A658" s="79"/>
      <c r="B658" s="80" t="s">
        <v>1910</v>
      </c>
      <c r="C658" s="76">
        <f>D679</f>
        <v>0</v>
      </c>
      <c r="E658" s="429"/>
      <c r="F658" s="22"/>
      <c r="G658" s="1"/>
      <c r="H658" s="110"/>
      <c r="I658" s="530"/>
      <c r="J658" s="453"/>
      <c r="K658" s="514"/>
      <c r="L658" s="453"/>
      <c r="M658" s="1"/>
      <c r="N658" s="1"/>
      <c r="O658" s="1"/>
      <c r="P658" s="1"/>
      <c r="Q658" s="1"/>
      <c r="R658" s="1"/>
      <c r="S658" s="1"/>
      <c r="T658" s="1"/>
      <c r="U658" s="1"/>
      <c r="V658" s="1"/>
      <c r="W658" s="1"/>
      <c r="X658" s="1"/>
      <c r="Y658" s="1"/>
      <c r="Z658" s="1"/>
    </row>
    <row r="659" spans="1:26" ht="25.5" customHeight="1">
      <c r="A659" s="81"/>
      <c r="B659" s="1051" t="s">
        <v>1826</v>
      </c>
      <c r="C659" s="1052"/>
      <c r="E659" s="429"/>
      <c r="F659" s="22"/>
      <c r="G659" s="1"/>
      <c r="H659" s="110"/>
      <c r="I659" s="530"/>
      <c r="J659" s="453"/>
      <c r="K659" s="514"/>
      <c r="L659" s="453"/>
      <c r="M659" s="1"/>
      <c r="N659" s="1"/>
      <c r="O659" s="1"/>
      <c r="P659" s="1"/>
      <c r="Q659" s="1"/>
      <c r="R659" s="1"/>
      <c r="S659" s="1"/>
      <c r="T659" s="1"/>
      <c r="U659" s="1"/>
      <c r="V659" s="1"/>
      <c r="W659" s="1"/>
      <c r="X659" s="1"/>
      <c r="Y659" s="1"/>
      <c r="Z659" s="1"/>
    </row>
    <row r="660" spans="1:26" ht="21">
      <c r="A660" s="30" t="s">
        <v>1833</v>
      </c>
      <c r="B660" s="77" t="s">
        <v>1834</v>
      </c>
      <c r="C660" s="7">
        <f t="shared" ref="C660:C667" si="0">D671</f>
        <v>0</v>
      </c>
      <c r="E660" s="429"/>
      <c r="F660" s="22"/>
      <c r="G660" s="1"/>
      <c r="H660" s="110"/>
      <c r="I660" s="530"/>
      <c r="J660" s="453"/>
      <c r="K660" s="514"/>
      <c r="L660" s="453"/>
      <c r="M660" s="1"/>
      <c r="N660" s="1"/>
      <c r="O660" s="1"/>
      <c r="P660" s="1"/>
      <c r="Q660" s="1"/>
      <c r="R660" s="1"/>
      <c r="S660" s="1"/>
      <c r="T660" s="1"/>
      <c r="U660" s="1"/>
      <c r="V660" s="1"/>
      <c r="W660" s="1"/>
      <c r="X660" s="1"/>
      <c r="Y660" s="1"/>
      <c r="Z660" s="1"/>
    </row>
    <row r="661" spans="1:26" ht="21">
      <c r="A661" s="30" t="s">
        <v>1836</v>
      </c>
      <c r="B661" s="77" t="s">
        <v>1837</v>
      </c>
      <c r="C661" s="7">
        <f t="shared" si="0"/>
        <v>0</v>
      </c>
      <c r="E661" s="429"/>
      <c r="F661" s="22"/>
      <c r="G661" s="1"/>
      <c r="H661" s="110"/>
      <c r="I661" s="530"/>
      <c r="J661" s="453"/>
      <c r="K661" s="514"/>
      <c r="L661" s="453"/>
      <c r="M661" s="1"/>
      <c r="N661" s="1"/>
      <c r="O661" s="1"/>
      <c r="P661" s="1"/>
      <c r="Q661" s="1"/>
      <c r="R661" s="1"/>
      <c r="S661" s="1"/>
      <c r="T661" s="1"/>
      <c r="U661" s="1"/>
      <c r="V661" s="1"/>
      <c r="W661" s="1"/>
      <c r="X661" s="1"/>
      <c r="Y661" s="1"/>
      <c r="Z661" s="1"/>
    </row>
    <row r="662" spans="1:26" ht="21">
      <c r="A662" s="30" t="s">
        <v>1839</v>
      </c>
      <c r="B662" s="77" t="s">
        <v>1840</v>
      </c>
      <c r="C662" s="7">
        <f t="shared" si="0"/>
        <v>0</v>
      </c>
      <c r="E662" s="429"/>
      <c r="F662" s="22"/>
      <c r="G662" s="1"/>
      <c r="H662" s="110"/>
      <c r="I662" s="530"/>
      <c r="J662" s="453"/>
      <c r="K662" s="514"/>
      <c r="L662" s="453"/>
      <c r="M662" s="1"/>
      <c r="N662" s="1"/>
      <c r="O662" s="1"/>
      <c r="P662" s="1"/>
      <c r="Q662" s="1"/>
      <c r="R662" s="1"/>
      <c r="S662" s="1"/>
      <c r="T662" s="1"/>
      <c r="U662" s="1"/>
      <c r="V662" s="1"/>
      <c r="W662" s="1"/>
      <c r="X662" s="1"/>
      <c r="Y662" s="1"/>
      <c r="Z662" s="1"/>
    </row>
    <row r="663" spans="1:26" ht="21">
      <c r="A663" s="30" t="s">
        <v>1843</v>
      </c>
      <c r="B663" s="77" t="s">
        <v>497</v>
      </c>
      <c r="C663" s="7">
        <f t="shared" si="0"/>
        <v>0</v>
      </c>
      <c r="E663" s="429"/>
      <c r="F663" s="22"/>
      <c r="G663" s="1"/>
      <c r="H663" s="110"/>
      <c r="I663" s="530"/>
      <c r="J663" s="453"/>
      <c r="K663" s="514"/>
      <c r="L663" s="453"/>
      <c r="M663" s="1"/>
      <c r="N663" s="1"/>
      <c r="O663" s="1"/>
      <c r="P663" s="1"/>
      <c r="Q663" s="1"/>
      <c r="R663" s="1"/>
      <c r="S663" s="1"/>
      <c r="T663" s="1"/>
      <c r="U663" s="1"/>
      <c r="V663" s="1"/>
      <c r="W663" s="1"/>
      <c r="X663" s="1"/>
      <c r="Y663" s="1"/>
      <c r="Z663" s="1"/>
    </row>
    <row r="664" spans="1:26" ht="21">
      <c r="A664" s="30" t="s">
        <v>1845</v>
      </c>
      <c r="B664" s="77" t="s">
        <v>1847</v>
      </c>
      <c r="C664" s="7">
        <f>D675</f>
        <v>0</v>
      </c>
      <c r="E664" s="429"/>
      <c r="F664" s="22"/>
      <c r="G664" s="1"/>
      <c r="H664" s="110"/>
      <c r="I664" s="530"/>
      <c r="J664" s="453"/>
      <c r="K664" s="514"/>
      <c r="L664" s="453"/>
      <c r="M664" s="1"/>
      <c r="N664" s="1"/>
      <c r="O664" s="1"/>
      <c r="P664" s="1"/>
      <c r="Q664" s="1"/>
      <c r="R664" s="1"/>
      <c r="S664" s="1"/>
      <c r="T664" s="1"/>
      <c r="U664" s="1"/>
      <c r="V664" s="1"/>
      <c r="W664" s="1"/>
      <c r="X664" s="1"/>
      <c r="Y664" s="1"/>
      <c r="Z664" s="1"/>
    </row>
    <row r="665" spans="1:26" ht="21">
      <c r="A665" s="30" t="s">
        <v>1849</v>
      </c>
      <c r="B665" s="77" t="s">
        <v>1850</v>
      </c>
      <c r="C665" s="7">
        <f>D676</f>
        <v>0</v>
      </c>
      <c r="E665" s="429"/>
      <c r="F665" s="22"/>
      <c r="G665" s="1"/>
      <c r="H665" s="110"/>
      <c r="I665" s="530"/>
      <c r="J665" s="453"/>
      <c r="K665" s="514"/>
      <c r="L665" s="453"/>
      <c r="M665" s="1"/>
      <c r="N665" s="1"/>
      <c r="O665" s="1"/>
      <c r="P665" s="1"/>
      <c r="Q665" s="1"/>
      <c r="R665" s="1"/>
      <c r="S665" s="1"/>
      <c r="T665" s="1"/>
      <c r="U665" s="1"/>
      <c r="V665" s="1"/>
      <c r="W665" s="1"/>
      <c r="X665" s="1"/>
      <c r="Y665" s="1"/>
      <c r="Z665" s="1"/>
    </row>
    <row r="666" spans="1:26" ht="41.25" customHeight="1">
      <c r="A666" s="30" t="s">
        <v>1854</v>
      </c>
      <c r="B666" s="77" t="s">
        <v>1911</v>
      </c>
      <c r="C666" s="7">
        <f t="shared" si="0"/>
        <v>0</v>
      </c>
      <c r="E666" s="429"/>
      <c r="F666" s="22"/>
      <c r="G666" s="1"/>
      <c r="H666" s="110"/>
      <c r="I666" s="530"/>
      <c r="J666" s="453"/>
      <c r="K666" s="514"/>
      <c r="L666" s="453"/>
      <c r="M666" s="1"/>
      <c r="N666" s="1"/>
      <c r="O666" s="1"/>
      <c r="P666" s="1"/>
      <c r="Q666" s="1"/>
      <c r="R666" s="1"/>
      <c r="S666" s="1"/>
      <c r="T666" s="1"/>
      <c r="U666" s="1"/>
      <c r="V666" s="1"/>
      <c r="W666" s="1"/>
      <c r="X666" s="1"/>
      <c r="Y666" s="1"/>
      <c r="Z666" s="1"/>
    </row>
    <row r="667" spans="1:26" ht="21">
      <c r="A667" s="30" t="s">
        <v>1857</v>
      </c>
      <c r="B667" s="77" t="s">
        <v>1859</v>
      </c>
      <c r="C667" s="7">
        <f t="shared" si="0"/>
        <v>0</v>
      </c>
      <c r="E667" s="429"/>
      <c r="F667" s="22"/>
      <c r="G667" s="1"/>
      <c r="H667" s="110"/>
      <c r="I667" s="530"/>
      <c r="J667" s="453"/>
      <c r="K667" s="514"/>
      <c r="L667" s="453"/>
      <c r="M667" s="1"/>
      <c r="N667" s="1"/>
      <c r="O667" s="1"/>
      <c r="P667" s="1"/>
      <c r="Q667" s="1"/>
      <c r="R667" s="1"/>
      <c r="S667" s="1"/>
      <c r="T667" s="1"/>
      <c r="U667" s="1"/>
      <c r="V667" s="1"/>
      <c r="W667" s="1"/>
      <c r="X667" s="1"/>
      <c r="Y667" s="1"/>
      <c r="Z667" s="1"/>
    </row>
    <row r="668" spans="1:26">
      <c r="A668" s="78"/>
      <c r="B668" s="1"/>
      <c r="C668" s="1"/>
      <c r="E668" s="429"/>
      <c r="F668" s="22"/>
      <c r="G668" s="1"/>
      <c r="H668" s="110"/>
      <c r="I668" s="530"/>
      <c r="J668" s="453"/>
      <c r="K668" s="514"/>
      <c r="L668" s="453"/>
      <c r="M668" s="1"/>
      <c r="N668" s="1"/>
      <c r="O668" s="1"/>
      <c r="P668" s="1"/>
      <c r="Q668" s="1"/>
      <c r="R668" s="1"/>
      <c r="S668" s="1"/>
      <c r="T668" s="1"/>
      <c r="U668" s="1"/>
      <c r="V668" s="1"/>
      <c r="W668" s="1"/>
      <c r="X668" s="1"/>
      <c r="Y668" s="1"/>
      <c r="Z668" s="1"/>
    </row>
    <row r="669" spans="1:26">
      <c r="A669" s="110"/>
      <c r="B669" s="110"/>
      <c r="C669" s="110"/>
      <c r="D669" s="456"/>
      <c r="E669" s="456"/>
      <c r="F669" s="767"/>
      <c r="G669" s="714"/>
      <c r="H669" s="110"/>
      <c r="I669" s="530"/>
      <c r="J669" s="453"/>
      <c r="K669" s="514"/>
      <c r="L669" s="453"/>
      <c r="M669" s="1"/>
      <c r="N669" s="1"/>
      <c r="O669" s="1"/>
      <c r="P669" s="1"/>
      <c r="Q669" s="1"/>
      <c r="R669" s="1"/>
      <c r="S669" s="1"/>
      <c r="T669" s="1"/>
      <c r="U669" s="1"/>
      <c r="V669" s="1"/>
      <c r="W669" s="1"/>
      <c r="X669" s="1"/>
      <c r="Y669" s="1"/>
      <c r="Z669" s="1"/>
    </row>
    <row r="670" spans="1:26">
      <c r="A670" s="110"/>
      <c r="B670" s="110" t="s">
        <v>12</v>
      </c>
      <c r="C670" s="110" t="s">
        <v>13</v>
      </c>
      <c r="D670" s="456" t="s">
        <v>1864</v>
      </c>
      <c r="E670" s="456"/>
      <c r="F670" s="767"/>
      <c r="G670" s="714"/>
      <c r="H670" s="110"/>
      <c r="I670" s="530"/>
      <c r="J670" s="453"/>
      <c r="K670" s="514"/>
      <c r="L670" s="453"/>
      <c r="M670" s="1"/>
      <c r="N670" s="1"/>
      <c r="O670" s="1"/>
      <c r="P670" s="1"/>
      <c r="Q670" s="1"/>
      <c r="R670" s="1"/>
      <c r="S670" s="1"/>
      <c r="T670" s="1"/>
      <c r="U670" s="1"/>
      <c r="V670" s="1"/>
      <c r="W670" s="1"/>
      <c r="X670" s="1"/>
      <c r="Y670" s="1"/>
      <c r="Z670" s="1"/>
    </row>
    <row r="671" spans="1:26">
      <c r="A671" s="110" t="s">
        <v>1833</v>
      </c>
      <c r="B671" s="110">
        <f>H4</f>
        <v>0</v>
      </c>
      <c r="C671" s="110">
        <f>I4</f>
        <v>24</v>
      </c>
      <c r="D671" s="456">
        <f t="shared" ref="D671:D678" si="1">B671*100/C671</f>
        <v>0</v>
      </c>
      <c r="E671" s="456"/>
      <c r="F671" s="767"/>
      <c r="G671" s="714"/>
      <c r="H671" s="110"/>
      <c r="I671" s="530"/>
      <c r="J671" s="453"/>
      <c r="K671" s="514"/>
      <c r="L671" s="453"/>
      <c r="M671" s="1"/>
      <c r="N671" s="1"/>
      <c r="O671" s="1"/>
      <c r="P671" s="1"/>
      <c r="Q671" s="1"/>
      <c r="R671" s="1"/>
      <c r="S671" s="1"/>
      <c r="T671" s="1"/>
      <c r="U671" s="1"/>
      <c r="V671" s="1"/>
      <c r="W671" s="1"/>
      <c r="X671" s="1"/>
      <c r="Y671" s="1"/>
      <c r="Z671" s="1"/>
    </row>
    <row r="672" spans="1:26">
      <c r="A672" s="110" t="s">
        <v>1836</v>
      </c>
      <c r="B672" s="110">
        <f>H62</f>
        <v>0</v>
      </c>
      <c r="C672" s="110">
        <f>I62</f>
        <v>72</v>
      </c>
      <c r="D672" s="456">
        <f t="shared" si="1"/>
        <v>0</v>
      </c>
      <c r="E672" s="456"/>
      <c r="F672" s="767"/>
      <c r="G672" s="714"/>
      <c r="H672" s="110"/>
      <c r="I672" s="530"/>
      <c r="J672" s="453"/>
      <c r="K672" s="514"/>
      <c r="L672" s="453"/>
      <c r="M672" s="1"/>
      <c r="N672" s="1"/>
      <c r="O672" s="1"/>
      <c r="P672" s="1"/>
      <c r="Q672" s="1"/>
      <c r="R672" s="1"/>
      <c r="S672" s="1"/>
      <c r="T672" s="1"/>
      <c r="U672" s="1"/>
      <c r="V672" s="1"/>
      <c r="W672" s="1"/>
      <c r="X672" s="1"/>
      <c r="Y672" s="1"/>
      <c r="Z672" s="1"/>
    </row>
    <row r="673" spans="1:26">
      <c r="A673" s="110" t="s">
        <v>1839</v>
      </c>
      <c r="B673" s="110">
        <f>H125</f>
        <v>0</v>
      </c>
      <c r="C673" s="110">
        <f>I125</f>
        <v>162</v>
      </c>
      <c r="D673" s="456">
        <f t="shared" si="1"/>
        <v>0</v>
      </c>
      <c r="E673" s="456"/>
      <c r="F673" s="767"/>
      <c r="G673" s="714"/>
      <c r="H673" s="110"/>
      <c r="I673" s="530"/>
      <c r="J673" s="453"/>
      <c r="K673" s="514"/>
      <c r="L673" s="453"/>
      <c r="M673" s="1"/>
      <c r="N673" s="1"/>
      <c r="O673" s="1"/>
      <c r="P673" s="1"/>
      <c r="Q673" s="1"/>
      <c r="R673" s="1"/>
      <c r="S673" s="1"/>
      <c r="T673" s="1"/>
      <c r="U673" s="1"/>
      <c r="V673" s="1"/>
      <c r="W673" s="1"/>
      <c r="X673" s="1"/>
      <c r="Y673" s="1"/>
      <c r="Z673" s="1"/>
    </row>
    <row r="674" spans="1:26">
      <c r="A674" s="110" t="s">
        <v>1843</v>
      </c>
      <c r="B674" s="110">
        <f>H220</f>
        <v>0</v>
      </c>
      <c r="C674" s="110">
        <f>I220</f>
        <v>74</v>
      </c>
      <c r="D674" s="456">
        <f t="shared" si="1"/>
        <v>0</v>
      </c>
      <c r="E674" s="456"/>
      <c r="F674" s="767"/>
      <c r="G674" s="714"/>
      <c r="H674" s="110"/>
      <c r="I674" s="530"/>
      <c r="J674" s="453"/>
      <c r="K674" s="514"/>
      <c r="L674" s="453"/>
      <c r="M674" s="1"/>
      <c r="N674" s="1"/>
      <c r="O674" s="1"/>
      <c r="P674" s="1"/>
      <c r="Q674" s="1"/>
      <c r="R674" s="1"/>
      <c r="S674" s="1"/>
      <c r="T674" s="1"/>
      <c r="U674" s="1"/>
      <c r="V674" s="1"/>
      <c r="W674" s="1"/>
      <c r="X674" s="1"/>
      <c r="Y674" s="1"/>
      <c r="Z674" s="1"/>
    </row>
    <row r="675" spans="1:26">
      <c r="A675" s="110" t="s">
        <v>1845</v>
      </c>
      <c r="B675" s="110">
        <f>H298</f>
        <v>0</v>
      </c>
      <c r="C675" s="110">
        <f>I298</f>
        <v>218</v>
      </c>
      <c r="D675" s="456">
        <f t="shared" si="1"/>
        <v>0</v>
      </c>
      <c r="E675" s="456"/>
      <c r="F675" s="767"/>
      <c r="G675" s="714"/>
      <c r="H675" s="110"/>
      <c r="I675" s="530"/>
      <c r="J675" s="453"/>
      <c r="K675" s="514"/>
      <c r="L675" s="453"/>
      <c r="M675" s="1"/>
      <c r="N675" s="1"/>
      <c r="O675" s="1"/>
      <c r="P675" s="1"/>
      <c r="Q675" s="1"/>
      <c r="R675" s="1"/>
      <c r="S675" s="1"/>
      <c r="T675" s="1"/>
      <c r="U675" s="1"/>
      <c r="V675" s="1"/>
      <c r="W675" s="1"/>
      <c r="X675" s="1"/>
      <c r="Y675" s="1"/>
      <c r="Z675" s="1"/>
    </row>
    <row r="676" spans="1:26">
      <c r="A676" s="110" t="s">
        <v>1849</v>
      </c>
      <c r="B676" s="110">
        <f>H496</f>
        <v>0</v>
      </c>
      <c r="C676" s="110">
        <f>I496</f>
        <v>108</v>
      </c>
      <c r="D676" s="456">
        <f t="shared" si="1"/>
        <v>0</v>
      </c>
      <c r="E676" s="456"/>
      <c r="F676" s="767"/>
      <c r="G676" s="714"/>
      <c r="H676" s="110"/>
      <c r="I676" s="530"/>
      <c r="J676" s="453"/>
      <c r="K676" s="514"/>
      <c r="L676" s="453"/>
      <c r="M676" s="1"/>
      <c r="N676" s="1"/>
      <c r="O676" s="1"/>
      <c r="P676" s="1"/>
      <c r="Q676" s="1"/>
      <c r="R676" s="1"/>
      <c r="S676" s="1"/>
      <c r="T676" s="1"/>
      <c r="U676" s="1"/>
      <c r="V676" s="1"/>
      <c r="W676" s="1"/>
      <c r="X676" s="1"/>
      <c r="Y676" s="1"/>
      <c r="Z676" s="1"/>
    </row>
    <row r="677" spans="1:26">
      <c r="A677" s="110" t="s">
        <v>1854</v>
      </c>
      <c r="B677" s="110">
        <f>H560</f>
        <v>0</v>
      </c>
      <c r="C677" s="110">
        <f>I560</f>
        <v>80</v>
      </c>
      <c r="D677" s="456">
        <f t="shared" si="1"/>
        <v>0</v>
      </c>
      <c r="E677" s="456"/>
      <c r="F677" s="767"/>
      <c r="G677" s="714"/>
      <c r="H677" s="110"/>
      <c r="I677" s="530"/>
      <c r="J677" s="453"/>
      <c r="K677" s="514"/>
      <c r="L677" s="453"/>
      <c r="M677" s="1"/>
      <c r="N677" s="1"/>
      <c r="O677" s="1"/>
      <c r="P677" s="1"/>
      <c r="Q677" s="1"/>
      <c r="R677" s="1"/>
      <c r="S677" s="1"/>
      <c r="T677" s="1"/>
      <c r="U677" s="1"/>
      <c r="V677" s="1"/>
      <c r="W677" s="1"/>
      <c r="X677" s="1"/>
      <c r="Y677" s="1"/>
      <c r="Z677" s="1"/>
    </row>
    <row r="678" spans="1:26">
      <c r="A678" s="110" t="s">
        <v>1857</v>
      </c>
      <c r="B678" s="110">
        <f>H631</f>
        <v>0</v>
      </c>
      <c r="C678" s="110">
        <f>I631</f>
        <v>28</v>
      </c>
      <c r="D678" s="456">
        <f t="shared" si="1"/>
        <v>0</v>
      </c>
      <c r="E678" s="456"/>
      <c r="F678" s="767"/>
      <c r="G678" s="714"/>
      <c r="H678" s="110"/>
      <c r="I678" s="530"/>
      <c r="J678" s="453"/>
      <c r="K678" s="514"/>
      <c r="L678" s="453"/>
      <c r="M678" s="1"/>
      <c r="N678" s="1"/>
      <c r="O678" s="1"/>
      <c r="P678" s="1"/>
      <c r="Q678" s="1"/>
      <c r="R678" s="1"/>
      <c r="S678" s="1"/>
      <c r="T678" s="1"/>
      <c r="U678" s="1"/>
      <c r="V678" s="1"/>
      <c r="W678" s="1"/>
      <c r="X678" s="1"/>
      <c r="Y678" s="1"/>
      <c r="Z678" s="1"/>
    </row>
    <row r="679" spans="1:26">
      <c r="A679" s="110" t="s">
        <v>1880</v>
      </c>
      <c r="B679" s="110">
        <f>IF(G2=0,0,SUM(B671:B678))</f>
        <v>0</v>
      </c>
      <c r="C679" s="110">
        <f>IF(G2=0,0,SUM(C671:C678))</f>
        <v>766</v>
      </c>
      <c r="D679" s="456">
        <f>IF(G2=0,0,(B679)*100/C679)</f>
        <v>0</v>
      </c>
      <c r="E679" s="456"/>
      <c r="F679" s="767"/>
      <c r="G679" s="714"/>
      <c r="H679" s="110"/>
      <c r="I679" s="530"/>
      <c r="J679" s="453"/>
      <c r="K679" s="514"/>
      <c r="L679" s="453"/>
      <c r="M679" s="1"/>
      <c r="N679" s="1"/>
      <c r="O679" s="1"/>
      <c r="P679" s="1"/>
      <c r="Q679" s="1"/>
      <c r="R679" s="1"/>
      <c r="S679" s="1"/>
      <c r="T679" s="1"/>
      <c r="U679" s="1"/>
      <c r="V679" s="1"/>
      <c r="W679" s="1"/>
      <c r="X679" s="1"/>
      <c r="Y679" s="1"/>
      <c r="Z679" s="1"/>
    </row>
    <row r="680" spans="1:26">
      <c r="A680" s="110"/>
      <c r="B680" s="110"/>
      <c r="C680" s="110"/>
      <c r="D680" s="456"/>
      <c r="E680" s="456"/>
      <c r="F680" s="767"/>
      <c r="G680" s="714"/>
      <c r="H680" s="110"/>
      <c r="I680" s="530"/>
      <c r="J680" s="453"/>
      <c r="K680" s="514"/>
      <c r="L680" s="453"/>
      <c r="M680" s="1"/>
      <c r="N680" s="1"/>
      <c r="O680" s="1"/>
      <c r="P680" s="1"/>
      <c r="Q680" s="1"/>
      <c r="R680" s="1"/>
      <c r="S680" s="1"/>
      <c r="T680" s="1"/>
      <c r="U680" s="1"/>
      <c r="V680" s="1"/>
      <c r="W680" s="1"/>
      <c r="X680" s="1"/>
      <c r="Y680" s="1"/>
      <c r="Z680" s="1"/>
    </row>
    <row r="681" spans="1:26">
      <c r="A681" s="110"/>
      <c r="B681" s="110"/>
      <c r="C681" s="110"/>
      <c r="D681" s="456"/>
      <c r="E681" s="456"/>
      <c r="F681" s="767"/>
      <c r="G681" s="714"/>
      <c r="H681" s="110"/>
      <c r="I681" s="530"/>
      <c r="J681" s="453"/>
      <c r="K681" s="514"/>
      <c r="L681" s="453"/>
      <c r="M681" s="1"/>
      <c r="N681" s="1"/>
      <c r="O681" s="1"/>
      <c r="P681" s="1"/>
      <c r="Q681" s="1"/>
      <c r="R681" s="1"/>
      <c r="S681" s="1"/>
      <c r="T681" s="1"/>
      <c r="U681" s="1"/>
      <c r="V681" s="1"/>
      <c r="W681" s="1"/>
      <c r="X681" s="1"/>
      <c r="Y681" s="1"/>
      <c r="Z681" s="1"/>
    </row>
    <row r="682" spans="1:26">
      <c r="A682" s="110">
        <v>0</v>
      </c>
      <c r="B682" s="110"/>
      <c r="C682" s="110"/>
      <c r="D682" s="456"/>
      <c r="E682" s="456"/>
      <c r="F682" s="767"/>
      <c r="G682" s="714"/>
      <c r="H682" s="110"/>
      <c r="I682" s="530"/>
      <c r="J682" s="453"/>
      <c r="K682" s="514"/>
      <c r="L682" s="453"/>
      <c r="M682" s="1"/>
      <c r="N682" s="1"/>
      <c r="O682" s="1"/>
      <c r="P682" s="1"/>
      <c r="Q682" s="1"/>
      <c r="R682" s="1"/>
      <c r="S682" s="1"/>
      <c r="T682" s="1"/>
      <c r="U682" s="1"/>
      <c r="V682" s="1"/>
      <c r="W682" s="1"/>
      <c r="X682" s="1"/>
      <c r="Y682" s="1"/>
      <c r="Z682" s="1"/>
    </row>
    <row r="683" spans="1:26">
      <c r="A683" s="110">
        <v>1</v>
      </c>
      <c r="B683" s="110"/>
      <c r="C683" s="110"/>
      <c r="D683" s="456"/>
      <c r="E683" s="456"/>
      <c r="F683" s="767"/>
      <c r="G683" s="714"/>
      <c r="H683" s="110"/>
      <c r="I683" s="530"/>
      <c r="J683" s="453"/>
      <c r="K683" s="514"/>
      <c r="L683" s="453"/>
      <c r="M683" s="1"/>
      <c r="N683" s="1"/>
      <c r="O683" s="1"/>
      <c r="P683" s="1"/>
      <c r="Q683" s="1"/>
      <c r="R683" s="1"/>
      <c r="S683" s="1"/>
      <c r="T683" s="1"/>
      <c r="U683" s="1"/>
      <c r="V683" s="1"/>
      <c r="W683" s="1"/>
      <c r="X683" s="1"/>
      <c r="Y683" s="1"/>
      <c r="Z683" s="1"/>
    </row>
    <row r="684" spans="1:26">
      <c r="A684" s="110">
        <v>2</v>
      </c>
      <c r="B684" s="110"/>
      <c r="C684" s="110"/>
      <c r="D684" s="456"/>
      <c r="E684" s="456"/>
      <c r="F684" s="767"/>
      <c r="G684" s="714"/>
      <c r="H684" s="110"/>
      <c r="I684" s="530"/>
      <c r="J684" s="453"/>
      <c r="K684" s="514"/>
      <c r="L684" s="453"/>
      <c r="M684" s="1"/>
      <c r="N684" s="1"/>
      <c r="O684" s="1"/>
      <c r="P684" s="1"/>
      <c r="Q684" s="1"/>
      <c r="R684" s="1"/>
      <c r="S684" s="1"/>
      <c r="T684" s="1"/>
      <c r="U684" s="1"/>
      <c r="V684" s="1"/>
      <c r="W684" s="1"/>
      <c r="X684" s="1"/>
      <c r="Y684" s="1"/>
      <c r="Z684" s="1"/>
    </row>
    <row r="685" spans="1:26">
      <c r="A685" s="714"/>
      <c r="B685" s="714"/>
      <c r="C685" s="714"/>
      <c r="D685" s="753"/>
      <c r="E685" s="753"/>
      <c r="F685" s="767"/>
      <c r="G685" s="714"/>
      <c r="H685" s="110"/>
      <c r="I685" s="530"/>
      <c r="J685" s="453"/>
      <c r="K685" s="514"/>
      <c r="L685" s="453"/>
      <c r="M685" s="1"/>
      <c r="N685" s="1"/>
      <c r="O685" s="1"/>
      <c r="P685" s="1"/>
      <c r="Q685" s="1"/>
      <c r="R685" s="1"/>
      <c r="S685" s="1"/>
      <c r="T685" s="1"/>
      <c r="U685" s="1"/>
      <c r="V685" s="1"/>
      <c r="W685" s="1"/>
      <c r="X685" s="1"/>
      <c r="Y685" s="1"/>
      <c r="Z685" s="1"/>
    </row>
    <row r="686" spans="1:26">
      <c r="A686" s="714"/>
      <c r="B686" s="714"/>
      <c r="C686" s="714"/>
      <c r="D686" s="753"/>
      <c r="E686" s="753"/>
      <c r="F686" s="767"/>
      <c r="G686" s="714"/>
      <c r="H686" s="110"/>
      <c r="I686" s="530"/>
      <c r="J686" s="453"/>
      <c r="K686" s="514"/>
      <c r="L686" s="453"/>
      <c r="M686" s="1"/>
      <c r="N686" s="1"/>
      <c r="O686" s="1"/>
      <c r="P686" s="1"/>
      <c r="Q686" s="1"/>
      <c r="R686" s="1"/>
      <c r="S686" s="1"/>
      <c r="T686" s="1"/>
      <c r="U686" s="1"/>
      <c r="V686" s="1"/>
      <c r="W686" s="1"/>
      <c r="X686" s="1"/>
      <c r="Y686" s="1"/>
      <c r="Z686" s="1"/>
    </row>
    <row r="687" spans="1:26">
      <c r="A687" s="714"/>
      <c r="B687" s="714"/>
      <c r="C687" s="714"/>
      <c r="D687" s="753"/>
      <c r="E687" s="753"/>
      <c r="F687" s="767"/>
      <c r="G687" s="714"/>
      <c r="H687" s="110"/>
      <c r="I687" s="530"/>
      <c r="J687" s="453"/>
      <c r="K687" s="514"/>
      <c r="L687" s="453"/>
      <c r="M687" s="1"/>
      <c r="N687" s="1"/>
      <c r="O687" s="1"/>
      <c r="P687" s="1"/>
      <c r="Q687" s="1"/>
      <c r="R687" s="1"/>
      <c r="S687" s="1"/>
      <c r="T687" s="1"/>
      <c r="U687" s="1"/>
      <c r="V687" s="1"/>
      <c r="W687" s="1"/>
      <c r="X687" s="1"/>
      <c r="Y687" s="1"/>
      <c r="Z687" s="1"/>
    </row>
    <row r="688" spans="1:26">
      <c r="A688" s="714"/>
      <c r="B688" s="714"/>
      <c r="C688" s="714"/>
      <c r="D688" s="753"/>
      <c r="E688" s="753"/>
      <c r="F688" s="767"/>
      <c r="G688" s="714"/>
      <c r="H688" s="110"/>
      <c r="I688" s="530"/>
      <c r="J688" s="453"/>
      <c r="K688" s="514"/>
      <c r="L688" s="453"/>
      <c r="M688" s="1"/>
      <c r="N688" s="1"/>
      <c r="O688" s="1"/>
      <c r="P688" s="1"/>
      <c r="Q688" s="1"/>
      <c r="R688" s="1"/>
      <c r="S688" s="1"/>
      <c r="T688" s="1"/>
      <c r="U688" s="1"/>
      <c r="V688" s="1"/>
      <c r="W688" s="1"/>
      <c r="X688" s="1"/>
      <c r="Y688" s="1"/>
      <c r="Z688" s="1"/>
    </row>
    <row r="689" spans="1:26">
      <c r="A689" s="714"/>
      <c r="B689" s="714"/>
      <c r="C689" s="714"/>
      <c r="D689" s="753"/>
      <c r="E689" s="753"/>
      <c r="F689" s="767"/>
      <c r="G689" s="714"/>
      <c r="H689" s="110"/>
      <c r="I689" s="530"/>
      <c r="J689" s="453"/>
      <c r="K689" s="514"/>
      <c r="L689" s="453"/>
      <c r="M689" s="1"/>
      <c r="N689" s="1"/>
      <c r="O689" s="1"/>
      <c r="P689" s="1"/>
      <c r="Q689" s="1"/>
      <c r="R689" s="1"/>
      <c r="S689" s="1"/>
      <c r="T689" s="1"/>
      <c r="U689" s="1"/>
      <c r="V689" s="1"/>
      <c r="W689" s="1"/>
      <c r="X689" s="1"/>
      <c r="Y689" s="1"/>
      <c r="Z689" s="1"/>
    </row>
    <row r="690" spans="1:26">
      <c r="A690" s="714"/>
      <c r="B690" s="714"/>
      <c r="C690" s="714"/>
      <c r="D690" s="753"/>
      <c r="E690" s="753"/>
      <c r="F690" s="767"/>
      <c r="G690" s="714"/>
      <c r="H690" s="110"/>
      <c r="I690" s="530"/>
      <c r="J690" s="453"/>
      <c r="K690" s="514"/>
      <c r="L690" s="453"/>
      <c r="M690" s="1"/>
      <c r="N690" s="1"/>
      <c r="O690" s="1"/>
      <c r="P690" s="1"/>
      <c r="Q690" s="1"/>
      <c r="R690" s="1"/>
      <c r="S690" s="1"/>
      <c r="T690" s="1"/>
      <c r="U690" s="1"/>
      <c r="V690" s="1"/>
      <c r="W690" s="1"/>
      <c r="X690" s="1"/>
      <c r="Y690" s="1"/>
      <c r="Z690" s="1"/>
    </row>
    <row r="691" spans="1:26">
      <c r="A691" s="714"/>
      <c r="B691" s="714"/>
      <c r="C691" s="714"/>
      <c r="D691" s="753"/>
      <c r="E691" s="753"/>
      <c r="F691" s="767"/>
      <c r="G691" s="714"/>
      <c r="H691" s="110"/>
      <c r="I691" s="530"/>
      <c r="J691" s="453"/>
      <c r="K691" s="514"/>
      <c r="L691" s="453"/>
      <c r="M691" s="1"/>
      <c r="N691" s="1"/>
      <c r="O691" s="1"/>
      <c r="P691" s="1"/>
      <c r="Q691" s="1"/>
      <c r="R691" s="1"/>
      <c r="S691" s="1"/>
      <c r="T691" s="1"/>
      <c r="U691" s="1"/>
      <c r="V691" s="1"/>
      <c r="W691" s="1"/>
      <c r="X691" s="1"/>
      <c r="Y691" s="1"/>
      <c r="Z691" s="1"/>
    </row>
    <row r="692" spans="1:26">
      <c r="A692" s="714"/>
      <c r="B692" s="714"/>
      <c r="C692" s="714"/>
      <c r="D692" s="753"/>
      <c r="E692" s="753"/>
      <c r="F692" s="767"/>
      <c r="G692" s="714"/>
      <c r="H692" s="110"/>
      <c r="I692" s="530"/>
      <c r="J692" s="453"/>
      <c r="K692" s="514"/>
      <c r="L692" s="453"/>
      <c r="M692" s="1"/>
      <c r="N692" s="1"/>
      <c r="O692" s="1"/>
      <c r="P692" s="1"/>
      <c r="Q692" s="1"/>
      <c r="R692" s="1"/>
      <c r="S692" s="1"/>
      <c r="T692" s="1"/>
      <c r="U692" s="1"/>
      <c r="V692" s="1"/>
      <c r="W692" s="1"/>
      <c r="X692" s="1"/>
      <c r="Y692" s="1"/>
      <c r="Z692" s="1"/>
    </row>
    <row r="693" spans="1:26">
      <c r="A693" s="714"/>
      <c r="B693" s="714"/>
      <c r="C693" s="714"/>
      <c r="D693" s="753"/>
      <c r="E693" s="753"/>
      <c r="F693" s="767"/>
      <c r="G693" s="714"/>
      <c r="H693" s="110"/>
      <c r="I693" s="530"/>
      <c r="J693" s="453"/>
      <c r="K693" s="514"/>
      <c r="L693" s="453"/>
      <c r="M693" s="1"/>
      <c r="N693" s="1"/>
      <c r="O693" s="1"/>
      <c r="P693" s="1"/>
      <c r="Q693" s="1"/>
      <c r="R693" s="1"/>
      <c r="S693" s="1"/>
      <c r="T693" s="1"/>
      <c r="U693" s="1"/>
      <c r="V693" s="1"/>
      <c r="W693" s="1"/>
      <c r="X693" s="1"/>
      <c r="Y693" s="1"/>
      <c r="Z693" s="1"/>
    </row>
    <row r="694" spans="1:26">
      <c r="A694" s="714"/>
      <c r="B694" s="714"/>
      <c r="C694" s="714"/>
      <c r="D694" s="753"/>
      <c r="E694" s="753"/>
      <c r="F694" s="767"/>
      <c r="G694" s="714"/>
      <c r="H694" s="110"/>
      <c r="I694" s="530"/>
      <c r="J694" s="453"/>
      <c r="K694" s="514"/>
      <c r="L694" s="453"/>
      <c r="M694" s="1"/>
      <c r="N694" s="1"/>
      <c r="O694" s="1"/>
      <c r="P694" s="1"/>
      <c r="Q694" s="1"/>
      <c r="R694" s="1"/>
      <c r="S694" s="1"/>
      <c r="T694" s="1"/>
      <c r="U694" s="1"/>
      <c r="V694" s="1"/>
      <c r="W694" s="1"/>
      <c r="X694" s="1"/>
      <c r="Y694" s="1"/>
      <c r="Z694" s="1"/>
    </row>
    <row r="695" spans="1:26">
      <c r="A695" s="714"/>
      <c r="B695" s="714"/>
      <c r="C695" s="714"/>
      <c r="D695" s="753"/>
      <c r="E695" s="753"/>
      <c r="F695" s="767"/>
      <c r="G695" s="714"/>
      <c r="H695" s="110"/>
      <c r="I695" s="530"/>
      <c r="J695" s="453"/>
      <c r="K695" s="514"/>
      <c r="L695" s="453"/>
      <c r="M695" s="1"/>
      <c r="N695" s="1"/>
      <c r="O695" s="1"/>
      <c r="P695" s="1"/>
      <c r="Q695" s="1"/>
      <c r="R695" s="1"/>
      <c r="S695" s="1"/>
      <c r="T695" s="1"/>
      <c r="U695" s="1"/>
      <c r="V695" s="1"/>
      <c r="W695" s="1"/>
      <c r="X695" s="1"/>
      <c r="Y695" s="1"/>
      <c r="Z695" s="1"/>
    </row>
    <row r="696" spans="1:26">
      <c r="A696" s="714"/>
      <c r="B696" s="714"/>
      <c r="C696" s="714"/>
      <c r="D696" s="753"/>
      <c r="E696" s="753"/>
      <c r="F696" s="767"/>
      <c r="G696" s="714"/>
      <c r="H696" s="110"/>
      <c r="I696" s="530"/>
      <c r="J696" s="453"/>
      <c r="K696" s="514"/>
      <c r="L696" s="453"/>
      <c r="M696" s="1"/>
      <c r="N696" s="1"/>
      <c r="O696" s="1"/>
      <c r="P696" s="1"/>
      <c r="Q696" s="1"/>
      <c r="R696" s="1"/>
      <c r="S696" s="1"/>
      <c r="T696" s="1"/>
      <c r="U696" s="1"/>
      <c r="V696" s="1"/>
      <c r="W696" s="1"/>
      <c r="X696" s="1"/>
      <c r="Y696" s="1"/>
      <c r="Z696" s="1"/>
    </row>
    <row r="697" spans="1:26">
      <c r="A697" s="714"/>
      <c r="B697" s="714"/>
      <c r="C697" s="714"/>
      <c r="D697" s="753"/>
      <c r="E697" s="753"/>
      <c r="F697" s="767"/>
      <c r="G697" s="714"/>
      <c r="H697" s="110"/>
      <c r="I697" s="530"/>
      <c r="J697" s="453"/>
      <c r="K697" s="514"/>
      <c r="L697" s="453"/>
      <c r="M697" s="1"/>
      <c r="N697" s="1"/>
      <c r="O697" s="1"/>
      <c r="P697" s="1"/>
      <c r="Q697" s="1"/>
      <c r="R697" s="1"/>
      <c r="S697" s="1"/>
      <c r="T697" s="1"/>
      <c r="U697" s="1"/>
      <c r="V697" s="1"/>
      <c r="W697" s="1"/>
      <c r="X697" s="1"/>
      <c r="Y697" s="1"/>
      <c r="Z697" s="1"/>
    </row>
    <row r="698" spans="1:26">
      <c r="A698" s="714"/>
      <c r="B698" s="714"/>
      <c r="C698" s="714"/>
      <c r="D698" s="753"/>
      <c r="E698" s="753"/>
      <c r="F698" s="767"/>
      <c r="G698" s="714"/>
      <c r="H698" s="110"/>
      <c r="I698" s="530"/>
      <c r="J698" s="453"/>
      <c r="K698" s="514"/>
      <c r="L698" s="453"/>
      <c r="M698" s="1"/>
      <c r="N698" s="1"/>
      <c r="O698" s="1"/>
      <c r="P698" s="1"/>
      <c r="Q698" s="1"/>
      <c r="R698" s="1"/>
      <c r="S698" s="1"/>
      <c r="T698" s="1"/>
      <c r="U698" s="1"/>
      <c r="V698" s="1"/>
      <c r="W698" s="1"/>
      <c r="X698" s="1"/>
      <c r="Y698" s="1"/>
      <c r="Z698" s="1"/>
    </row>
    <row r="699" spans="1:26">
      <c r="A699" s="714"/>
      <c r="B699" s="714"/>
      <c r="C699" s="714"/>
      <c r="D699" s="753"/>
      <c r="E699" s="753"/>
      <c r="F699" s="767"/>
      <c r="G699" s="714"/>
      <c r="H699" s="110"/>
      <c r="I699" s="530"/>
      <c r="J699" s="453"/>
      <c r="K699" s="514"/>
      <c r="L699" s="453"/>
      <c r="M699" s="1"/>
      <c r="N699" s="1"/>
      <c r="O699" s="1"/>
      <c r="P699" s="1"/>
      <c r="Q699" s="1"/>
      <c r="R699" s="1"/>
      <c r="S699" s="1"/>
      <c r="T699" s="1"/>
      <c r="U699" s="1"/>
      <c r="V699" s="1"/>
      <c r="W699" s="1"/>
      <c r="X699" s="1"/>
      <c r="Y699" s="1"/>
      <c r="Z699" s="1"/>
    </row>
    <row r="700" spans="1:26">
      <c r="A700" s="680"/>
      <c r="B700" s="680"/>
      <c r="C700" s="680"/>
      <c r="D700" s="681"/>
      <c r="E700" s="681"/>
      <c r="F700" s="22"/>
      <c r="G700" s="1"/>
      <c r="H700" s="110"/>
      <c r="I700" s="530"/>
      <c r="J700" s="453"/>
      <c r="K700" s="514"/>
      <c r="L700" s="453"/>
      <c r="M700" s="1"/>
      <c r="N700" s="1"/>
      <c r="O700" s="1"/>
      <c r="P700" s="1"/>
      <c r="Q700" s="1"/>
      <c r="R700" s="1"/>
      <c r="S700" s="1"/>
      <c r="T700" s="1"/>
      <c r="U700" s="1"/>
      <c r="V700" s="1"/>
      <c r="W700" s="1"/>
      <c r="X700" s="1"/>
      <c r="Y700" s="1"/>
      <c r="Z700" s="1"/>
    </row>
    <row r="701" spans="1:26">
      <c r="A701" s="680"/>
      <c r="B701" s="680"/>
      <c r="C701" s="680"/>
      <c r="D701" s="681"/>
      <c r="E701" s="681"/>
      <c r="F701" s="22"/>
      <c r="G701" s="1"/>
      <c r="H701" s="110"/>
      <c r="I701" s="530"/>
      <c r="J701" s="453"/>
      <c r="K701" s="514"/>
      <c r="L701" s="453"/>
      <c r="M701" s="1"/>
      <c r="N701" s="1"/>
      <c r="O701" s="1"/>
      <c r="P701" s="1"/>
      <c r="Q701" s="1"/>
      <c r="R701" s="1"/>
      <c r="S701" s="1"/>
      <c r="T701" s="1"/>
      <c r="U701" s="1"/>
      <c r="V701" s="1"/>
      <c r="W701" s="1"/>
      <c r="X701" s="1"/>
      <c r="Y701" s="1"/>
      <c r="Z701" s="1"/>
    </row>
    <row r="702" spans="1:26">
      <c r="A702" s="680"/>
      <c r="B702" s="680"/>
      <c r="C702" s="680"/>
      <c r="D702" s="681"/>
      <c r="E702" s="681"/>
      <c r="F702" s="22"/>
      <c r="G702" s="1"/>
      <c r="H702" s="110"/>
      <c r="I702" s="530"/>
      <c r="J702" s="453"/>
      <c r="K702" s="514"/>
      <c r="L702" s="453"/>
      <c r="M702" s="1"/>
      <c r="N702" s="1"/>
      <c r="O702" s="1"/>
      <c r="P702" s="1"/>
      <c r="Q702" s="1"/>
      <c r="R702" s="1"/>
      <c r="S702" s="1"/>
      <c r="T702" s="1"/>
      <c r="U702" s="1"/>
      <c r="V702" s="1"/>
      <c r="W702" s="1"/>
      <c r="X702" s="1"/>
      <c r="Y702" s="1"/>
      <c r="Z702" s="1"/>
    </row>
    <row r="703" spans="1:26">
      <c r="A703" s="680"/>
      <c r="B703" s="680"/>
      <c r="C703" s="680"/>
      <c r="D703" s="681"/>
      <c r="E703" s="681"/>
      <c r="F703" s="22"/>
      <c r="G703" s="1"/>
      <c r="H703" s="110"/>
      <c r="I703" s="530"/>
      <c r="J703" s="453"/>
      <c r="K703" s="514"/>
      <c r="L703" s="453"/>
      <c r="M703" s="1"/>
      <c r="N703" s="1"/>
      <c r="O703" s="1"/>
      <c r="P703" s="1"/>
      <c r="Q703" s="1"/>
      <c r="R703" s="1"/>
      <c r="S703" s="1"/>
      <c r="T703" s="1"/>
      <c r="U703" s="1"/>
      <c r="V703" s="1"/>
      <c r="W703" s="1"/>
      <c r="X703" s="1"/>
      <c r="Y703" s="1"/>
      <c r="Z703" s="1"/>
    </row>
    <row r="704" spans="1:26">
      <c r="A704" s="680"/>
      <c r="B704" s="680"/>
      <c r="C704" s="680"/>
      <c r="D704" s="681"/>
      <c r="E704" s="681"/>
      <c r="F704" s="22"/>
      <c r="G704" s="1"/>
      <c r="H704" s="110"/>
      <c r="I704" s="530"/>
      <c r="J704" s="453"/>
      <c r="K704" s="514"/>
      <c r="L704" s="453"/>
      <c r="M704" s="1"/>
      <c r="N704" s="1"/>
      <c r="O704" s="1"/>
      <c r="P704" s="1"/>
      <c r="Q704" s="1"/>
      <c r="R704" s="1"/>
      <c r="S704" s="1"/>
      <c r="T704" s="1"/>
      <c r="U704" s="1"/>
      <c r="V704" s="1"/>
      <c r="W704" s="1"/>
      <c r="X704" s="1"/>
      <c r="Y704" s="1"/>
      <c r="Z704" s="1"/>
    </row>
    <row r="705" spans="1:26">
      <c r="A705" s="680"/>
      <c r="B705" s="680"/>
      <c r="C705" s="680"/>
      <c r="D705" s="681"/>
      <c r="E705" s="681"/>
      <c r="F705" s="22"/>
      <c r="G705" s="1"/>
      <c r="H705" s="110"/>
      <c r="I705" s="530"/>
      <c r="J705" s="453"/>
      <c r="K705" s="514"/>
      <c r="L705" s="453"/>
      <c r="M705" s="1"/>
      <c r="N705" s="1"/>
      <c r="O705" s="1"/>
      <c r="P705" s="1"/>
      <c r="Q705" s="1"/>
      <c r="R705" s="1"/>
      <c r="S705" s="1"/>
      <c r="T705" s="1"/>
      <c r="U705" s="1"/>
      <c r="V705" s="1"/>
      <c r="W705" s="1"/>
      <c r="X705" s="1"/>
      <c r="Y705" s="1"/>
      <c r="Z705" s="1"/>
    </row>
    <row r="706" spans="1:26">
      <c r="A706" s="680"/>
      <c r="B706" s="680"/>
      <c r="C706" s="680"/>
      <c r="D706" s="681"/>
      <c r="E706" s="681"/>
      <c r="F706" s="22"/>
      <c r="G706" s="1"/>
      <c r="H706" s="110"/>
      <c r="I706" s="530"/>
      <c r="J706" s="453"/>
      <c r="K706" s="514"/>
      <c r="L706" s="453"/>
      <c r="M706" s="1"/>
      <c r="N706" s="1"/>
      <c r="O706" s="1"/>
      <c r="P706" s="1"/>
      <c r="Q706" s="1"/>
      <c r="R706" s="1"/>
      <c r="S706" s="1"/>
      <c r="T706" s="1"/>
      <c r="U706" s="1"/>
      <c r="V706" s="1"/>
      <c r="W706" s="1"/>
      <c r="X706" s="1"/>
      <c r="Y706" s="1"/>
      <c r="Z706" s="1"/>
    </row>
    <row r="707" spans="1:26">
      <c r="A707" s="680"/>
      <c r="B707" s="680"/>
      <c r="C707" s="680"/>
      <c r="D707" s="681"/>
      <c r="E707" s="681"/>
      <c r="F707" s="22"/>
      <c r="G707" s="1"/>
      <c r="H707" s="110"/>
      <c r="I707" s="530"/>
      <c r="J707" s="453"/>
      <c r="K707" s="514"/>
      <c r="L707" s="453"/>
      <c r="M707" s="1"/>
      <c r="N707" s="1"/>
      <c r="O707" s="1"/>
      <c r="P707" s="1"/>
      <c r="Q707" s="1"/>
      <c r="R707" s="1"/>
      <c r="S707" s="1"/>
      <c r="T707" s="1"/>
      <c r="U707" s="1"/>
      <c r="V707" s="1"/>
      <c r="W707" s="1"/>
      <c r="X707" s="1"/>
      <c r="Y707" s="1"/>
      <c r="Z707" s="1"/>
    </row>
    <row r="708" spans="1:26">
      <c r="A708" s="680"/>
      <c r="B708" s="680"/>
      <c r="C708" s="680"/>
      <c r="D708" s="681"/>
      <c r="E708" s="681"/>
      <c r="F708" s="22"/>
      <c r="G708" s="1"/>
      <c r="H708" s="110"/>
      <c r="I708" s="530"/>
      <c r="J708" s="453"/>
      <c r="K708" s="514"/>
      <c r="L708" s="453"/>
      <c r="M708" s="1"/>
      <c r="N708" s="1"/>
      <c r="O708" s="1"/>
      <c r="P708" s="1"/>
      <c r="Q708" s="1"/>
      <c r="R708" s="1"/>
      <c r="S708" s="1"/>
      <c r="T708" s="1"/>
      <c r="U708" s="1"/>
      <c r="V708" s="1"/>
      <c r="W708" s="1"/>
      <c r="X708" s="1"/>
      <c r="Y708" s="1"/>
      <c r="Z708" s="1"/>
    </row>
    <row r="709" spans="1:26">
      <c r="A709" s="680"/>
      <c r="B709" s="680"/>
      <c r="C709" s="680"/>
      <c r="D709" s="681"/>
      <c r="E709" s="681"/>
      <c r="F709" s="22"/>
      <c r="G709" s="1"/>
      <c r="H709" s="110"/>
      <c r="I709" s="530"/>
      <c r="J709" s="453"/>
      <c r="K709" s="514"/>
      <c r="L709" s="453"/>
      <c r="M709" s="1"/>
      <c r="N709" s="1"/>
      <c r="O709" s="1"/>
      <c r="P709" s="1"/>
      <c r="Q709" s="1"/>
      <c r="R709" s="1"/>
      <c r="S709" s="1"/>
      <c r="T709" s="1"/>
      <c r="U709" s="1"/>
      <c r="V709" s="1"/>
      <c r="W709" s="1"/>
      <c r="X709" s="1"/>
      <c r="Y709" s="1"/>
      <c r="Z709" s="1"/>
    </row>
    <row r="710" spans="1:26">
      <c r="A710" s="680"/>
      <c r="B710" s="680"/>
      <c r="C710" s="680"/>
      <c r="D710" s="681"/>
      <c r="E710" s="681"/>
      <c r="F710" s="22"/>
      <c r="G710" s="1"/>
      <c r="H710" s="110"/>
      <c r="I710" s="530"/>
      <c r="J710" s="453"/>
      <c r="K710" s="514"/>
      <c r="L710" s="453"/>
      <c r="M710" s="1"/>
      <c r="N710" s="1"/>
      <c r="O710" s="1"/>
      <c r="P710" s="1"/>
      <c r="Q710" s="1"/>
      <c r="R710" s="1"/>
      <c r="S710" s="1"/>
      <c r="T710" s="1"/>
      <c r="U710" s="1"/>
      <c r="V710" s="1"/>
      <c r="W710" s="1"/>
      <c r="X710" s="1"/>
      <c r="Y710" s="1"/>
      <c r="Z710" s="1"/>
    </row>
    <row r="711" spans="1:26">
      <c r="A711" s="680"/>
      <c r="B711" s="680"/>
      <c r="C711" s="680"/>
      <c r="D711" s="681"/>
      <c r="E711" s="681"/>
      <c r="F711" s="22"/>
      <c r="G711" s="1"/>
      <c r="H711" s="110"/>
      <c r="I711" s="530"/>
      <c r="J711" s="453"/>
      <c r="K711" s="514"/>
      <c r="L711" s="453"/>
      <c r="M711" s="1"/>
      <c r="N711" s="1"/>
      <c r="O711" s="1"/>
      <c r="P711" s="1"/>
      <c r="Q711" s="1"/>
      <c r="R711" s="1"/>
      <c r="S711" s="1"/>
      <c r="T711" s="1"/>
      <c r="U711" s="1"/>
      <c r="V711" s="1"/>
      <c r="W711" s="1"/>
      <c r="X711" s="1"/>
      <c r="Y711" s="1"/>
      <c r="Z711" s="1"/>
    </row>
    <row r="712" spans="1:26">
      <c r="A712" s="680"/>
      <c r="B712" s="680"/>
      <c r="C712" s="680"/>
      <c r="D712" s="681"/>
      <c r="E712" s="681"/>
      <c r="F712" s="22"/>
      <c r="G712" s="1"/>
      <c r="H712" s="110"/>
      <c r="I712" s="530"/>
      <c r="J712" s="453"/>
      <c r="K712" s="514"/>
      <c r="L712" s="453"/>
      <c r="M712" s="1"/>
      <c r="N712" s="1"/>
      <c r="O712" s="1"/>
      <c r="P712" s="1"/>
      <c r="Q712" s="1"/>
      <c r="R712" s="1"/>
      <c r="S712" s="1"/>
      <c r="T712" s="1"/>
      <c r="U712" s="1"/>
      <c r="V712" s="1"/>
      <c r="W712" s="1"/>
      <c r="X712" s="1"/>
      <c r="Y712" s="1"/>
      <c r="Z712" s="1"/>
    </row>
    <row r="713" spans="1:26">
      <c r="A713" s="680"/>
      <c r="B713" s="680"/>
      <c r="C713" s="680"/>
      <c r="D713" s="681"/>
      <c r="E713" s="681"/>
      <c r="F713" s="22"/>
      <c r="G713" s="1"/>
      <c r="H713" s="110"/>
      <c r="I713" s="530"/>
      <c r="J713" s="453"/>
      <c r="K713" s="514"/>
      <c r="L713" s="453"/>
      <c r="M713" s="1"/>
      <c r="N713" s="1"/>
      <c r="O713" s="1"/>
      <c r="P713" s="1"/>
      <c r="Q713" s="1"/>
      <c r="R713" s="1"/>
      <c r="S713" s="1"/>
      <c r="T713" s="1"/>
      <c r="U713" s="1"/>
      <c r="V713" s="1"/>
      <c r="W713" s="1"/>
      <c r="X713" s="1"/>
      <c r="Y713" s="1"/>
      <c r="Z713" s="1"/>
    </row>
    <row r="714" spans="1:26">
      <c r="A714" s="680"/>
      <c r="B714" s="680"/>
      <c r="C714" s="680"/>
      <c r="D714" s="681"/>
      <c r="E714" s="681"/>
      <c r="F714" s="22"/>
      <c r="G714" s="1"/>
      <c r="H714" s="110"/>
      <c r="I714" s="530"/>
      <c r="J714" s="453"/>
      <c r="K714" s="514"/>
      <c r="L714" s="453"/>
      <c r="M714" s="1"/>
      <c r="N714" s="1"/>
      <c r="O714" s="1"/>
      <c r="P714" s="1"/>
      <c r="Q714" s="1"/>
      <c r="R714" s="1"/>
      <c r="S714" s="1"/>
      <c r="T714" s="1"/>
      <c r="U714" s="1"/>
      <c r="V714" s="1"/>
      <c r="W714" s="1"/>
      <c r="X714" s="1"/>
      <c r="Y714" s="1"/>
      <c r="Z714" s="1"/>
    </row>
    <row r="715" spans="1:26">
      <c r="A715" s="680"/>
      <c r="B715" s="680"/>
      <c r="C715" s="680"/>
      <c r="D715" s="681"/>
      <c r="E715" s="681"/>
      <c r="F715" s="22"/>
      <c r="G715" s="1"/>
      <c r="H715" s="110"/>
      <c r="I715" s="530"/>
      <c r="J715" s="453"/>
      <c r="K715" s="514"/>
      <c r="L715" s="453"/>
      <c r="M715" s="1"/>
      <c r="N715" s="1"/>
      <c r="O715" s="1"/>
      <c r="P715" s="1"/>
      <c r="Q715" s="1"/>
      <c r="R715" s="1"/>
      <c r="S715" s="1"/>
      <c r="T715" s="1"/>
      <c r="U715" s="1"/>
      <c r="V715" s="1"/>
      <c r="W715" s="1"/>
      <c r="X715" s="1"/>
      <c r="Y715" s="1"/>
      <c r="Z715" s="1"/>
    </row>
    <row r="716" spans="1:26">
      <c r="A716" s="680"/>
      <c r="B716" s="680"/>
      <c r="C716" s="680"/>
      <c r="D716" s="681"/>
      <c r="E716" s="681"/>
      <c r="F716" s="22"/>
      <c r="G716" s="1"/>
      <c r="H716" s="110"/>
      <c r="I716" s="530"/>
      <c r="J716" s="453"/>
      <c r="K716" s="514"/>
      <c r="L716" s="453"/>
      <c r="M716" s="1"/>
      <c r="N716" s="1"/>
      <c r="O716" s="1"/>
      <c r="P716" s="1"/>
      <c r="Q716" s="1"/>
      <c r="R716" s="1"/>
      <c r="S716" s="1"/>
      <c r="T716" s="1"/>
      <c r="U716" s="1"/>
      <c r="V716" s="1"/>
      <c r="W716" s="1"/>
      <c r="X716" s="1"/>
      <c r="Y716" s="1"/>
      <c r="Z716" s="1"/>
    </row>
    <row r="717" spans="1:26">
      <c r="A717" s="680"/>
      <c r="B717" s="680"/>
      <c r="C717" s="680"/>
      <c r="D717" s="681"/>
      <c r="E717" s="681"/>
      <c r="F717" s="22"/>
      <c r="G717" s="1"/>
      <c r="H717" s="110"/>
      <c r="I717" s="530"/>
      <c r="J717" s="453"/>
      <c r="K717" s="514"/>
      <c r="L717" s="453"/>
      <c r="M717" s="1"/>
      <c r="N717" s="1"/>
      <c r="O717" s="1"/>
      <c r="P717" s="1"/>
      <c r="Q717" s="1"/>
      <c r="R717" s="1"/>
      <c r="S717" s="1"/>
      <c r="T717" s="1"/>
      <c r="U717" s="1"/>
      <c r="V717" s="1"/>
      <c r="W717" s="1"/>
      <c r="X717" s="1"/>
      <c r="Y717" s="1"/>
      <c r="Z717" s="1"/>
    </row>
    <row r="718" spans="1:26">
      <c r="A718" s="680"/>
      <c r="B718" s="680"/>
      <c r="C718" s="680"/>
      <c r="D718" s="681"/>
      <c r="E718" s="681"/>
      <c r="F718" s="22"/>
      <c r="G718" s="1"/>
      <c r="H718" s="110"/>
      <c r="I718" s="530"/>
      <c r="J718" s="453"/>
      <c r="K718" s="514"/>
      <c r="L718" s="453"/>
      <c r="M718" s="1"/>
      <c r="N718" s="1"/>
      <c r="O718" s="1"/>
      <c r="P718" s="1"/>
      <c r="Q718" s="1"/>
      <c r="R718" s="1"/>
      <c r="S718" s="1"/>
      <c r="T718" s="1"/>
      <c r="U718" s="1"/>
      <c r="V718" s="1"/>
      <c r="W718" s="1"/>
      <c r="X718" s="1"/>
      <c r="Y718" s="1"/>
      <c r="Z718" s="1"/>
    </row>
    <row r="719" spans="1:26">
      <c r="A719" s="680"/>
      <c r="B719" s="680"/>
      <c r="C719" s="680"/>
      <c r="D719" s="681"/>
      <c r="E719" s="681"/>
      <c r="F719" s="22"/>
      <c r="G719" s="1"/>
      <c r="H719" s="110"/>
      <c r="I719" s="530"/>
      <c r="J719" s="453"/>
      <c r="K719" s="514"/>
      <c r="L719" s="453"/>
      <c r="M719" s="1"/>
      <c r="N719" s="1"/>
      <c r="O719" s="1"/>
      <c r="P719" s="1"/>
      <c r="Q719" s="1"/>
      <c r="R719" s="1"/>
      <c r="S719" s="1"/>
      <c r="T719" s="1"/>
      <c r="U719" s="1"/>
      <c r="V719" s="1"/>
      <c r="W719" s="1"/>
      <c r="X719" s="1"/>
      <c r="Y719" s="1"/>
      <c r="Z719" s="1"/>
    </row>
    <row r="720" spans="1:26">
      <c r="A720" s="680"/>
      <c r="B720" s="680"/>
      <c r="C720" s="680"/>
      <c r="D720" s="681"/>
      <c r="E720" s="681"/>
      <c r="F720" s="22"/>
      <c r="G720" s="1"/>
      <c r="H720" s="110"/>
      <c r="I720" s="530"/>
      <c r="J720" s="453"/>
      <c r="K720" s="514"/>
      <c r="L720" s="453"/>
      <c r="M720" s="1"/>
      <c r="N720" s="1"/>
      <c r="O720" s="1"/>
      <c r="P720" s="1"/>
      <c r="Q720" s="1"/>
      <c r="R720" s="1"/>
      <c r="S720" s="1"/>
      <c r="T720" s="1"/>
      <c r="U720" s="1"/>
      <c r="V720" s="1"/>
      <c r="W720" s="1"/>
      <c r="X720" s="1"/>
      <c r="Y720" s="1"/>
      <c r="Z720" s="1"/>
    </row>
    <row r="721" spans="1:26">
      <c r="A721" s="680"/>
      <c r="B721" s="680"/>
      <c r="C721" s="680"/>
      <c r="D721" s="681"/>
      <c r="E721" s="681"/>
      <c r="F721" s="22"/>
      <c r="G721" s="1"/>
      <c r="H721" s="110"/>
      <c r="I721" s="530"/>
      <c r="J721" s="453"/>
      <c r="K721" s="514"/>
      <c r="L721" s="453"/>
      <c r="M721" s="1"/>
      <c r="N721" s="1"/>
      <c r="O721" s="1"/>
      <c r="P721" s="1"/>
      <c r="Q721" s="1"/>
      <c r="R721" s="1"/>
      <c r="S721" s="1"/>
      <c r="T721" s="1"/>
      <c r="U721" s="1"/>
      <c r="V721" s="1"/>
      <c r="W721" s="1"/>
      <c r="X721" s="1"/>
      <c r="Y721" s="1"/>
      <c r="Z721" s="1"/>
    </row>
    <row r="722" spans="1:26">
      <c r="A722" s="680"/>
      <c r="B722" s="680"/>
      <c r="C722" s="680"/>
      <c r="D722" s="681"/>
      <c r="E722" s="681"/>
      <c r="F722" s="22"/>
      <c r="G722" s="1"/>
      <c r="H722" s="110"/>
      <c r="I722" s="530"/>
      <c r="J722" s="453"/>
      <c r="K722" s="514"/>
      <c r="L722" s="453"/>
      <c r="M722" s="1"/>
      <c r="N722" s="1"/>
      <c r="O722" s="1"/>
      <c r="P722" s="1"/>
      <c r="Q722" s="1"/>
      <c r="R722" s="1"/>
      <c r="S722" s="1"/>
      <c r="T722" s="1"/>
      <c r="U722" s="1"/>
      <c r="V722" s="1"/>
      <c r="W722" s="1"/>
      <c r="X722" s="1"/>
      <c r="Y722" s="1"/>
      <c r="Z722" s="1"/>
    </row>
    <row r="723" spans="1:26">
      <c r="A723" s="680"/>
      <c r="B723" s="680"/>
      <c r="C723" s="680"/>
      <c r="D723" s="681"/>
      <c r="E723" s="681"/>
      <c r="F723" s="22"/>
      <c r="G723" s="1"/>
      <c r="H723" s="110"/>
      <c r="I723" s="530"/>
      <c r="J723" s="453"/>
      <c r="K723" s="514"/>
      <c r="L723" s="453"/>
      <c r="M723" s="1"/>
      <c r="N723" s="1"/>
      <c r="O723" s="1"/>
      <c r="P723" s="1"/>
      <c r="Q723" s="1"/>
      <c r="R723" s="1"/>
      <c r="S723" s="1"/>
      <c r="T723" s="1"/>
      <c r="U723" s="1"/>
      <c r="V723" s="1"/>
      <c r="W723" s="1"/>
      <c r="X723" s="1"/>
      <c r="Y723" s="1"/>
      <c r="Z723" s="1"/>
    </row>
    <row r="724" spans="1:26">
      <c r="A724" s="680"/>
      <c r="B724" s="680"/>
      <c r="C724" s="680"/>
      <c r="D724" s="681"/>
      <c r="E724" s="681"/>
      <c r="F724" s="22"/>
      <c r="G724" s="1"/>
      <c r="H724" s="110"/>
      <c r="I724" s="530"/>
      <c r="J724" s="453"/>
      <c r="K724" s="514"/>
      <c r="L724" s="453"/>
      <c r="M724" s="1"/>
      <c r="N724" s="1"/>
      <c r="O724" s="1"/>
      <c r="P724" s="1"/>
      <c r="Q724" s="1"/>
      <c r="R724" s="1"/>
      <c r="S724" s="1"/>
      <c r="T724" s="1"/>
      <c r="U724" s="1"/>
      <c r="V724" s="1"/>
      <c r="W724" s="1"/>
      <c r="X724" s="1"/>
      <c r="Y724" s="1"/>
      <c r="Z724" s="1"/>
    </row>
    <row r="725" spans="1:26">
      <c r="A725" s="680"/>
      <c r="B725" s="680"/>
      <c r="C725" s="680"/>
      <c r="D725" s="681"/>
      <c r="E725" s="681"/>
      <c r="F725" s="22"/>
      <c r="G725" s="1"/>
      <c r="H725" s="110"/>
      <c r="I725" s="530"/>
      <c r="J725" s="453"/>
      <c r="K725" s="514"/>
      <c r="L725" s="453"/>
      <c r="M725" s="1"/>
      <c r="N725" s="1"/>
      <c r="O725" s="1"/>
      <c r="P725" s="1"/>
      <c r="Q725" s="1"/>
      <c r="R725" s="1"/>
      <c r="S725" s="1"/>
      <c r="T725" s="1"/>
      <c r="U725" s="1"/>
      <c r="V725" s="1"/>
      <c r="W725" s="1"/>
      <c r="X725" s="1"/>
      <c r="Y725" s="1"/>
      <c r="Z725" s="1"/>
    </row>
    <row r="726" spans="1:26">
      <c r="A726" s="680"/>
      <c r="B726" s="680"/>
      <c r="C726" s="680"/>
      <c r="D726" s="681"/>
      <c r="E726" s="681"/>
      <c r="F726" s="22"/>
      <c r="G726" s="1"/>
      <c r="H726" s="110"/>
      <c r="I726" s="530"/>
      <c r="J726" s="453"/>
      <c r="K726" s="514"/>
      <c r="L726" s="453"/>
      <c r="M726" s="1"/>
      <c r="N726" s="1"/>
      <c r="O726" s="1"/>
      <c r="P726" s="1"/>
      <c r="Q726" s="1"/>
      <c r="R726" s="1"/>
      <c r="S726" s="1"/>
      <c r="T726" s="1"/>
      <c r="U726" s="1"/>
      <c r="V726" s="1"/>
      <c r="W726" s="1"/>
      <c r="X726" s="1"/>
      <c r="Y726" s="1"/>
      <c r="Z726" s="1"/>
    </row>
    <row r="727" spans="1:26">
      <c r="A727" s="680"/>
      <c r="B727" s="680"/>
      <c r="C727" s="680"/>
      <c r="D727" s="681"/>
      <c r="E727" s="681"/>
      <c r="F727" s="22"/>
      <c r="G727" s="1"/>
      <c r="H727" s="110"/>
      <c r="I727" s="530"/>
      <c r="J727" s="453"/>
      <c r="K727" s="514"/>
      <c r="L727" s="453"/>
      <c r="M727" s="1"/>
      <c r="N727" s="1"/>
      <c r="O727" s="1"/>
      <c r="P727" s="1"/>
      <c r="Q727" s="1"/>
      <c r="R727" s="1"/>
      <c r="S727" s="1"/>
      <c r="T727" s="1"/>
      <c r="U727" s="1"/>
      <c r="V727" s="1"/>
      <c r="W727" s="1"/>
      <c r="X727" s="1"/>
      <c r="Y727" s="1"/>
      <c r="Z727" s="1"/>
    </row>
    <row r="728" spans="1:26">
      <c r="A728" s="680"/>
      <c r="B728" s="680"/>
      <c r="C728" s="680"/>
      <c r="D728" s="681"/>
      <c r="E728" s="681"/>
      <c r="F728" s="22"/>
      <c r="G728" s="1"/>
      <c r="H728" s="110"/>
      <c r="I728" s="530"/>
      <c r="J728" s="453"/>
      <c r="K728" s="514"/>
      <c r="L728" s="453"/>
      <c r="M728" s="1"/>
      <c r="N728" s="1"/>
      <c r="O728" s="1"/>
      <c r="P728" s="1"/>
      <c r="Q728" s="1"/>
      <c r="R728" s="1"/>
      <c r="S728" s="1"/>
      <c r="T728" s="1"/>
      <c r="U728" s="1"/>
      <c r="V728" s="1"/>
      <c r="W728" s="1"/>
      <c r="X728" s="1"/>
      <c r="Y728" s="1"/>
      <c r="Z728" s="1"/>
    </row>
    <row r="729" spans="1:26">
      <c r="A729" s="680"/>
      <c r="B729" s="680"/>
      <c r="C729" s="680"/>
      <c r="D729" s="681"/>
      <c r="E729" s="681"/>
      <c r="F729" s="22"/>
      <c r="G729" s="1"/>
      <c r="H729" s="110"/>
      <c r="I729" s="530"/>
      <c r="J729" s="453"/>
      <c r="K729" s="514"/>
      <c r="L729" s="453"/>
      <c r="M729" s="1"/>
      <c r="N729" s="1"/>
      <c r="O729" s="1"/>
      <c r="P729" s="1"/>
      <c r="Q729" s="1"/>
      <c r="R729" s="1"/>
      <c r="S729" s="1"/>
      <c r="T729" s="1"/>
      <c r="U729" s="1"/>
      <c r="V729" s="1"/>
      <c r="W729" s="1"/>
      <c r="X729" s="1"/>
      <c r="Y729" s="1"/>
      <c r="Z729" s="1"/>
    </row>
    <row r="730" spans="1:26">
      <c r="A730" s="680"/>
      <c r="B730" s="680"/>
      <c r="C730" s="680"/>
      <c r="D730" s="681"/>
      <c r="E730" s="681"/>
      <c r="F730" s="22"/>
      <c r="G730" s="1"/>
      <c r="H730" s="110"/>
      <c r="I730" s="530"/>
      <c r="J730" s="453"/>
      <c r="K730" s="514"/>
      <c r="L730" s="453"/>
      <c r="M730" s="1"/>
      <c r="N730" s="1"/>
      <c r="O730" s="1"/>
      <c r="P730" s="1"/>
      <c r="Q730" s="1"/>
      <c r="R730" s="1"/>
      <c r="S730" s="1"/>
      <c r="T730" s="1"/>
      <c r="U730" s="1"/>
      <c r="V730" s="1"/>
      <c r="W730" s="1"/>
      <c r="X730" s="1"/>
      <c r="Y730" s="1"/>
      <c r="Z730" s="1"/>
    </row>
    <row r="731" spans="1:26">
      <c r="A731" s="680"/>
      <c r="B731" s="680"/>
      <c r="C731" s="680"/>
      <c r="D731" s="681"/>
      <c r="E731" s="681"/>
      <c r="F731" s="22"/>
      <c r="G731" s="1"/>
      <c r="H731" s="110"/>
      <c r="I731" s="530"/>
      <c r="J731" s="453"/>
      <c r="K731" s="514"/>
      <c r="L731" s="453"/>
      <c r="M731" s="1"/>
      <c r="N731" s="1"/>
      <c r="O731" s="1"/>
      <c r="P731" s="1"/>
      <c r="Q731" s="1"/>
      <c r="R731" s="1"/>
      <c r="S731" s="1"/>
      <c r="T731" s="1"/>
      <c r="U731" s="1"/>
      <c r="V731" s="1"/>
      <c r="W731" s="1"/>
      <c r="X731" s="1"/>
      <c r="Y731" s="1"/>
      <c r="Z731" s="1"/>
    </row>
    <row r="732" spans="1:26">
      <c r="A732" s="680"/>
      <c r="B732" s="680"/>
      <c r="C732" s="680"/>
      <c r="D732" s="681"/>
      <c r="E732" s="681"/>
      <c r="F732" s="22"/>
      <c r="G732" s="1"/>
      <c r="H732" s="110"/>
      <c r="I732" s="530"/>
      <c r="J732" s="453"/>
      <c r="K732" s="514"/>
      <c r="L732" s="453"/>
      <c r="M732" s="1"/>
      <c r="N732" s="1"/>
      <c r="O732" s="1"/>
      <c r="P732" s="1"/>
      <c r="Q732" s="1"/>
      <c r="R732" s="1"/>
      <c r="S732" s="1"/>
      <c r="T732" s="1"/>
      <c r="U732" s="1"/>
      <c r="V732" s="1"/>
      <c r="W732" s="1"/>
      <c r="X732" s="1"/>
      <c r="Y732" s="1"/>
      <c r="Z732" s="1"/>
    </row>
    <row r="733" spans="1:26">
      <c r="A733" s="680"/>
      <c r="B733" s="680"/>
      <c r="C733" s="680"/>
      <c r="D733" s="681"/>
      <c r="E733" s="681"/>
      <c r="F733" s="22"/>
      <c r="G733" s="1"/>
      <c r="H733" s="110"/>
      <c r="I733" s="530"/>
      <c r="J733" s="453"/>
      <c r="K733" s="514"/>
      <c r="L733" s="453"/>
      <c r="M733" s="1"/>
      <c r="N733" s="1"/>
      <c r="O733" s="1"/>
      <c r="P733" s="1"/>
      <c r="Q733" s="1"/>
      <c r="R733" s="1"/>
      <c r="S733" s="1"/>
      <c r="T733" s="1"/>
      <c r="U733" s="1"/>
      <c r="V733" s="1"/>
      <c r="W733" s="1"/>
      <c r="X733" s="1"/>
      <c r="Y733" s="1"/>
      <c r="Z733" s="1"/>
    </row>
    <row r="734" spans="1:26">
      <c r="A734" s="680"/>
      <c r="B734" s="680"/>
      <c r="C734" s="680"/>
      <c r="D734" s="681"/>
      <c r="E734" s="681"/>
      <c r="F734" s="22"/>
      <c r="G734" s="1"/>
      <c r="H734" s="110"/>
      <c r="I734" s="530"/>
      <c r="J734" s="453"/>
      <c r="K734" s="514"/>
      <c r="L734" s="453"/>
      <c r="M734" s="1"/>
      <c r="N734" s="1"/>
      <c r="O734" s="1"/>
      <c r="P734" s="1"/>
      <c r="Q734" s="1"/>
      <c r="R734" s="1"/>
      <c r="S734" s="1"/>
      <c r="T734" s="1"/>
      <c r="U734" s="1"/>
      <c r="V734" s="1"/>
      <c r="W734" s="1"/>
      <c r="X734" s="1"/>
      <c r="Y734" s="1"/>
      <c r="Z734" s="1"/>
    </row>
    <row r="735" spans="1:26">
      <c r="A735" s="680"/>
      <c r="B735" s="680"/>
      <c r="C735" s="680"/>
      <c r="D735" s="681"/>
      <c r="E735" s="681"/>
      <c r="F735" s="22"/>
      <c r="G735" s="1"/>
      <c r="H735" s="110"/>
      <c r="I735" s="530"/>
      <c r="J735" s="453"/>
      <c r="K735" s="514"/>
      <c r="L735" s="453"/>
      <c r="M735" s="1"/>
      <c r="N735" s="1"/>
      <c r="O735" s="1"/>
      <c r="P735" s="1"/>
      <c r="Q735" s="1"/>
      <c r="R735" s="1"/>
      <c r="S735" s="1"/>
      <c r="T735" s="1"/>
      <c r="U735" s="1"/>
      <c r="V735" s="1"/>
      <c r="W735" s="1"/>
      <c r="X735" s="1"/>
      <c r="Y735" s="1"/>
      <c r="Z735" s="1"/>
    </row>
    <row r="736" spans="1:26">
      <c r="A736" s="680"/>
      <c r="B736" s="680"/>
      <c r="C736" s="680"/>
      <c r="D736" s="681"/>
      <c r="E736" s="681"/>
      <c r="F736" s="22"/>
      <c r="G736" s="1"/>
      <c r="H736" s="110"/>
      <c r="I736" s="530"/>
      <c r="J736" s="453"/>
      <c r="K736" s="514"/>
      <c r="L736" s="453"/>
      <c r="M736" s="1"/>
      <c r="N736" s="1"/>
      <c r="O736" s="1"/>
      <c r="P736" s="1"/>
      <c r="Q736" s="1"/>
      <c r="R736" s="1"/>
      <c r="S736" s="1"/>
      <c r="T736" s="1"/>
      <c r="U736" s="1"/>
      <c r="V736" s="1"/>
      <c r="W736" s="1"/>
      <c r="X736" s="1"/>
      <c r="Y736" s="1"/>
      <c r="Z736" s="1"/>
    </row>
    <row r="737" spans="1:26">
      <c r="A737" s="680"/>
      <c r="B737" s="680"/>
      <c r="C737" s="680"/>
      <c r="D737" s="681"/>
      <c r="E737" s="681"/>
      <c r="F737" s="22"/>
      <c r="G737" s="1"/>
      <c r="H737" s="110"/>
      <c r="I737" s="530"/>
      <c r="J737" s="453"/>
      <c r="K737" s="514"/>
      <c r="L737" s="453"/>
      <c r="M737" s="1"/>
      <c r="N737" s="1"/>
      <c r="O737" s="1"/>
      <c r="P737" s="1"/>
      <c r="Q737" s="1"/>
      <c r="R737" s="1"/>
      <c r="S737" s="1"/>
      <c r="T737" s="1"/>
      <c r="U737" s="1"/>
      <c r="V737" s="1"/>
      <c r="W737" s="1"/>
      <c r="X737" s="1"/>
      <c r="Y737" s="1"/>
      <c r="Z737" s="1"/>
    </row>
    <row r="738" spans="1:26">
      <c r="A738" s="680"/>
      <c r="B738" s="680"/>
      <c r="C738" s="680"/>
      <c r="D738" s="681"/>
      <c r="E738" s="681"/>
      <c r="F738" s="22"/>
      <c r="G738" s="1"/>
      <c r="H738" s="110"/>
      <c r="I738" s="530"/>
      <c r="J738" s="453"/>
      <c r="K738" s="514"/>
      <c r="L738" s="453"/>
      <c r="M738" s="1"/>
      <c r="N738" s="1"/>
      <c r="O738" s="1"/>
      <c r="P738" s="1"/>
      <c r="Q738" s="1"/>
      <c r="R738" s="1"/>
      <c r="S738" s="1"/>
      <c r="T738" s="1"/>
      <c r="U738" s="1"/>
      <c r="V738" s="1"/>
      <c r="W738" s="1"/>
      <c r="X738" s="1"/>
      <c r="Y738" s="1"/>
      <c r="Z738" s="1"/>
    </row>
    <row r="739" spans="1:26">
      <c r="A739" s="680"/>
      <c r="B739" s="680"/>
      <c r="C739" s="680"/>
      <c r="D739" s="681"/>
      <c r="E739" s="681"/>
      <c r="F739" s="22"/>
      <c r="G739" s="1"/>
      <c r="H739" s="110"/>
      <c r="I739" s="530"/>
      <c r="J739" s="453"/>
      <c r="K739" s="514"/>
      <c r="L739" s="453"/>
      <c r="M739" s="1"/>
      <c r="N739" s="1"/>
      <c r="O739" s="1"/>
      <c r="P739" s="1"/>
      <c r="Q739" s="1"/>
      <c r="R739" s="1"/>
      <c r="S739" s="1"/>
      <c r="T739" s="1"/>
      <c r="U739" s="1"/>
      <c r="V739" s="1"/>
      <c r="W739" s="1"/>
      <c r="X739" s="1"/>
      <c r="Y739" s="1"/>
      <c r="Z739" s="1"/>
    </row>
    <row r="740" spans="1:26">
      <c r="A740" s="680"/>
      <c r="B740" s="680"/>
      <c r="C740" s="680"/>
      <c r="D740" s="681"/>
      <c r="E740" s="681"/>
      <c r="F740" s="22"/>
      <c r="G740" s="1"/>
      <c r="H740" s="110"/>
      <c r="I740" s="530"/>
      <c r="J740" s="453"/>
      <c r="K740" s="514"/>
      <c r="L740" s="453"/>
      <c r="M740" s="1"/>
      <c r="N740" s="1"/>
      <c r="O740" s="1"/>
      <c r="P740" s="1"/>
      <c r="Q740" s="1"/>
      <c r="R740" s="1"/>
      <c r="S740" s="1"/>
      <c r="T740" s="1"/>
      <c r="U740" s="1"/>
      <c r="V740" s="1"/>
      <c r="W740" s="1"/>
      <c r="X740" s="1"/>
      <c r="Y740" s="1"/>
      <c r="Z740" s="1"/>
    </row>
    <row r="741" spans="1:26">
      <c r="A741" s="680"/>
      <c r="B741" s="680"/>
      <c r="C741" s="680"/>
      <c r="D741" s="681"/>
      <c r="E741" s="681"/>
      <c r="F741" s="22"/>
      <c r="G741" s="1"/>
      <c r="H741" s="110"/>
      <c r="I741" s="530"/>
      <c r="J741" s="453"/>
      <c r="K741" s="514"/>
      <c r="L741" s="453"/>
      <c r="M741" s="1"/>
      <c r="N741" s="1"/>
      <c r="O741" s="1"/>
      <c r="P741" s="1"/>
      <c r="Q741" s="1"/>
      <c r="R741" s="1"/>
      <c r="S741" s="1"/>
      <c r="T741" s="1"/>
      <c r="U741" s="1"/>
      <c r="V741" s="1"/>
      <c r="W741" s="1"/>
      <c r="X741" s="1"/>
      <c r="Y741" s="1"/>
      <c r="Z741" s="1"/>
    </row>
    <row r="742" spans="1:26">
      <c r="A742" s="680"/>
      <c r="B742" s="680"/>
      <c r="C742" s="680"/>
      <c r="D742" s="681"/>
      <c r="E742" s="681"/>
      <c r="F742" s="22"/>
      <c r="G742" s="1"/>
      <c r="H742" s="110"/>
      <c r="I742" s="530"/>
      <c r="J742" s="453"/>
      <c r="K742" s="514"/>
      <c r="L742" s="453"/>
      <c r="M742" s="1"/>
      <c r="N742" s="1"/>
      <c r="O742" s="1"/>
      <c r="P742" s="1"/>
      <c r="Q742" s="1"/>
      <c r="R742" s="1"/>
      <c r="S742" s="1"/>
      <c r="T742" s="1"/>
      <c r="U742" s="1"/>
      <c r="V742" s="1"/>
      <c r="W742" s="1"/>
      <c r="X742" s="1"/>
      <c r="Y742" s="1"/>
      <c r="Z742" s="1"/>
    </row>
    <row r="743" spans="1:26">
      <c r="A743" s="680"/>
      <c r="B743" s="680"/>
      <c r="C743" s="680"/>
      <c r="D743" s="681"/>
      <c r="E743" s="681"/>
      <c r="F743" s="22"/>
      <c r="G743" s="1"/>
      <c r="H743" s="110"/>
      <c r="I743" s="530"/>
      <c r="J743" s="453"/>
      <c r="K743" s="514"/>
      <c r="L743" s="453"/>
      <c r="M743" s="1"/>
      <c r="N743" s="1"/>
      <c r="O743" s="1"/>
      <c r="P743" s="1"/>
      <c r="Q743" s="1"/>
      <c r="R743" s="1"/>
      <c r="S743" s="1"/>
      <c r="T743" s="1"/>
      <c r="U743" s="1"/>
      <c r="V743" s="1"/>
      <c r="W743" s="1"/>
      <c r="X743" s="1"/>
      <c r="Y743" s="1"/>
      <c r="Z743" s="1"/>
    </row>
    <row r="744" spans="1:26">
      <c r="A744" s="680"/>
      <c r="B744" s="680"/>
      <c r="C744" s="680"/>
      <c r="D744" s="681"/>
      <c r="E744" s="681"/>
      <c r="F744" s="22"/>
      <c r="G744" s="1"/>
      <c r="H744" s="110"/>
      <c r="I744" s="530"/>
      <c r="J744" s="453"/>
      <c r="K744" s="514"/>
      <c r="L744" s="453"/>
      <c r="M744" s="1"/>
      <c r="N744" s="1"/>
      <c r="O744" s="1"/>
      <c r="P744" s="1"/>
      <c r="Q744" s="1"/>
      <c r="R744" s="1"/>
      <c r="S744" s="1"/>
      <c r="T744" s="1"/>
      <c r="U744" s="1"/>
      <c r="V744" s="1"/>
      <c r="W744" s="1"/>
      <c r="X744" s="1"/>
      <c r="Y744" s="1"/>
      <c r="Z744" s="1"/>
    </row>
    <row r="745" spans="1:26">
      <c r="A745" s="680"/>
      <c r="B745" s="680"/>
      <c r="C745" s="680"/>
      <c r="D745" s="681"/>
      <c r="E745" s="681"/>
      <c r="F745" s="22"/>
      <c r="G745" s="1"/>
      <c r="H745" s="110"/>
      <c r="I745" s="530"/>
      <c r="J745" s="453"/>
      <c r="K745" s="514"/>
      <c r="L745" s="453"/>
      <c r="M745" s="1"/>
      <c r="N745" s="1"/>
      <c r="O745" s="1"/>
      <c r="P745" s="1"/>
      <c r="Q745" s="1"/>
      <c r="R745" s="1"/>
      <c r="S745" s="1"/>
      <c r="T745" s="1"/>
      <c r="U745" s="1"/>
      <c r="V745" s="1"/>
      <c r="W745" s="1"/>
      <c r="X745" s="1"/>
      <c r="Y745" s="1"/>
      <c r="Z745" s="1"/>
    </row>
    <row r="746" spans="1:26">
      <c r="A746" s="680"/>
      <c r="B746" s="680"/>
      <c r="C746" s="680"/>
      <c r="D746" s="681"/>
      <c r="E746" s="681"/>
      <c r="F746" s="22"/>
      <c r="G746" s="1"/>
      <c r="H746" s="110"/>
      <c r="I746" s="530"/>
      <c r="J746" s="453"/>
      <c r="K746" s="514"/>
      <c r="L746" s="453"/>
      <c r="M746" s="1"/>
      <c r="N746" s="1"/>
      <c r="O746" s="1"/>
      <c r="P746" s="1"/>
      <c r="Q746" s="1"/>
      <c r="R746" s="1"/>
      <c r="S746" s="1"/>
      <c r="T746" s="1"/>
      <c r="U746" s="1"/>
      <c r="V746" s="1"/>
      <c r="W746" s="1"/>
      <c r="X746" s="1"/>
      <c r="Y746" s="1"/>
      <c r="Z746" s="1"/>
    </row>
    <row r="747" spans="1:26">
      <c r="A747" s="680"/>
      <c r="B747" s="680"/>
      <c r="C747" s="680"/>
      <c r="D747" s="681"/>
      <c r="E747" s="681"/>
      <c r="F747" s="22"/>
      <c r="G747" s="1"/>
      <c r="H747" s="110"/>
      <c r="I747" s="530"/>
      <c r="J747" s="453"/>
      <c r="K747" s="514"/>
      <c r="L747" s="453"/>
      <c r="M747" s="1"/>
      <c r="N747" s="1"/>
      <c r="O747" s="1"/>
      <c r="P747" s="1"/>
      <c r="Q747" s="1"/>
      <c r="R747" s="1"/>
      <c r="S747" s="1"/>
      <c r="T747" s="1"/>
      <c r="U747" s="1"/>
      <c r="V747" s="1"/>
      <c r="W747" s="1"/>
      <c r="X747" s="1"/>
      <c r="Y747" s="1"/>
      <c r="Z747" s="1"/>
    </row>
    <row r="748" spans="1:26">
      <c r="A748" s="680"/>
      <c r="B748" s="680"/>
      <c r="C748" s="680"/>
      <c r="D748" s="681"/>
      <c r="E748" s="681"/>
      <c r="F748" s="22"/>
      <c r="G748" s="1"/>
      <c r="H748" s="110"/>
      <c r="I748" s="530"/>
      <c r="J748" s="453"/>
      <c r="K748" s="514"/>
      <c r="L748" s="453"/>
      <c r="M748" s="1"/>
      <c r="N748" s="1"/>
      <c r="O748" s="1"/>
      <c r="P748" s="1"/>
      <c r="Q748" s="1"/>
      <c r="R748" s="1"/>
      <c r="S748" s="1"/>
      <c r="T748" s="1"/>
      <c r="U748" s="1"/>
      <c r="V748" s="1"/>
      <c r="W748" s="1"/>
      <c r="X748" s="1"/>
      <c r="Y748" s="1"/>
      <c r="Z748" s="1"/>
    </row>
    <row r="749" spans="1:26">
      <c r="A749" s="680"/>
      <c r="B749" s="680"/>
      <c r="C749" s="680"/>
      <c r="D749" s="681"/>
      <c r="E749" s="681"/>
      <c r="F749" s="22"/>
      <c r="G749" s="1"/>
      <c r="H749" s="110"/>
      <c r="I749" s="530"/>
      <c r="J749" s="453"/>
      <c r="K749" s="514"/>
      <c r="L749" s="453"/>
      <c r="M749" s="1"/>
      <c r="N749" s="1"/>
      <c r="O749" s="1"/>
      <c r="P749" s="1"/>
      <c r="Q749" s="1"/>
      <c r="R749" s="1"/>
      <c r="S749" s="1"/>
      <c r="T749" s="1"/>
      <c r="U749" s="1"/>
      <c r="V749" s="1"/>
      <c r="W749" s="1"/>
      <c r="X749" s="1"/>
      <c r="Y749" s="1"/>
      <c r="Z749" s="1"/>
    </row>
    <row r="750" spans="1:26">
      <c r="A750" s="680"/>
      <c r="B750" s="680"/>
      <c r="C750" s="680"/>
      <c r="D750" s="681"/>
      <c r="E750" s="681"/>
      <c r="F750" s="22"/>
      <c r="G750" s="1"/>
      <c r="H750" s="110"/>
      <c r="I750" s="530"/>
      <c r="J750" s="453"/>
      <c r="K750" s="514"/>
      <c r="L750" s="453"/>
      <c r="M750" s="1"/>
      <c r="N750" s="1"/>
      <c r="O750" s="1"/>
      <c r="P750" s="1"/>
      <c r="Q750" s="1"/>
      <c r="R750" s="1"/>
      <c r="S750" s="1"/>
      <c r="T750" s="1"/>
      <c r="U750" s="1"/>
      <c r="V750" s="1"/>
      <c r="W750" s="1"/>
      <c r="X750" s="1"/>
      <c r="Y750" s="1"/>
      <c r="Z750" s="1"/>
    </row>
    <row r="751" spans="1:26">
      <c r="A751" s="680"/>
      <c r="B751" s="680"/>
      <c r="C751" s="680"/>
      <c r="D751" s="681"/>
      <c r="E751" s="681"/>
      <c r="F751" s="22"/>
      <c r="G751" s="1"/>
      <c r="H751" s="110"/>
      <c r="I751" s="530"/>
      <c r="J751" s="453"/>
      <c r="K751" s="514"/>
      <c r="L751" s="453"/>
      <c r="M751" s="1"/>
      <c r="N751" s="1"/>
      <c r="O751" s="1"/>
      <c r="P751" s="1"/>
      <c r="Q751" s="1"/>
      <c r="R751" s="1"/>
      <c r="S751" s="1"/>
      <c r="T751" s="1"/>
      <c r="U751" s="1"/>
      <c r="V751" s="1"/>
      <c r="W751" s="1"/>
      <c r="X751" s="1"/>
      <c r="Y751" s="1"/>
      <c r="Z751" s="1"/>
    </row>
    <row r="752" spans="1:26">
      <c r="A752" s="680"/>
      <c r="B752" s="680"/>
      <c r="C752" s="680"/>
      <c r="D752" s="681"/>
      <c r="E752" s="681"/>
      <c r="F752" s="22"/>
      <c r="G752" s="1"/>
      <c r="H752" s="110"/>
      <c r="I752" s="530"/>
      <c r="J752" s="453"/>
      <c r="K752" s="514"/>
      <c r="L752" s="453"/>
      <c r="M752" s="1"/>
      <c r="N752" s="1"/>
      <c r="O752" s="1"/>
      <c r="P752" s="1"/>
      <c r="Q752" s="1"/>
      <c r="R752" s="1"/>
      <c r="S752" s="1"/>
      <c r="T752" s="1"/>
      <c r="U752" s="1"/>
      <c r="V752" s="1"/>
      <c r="W752" s="1"/>
      <c r="X752" s="1"/>
      <c r="Y752" s="1"/>
      <c r="Z752" s="1"/>
    </row>
    <row r="753" spans="1:26">
      <c r="A753" s="680"/>
      <c r="B753" s="680"/>
      <c r="C753" s="680"/>
      <c r="D753" s="681"/>
      <c r="E753" s="681"/>
      <c r="F753" s="22"/>
      <c r="G753" s="1"/>
      <c r="H753" s="110"/>
      <c r="I753" s="530"/>
      <c r="J753" s="453"/>
      <c r="K753" s="514"/>
      <c r="L753" s="453"/>
      <c r="M753" s="1"/>
      <c r="N753" s="1"/>
      <c r="O753" s="1"/>
      <c r="P753" s="1"/>
      <c r="Q753" s="1"/>
      <c r="R753" s="1"/>
      <c r="S753" s="1"/>
      <c r="T753" s="1"/>
      <c r="U753" s="1"/>
      <c r="V753" s="1"/>
      <c r="W753" s="1"/>
      <c r="X753" s="1"/>
      <c r="Y753" s="1"/>
      <c r="Z753" s="1"/>
    </row>
    <row r="754" spans="1:26">
      <c r="A754" s="680"/>
      <c r="B754" s="680"/>
      <c r="C754" s="680"/>
      <c r="D754" s="681"/>
      <c r="E754" s="681"/>
      <c r="F754" s="22"/>
      <c r="G754" s="1"/>
      <c r="H754" s="110"/>
      <c r="I754" s="530"/>
      <c r="J754" s="453"/>
      <c r="K754" s="514"/>
      <c r="L754" s="453"/>
      <c r="M754" s="1"/>
      <c r="N754" s="1"/>
      <c r="O754" s="1"/>
      <c r="P754" s="1"/>
      <c r="Q754" s="1"/>
      <c r="R754" s="1"/>
      <c r="S754" s="1"/>
      <c r="T754" s="1"/>
      <c r="U754" s="1"/>
      <c r="V754" s="1"/>
      <c r="W754" s="1"/>
      <c r="X754" s="1"/>
      <c r="Y754" s="1"/>
      <c r="Z754" s="1"/>
    </row>
    <row r="755" spans="1:26">
      <c r="A755" s="680"/>
      <c r="B755" s="680"/>
      <c r="C755" s="680"/>
      <c r="D755" s="681"/>
      <c r="E755" s="681"/>
      <c r="F755" s="22"/>
      <c r="G755" s="1"/>
      <c r="H755" s="110"/>
      <c r="I755" s="530"/>
      <c r="J755" s="453"/>
      <c r="K755" s="514"/>
      <c r="L755" s="453"/>
      <c r="M755" s="1"/>
      <c r="N755" s="1"/>
      <c r="O755" s="1"/>
      <c r="P755" s="1"/>
      <c r="Q755" s="1"/>
      <c r="R755" s="1"/>
      <c r="S755" s="1"/>
      <c r="T755" s="1"/>
      <c r="U755" s="1"/>
      <c r="V755" s="1"/>
      <c r="W755" s="1"/>
      <c r="X755" s="1"/>
      <c r="Y755" s="1"/>
      <c r="Z755" s="1"/>
    </row>
    <row r="756" spans="1:26">
      <c r="A756" s="680"/>
      <c r="B756" s="680"/>
      <c r="C756" s="680"/>
      <c r="D756" s="681"/>
      <c r="E756" s="681"/>
      <c r="F756" s="22"/>
      <c r="G756" s="1"/>
      <c r="H756" s="110"/>
      <c r="I756" s="530"/>
      <c r="J756" s="453"/>
      <c r="K756" s="514"/>
      <c r="L756" s="453"/>
      <c r="M756" s="1"/>
      <c r="N756" s="1"/>
      <c r="O756" s="1"/>
      <c r="P756" s="1"/>
      <c r="Q756" s="1"/>
      <c r="R756" s="1"/>
      <c r="S756" s="1"/>
      <c r="T756" s="1"/>
      <c r="U756" s="1"/>
      <c r="V756" s="1"/>
      <c r="W756" s="1"/>
      <c r="X756" s="1"/>
      <c r="Y756" s="1"/>
      <c r="Z756" s="1"/>
    </row>
    <row r="757" spans="1:26">
      <c r="A757" s="680"/>
      <c r="B757" s="680"/>
      <c r="C757" s="680"/>
      <c r="D757" s="681"/>
      <c r="E757" s="681"/>
      <c r="F757" s="22"/>
      <c r="G757" s="1"/>
      <c r="H757" s="110"/>
      <c r="I757" s="530"/>
      <c r="J757" s="453"/>
      <c r="K757" s="514"/>
      <c r="L757" s="453"/>
      <c r="M757" s="1"/>
      <c r="N757" s="1"/>
      <c r="O757" s="1"/>
      <c r="P757" s="1"/>
      <c r="Q757" s="1"/>
      <c r="R757" s="1"/>
      <c r="S757" s="1"/>
      <c r="T757" s="1"/>
      <c r="U757" s="1"/>
      <c r="V757" s="1"/>
      <c r="W757" s="1"/>
      <c r="X757" s="1"/>
      <c r="Y757" s="1"/>
      <c r="Z757" s="1"/>
    </row>
    <row r="758" spans="1:26">
      <c r="A758" s="680"/>
      <c r="B758" s="680"/>
      <c r="C758" s="680"/>
      <c r="D758" s="681"/>
      <c r="E758" s="681"/>
      <c r="F758" s="22"/>
      <c r="G758" s="1"/>
      <c r="H758" s="110"/>
      <c r="I758" s="530"/>
      <c r="J758" s="453"/>
      <c r="K758" s="514"/>
      <c r="L758" s="453"/>
      <c r="M758" s="1"/>
      <c r="N758" s="1"/>
      <c r="O758" s="1"/>
      <c r="P758" s="1"/>
      <c r="Q758" s="1"/>
      <c r="R758" s="1"/>
      <c r="S758" s="1"/>
      <c r="T758" s="1"/>
      <c r="U758" s="1"/>
      <c r="V758" s="1"/>
      <c r="W758" s="1"/>
      <c r="X758" s="1"/>
      <c r="Y758" s="1"/>
      <c r="Z758" s="1"/>
    </row>
    <row r="759" spans="1:26">
      <c r="A759" s="680"/>
      <c r="B759" s="680"/>
      <c r="C759" s="680"/>
      <c r="D759" s="681"/>
      <c r="E759" s="681"/>
      <c r="F759" s="22"/>
      <c r="G759" s="1"/>
      <c r="H759" s="110"/>
      <c r="I759" s="530"/>
      <c r="J759" s="453"/>
      <c r="K759" s="514"/>
      <c r="L759" s="453"/>
      <c r="M759" s="1"/>
      <c r="N759" s="1"/>
      <c r="O759" s="1"/>
      <c r="P759" s="1"/>
      <c r="Q759" s="1"/>
      <c r="R759" s="1"/>
      <c r="S759" s="1"/>
      <c r="T759" s="1"/>
      <c r="U759" s="1"/>
      <c r="V759" s="1"/>
      <c r="W759" s="1"/>
      <c r="X759" s="1"/>
      <c r="Y759" s="1"/>
      <c r="Z759" s="1"/>
    </row>
    <row r="760" spans="1:26">
      <c r="A760" s="680"/>
      <c r="B760" s="680"/>
      <c r="C760" s="680"/>
      <c r="D760" s="681"/>
      <c r="E760" s="681"/>
      <c r="F760" s="22"/>
      <c r="G760" s="1"/>
      <c r="H760" s="110"/>
      <c r="I760" s="530"/>
      <c r="J760" s="453"/>
      <c r="K760" s="514"/>
      <c r="L760" s="453"/>
      <c r="M760" s="1"/>
      <c r="N760" s="1"/>
      <c r="O760" s="1"/>
      <c r="P760" s="1"/>
      <c r="Q760" s="1"/>
      <c r="R760" s="1"/>
      <c r="S760" s="1"/>
      <c r="T760" s="1"/>
      <c r="U760" s="1"/>
      <c r="V760" s="1"/>
      <c r="W760" s="1"/>
      <c r="X760" s="1"/>
      <c r="Y760" s="1"/>
      <c r="Z760" s="1"/>
    </row>
    <row r="761" spans="1:26">
      <c r="A761" s="680"/>
      <c r="B761" s="680"/>
      <c r="C761" s="680"/>
      <c r="D761" s="681"/>
      <c r="E761" s="681"/>
      <c r="F761" s="22"/>
      <c r="G761" s="1"/>
      <c r="H761" s="110"/>
      <c r="I761" s="530"/>
      <c r="J761" s="453"/>
      <c r="K761" s="514"/>
      <c r="L761" s="453"/>
      <c r="M761" s="1"/>
      <c r="N761" s="1"/>
      <c r="O761" s="1"/>
      <c r="P761" s="1"/>
      <c r="Q761" s="1"/>
      <c r="R761" s="1"/>
      <c r="S761" s="1"/>
      <c r="T761" s="1"/>
      <c r="U761" s="1"/>
      <c r="V761" s="1"/>
      <c r="W761" s="1"/>
      <c r="X761" s="1"/>
      <c r="Y761" s="1"/>
      <c r="Z761" s="1"/>
    </row>
    <row r="762" spans="1:26">
      <c r="A762" s="680"/>
      <c r="B762" s="680"/>
      <c r="C762" s="680"/>
      <c r="D762" s="681"/>
      <c r="E762" s="681"/>
      <c r="F762" s="22"/>
      <c r="G762" s="1"/>
      <c r="H762" s="110"/>
      <c r="I762" s="530"/>
      <c r="J762" s="453"/>
      <c r="K762" s="514"/>
      <c r="L762" s="453"/>
      <c r="M762" s="1"/>
      <c r="N762" s="1"/>
      <c r="O762" s="1"/>
      <c r="P762" s="1"/>
      <c r="Q762" s="1"/>
      <c r="R762" s="1"/>
      <c r="S762" s="1"/>
      <c r="T762" s="1"/>
      <c r="U762" s="1"/>
      <c r="V762" s="1"/>
      <c r="W762" s="1"/>
      <c r="X762" s="1"/>
      <c r="Y762" s="1"/>
      <c r="Z762" s="1"/>
    </row>
    <row r="763" spans="1:26">
      <c r="A763" s="680"/>
      <c r="B763" s="680"/>
      <c r="C763" s="680"/>
      <c r="D763" s="681"/>
      <c r="E763" s="681"/>
      <c r="F763" s="22"/>
      <c r="G763" s="1"/>
      <c r="H763" s="110"/>
      <c r="I763" s="530"/>
      <c r="J763" s="453"/>
      <c r="K763" s="514"/>
      <c r="L763" s="453"/>
      <c r="M763" s="1"/>
      <c r="N763" s="1"/>
      <c r="O763" s="1"/>
      <c r="P763" s="1"/>
      <c r="Q763" s="1"/>
      <c r="R763" s="1"/>
      <c r="S763" s="1"/>
      <c r="T763" s="1"/>
      <c r="U763" s="1"/>
      <c r="V763" s="1"/>
      <c r="W763" s="1"/>
      <c r="X763" s="1"/>
      <c r="Y763" s="1"/>
      <c r="Z763" s="1"/>
    </row>
    <row r="764" spans="1:26">
      <c r="A764" s="680"/>
      <c r="B764" s="680"/>
      <c r="C764" s="680"/>
      <c r="D764" s="681"/>
      <c r="E764" s="681"/>
      <c r="F764" s="22"/>
      <c r="G764" s="1"/>
      <c r="H764" s="110"/>
      <c r="I764" s="530"/>
      <c r="J764" s="453"/>
      <c r="K764" s="514"/>
      <c r="L764" s="453"/>
      <c r="M764" s="1"/>
      <c r="N764" s="1"/>
      <c r="O764" s="1"/>
      <c r="P764" s="1"/>
      <c r="Q764" s="1"/>
      <c r="R764" s="1"/>
      <c r="S764" s="1"/>
      <c r="T764" s="1"/>
      <c r="U764" s="1"/>
      <c r="V764" s="1"/>
      <c r="W764" s="1"/>
      <c r="X764" s="1"/>
      <c r="Y764" s="1"/>
      <c r="Z764" s="1"/>
    </row>
    <row r="765" spans="1:26">
      <c r="A765" s="680"/>
      <c r="B765" s="680"/>
      <c r="C765" s="680"/>
      <c r="D765" s="681"/>
      <c r="E765" s="681"/>
      <c r="F765" s="22"/>
      <c r="G765" s="1"/>
      <c r="H765" s="110"/>
      <c r="I765" s="530"/>
      <c r="J765" s="453"/>
      <c r="K765" s="514"/>
      <c r="L765" s="453"/>
      <c r="M765" s="1"/>
      <c r="N765" s="1"/>
      <c r="O765" s="1"/>
      <c r="P765" s="1"/>
      <c r="Q765" s="1"/>
      <c r="R765" s="1"/>
      <c r="S765" s="1"/>
      <c r="T765" s="1"/>
      <c r="U765" s="1"/>
      <c r="V765" s="1"/>
      <c r="W765" s="1"/>
      <c r="X765" s="1"/>
      <c r="Y765" s="1"/>
      <c r="Z765" s="1"/>
    </row>
    <row r="766" spans="1:26">
      <c r="A766" s="680"/>
      <c r="B766" s="680"/>
      <c r="C766" s="680"/>
      <c r="D766" s="681"/>
      <c r="E766" s="681"/>
      <c r="F766" s="22"/>
      <c r="G766" s="1"/>
      <c r="H766" s="110"/>
      <c r="I766" s="530"/>
      <c r="J766" s="453"/>
      <c r="K766" s="514"/>
      <c r="L766" s="453"/>
      <c r="M766" s="1"/>
      <c r="N766" s="1"/>
      <c r="O766" s="1"/>
      <c r="P766" s="1"/>
      <c r="Q766" s="1"/>
      <c r="R766" s="1"/>
      <c r="S766" s="1"/>
      <c r="T766" s="1"/>
      <c r="U766" s="1"/>
      <c r="V766" s="1"/>
      <c r="W766" s="1"/>
      <c r="X766" s="1"/>
      <c r="Y766" s="1"/>
      <c r="Z766" s="1"/>
    </row>
    <row r="767" spans="1:26">
      <c r="A767" s="680"/>
      <c r="B767" s="680"/>
      <c r="C767" s="680"/>
      <c r="D767" s="681"/>
      <c r="E767" s="681"/>
      <c r="F767" s="22"/>
      <c r="G767" s="1"/>
      <c r="H767" s="110"/>
      <c r="I767" s="530"/>
      <c r="J767" s="453"/>
      <c r="K767" s="514"/>
      <c r="L767" s="453"/>
      <c r="M767" s="1"/>
      <c r="N767" s="1"/>
      <c r="O767" s="1"/>
      <c r="P767" s="1"/>
      <c r="Q767" s="1"/>
      <c r="R767" s="1"/>
      <c r="S767" s="1"/>
      <c r="T767" s="1"/>
      <c r="U767" s="1"/>
      <c r="V767" s="1"/>
      <c r="W767" s="1"/>
      <c r="X767" s="1"/>
      <c r="Y767" s="1"/>
      <c r="Z767" s="1"/>
    </row>
    <row r="768" spans="1:26">
      <c r="A768" s="78"/>
      <c r="B768" s="1"/>
      <c r="C768" s="1"/>
      <c r="E768" s="429"/>
      <c r="F768" s="22"/>
      <c r="G768" s="1"/>
      <c r="H768" s="110"/>
      <c r="I768" s="530"/>
      <c r="J768" s="453"/>
      <c r="K768" s="514"/>
      <c r="L768" s="453"/>
      <c r="M768" s="1"/>
      <c r="N768" s="1"/>
      <c r="O768" s="1"/>
      <c r="P768" s="1"/>
      <c r="Q768" s="1"/>
      <c r="R768" s="1"/>
      <c r="S768" s="1"/>
      <c r="T768" s="1"/>
      <c r="U768" s="1"/>
      <c r="V768" s="1"/>
      <c r="W768" s="1"/>
      <c r="X768" s="1"/>
      <c r="Y768" s="1"/>
      <c r="Z768" s="1"/>
    </row>
    <row r="769" spans="1:26">
      <c r="A769" s="78"/>
      <c r="B769" s="1"/>
      <c r="C769" s="1"/>
      <c r="E769" s="429"/>
      <c r="F769" s="22"/>
      <c r="G769" s="1"/>
      <c r="H769" s="110"/>
      <c r="I769" s="530"/>
      <c r="J769" s="453"/>
      <c r="K769" s="514"/>
      <c r="L769" s="453"/>
      <c r="M769" s="1"/>
      <c r="N769" s="1"/>
      <c r="O769" s="1"/>
      <c r="P769" s="1"/>
      <c r="Q769" s="1"/>
      <c r="R769" s="1"/>
      <c r="S769" s="1"/>
      <c r="T769" s="1"/>
      <c r="U769" s="1"/>
      <c r="V769" s="1"/>
      <c r="W769" s="1"/>
      <c r="X769" s="1"/>
      <c r="Y769" s="1"/>
      <c r="Z769" s="1"/>
    </row>
    <row r="770" spans="1:26">
      <c r="A770" s="78"/>
      <c r="B770" s="1"/>
      <c r="C770" s="1"/>
      <c r="E770" s="429"/>
      <c r="F770" s="22"/>
      <c r="G770" s="1"/>
      <c r="H770" s="110"/>
      <c r="I770" s="530"/>
      <c r="J770" s="453"/>
      <c r="K770" s="514"/>
      <c r="L770" s="453"/>
      <c r="M770" s="1"/>
      <c r="N770" s="1"/>
      <c r="O770" s="1"/>
      <c r="P770" s="1"/>
      <c r="Q770" s="1"/>
      <c r="R770" s="1"/>
      <c r="S770" s="1"/>
      <c r="T770" s="1"/>
      <c r="U770" s="1"/>
      <c r="V770" s="1"/>
      <c r="W770" s="1"/>
      <c r="X770" s="1"/>
      <c r="Y770" s="1"/>
      <c r="Z770" s="1"/>
    </row>
    <row r="771" spans="1:26">
      <c r="A771" s="78"/>
      <c r="B771" s="1"/>
      <c r="C771" s="1"/>
      <c r="E771" s="429"/>
      <c r="F771" s="22"/>
      <c r="G771" s="1"/>
      <c r="H771" s="110"/>
      <c r="I771" s="530"/>
      <c r="J771" s="453"/>
      <c r="K771" s="514"/>
      <c r="L771" s="453"/>
      <c r="M771" s="1"/>
      <c r="N771" s="1"/>
      <c r="O771" s="1"/>
      <c r="P771" s="1"/>
      <c r="Q771" s="1"/>
      <c r="R771" s="1"/>
      <c r="S771" s="1"/>
      <c r="T771" s="1"/>
      <c r="U771" s="1"/>
      <c r="V771" s="1"/>
      <c r="W771" s="1"/>
      <c r="X771" s="1"/>
      <c r="Y771" s="1"/>
      <c r="Z771" s="1"/>
    </row>
    <row r="772" spans="1:26">
      <c r="A772" s="78"/>
      <c r="B772" s="1"/>
      <c r="C772" s="1"/>
      <c r="E772" s="429"/>
      <c r="F772" s="22"/>
      <c r="G772" s="1"/>
      <c r="H772" s="110"/>
      <c r="I772" s="530"/>
      <c r="J772" s="453"/>
      <c r="K772" s="514"/>
      <c r="L772" s="453"/>
      <c r="M772" s="1"/>
      <c r="N772" s="1"/>
      <c r="O772" s="1"/>
      <c r="P772" s="1"/>
      <c r="Q772" s="1"/>
      <c r="R772" s="1"/>
      <c r="S772" s="1"/>
      <c r="T772" s="1"/>
      <c r="U772" s="1"/>
      <c r="V772" s="1"/>
      <c r="W772" s="1"/>
      <c r="X772" s="1"/>
      <c r="Y772" s="1"/>
      <c r="Z772" s="1"/>
    </row>
    <row r="773" spans="1:26">
      <c r="A773" s="78"/>
      <c r="B773" s="1"/>
      <c r="C773" s="1"/>
      <c r="E773" s="429"/>
      <c r="F773" s="22"/>
      <c r="G773" s="1"/>
      <c r="H773" s="110"/>
      <c r="I773" s="530"/>
      <c r="J773" s="453"/>
      <c r="K773" s="514"/>
      <c r="L773" s="453"/>
      <c r="M773" s="1"/>
      <c r="N773" s="1"/>
      <c r="O773" s="1"/>
      <c r="P773" s="1"/>
      <c r="Q773" s="1"/>
      <c r="R773" s="1"/>
      <c r="S773" s="1"/>
      <c r="T773" s="1"/>
      <c r="U773" s="1"/>
      <c r="V773" s="1"/>
      <c r="W773" s="1"/>
      <c r="X773" s="1"/>
      <c r="Y773" s="1"/>
      <c r="Z773" s="1"/>
    </row>
    <row r="774" spans="1:26">
      <c r="A774" s="78"/>
      <c r="B774" s="1"/>
      <c r="C774" s="1"/>
      <c r="E774" s="429"/>
      <c r="F774" s="22"/>
      <c r="G774" s="1"/>
      <c r="H774" s="110"/>
      <c r="I774" s="530"/>
      <c r="J774" s="453"/>
      <c r="K774" s="514"/>
      <c r="L774" s="453"/>
      <c r="M774" s="1"/>
      <c r="N774" s="1"/>
      <c r="O774" s="1"/>
      <c r="P774" s="1"/>
      <c r="Q774" s="1"/>
      <c r="R774" s="1"/>
      <c r="S774" s="1"/>
      <c r="T774" s="1"/>
      <c r="U774" s="1"/>
      <c r="V774" s="1"/>
      <c r="W774" s="1"/>
      <c r="X774" s="1"/>
      <c r="Y774" s="1"/>
      <c r="Z774" s="1"/>
    </row>
    <row r="775" spans="1:26">
      <c r="A775" s="78"/>
      <c r="B775" s="1"/>
      <c r="C775" s="1"/>
      <c r="E775" s="429"/>
      <c r="F775" s="22"/>
      <c r="G775" s="1"/>
      <c r="H775" s="110"/>
      <c r="I775" s="530"/>
      <c r="J775" s="453"/>
      <c r="K775" s="514"/>
      <c r="L775" s="453"/>
      <c r="M775" s="1"/>
      <c r="N775" s="1"/>
      <c r="O775" s="1"/>
      <c r="P775" s="1"/>
      <c r="Q775" s="1"/>
      <c r="R775" s="1"/>
      <c r="S775" s="1"/>
      <c r="T775" s="1"/>
      <c r="U775" s="1"/>
      <c r="V775" s="1"/>
      <c r="W775" s="1"/>
      <c r="X775" s="1"/>
      <c r="Y775" s="1"/>
      <c r="Z775" s="1"/>
    </row>
    <row r="776" spans="1:26">
      <c r="A776" s="78"/>
      <c r="B776" s="1"/>
      <c r="C776" s="1"/>
      <c r="E776" s="429"/>
      <c r="F776" s="22"/>
      <c r="G776" s="1"/>
      <c r="H776" s="110"/>
      <c r="I776" s="530"/>
      <c r="J776" s="453"/>
      <c r="K776" s="514"/>
      <c r="L776" s="453"/>
      <c r="M776" s="1"/>
      <c r="N776" s="1"/>
      <c r="O776" s="1"/>
      <c r="P776" s="1"/>
      <c r="Q776" s="1"/>
      <c r="R776" s="1"/>
      <c r="S776" s="1"/>
      <c r="T776" s="1"/>
      <c r="U776" s="1"/>
      <c r="V776" s="1"/>
      <c r="W776" s="1"/>
      <c r="X776" s="1"/>
      <c r="Y776" s="1"/>
      <c r="Z776" s="1"/>
    </row>
    <row r="777" spans="1:26">
      <c r="A777" s="78"/>
      <c r="B777" s="1"/>
      <c r="C777" s="1"/>
      <c r="E777" s="429"/>
      <c r="F777" s="22"/>
      <c r="G777" s="1"/>
      <c r="H777" s="110"/>
      <c r="I777" s="530"/>
      <c r="J777" s="453"/>
      <c r="K777" s="514"/>
      <c r="L777" s="453"/>
      <c r="M777" s="1"/>
      <c r="N777" s="1"/>
      <c r="O777" s="1"/>
      <c r="P777" s="1"/>
      <c r="Q777" s="1"/>
      <c r="R777" s="1"/>
      <c r="S777" s="1"/>
      <c r="T777" s="1"/>
      <c r="U777" s="1"/>
      <c r="V777" s="1"/>
      <c r="W777" s="1"/>
      <c r="X777" s="1"/>
      <c r="Y777" s="1"/>
      <c r="Z777" s="1"/>
    </row>
    <row r="778" spans="1:26">
      <c r="A778" s="78"/>
      <c r="B778" s="1"/>
      <c r="C778" s="1"/>
      <c r="E778" s="429"/>
      <c r="F778" s="22"/>
      <c r="G778" s="1"/>
      <c r="H778" s="110"/>
      <c r="I778" s="530"/>
      <c r="J778" s="453"/>
      <c r="K778" s="514"/>
      <c r="L778" s="453"/>
      <c r="M778" s="1"/>
      <c r="N778" s="1"/>
      <c r="O778" s="1"/>
      <c r="P778" s="1"/>
      <c r="Q778" s="1"/>
      <c r="R778" s="1"/>
      <c r="S778" s="1"/>
      <c r="T778" s="1"/>
      <c r="U778" s="1"/>
      <c r="V778" s="1"/>
      <c r="W778" s="1"/>
      <c r="X778" s="1"/>
      <c r="Y778" s="1"/>
      <c r="Z778" s="1"/>
    </row>
    <row r="779" spans="1:26">
      <c r="A779" s="78"/>
      <c r="B779" s="1"/>
      <c r="C779" s="1"/>
      <c r="E779" s="429"/>
      <c r="F779" s="22"/>
      <c r="G779" s="1"/>
      <c r="H779" s="110"/>
      <c r="I779" s="530"/>
      <c r="J779" s="453"/>
      <c r="K779" s="514"/>
      <c r="L779" s="453"/>
      <c r="M779" s="1"/>
      <c r="N779" s="1"/>
      <c r="O779" s="1"/>
      <c r="P779" s="1"/>
      <c r="Q779" s="1"/>
      <c r="R779" s="1"/>
      <c r="S779" s="1"/>
      <c r="T779" s="1"/>
      <c r="U779" s="1"/>
      <c r="V779" s="1"/>
      <c r="W779" s="1"/>
      <c r="X779" s="1"/>
      <c r="Y779" s="1"/>
      <c r="Z779" s="1"/>
    </row>
    <row r="780" spans="1:26">
      <c r="A780" s="78"/>
      <c r="B780" s="1"/>
      <c r="C780" s="1"/>
      <c r="E780" s="429"/>
      <c r="F780" s="22"/>
      <c r="G780" s="1"/>
      <c r="H780" s="110"/>
      <c r="I780" s="530"/>
      <c r="J780" s="453"/>
      <c r="K780" s="514"/>
      <c r="L780" s="453"/>
      <c r="M780" s="1"/>
      <c r="N780" s="1"/>
      <c r="O780" s="1"/>
      <c r="P780" s="1"/>
      <c r="Q780" s="1"/>
      <c r="R780" s="1"/>
      <c r="S780" s="1"/>
      <c r="T780" s="1"/>
      <c r="U780" s="1"/>
      <c r="V780" s="1"/>
      <c r="W780" s="1"/>
      <c r="X780" s="1"/>
      <c r="Y780" s="1"/>
      <c r="Z780" s="1"/>
    </row>
    <row r="781" spans="1:26">
      <c r="A781" s="78"/>
      <c r="B781" s="1"/>
      <c r="C781" s="1"/>
      <c r="E781" s="429"/>
      <c r="F781" s="22"/>
      <c r="G781" s="1"/>
      <c r="H781" s="110"/>
      <c r="I781" s="530"/>
      <c r="J781" s="453"/>
      <c r="K781" s="514"/>
      <c r="L781" s="453"/>
      <c r="M781" s="1"/>
      <c r="N781" s="1"/>
      <c r="O781" s="1"/>
      <c r="P781" s="1"/>
      <c r="Q781" s="1"/>
      <c r="R781" s="1"/>
      <c r="S781" s="1"/>
      <c r="T781" s="1"/>
      <c r="U781" s="1"/>
      <c r="V781" s="1"/>
      <c r="W781" s="1"/>
      <c r="X781" s="1"/>
      <c r="Y781" s="1"/>
      <c r="Z781" s="1"/>
    </row>
    <row r="782" spans="1:26">
      <c r="A782" s="78"/>
      <c r="B782" s="1"/>
      <c r="C782" s="1"/>
      <c r="E782" s="429"/>
      <c r="F782" s="22"/>
      <c r="G782" s="1"/>
      <c r="H782" s="110"/>
      <c r="I782" s="530"/>
      <c r="J782" s="453"/>
      <c r="K782" s="514"/>
      <c r="L782" s="453"/>
      <c r="M782" s="1"/>
      <c r="N782" s="1"/>
      <c r="O782" s="1"/>
      <c r="P782" s="1"/>
      <c r="Q782" s="1"/>
      <c r="R782" s="1"/>
      <c r="S782" s="1"/>
      <c r="T782" s="1"/>
      <c r="U782" s="1"/>
      <c r="V782" s="1"/>
      <c r="W782" s="1"/>
      <c r="X782" s="1"/>
      <c r="Y782" s="1"/>
      <c r="Z782" s="1"/>
    </row>
    <row r="783" spans="1:26">
      <c r="A783" s="78"/>
      <c r="B783" s="1"/>
      <c r="C783" s="1"/>
      <c r="E783" s="429"/>
      <c r="F783" s="22"/>
      <c r="G783" s="1"/>
      <c r="H783" s="110"/>
      <c r="I783" s="530"/>
      <c r="J783" s="453"/>
      <c r="K783" s="514"/>
      <c r="L783" s="453"/>
      <c r="M783" s="1"/>
      <c r="N783" s="1"/>
      <c r="O783" s="1"/>
      <c r="P783" s="1"/>
      <c r="Q783" s="1"/>
      <c r="R783" s="1"/>
      <c r="S783" s="1"/>
      <c r="T783" s="1"/>
      <c r="U783" s="1"/>
      <c r="V783" s="1"/>
      <c r="W783" s="1"/>
      <c r="X783" s="1"/>
      <c r="Y783" s="1"/>
      <c r="Z783" s="1"/>
    </row>
    <row r="784" spans="1:26">
      <c r="A784" s="78"/>
      <c r="B784" s="1"/>
      <c r="C784" s="1"/>
      <c r="E784" s="429"/>
      <c r="F784" s="22"/>
      <c r="G784" s="1"/>
      <c r="H784" s="110"/>
      <c r="I784" s="530"/>
      <c r="J784" s="453"/>
      <c r="K784" s="514"/>
      <c r="L784" s="453"/>
      <c r="M784" s="1"/>
      <c r="N784" s="1"/>
      <c r="O784" s="1"/>
      <c r="P784" s="1"/>
      <c r="Q784" s="1"/>
      <c r="R784" s="1"/>
      <c r="S784" s="1"/>
      <c r="T784" s="1"/>
      <c r="U784" s="1"/>
      <c r="V784" s="1"/>
      <c r="W784" s="1"/>
      <c r="X784" s="1"/>
      <c r="Y784" s="1"/>
      <c r="Z784" s="1"/>
    </row>
    <row r="785" spans="1:26">
      <c r="A785" s="78"/>
      <c r="B785" s="1"/>
      <c r="C785" s="1"/>
      <c r="E785" s="429"/>
      <c r="F785" s="22"/>
      <c r="G785" s="1"/>
      <c r="H785" s="110"/>
      <c r="I785" s="530"/>
      <c r="J785" s="453"/>
      <c r="K785" s="514"/>
      <c r="L785" s="453"/>
      <c r="M785" s="1"/>
      <c r="N785" s="1"/>
      <c r="O785" s="1"/>
      <c r="P785" s="1"/>
      <c r="Q785" s="1"/>
      <c r="R785" s="1"/>
      <c r="S785" s="1"/>
      <c r="T785" s="1"/>
      <c r="U785" s="1"/>
      <c r="V785" s="1"/>
      <c r="W785" s="1"/>
      <c r="X785" s="1"/>
      <c r="Y785" s="1"/>
      <c r="Z785" s="1"/>
    </row>
    <row r="786" spans="1:26">
      <c r="A786" s="78"/>
      <c r="B786" s="1"/>
      <c r="C786" s="1"/>
      <c r="E786" s="429"/>
      <c r="F786" s="22"/>
      <c r="G786" s="1"/>
      <c r="H786" s="110"/>
      <c r="I786" s="530"/>
      <c r="J786" s="453"/>
      <c r="K786" s="514"/>
      <c r="L786" s="453"/>
      <c r="M786" s="1"/>
      <c r="N786" s="1"/>
      <c r="O786" s="1"/>
      <c r="P786" s="1"/>
      <c r="Q786" s="1"/>
      <c r="R786" s="1"/>
      <c r="S786" s="1"/>
      <c r="T786" s="1"/>
      <c r="U786" s="1"/>
      <c r="V786" s="1"/>
      <c r="W786" s="1"/>
      <c r="X786" s="1"/>
      <c r="Y786" s="1"/>
      <c r="Z786" s="1"/>
    </row>
    <row r="787" spans="1:26">
      <c r="A787" s="78"/>
      <c r="B787" s="1"/>
      <c r="C787" s="1"/>
      <c r="E787" s="429"/>
      <c r="F787" s="22"/>
      <c r="G787" s="1"/>
      <c r="H787" s="110"/>
      <c r="I787" s="530"/>
      <c r="J787" s="453"/>
      <c r="K787" s="514"/>
      <c r="L787" s="453"/>
      <c r="M787" s="1"/>
      <c r="N787" s="1"/>
      <c r="O787" s="1"/>
      <c r="P787" s="1"/>
      <c r="Q787" s="1"/>
      <c r="R787" s="1"/>
      <c r="S787" s="1"/>
      <c r="T787" s="1"/>
      <c r="U787" s="1"/>
      <c r="V787" s="1"/>
      <c r="W787" s="1"/>
      <c r="X787" s="1"/>
      <c r="Y787" s="1"/>
      <c r="Z787" s="1"/>
    </row>
    <row r="788" spans="1:26">
      <c r="A788" s="78"/>
      <c r="B788" s="1"/>
      <c r="C788" s="1"/>
      <c r="E788" s="429"/>
      <c r="F788" s="22"/>
      <c r="G788" s="1"/>
      <c r="H788" s="110"/>
      <c r="I788" s="530"/>
      <c r="J788" s="453"/>
      <c r="K788" s="514"/>
      <c r="L788" s="453"/>
      <c r="M788" s="1"/>
      <c r="N788" s="1"/>
      <c r="O788" s="1"/>
      <c r="P788" s="1"/>
      <c r="Q788" s="1"/>
      <c r="R788" s="1"/>
      <c r="S788" s="1"/>
      <c r="T788" s="1"/>
      <c r="U788" s="1"/>
      <c r="V788" s="1"/>
      <c r="W788" s="1"/>
      <c r="X788" s="1"/>
      <c r="Y788" s="1"/>
      <c r="Z788" s="1"/>
    </row>
    <row r="789" spans="1:26">
      <c r="A789" s="78"/>
      <c r="B789" s="1"/>
      <c r="C789" s="1"/>
      <c r="E789" s="429"/>
      <c r="F789" s="22"/>
      <c r="G789" s="1"/>
      <c r="H789" s="110"/>
      <c r="I789" s="530"/>
      <c r="J789" s="453"/>
      <c r="K789" s="514"/>
      <c r="L789" s="453"/>
      <c r="M789" s="1"/>
      <c r="N789" s="1"/>
      <c r="O789" s="1"/>
      <c r="P789" s="1"/>
      <c r="Q789" s="1"/>
      <c r="R789" s="1"/>
      <c r="S789" s="1"/>
      <c r="T789" s="1"/>
      <c r="U789" s="1"/>
      <c r="V789" s="1"/>
      <c r="W789" s="1"/>
      <c r="X789" s="1"/>
      <c r="Y789" s="1"/>
      <c r="Z789" s="1"/>
    </row>
    <row r="790" spans="1:26">
      <c r="A790" s="78"/>
      <c r="B790" s="1"/>
      <c r="C790" s="1"/>
      <c r="E790" s="429"/>
      <c r="F790" s="22"/>
      <c r="G790" s="1"/>
      <c r="H790" s="110"/>
      <c r="I790" s="530"/>
      <c r="J790" s="453"/>
      <c r="K790" s="514"/>
      <c r="L790" s="453"/>
      <c r="M790" s="1"/>
      <c r="N790" s="1"/>
      <c r="O790" s="1"/>
      <c r="P790" s="1"/>
      <c r="Q790" s="1"/>
      <c r="R790" s="1"/>
      <c r="S790" s="1"/>
      <c r="T790" s="1"/>
      <c r="U790" s="1"/>
      <c r="V790" s="1"/>
      <c r="W790" s="1"/>
      <c r="X790" s="1"/>
      <c r="Y790" s="1"/>
      <c r="Z790" s="1"/>
    </row>
    <row r="791" spans="1:26">
      <c r="A791" s="78"/>
      <c r="B791" s="1"/>
      <c r="C791" s="1"/>
      <c r="E791" s="429"/>
      <c r="F791" s="22"/>
      <c r="G791" s="1"/>
      <c r="H791" s="110"/>
      <c r="I791" s="530"/>
      <c r="J791" s="453"/>
      <c r="K791" s="514"/>
      <c r="L791" s="453"/>
      <c r="M791" s="1"/>
      <c r="N791" s="1"/>
      <c r="O791" s="1"/>
      <c r="P791" s="1"/>
      <c r="Q791" s="1"/>
      <c r="R791" s="1"/>
      <c r="S791" s="1"/>
      <c r="T791" s="1"/>
      <c r="U791" s="1"/>
      <c r="V791" s="1"/>
      <c r="W791" s="1"/>
      <c r="X791" s="1"/>
      <c r="Y791" s="1"/>
      <c r="Z791" s="1"/>
    </row>
    <row r="792" spans="1:26">
      <c r="A792" s="78"/>
      <c r="B792" s="1"/>
      <c r="C792" s="1"/>
      <c r="E792" s="429"/>
      <c r="F792" s="22"/>
      <c r="G792" s="1"/>
      <c r="H792" s="110"/>
      <c r="I792" s="530"/>
      <c r="J792" s="453"/>
      <c r="K792" s="514"/>
      <c r="L792" s="453"/>
      <c r="M792" s="1"/>
      <c r="N792" s="1"/>
      <c r="O792" s="1"/>
      <c r="P792" s="1"/>
      <c r="Q792" s="1"/>
      <c r="R792" s="1"/>
      <c r="S792" s="1"/>
      <c r="T792" s="1"/>
      <c r="U792" s="1"/>
      <c r="V792" s="1"/>
      <c r="W792" s="1"/>
      <c r="X792" s="1"/>
      <c r="Y792" s="1"/>
      <c r="Z792" s="1"/>
    </row>
    <row r="793" spans="1:26">
      <c r="A793" s="78"/>
      <c r="B793" s="1"/>
      <c r="C793" s="1"/>
      <c r="E793" s="429"/>
      <c r="F793" s="22"/>
      <c r="G793" s="1"/>
      <c r="H793" s="110"/>
      <c r="I793" s="530"/>
      <c r="J793" s="453"/>
      <c r="K793" s="514"/>
      <c r="L793" s="453"/>
      <c r="M793" s="1"/>
      <c r="N793" s="1"/>
      <c r="O793" s="1"/>
      <c r="P793" s="1"/>
      <c r="Q793" s="1"/>
      <c r="R793" s="1"/>
      <c r="S793" s="1"/>
      <c r="T793" s="1"/>
      <c r="U793" s="1"/>
      <c r="V793" s="1"/>
      <c r="W793" s="1"/>
      <c r="X793" s="1"/>
      <c r="Y793" s="1"/>
      <c r="Z793" s="1"/>
    </row>
    <row r="794" spans="1:26">
      <c r="A794" s="78"/>
      <c r="B794" s="1"/>
      <c r="C794" s="1"/>
      <c r="E794" s="429"/>
      <c r="F794" s="22"/>
      <c r="G794" s="1"/>
      <c r="H794" s="110"/>
      <c r="I794" s="530"/>
      <c r="J794" s="453"/>
      <c r="K794" s="514"/>
      <c r="L794" s="453"/>
      <c r="M794" s="1"/>
      <c r="N794" s="1"/>
      <c r="O794" s="1"/>
      <c r="P794" s="1"/>
      <c r="Q794" s="1"/>
      <c r="R794" s="1"/>
      <c r="S794" s="1"/>
      <c r="T794" s="1"/>
      <c r="U794" s="1"/>
      <c r="V794" s="1"/>
      <c r="W794" s="1"/>
      <c r="X794" s="1"/>
      <c r="Y794" s="1"/>
      <c r="Z794" s="1"/>
    </row>
    <row r="795" spans="1:26">
      <c r="A795" s="78"/>
      <c r="B795" s="1"/>
      <c r="C795" s="1"/>
      <c r="E795" s="429"/>
      <c r="F795" s="22"/>
      <c r="G795" s="1"/>
      <c r="H795" s="110"/>
      <c r="I795" s="530"/>
      <c r="J795" s="453"/>
      <c r="K795" s="514"/>
      <c r="L795" s="453"/>
      <c r="M795" s="1"/>
      <c r="N795" s="1"/>
      <c r="O795" s="1"/>
      <c r="P795" s="1"/>
      <c r="Q795" s="1"/>
      <c r="R795" s="1"/>
      <c r="S795" s="1"/>
      <c r="T795" s="1"/>
      <c r="U795" s="1"/>
      <c r="V795" s="1"/>
      <c r="W795" s="1"/>
      <c r="X795" s="1"/>
      <c r="Y795" s="1"/>
      <c r="Z795" s="1"/>
    </row>
    <row r="796" spans="1:26">
      <c r="A796" s="78"/>
      <c r="B796" s="1"/>
      <c r="C796" s="1"/>
      <c r="E796" s="429"/>
      <c r="F796" s="22"/>
      <c r="G796" s="1"/>
      <c r="H796" s="110"/>
      <c r="I796" s="530"/>
      <c r="J796" s="453"/>
      <c r="K796" s="514"/>
      <c r="L796" s="453"/>
      <c r="M796" s="1"/>
      <c r="N796" s="1"/>
      <c r="O796" s="1"/>
      <c r="P796" s="1"/>
      <c r="Q796" s="1"/>
      <c r="R796" s="1"/>
      <c r="S796" s="1"/>
      <c r="T796" s="1"/>
      <c r="U796" s="1"/>
      <c r="V796" s="1"/>
      <c r="W796" s="1"/>
      <c r="X796" s="1"/>
      <c r="Y796" s="1"/>
      <c r="Z796" s="1"/>
    </row>
    <row r="797" spans="1:26">
      <c r="A797" s="78"/>
      <c r="B797" s="1"/>
      <c r="C797" s="1"/>
      <c r="E797" s="429"/>
      <c r="F797" s="22"/>
      <c r="G797" s="1"/>
      <c r="H797" s="110"/>
      <c r="I797" s="530"/>
      <c r="J797" s="453"/>
      <c r="K797" s="514"/>
      <c r="L797" s="453"/>
      <c r="M797" s="1"/>
      <c r="N797" s="1"/>
      <c r="O797" s="1"/>
      <c r="P797" s="1"/>
      <c r="Q797" s="1"/>
      <c r="R797" s="1"/>
      <c r="S797" s="1"/>
      <c r="T797" s="1"/>
      <c r="U797" s="1"/>
      <c r="V797" s="1"/>
      <c r="W797" s="1"/>
      <c r="X797" s="1"/>
      <c r="Y797" s="1"/>
      <c r="Z797" s="1"/>
    </row>
    <row r="798" spans="1:26">
      <c r="A798" s="78"/>
      <c r="B798" s="1"/>
      <c r="C798" s="1"/>
      <c r="E798" s="429"/>
      <c r="F798" s="22"/>
      <c r="G798" s="1"/>
      <c r="H798" s="110"/>
      <c r="I798" s="530"/>
      <c r="J798" s="453"/>
      <c r="K798" s="514"/>
      <c r="L798" s="453"/>
      <c r="M798" s="1"/>
      <c r="N798" s="1"/>
      <c r="O798" s="1"/>
      <c r="P798" s="1"/>
      <c r="Q798" s="1"/>
      <c r="R798" s="1"/>
      <c r="S798" s="1"/>
      <c r="T798" s="1"/>
      <c r="U798" s="1"/>
      <c r="V798" s="1"/>
      <c r="W798" s="1"/>
      <c r="X798" s="1"/>
      <c r="Y798" s="1"/>
      <c r="Z798" s="1"/>
    </row>
    <row r="799" spans="1:26">
      <c r="A799" s="78"/>
      <c r="B799" s="1"/>
      <c r="C799" s="1"/>
      <c r="E799" s="429"/>
      <c r="F799" s="22"/>
      <c r="G799" s="1"/>
      <c r="H799" s="110"/>
      <c r="I799" s="530"/>
      <c r="J799" s="453"/>
      <c r="K799" s="514"/>
      <c r="L799" s="453"/>
      <c r="M799" s="1"/>
      <c r="N799" s="1"/>
      <c r="O799" s="1"/>
      <c r="P799" s="1"/>
      <c r="Q799" s="1"/>
      <c r="R799" s="1"/>
      <c r="S799" s="1"/>
      <c r="T799" s="1"/>
      <c r="U799" s="1"/>
      <c r="V799" s="1"/>
      <c r="W799" s="1"/>
      <c r="X799" s="1"/>
      <c r="Y799" s="1"/>
      <c r="Z799" s="1"/>
    </row>
    <row r="800" spans="1:26">
      <c r="A800" s="78"/>
      <c r="B800" s="1"/>
      <c r="C800" s="1"/>
      <c r="E800" s="429"/>
      <c r="F800" s="22"/>
      <c r="G800" s="1"/>
      <c r="H800" s="110"/>
      <c r="I800" s="530"/>
      <c r="J800" s="453"/>
      <c r="K800" s="514"/>
      <c r="L800" s="453"/>
      <c r="M800" s="1"/>
      <c r="N800" s="1"/>
      <c r="O800" s="1"/>
      <c r="P800" s="1"/>
      <c r="Q800" s="1"/>
      <c r="R800" s="1"/>
      <c r="S800" s="1"/>
      <c r="T800" s="1"/>
      <c r="U800" s="1"/>
      <c r="V800" s="1"/>
      <c r="W800" s="1"/>
      <c r="X800" s="1"/>
      <c r="Y800" s="1"/>
      <c r="Z800" s="1"/>
    </row>
    <row r="801" spans="1:26">
      <c r="A801" s="78"/>
      <c r="B801" s="1"/>
      <c r="C801" s="1"/>
      <c r="E801" s="429"/>
      <c r="F801" s="22"/>
      <c r="G801" s="1"/>
      <c r="H801" s="110"/>
      <c r="I801" s="530"/>
      <c r="J801" s="453"/>
      <c r="K801" s="514"/>
      <c r="L801" s="453"/>
      <c r="M801" s="1"/>
      <c r="N801" s="1"/>
      <c r="O801" s="1"/>
      <c r="P801" s="1"/>
      <c r="Q801" s="1"/>
      <c r="R801" s="1"/>
      <c r="S801" s="1"/>
      <c r="T801" s="1"/>
      <c r="U801" s="1"/>
      <c r="V801" s="1"/>
      <c r="W801" s="1"/>
      <c r="X801" s="1"/>
      <c r="Y801" s="1"/>
      <c r="Z801" s="1"/>
    </row>
    <row r="802" spans="1:26">
      <c r="A802" s="78"/>
      <c r="B802" s="1"/>
      <c r="C802" s="1"/>
      <c r="E802" s="429"/>
      <c r="F802" s="22"/>
      <c r="G802" s="1"/>
      <c r="H802" s="110"/>
      <c r="I802" s="530"/>
      <c r="J802" s="453"/>
      <c r="K802" s="514"/>
      <c r="L802" s="453"/>
      <c r="M802" s="1"/>
      <c r="N802" s="1"/>
      <c r="O802" s="1"/>
      <c r="P802" s="1"/>
      <c r="Q802" s="1"/>
      <c r="R802" s="1"/>
      <c r="S802" s="1"/>
      <c r="T802" s="1"/>
      <c r="U802" s="1"/>
      <c r="V802" s="1"/>
      <c r="W802" s="1"/>
      <c r="X802" s="1"/>
      <c r="Y802" s="1"/>
      <c r="Z802" s="1"/>
    </row>
    <row r="803" spans="1:26">
      <c r="A803" s="78"/>
      <c r="B803" s="1"/>
      <c r="C803" s="1"/>
      <c r="E803" s="429"/>
      <c r="F803" s="22"/>
      <c r="G803" s="1"/>
      <c r="H803" s="110"/>
      <c r="I803" s="530"/>
      <c r="J803" s="453"/>
      <c r="K803" s="514"/>
      <c r="L803" s="453"/>
      <c r="M803" s="1"/>
      <c r="N803" s="1"/>
      <c r="O803" s="1"/>
      <c r="P803" s="1"/>
      <c r="Q803" s="1"/>
      <c r="R803" s="1"/>
      <c r="S803" s="1"/>
      <c r="T803" s="1"/>
      <c r="U803" s="1"/>
      <c r="V803" s="1"/>
      <c r="W803" s="1"/>
      <c r="X803" s="1"/>
      <c r="Y803" s="1"/>
      <c r="Z803" s="1"/>
    </row>
    <row r="804" spans="1:26">
      <c r="A804" s="78"/>
      <c r="B804" s="1"/>
      <c r="C804" s="1"/>
      <c r="E804" s="429"/>
      <c r="F804" s="22"/>
      <c r="G804" s="1"/>
      <c r="H804" s="110"/>
      <c r="I804" s="530"/>
      <c r="J804" s="453"/>
      <c r="K804" s="514"/>
      <c r="L804" s="453"/>
      <c r="M804" s="1"/>
      <c r="N804" s="1"/>
      <c r="O804" s="1"/>
      <c r="P804" s="1"/>
      <c r="Q804" s="1"/>
      <c r="R804" s="1"/>
      <c r="S804" s="1"/>
      <c r="T804" s="1"/>
      <c r="U804" s="1"/>
      <c r="V804" s="1"/>
      <c r="W804" s="1"/>
      <c r="X804" s="1"/>
      <c r="Y804" s="1"/>
      <c r="Z804" s="1"/>
    </row>
    <row r="805" spans="1:26">
      <c r="A805" s="78"/>
      <c r="B805" s="1"/>
      <c r="C805" s="1"/>
      <c r="E805" s="429"/>
      <c r="F805" s="22"/>
      <c r="G805" s="1"/>
      <c r="H805" s="110"/>
      <c r="I805" s="530"/>
      <c r="J805" s="453"/>
      <c r="K805" s="514"/>
      <c r="L805" s="453"/>
      <c r="M805" s="1"/>
      <c r="N805" s="1"/>
      <c r="O805" s="1"/>
      <c r="P805" s="1"/>
      <c r="Q805" s="1"/>
      <c r="R805" s="1"/>
      <c r="S805" s="1"/>
      <c r="T805" s="1"/>
      <c r="U805" s="1"/>
      <c r="V805" s="1"/>
      <c r="W805" s="1"/>
      <c r="X805" s="1"/>
      <c r="Y805" s="1"/>
      <c r="Z805" s="1"/>
    </row>
    <row r="806" spans="1:26">
      <c r="A806" s="78"/>
      <c r="B806" s="1"/>
      <c r="C806" s="1"/>
      <c r="E806" s="429"/>
      <c r="F806" s="22"/>
      <c r="G806" s="1"/>
      <c r="H806" s="110"/>
      <c r="I806" s="530"/>
      <c r="J806" s="453"/>
      <c r="K806" s="514"/>
      <c r="L806" s="453"/>
      <c r="M806" s="1"/>
      <c r="N806" s="1"/>
      <c r="O806" s="1"/>
      <c r="P806" s="1"/>
      <c r="Q806" s="1"/>
      <c r="R806" s="1"/>
      <c r="S806" s="1"/>
      <c r="T806" s="1"/>
      <c r="U806" s="1"/>
      <c r="V806" s="1"/>
      <c r="W806" s="1"/>
      <c r="X806" s="1"/>
      <c r="Y806" s="1"/>
      <c r="Z806" s="1"/>
    </row>
    <row r="807" spans="1:26">
      <c r="A807" s="78"/>
      <c r="B807" s="1"/>
      <c r="C807" s="1"/>
      <c r="E807" s="429"/>
      <c r="F807" s="22"/>
      <c r="G807" s="1"/>
      <c r="H807" s="110"/>
      <c r="I807" s="530"/>
      <c r="J807" s="453"/>
      <c r="K807" s="514"/>
      <c r="L807" s="453"/>
      <c r="M807" s="1"/>
      <c r="N807" s="1"/>
      <c r="O807" s="1"/>
      <c r="P807" s="1"/>
      <c r="Q807" s="1"/>
      <c r="R807" s="1"/>
      <c r="S807" s="1"/>
      <c r="T807" s="1"/>
      <c r="U807" s="1"/>
      <c r="V807" s="1"/>
      <c r="W807" s="1"/>
      <c r="X807" s="1"/>
      <c r="Y807" s="1"/>
      <c r="Z807" s="1"/>
    </row>
    <row r="808" spans="1:26">
      <c r="A808" s="78"/>
      <c r="B808" s="1"/>
      <c r="C808" s="1"/>
      <c r="E808" s="429"/>
      <c r="F808" s="22"/>
      <c r="G808" s="1"/>
      <c r="H808" s="110"/>
      <c r="I808" s="530"/>
      <c r="J808" s="453"/>
      <c r="K808" s="514"/>
      <c r="L808" s="453"/>
      <c r="M808" s="1"/>
      <c r="N808" s="1"/>
      <c r="O808" s="1"/>
      <c r="P808" s="1"/>
      <c r="Q808" s="1"/>
      <c r="R808" s="1"/>
      <c r="S808" s="1"/>
      <c r="T808" s="1"/>
      <c r="U808" s="1"/>
      <c r="V808" s="1"/>
      <c r="W808" s="1"/>
      <c r="X808" s="1"/>
      <c r="Y808" s="1"/>
      <c r="Z808" s="1"/>
    </row>
    <row r="809" spans="1:26">
      <c r="A809" s="78"/>
      <c r="B809" s="1"/>
      <c r="C809" s="1"/>
      <c r="E809" s="429"/>
      <c r="F809" s="22"/>
      <c r="G809" s="1"/>
      <c r="H809" s="110"/>
      <c r="I809" s="530"/>
      <c r="J809" s="453"/>
      <c r="K809" s="514"/>
      <c r="L809" s="453"/>
      <c r="M809" s="1"/>
      <c r="N809" s="1"/>
      <c r="O809" s="1"/>
      <c r="P809" s="1"/>
      <c r="Q809" s="1"/>
      <c r="R809" s="1"/>
      <c r="S809" s="1"/>
      <c r="T809" s="1"/>
      <c r="U809" s="1"/>
      <c r="V809" s="1"/>
      <c r="W809" s="1"/>
      <c r="X809" s="1"/>
      <c r="Y809" s="1"/>
      <c r="Z809" s="1"/>
    </row>
    <row r="810" spans="1:26">
      <c r="A810" s="78"/>
      <c r="B810" s="1"/>
      <c r="C810" s="1"/>
      <c r="E810" s="429"/>
      <c r="F810" s="22"/>
      <c r="G810" s="1"/>
      <c r="H810" s="110"/>
      <c r="I810" s="530"/>
      <c r="J810" s="453"/>
      <c r="K810" s="514"/>
      <c r="L810" s="453"/>
      <c r="M810" s="1"/>
      <c r="N810" s="1"/>
      <c r="O810" s="1"/>
      <c r="P810" s="1"/>
      <c r="Q810" s="1"/>
      <c r="R810" s="1"/>
      <c r="S810" s="1"/>
      <c r="T810" s="1"/>
      <c r="U810" s="1"/>
      <c r="V810" s="1"/>
      <c r="W810" s="1"/>
      <c r="X810" s="1"/>
      <c r="Y810" s="1"/>
      <c r="Z810" s="1"/>
    </row>
    <row r="811" spans="1:26">
      <c r="A811" s="78"/>
      <c r="B811" s="1"/>
      <c r="C811" s="1"/>
      <c r="E811" s="429"/>
      <c r="F811" s="22"/>
      <c r="G811" s="1"/>
      <c r="H811" s="110"/>
      <c r="I811" s="530"/>
      <c r="J811" s="453"/>
      <c r="K811" s="514"/>
      <c r="L811" s="453"/>
      <c r="M811" s="1"/>
      <c r="N811" s="1"/>
      <c r="O811" s="1"/>
      <c r="P811" s="1"/>
      <c r="Q811" s="1"/>
      <c r="R811" s="1"/>
      <c r="S811" s="1"/>
      <c r="T811" s="1"/>
      <c r="U811" s="1"/>
      <c r="V811" s="1"/>
      <c r="W811" s="1"/>
      <c r="X811" s="1"/>
      <c r="Y811" s="1"/>
      <c r="Z811" s="1"/>
    </row>
    <row r="812" spans="1:26">
      <c r="A812" s="78"/>
      <c r="B812" s="1"/>
      <c r="C812" s="1"/>
      <c r="E812" s="429"/>
      <c r="F812" s="22"/>
      <c r="G812" s="1"/>
      <c r="H812" s="110"/>
      <c r="I812" s="530"/>
      <c r="J812" s="453"/>
      <c r="K812" s="514"/>
      <c r="L812" s="453"/>
      <c r="M812" s="1"/>
      <c r="N812" s="1"/>
      <c r="O812" s="1"/>
      <c r="P812" s="1"/>
      <c r="Q812" s="1"/>
      <c r="R812" s="1"/>
      <c r="S812" s="1"/>
      <c r="T812" s="1"/>
      <c r="U812" s="1"/>
      <c r="V812" s="1"/>
      <c r="W812" s="1"/>
      <c r="X812" s="1"/>
      <c r="Y812" s="1"/>
      <c r="Z812" s="1"/>
    </row>
    <row r="813" spans="1:26">
      <c r="A813" s="78"/>
      <c r="B813" s="1"/>
      <c r="C813" s="1"/>
      <c r="E813" s="429"/>
      <c r="F813" s="22"/>
      <c r="G813" s="1"/>
      <c r="H813" s="110"/>
      <c r="I813" s="530"/>
      <c r="J813" s="453"/>
      <c r="K813" s="514"/>
      <c r="L813" s="453"/>
      <c r="M813" s="1"/>
      <c r="N813" s="1"/>
      <c r="O813" s="1"/>
      <c r="P813" s="1"/>
      <c r="Q813" s="1"/>
      <c r="R813" s="1"/>
      <c r="S813" s="1"/>
      <c r="T813" s="1"/>
      <c r="U813" s="1"/>
      <c r="V813" s="1"/>
      <c r="W813" s="1"/>
      <c r="X813" s="1"/>
      <c r="Y813" s="1"/>
      <c r="Z813" s="1"/>
    </row>
    <row r="814" spans="1:26">
      <c r="A814" s="78"/>
      <c r="B814" s="1"/>
      <c r="C814" s="1"/>
      <c r="E814" s="429"/>
      <c r="F814" s="22"/>
      <c r="G814" s="1"/>
      <c r="H814" s="110"/>
      <c r="I814" s="530"/>
      <c r="J814" s="453"/>
      <c r="K814" s="514"/>
      <c r="L814" s="453"/>
      <c r="M814" s="1"/>
      <c r="N814" s="1"/>
      <c r="O814" s="1"/>
      <c r="P814" s="1"/>
      <c r="Q814" s="1"/>
      <c r="R814" s="1"/>
      <c r="S814" s="1"/>
      <c r="T814" s="1"/>
      <c r="U814" s="1"/>
      <c r="V814" s="1"/>
      <c r="W814" s="1"/>
      <c r="X814" s="1"/>
      <c r="Y814" s="1"/>
      <c r="Z814" s="1"/>
    </row>
    <row r="815" spans="1:26">
      <c r="A815" s="78"/>
      <c r="B815" s="1"/>
      <c r="C815" s="1"/>
      <c r="E815" s="429"/>
      <c r="F815" s="22"/>
      <c r="G815" s="1"/>
      <c r="H815" s="110"/>
      <c r="I815" s="530"/>
      <c r="J815" s="453"/>
      <c r="K815" s="514"/>
      <c r="L815" s="453"/>
      <c r="M815" s="1"/>
      <c r="N815" s="1"/>
      <c r="O815" s="1"/>
      <c r="P815" s="1"/>
      <c r="Q815" s="1"/>
      <c r="R815" s="1"/>
      <c r="S815" s="1"/>
      <c r="T815" s="1"/>
      <c r="U815" s="1"/>
      <c r="V815" s="1"/>
      <c r="W815" s="1"/>
      <c r="X815" s="1"/>
      <c r="Y815" s="1"/>
      <c r="Z815" s="1"/>
    </row>
    <row r="816" spans="1:26">
      <c r="A816" s="78"/>
      <c r="B816" s="1"/>
      <c r="C816" s="1"/>
      <c r="E816" s="429"/>
      <c r="F816" s="22"/>
      <c r="G816" s="1"/>
      <c r="H816" s="110"/>
      <c r="I816" s="530"/>
      <c r="J816" s="453"/>
      <c r="K816" s="514"/>
      <c r="L816" s="453"/>
      <c r="M816" s="1"/>
      <c r="N816" s="1"/>
      <c r="O816" s="1"/>
      <c r="P816" s="1"/>
      <c r="Q816" s="1"/>
      <c r="R816" s="1"/>
      <c r="S816" s="1"/>
      <c r="T816" s="1"/>
      <c r="U816" s="1"/>
      <c r="V816" s="1"/>
      <c r="W816" s="1"/>
      <c r="X816" s="1"/>
      <c r="Y816" s="1"/>
      <c r="Z816" s="1"/>
    </row>
    <row r="817" spans="1:26">
      <c r="A817" s="78"/>
      <c r="B817" s="1"/>
      <c r="C817" s="1"/>
      <c r="E817" s="429"/>
      <c r="F817" s="22"/>
      <c r="G817" s="1"/>
      <c r="H817" s="110"/>
      <c r="I817" s="530"/>
      <c r="J817" s="453"/>
      <c r="K817" s="514"/>
      <c r="L817" s="453"/>
      <c r="M817" s="1"/>
      <c r="N817" s="1"/>
      <c r="O817" s="1"/>
      <c r="P817" s="1"/>
      <c r="Q817" s="1"/>
      <c r="R817" s="1"/>
      <c r="S817" s="1"/>
      <c r="T817" s="1"/>
      <c r="U817" s="1"/>
      <c r="V817" s="1"/>
      <c r="W817" s="1"/>
      <c r="X817" s="1"/>
      <c r="Y817" s="1"/>
      <c r="Z817" s="1"/>
    </row>
    <row r="818" spans="1:26">
      <c r="A818" s="78"/>
      <c r="B818" s="1"/>
      <c r="C818" s="1"/>
      <c r="E818" s="429"/>
      <c r="F818" s="22"/>
      <c r="G818" s="1"/>
      <c r="H818" s="110"/>
      <c r="I818" s="530"/>
      <c r="J818" s="453"/>
      <c r="K818" s="514"/>
      <c r="L818" s="453"/>
      <c r="M818" s="1"/>
      <c r="N818" s="1"/>
      <c r="O818" s="1"/>
      <c r="P818" s="1"/>
      <c r="Q818" s="1"/>
      <c r="R818" s="1"/>
      <c r="S818" s="1"/>
      <c r="T818" s="1"/>
      <c r="U818" s="1"/>
      <c r="V818" s="1"/>
      <c r="W818" s="1"/>
      <c r="X818" s="1"/>
      <c r="Y818" s="1"/>
      <c r="Z818" s="1"/>
    </row>
    <row r="819" spans="1:26">
      <c r="A819" s="78"/>
      <c r="B819" s="1"/>
      <c r="C819" s="1"/>
      <c r="E819" s="429"/>
      <c r="F819" s="22"/>
      <c r="G819" s="1"/>
      <c r="H819" s="110"/>
      <c r="I819" s="530"/>
      <c r="J819" s="453"/>
      <c r="K819" s="514"/>
      <c r="L819" s="453"/>
      <c r="M819" s="1"/>
      <c r="N819" s="1"/>
      <c r="O819" s="1"/>
      <c r="P819" s="1"/>
      <c r="Q819" s="1"/>
      <c r="R819" s="1"/>
      <c r="S819" s="1"/>
      <c r="T819" s="1"/>
      <c r="U819" s="1"/>
      <c r="V819" s="1"/>
      <c r="W819" s="1"/>
      <c r="X819" s="1"/>
      <c r="Y819" s="1"/>
      <c r="Z819" s="1"/>
    </row>
    <row r="820" spans="1:26">
      <c r="A820" s="78"/>
      <c r="B820" s="1"/>
      <c r="C820" s="1"/>
      <c r="E820" s="429"/>
      <c r="F820" s="22"/>
      <c r="G820" s="1"/>
      <c r="H820" s="110"/>
      <c r="I820" s="530"/>
      <c r="J820" s="453"/>
      <c r="K820" s="514"/>
      <c r="L820" s="453"/>
      <c r="M820" s="1"/>
      <c r="N820" s="1"/>
      <c r="O820" s="1"/>
      <c r="P820" s="1"/>
      <c r="Q820" s="1"/>
      <c r="R820" s="1"/>
      <c r="S820" s="1"/>
      <c r="T820" s="1"/>
      <c r="U820" s="1"/>
      <c r="V820" s="1"/>
      <c r="W820" s="1"/>
      <c r="X820" s="1"/>
      <c r="Y820" s="1"/>
      <c r="Z820" s="1"/>
    </row>
    <row r="821" spans="1:26">
      <c r="A821" s="78"/>
      <c r="B821" s="1"/>
      <c r="C821" s="1"/>
      <c r="E821" s="429"/>
      <c r="F821" s="22"/>
      <c r="G821" s="1"/>
      <c r="H821" s="110"/>
      <c r="I821" s="530"/>
      <c r="J821" s="453"/>
      <c r="K821" s="514"/>
      <c r="L821" s="453"/>
      <c r="M821" s="1"/>
      <c r="N821" s="1"/>
      <c r="O821" s="1"/>
      <c r="P821" s="1"/>
      <c r="Q821" s="1"/>
      <c r="R821" s="1"/>
      <c r="S821" s="1"/>
      <c r="T821" s="1"/>
      <c r="U821" s="1"/>
      <c r="V821" s="1"/>
      <c r="W821" s="1"/>
      <c r="X821" s="1"/>
      <c r="Y821" s="1"/>
      <c r="Z821" s="1"/>
    </row>
    <row r="822" spans="1:26">
      <c r="A822" s="78"/>
      <c r="B822" s="1"/>
      <c r="C822" s="1"/>
      <c r="E822" s="429"/>
      <c r="F822" s="22"/>
      <c r="G822" s="1"/>
      <c r="H822" s="110"/>
      <c r="I822" s="530"/>
      <c r="J822" s="453"/>
      <c r="K822" s="514"/>
      <c r="L822" s="453"/>
      <c r="M822" s="1"/>
      <c r="N822" s="1"/>
      <c r="O822" s="1"/>
      <c r="P822" s="1"/>
      <c r="Q822" s="1"/>
      <c r="R822" s="1"/>
      <c r="S822" s="1"/>
      <c r="T822" s="1"/>
      <c r="U822" s="1"/>
      <c r="V822" s="1"/>
      <c r="W822" s="1"/>
      <c r="X822" s="1"/>
      <c r="Y822" s="1"/>
      <c r="Z822" s="1"/>
    </row>
    <row r="823" spans="1:26">
      <c r="A823" s="78"/>
      <c r="B823" s="1"/>
      <c r="C823" s="1"/>
      <c r="E823" s="429"/>
      <c r="F823" s="22"/>
      <c r="G823" s="1"/>
      <c r="H823" s="110"/>
      <c r="I823" s="530"/>
      <c r="J823" s="453"/>
      <c r="K823" s="514"/>
      <c r="L823" s="453"/>
      <c r="M823" s="1"/>
      <c r="N823" s="1"/>
      <c r="O823" s="1"/>
      <c r="P823" s="1"/>
      <c r="Q823" s="1"/>
      <c r="R823" s="1"/>
      <c r="S823" s="1"/>
      <c r="T823" s="1"/>
      <c r="U823" s="1"/>
      <c r="V823" s="1"/>
      <c r="W823" s="1"/>
      <c r="X823" s="1"/>
      <c r="Y823" s="1"/>
      <c r="Z823" s="1"/>
    </row>
    <row r="824" spans="1:26">
      <c r="A824" s="78"/>
      <c r="B824" s="1"/>
      <c r="C824" s="1"/>
      <c r="E824" s="429"/>
      <c r="F824" s="22"/>
      <c r="G824" s="1"/>
      <c r="H824" s="110"/>
      <c r="I824" s="530"/>
      <c r="J824" s="453"/>
      <c r="K824" s="514"/>
      <c r="L824" s="453"/>
      <c r="M824" s="1"/>
      <c r="N824" s="1"/>
      <c r="O824" s="1"/>
      <c r="P824" s="1"/>
      <c r="Q824" s="1"/>
      <c r="R824" s="1"/>
      <c r="S824" s="1"/>
      <c r="T824" s="1"/>
      <c r="U824" s="1"/>
      <c r="V824" s="1"/>
      <c r="W824" s="1"/>
      <c r="X824" s="1"/>
      <c r="Y824" s="1"/>
      <c r="Z824" s="1"/>
    </row>
    <row r="825" spans="1:26">
      <c r="A825" s="78"/>
      <c r="B825" s="1"/>
      <c r="C825" s="1"/>
      <c r="E825" s="429"/>
      <c r="F825" s="22"/>
      <c r="G825" s="1"/>
      <c r="H825" s="110"/>
      <c r="I825" s="530"/>
      <c r="J825" s="453"/>
      <c r="K825" s="514"/>
      <c r="L825" s="453"/>
      <c r="M825" s="1"/>
      <c r="N825" s="1"/>
      <c r="O825" s="1"/>
      <c r="P825" s="1"/>
      <c r="Q825" s="1"/>
      <c r="R825" s="1"/>
      <c r="S825" s="1"/>
      <c r="T825" s="1"/>
      <c r="U825" s="1"/>
      <c r="V825" s="1"/>
      <c r="W825" s="1"/>
      <c r="X825" s="1"/>
      <c r="Y825" s="1"/>
      <c r="Z825" s="1"/>
    </row>
    <row r="826" spans="1:26">
      <c r="A826" s="78"/>
      <c r="B826" s="1"/>
      <c r="C826" s="1"/>
      <c r="E826" s="429"/>
      <c r="F826" s="22"/>
      <c r="G826" s="1"/>
      <c r="H826" s="110"/>
      <c r="I826" s="530"/>
      <c r="J826" s="453"/>
      <c r="K826" s="514"/>
      <c r="L826" s="453"/>
      <c r="M826" s="1"/>
      <c r="N826" s="1"/>
      <c r="O826" s="1"/>
      <c r="P826" s="1"/>
      <c r="Q826" s="1"/>
      <c r="R826" s="1"/>
      <c r="S826" s="1"/>
      <c r="T826" s="1"/>
      <c r="U826" s="1"/>
      <c r="V826" s="1"/>
      <c r="W826" s="1"/>
      <c r="X826" s="1"/>
      <c r="Y826" s="1"/>
      <c r="Z826" s="1"/>
    </row>
    <row r="827" spans="1:26">
      <c r="A827" s="78"/>
      <c r="B827" s="1"/>
      <c r="C827" s="1"/>
      <c r="E827" s="429"/>
      <c r="F827" s="22"/>
      <c r="G827" s="1"/>
      <c r="H827" s="110"/>
      <c r="I827" s="530"/>
      <c r="J827" s="453"/>
      <c r="K827" s="514"/>
      <c r="L827" s="453"/>
      <c r="M827" s="1"/>
      <c r="N827" s="1"/>
      <c r="O827" s="1"/>
      <c r="P827" s="1"/>
      <c r="Q827" s="1"/>
      <c r="R827" s="1"/>
      <c r="S827" s="1"/>
      <c r="T827" s="1"/>
      <c r="U827" s="1"/>
      <c r="V827" s="1"/>
      <c r="W827" s="1"/>
      <c r="X827" s="1"/>
      <c r="Y827" s="1"/>
      <c r="Z827" s="1"/>
    </row>
    <row r="828" spans="1:26">
      <c r="A828" s="78"/>
      <c r="B828" s="1"/>
      <c r="C828" s="1"/>
      <c r="E828" s="429"/>
      <c r="F828" s="22"/>
      <c r="G828" s="1"/>
      <c r="H828" s="110"/>
      <c r="I828" s="530"/>
      <c r="J828" s="453"/>
      <c r="K828" s="514"/>
      <c r="L828" s="453"/>
      <c r="M828" s="1"/>
      <c r="N828" s="1"/>
      <c r="O828" s="1"/>
      <c r="P828" s="1"/>
      <c r="Q828" s="1"/>
      <c r="R828" s="1"/>
      <c r="S828" s="1"/>
      <c r="T828" s="1"/>
      <c r="U828" s="1"/>
      <c r="V828" s="1"/>
      <c r="W828" s="1"/>
      <c r="X828" s="1"/>
      <c r="Y828" s="1"/>
      <c r="Z828" s="1"/>
    </row>
    <row r="829" spans="1:26">
      <c r="A829" s="78"/>
      <c r="B829" s="1"/>
      <c r="C829" s="1"/>
      <c r="E829" s="429"/>
      <c r="F829" s="22"/>
      <c r="G829" s="1"/>
      <c r="H829" s="110"/>
      <c r="I829" s="530"/>
      <c r="J829" s="453"/>
      <c r="K829" s="514"/>
      <c r="L829" s="453"/>
      <c r="M829" s="1"/>
      <c r="N829" s="1"/>
      <c r="O829" s="1"/>
      <c r="P829" s="1"/>
      <c r="Q829" s="1"/>
      <c r="R829" s="1"/>
      <c r="S829" s="1"/>
      <c r="T829" s="1"/>
      <c r="U829" s="1"/>
      <c r="V829" s="1"/>
      <c r="W829" s="1"/>
      <c r="X829" s="1"/>
      <c r="Y829" s="1"/>
      <c r="Z829" s="1"/>
    </row>
    <row r="830" spans="1:26">
      <c r="A830" s="78"/>
      <c r="B830" s="1"/>
      <c r="C830" s="1"/>
      <c r="E830" s="429"/>
      <c r="F830" s="22"/>
      <c r="G830" s="1"/>
      <c r="H830" s="110"/>
      <c r="I830" s="530"/>
      <c r="J830" s="453"/>
      <c r="K830" s="514"/>
      <c r="L830" s="453"/>
      <c r="M830" s="1"/>
      <c r="N830" s="1"/>
      <c r="O830" s="1"/>
      <c r="P830" s="1"/>
      <c r="Q830" s="1"/>
      <c r="R830" s="1"/>
      <c r="S830" s="1"/>
      <c r="T830" s="1"/>
      <c r="U830" s="1"/>
      <c r="V830" s="1"/>
      <c r="W830" s="1"/>
      <c r="X830" s="1"/>
      <c r="Y830" s="1"/>
      <c r="Z830" s="1"/>
    </row>
    <row r="831" spans="1:26">
      <c r="A831" s="78"/>
      <c r="B831" s="1"/>
      <c r="C831" s="1"/>
      <c r="E831" s="429"/>
      <c r="F831" s="22"/>
      <c r="G831" s="1"/>
      <c r="H831" s="110"/>
      <c r="I831" s="530"/>
      <c r="J831" s="453"/>
      <c r="K831" s="514"/>
      <c r="L831" s="453"/>
      <c r="M831" s="1"/>
      <c r="N831" s="1"/>
      <c r="O831" s="1"/>
      <c r="P831" s="1"/>
      <c r="Q831" s="1"/>
      <c r="R831" s="1"/>
      <c r="S831" s="1"/>
      <c r="T831" s="1"/>
      <c r="U831" s="1"/>
      <c r="V831" s="1"/>
      <c r="W831" s="1"/>
      <c r="X831" s="1"/>
      <c r="Y831" s="1"/>
      <c r="Z831" s="1"/>
    </row>
    <row r="832" spans="1:26">
      <c r="A832" s="78"/>
      <c r="B832" s="1"/>
      <c r="C832" s="1"/>
      <c r="E832" s="429"/>
      <c r="F832" s="22"/>
      <c r="G832" s="1"/>
      <c r="H832" s="110"/>
      <c r="I832" s="530"/>
      <c r="J832" s="453"/>
      <c r="K832" s="514"/>
      <c r="L832" s="453"/>
      <c r="M832" s="1"/>
      <c r="N832" s="1"/>
      <c r="O832" s="1"/>
      <c r="P832" s="1"/>
      <c r="Q832" s="1"/>
      <c r="R832" s="1"/>
      <c r="S832" s="1"/>
      <c r="T832" s="1"/>
      <c r="U832" s="1"/>
      <c r="V832" s="1"/>
      <c r="W832" s="1"/>
      <c r="X832" s="1"/>
      <c r="Y832" s="1"/>
      <c r="Z832" s="1"/>
    </row>
    <row r="833" spans="1:26">
      <c r="A833" s="78"/>
      <c r="B833" s="1"/>
      <c r="C833" s="1"/>
      <c r="E833" s="429"/>
      <c r="F833" s="22"/>
      <c r="G833" s="1"/>
      <c r="H833" s="110"/>
      <c r="I833" s="530"/>
      <c r="J833" s="453"/>
      <c r="K833" s="514"/>
      <c r="L833" s="453"/>
      <c r="M833" s="1"/>
      <c r="N833" s="1"/>
      <c r="O833" s="1"/>
      <c r="P833" s="1"/>
      <c r="Q833" s="1"/>
      <c r="R833" s="1"/>
      <c r="S833" s="1"/>
      <c r="T833" s="1"/>
      <c r="U833" s="1"/>
      <c r="V833" s="1"/>
      <c r="W833" s="1"/>
      <c r="X833" s="1"/>
      <c r="Y833" s="1"/>
      <c r="Z833" s="1"/>
    </row>
    <row r="834" spans="1:26">
      <c r="A834" s="78"/>
      <c r="B834" s="1"/>
      <c r="C834" s="1"/>
      <c r="E834" s="429"/>
      <c r="F834" s="22"/>
      <c r="G834" s="1"/>
      <c r="H834" s="110"/>
      <c r="I834" s="530"/>
      <c r="J834" s="453"/>
      <c r="K834" s="514"/>
      <c r="L834" s="453"/>
      <c r="M834" s="1"/>
      <c r="N834" s="1"/>
      <c r="O834" s="1"/>
      <c r="P834" s="1"/>
      <c r="Q834" s="1"/>
      <c r="R834" s="1"/>
      <c r="S834" s="1"/>
      <c r="T834" s="1"/>
      <c r="U834" s="1"/>
      <c r="V834" s="1"/>
      <c r="W834" s="1"/>
      <c r="X834" s="1"/>
      <c r="Y834" s="1"/>
      <c r="Z834" s="1"/>
    </row>
    <row r="835" spans="1:26">
      <c r="A835" s="78"/>
      <c r="B835" s="1"/>
      <c r="C835" s="1"/>
      <c r="E835" s="429"/>
      <c r="F835" s="22"/>
      <c r="G835" s="1"/>
      <c r="H835" s="110"/>
      <c r="I835" s="530"/>
      <c r="J835" s="453"/>
      <c r="K835" s="514"/>
      <c r="L835" s="453"/>
      <c r="M835" s="1"/>
      <c r="N835" s="1"/>
      <c r="O835" s="1"/>
      <c r="P835" s="1"/>
      <c r="Q835" s="1"/>
      <c r="R835" s="1"/>
      <c r="S835" s="1"/>
      <c r="T835" s="1"/>
      <c r="U835" s="1"/>
      <c r="V835" s="1"/>
      <c r="W835" s="1"/>
      <c r="X835" s="1"/>
      <c r="Y835" s="1"/>
      <c r="Z835" s="1"/>
    </row>
    <row r="836" spans="1:26">
      <c r="A836" s="78"/>
      <c r="B836" s="1"/>
      <c r="C836" s="1"/>
      <c r="E836" s="429"/>
      <c r="F836" s="22"/>
      <c r="G836" s="1"/>
      <c r="H836" s="110"/>
      <c r="I836" s="530"/>
      <c r="J836" s="453"/>
      <c r="K836" s="514"/>
      <c r="L836" s="453"/>
      <c r="M836" s="1"/>
      <c r="N836" s="1"/>
      <c r="O836" s="1"/>
      <c r="P836" s="1"/>
      <c r="Q836" s="1"/>
      <c r="R836" s="1"/>
      <c r="S836" s="1"/>
      <c r="T836" s="1"/>
      <c r="U836" s="1"/>
      <c r="V836" s="1"/>
      <c r="W836" s="1"/>
      <c r="X836" s="1"/>
      <c r="Y836" s="1"/>
      <c r="Z836" s="1"/>
    </row>
    <row r="837" spans="1:26">
      <c r="A837" s="78"/>
      <c r="B837" s="1"/>
      <c r="C837" s="1"/>
      <c r="E837" s="429"/>
      <c r="F837" s="22"/>
      <c r="G837" s="1"/>
      <c r="H837" s="110"/>
      <c r="I837" s="530"/>
      <c r="J837" s="453"/>
      <c r="K837" s="514"/>
      <c r="L837" s="453"/>
      <c r="M837" s="1"/>
      <c r="N837" s="1"/>
      <c r="O837" s="1"/>
      <c r="P837" s="1"/>
      <c r="Q837" s="1"/>
      <c r="R837" s="1"/>
      <c r="S837" s="1"/>
      <c r="T837" s="1"/>
      <c r="U837" s="1"/>
      <c r="V837" s="1"/>
      <c r="W837" s="1"/>
      <c r="X837" s="1"/>
      <c r="Y837" s="1"/>
      <c r="Z837" s="1"/>
    </row>
    <row r="838" spans="1:26">
      <c r="A838" s="78"/>
      <c r="B838" s="1"/>
      <c r="C838" s="1"/>
      <c r="E838" s="429"/>
      <c r="F838" s="22"/>
      <c r="G838" s="1"/>
      <c r="H838" s="110"/>
      <c r="I838" s="530"/>
      <c r="J838" s="453"/>
      <c r="K838" s="514"/>
      <c r="L838" s="453"/>
      <c r="M838" s="1"/>
      <c r="N838" s="1"/>
      <c r="O838" s="1"/>
      <c r="P838" s="1"/>
      <c r="Q838" s="1"/>
      <c r="R838" s="1"/>
      <c r="S838" s="1"/>
      <c r="T838" s="1"/>
      <c r="U838" s="1"/>
      <c r="V838" s="1"/>
      <c r="W838" s="1"/>
      <c r="X838" s="1"/>
      <c r="Y838" s="1"/>
      <c r="Z838" s="1"/>
    </row>
    <row r="839" spans="1:26">
      <c r="A839" s="78"/>
      <c r="B839" s="1"/>
      <c r="C839" s="1"/>
      <c r="E839" s="429"/>
      <c r="F839" s="22"/>
      <c r="G839" s="1"/>
      <c r="H839" s="110"/>
      <c r="I839" s="530"/>
      <c r="J839" s="453"/>
      <c r="K839" s="514"/>
      <c r="L839" s="453"/>
      <c r="M839" s="1"/>
      <c r="N839" s="1"/>
      <c r="O839" s="1"/>
      <c r="P839" s="1"/>
      <c r="Q839" s="1"/>
      <c r="R839" s="1"/>
      <c r="S839" s="1"/>
      <c r="T839" s="1"/>
      <c r="U839" s="1"/>
      <c r="V839" s="1"/>
      <c r="W839" s="1"/>
      <c r="X839" s="1"/>
      <c r="Y839" s="1"/>
      <c r="Z839" s="1"/>
    </row>
    <row r="840" spans="1:26">
      <c r="A840" s="78"/>
      <c r="B840" s="1"/>
      <c r="C840" s="1"/>
      <c r="E840" s="429"/>
      <c r="F840" s="22"/>
      <c r="G840" s="1"/>
      <c r="H840" s="110"/>
      <c r="I840" s="530"/>
      <c r="J840" s="453"/>
      <c r="K840" s="514"/>
      <c r="L840" s="453"/>
      <c r="M840" s="1"/>
      <c r="N840" s="1"/>
      <c r="O840" s="1"/>
      <c r="P840" s="1"/>
      <c r="Q840" s="1"/>
      <c r="R840" s="1"/>
      <c r="S840" s="1"/>
      <c r="T840" s="1"/>
      <c r="U840" s="1"/>
      <c r="V840" s="1"/>
      <c r="W840" s="1"/>
      <c r="X840" s="1"/>
      <c r="Y840" s="1"/>
      <c r="Z840" s="1"/>
    </row>
    <row r="841" spans="1:26">
      <c r="A841" s="78"/>
      <c r="B841" s="1"/>
      <c r="C841" s="1"/>
      <c r="E841" s="429"/>
      <c r="F841" s="22"/>
      <c r="G841" s="1"/>
      <c r="H841" s="110"/>
      <c r="I841" s="530"/>
      <c r="J841" s="453"/>
      <c r="K841" s="514"/>
      <c r="L841" s="453"/>
      <c r="M841" s="1"/>
      <c r="N841" s="1"/>
      <c r="O841" s="1"/>
      <c r="P841" s="1"/>
      <c r="Q841" s="1"/>
      <c r="R841" s="1"/>
      <c r="S841" s="1"/>
      <c r="T841" s="1"/>
      <c r="U841" s="1"/>
      <c r="V841" s="1"/>
      <c r="W841" s="1"/>
      <c r="X841" s="1"/>
      <c r="Y841" s="1"/>
      <c r="Z841" s="1"/>
    </row>
    <row r="842" spans="1:26">
      <c r="A842" s="78"/>
      <c r="B842" s="1"/>
      <c r="C842" s="1"/>
      <c r="E842" s="429"/>
      <c r="F842" s="22"/>
      <c r="G842" s="1"/>
      <c r="H842" s="110"/>
      <c r="I842" s="530"/>
      <c r="J842" s="453"/>
      <c r="K842" s="514"/>
      <c r="L842" s="453"/>
      <c r="M842" s="1"/>
      <c r="N842" s="1"/>
      <c r="O842" s="1"/>
      <c r="P842" s="1"/>
      <c r="Q842" s="1"/>
      <c r="R842" s="1"/>
      <c r="S842" s="1"/>
      <c r="T842" s="1"/>
      <c r="U842" s="1"/>
      <c r="V842" s="1"/>
      <c r="W842" s="1"/>
      <c r="X842" s="1"/>
      <c r="Y842" s="1"/>
      <c r="Z842" s="1"/>
    </row>
    <row r="843" spans="1:26">
      <c r="A843" s="78"/>
      <c r="B843" s="1"/>
      <c r="C843" s="1"/>
      <c r="E843" s="429"/>
      <c r="F843" s="22"/>
      <c r="G843" s="1"/>
      <c r="H843" s="110"/>
      <c r="I843" s="530"/>
      <c r="J843" s="453"/>
      <c r="K843" s="514"/>
      <c r="L843" s="453"/>
      <c r="M843" s="1"/>
      <c r="N843" s="1"/>
      <c r="O843" s="1"/>
      <c r="P843" s="1"/>
      <c r="Q843" s="1"/>
      <c r="R843" s="1"/>
      <c r="S843" s="1"/>
      <c r="T843" s="1"/>
      <c r="U843" s="1"/>
      <c r="V843" s="1"/>
      <c r="W843" s="1"/>
      <c r="X843" s="1"/>
      <c r="Y843" s="1"/>
      <c r="Z843" s="1"/>
    </row>
    <row r="844" spans="1:26">
      <c r="A844" s="78"/>
      <c r="B844" s="1"/>
      <c r="C844" s="1"/>
      <c r="E844" s="429"/>
      <c r="F844" s="22"/>
      <c r="G844" s="1"/>
      <c r="H844" s="110"/>
      <c r="I844" s="530"/>
      <c r="J844" s="453"/>
      <c r="K844" s="514"/>
      <c r="L844" s="453"/>
      <c r="M844" s="1"/>
      <c r="N844" s="1"/>
      <c r="O844" s="1"/>
      <c r="P844" s="1"/>
      <c r="Q844" s="1"/>
      <c r="R844" s="1"/>
      <c r="S844" s="1"/>
      <c r="T844" s="1"/>
      <c r="U844" s="1"/>
      <c r="V844" s="1"/>
      <c r="W844" s="1"/>
      <c r="X844" s="1"/>
      <c r="Y844" s="1"/>
      <c r="Z844" s="1"/>
    </row>
    <row r="845" spans="1:26">
      <c r="A845" s="78"/>
      <c r="B845" s="1"/>
      <c r="C845" s="1"/>
      <c r="E845" s="429"/>
      <c r="F845" s="22"/>
      <c r="G845" s="1"/>
      <c r="H845" s="110"/>
      <c r="I845" s="530"/>
      <c r="J845" s="453"/>
      <c r="K845" s="514"/>
      <c r="L845" s="453"/>
      <c r="M845" s="1"/>
      <c r="N845" s="1"/>
      <c r="O845" s="1"/>
      <c r="P845" s="1"/>
      <c r="Q845" s="1"/>
      <c r="R845" s="1"/>
      <c r="S845" s="1"/>
      <c r="T845" s="1"/>
      <c r="U845" s="1"/>
      <c r="V845" s="1"/>
      <c r="W845" s="1"/>
      <c r="X845" s="1"/>
      <c r="Y845" s="1"/>
      <c r="Z845" s="1"/>
    </row>
    <row r="846" spans="1:26">
      <c r="A846" s="78"/>
      <c r="B846" s="1"/>
      <c r="C846" s="1"/>
      <c r="E846" s="429"/>
      <c r="F846" s="22"/>
      <c r="G846" s="1"/>
      <c r="H846" s="110"/>
      <c r="I846" s="530"/>
      <c r="J846" s="453"/>
      <c r="K846" s="514"/>
      <c r="L846" s="453"/>
      <c r="M846" s="1"/>
      <c r="N846" s="1"/>
      <c r="O846" s="1"/>
      <c r="P846" s="1"/>
      <c r="Q846" s="1"/>
      <c r="R846" s="1"/>
      <c r="S846" s="1"/>
      <c r="T846" s="1"/>
      <c r="U846" s="1"/>
      <c r="V846" s="1"/>
      <c r="W846" s="1"/>
      <c r="X846" s="1"/>
      <c r="Y846" s="1"/>
      <c r="Z846" s="1"/>
    </row>
    <row r="847" spans="1:26">
      <c r="A847" s="78"/>
      <c r="B847" s="1"/>
      <c r="C847" s="1"/>
      <c r="E847" s="429"/>
      <c r="F847" s="22"/>
      <c r="G847" s="1"/>
      <c r="H847" s="110"/>
      <c r="I847" s="530"/>
      <c r="J847" s="453"/>
      <c r="K847" s="514"/>
      <c r="L847" s="453"/>
      <c r="M847" s="1"/>
      <c r="N847" s="1"/>
      <c r="O847" s="1"/>
      <c r="P847" s="1"/>
      <c r="Q847" s="1"/>
      <c r="R847" s="1"/>
      <c r="S847" s="1"/>
      <c r="T847" s="1"/>
      <c r="U847" s="1"/>
      <c r="V847" s="1"/>
      <c r="W847" s="1"/>
      <c r="X847" s="1"/>
      <c r="Y847" s="1"/>
      <c r="Z847" s="1"/>
    </row>
    <row r="848" spans="1:26">
      <c r="A848" s="78"/>
      <c r="B848" s="1"/>
      <c r="C848" s="1"/>
      <c r="E848" s="429"/>
      <c r="F848" s="22"/>
      <c r="G848" s="1"/>
      <c r="H848" s="110"/>
      <c r="I848" s="530"/>
      <c r="J848" s="453"/>
      <c r="K848" s="514"/>
      <c r="L848" s="453"/>
      <c r="M848" s="1"/>
      <c r="N848" s="1"/>
      <c r="O848" s="1"/>
      <c r="P848" s="1"/>
      <c r="Q848" s="1"/>
      <c r="R848" s="1"/>
      <c r="S848" s="1"/>
      <c r="T848" s="1"/>
      <c r="U848" s="1"/>
      <c r="V848" s="1"/>
      <c r="W848" s="1"/>
      <c r="X848" s="1"/>
      <c r="Y848" s="1"/>
      <c r="Z848" s="1"/>
    </row>
    <row r="849" spans="1:26">
      <c r="A849" s="78"/>
      <c r="B849" s="1"/>
      <c r="C849" s="1"/>
      <c r="E849" s="429"/>
      <c r="F849" s="22"/>
      <c r="G849" s="1"/>
      <c r="H849" s="110"/>
      <c r="I849" s="530"/>
      <c r="J849" s="453"/>
      <c r="K849" s="514"/>
      <c r="L849" s="453"/>
      <c r="M849" s="1"/>
      <c r="N849" s="1"/>
      <c r="O849" s="1"/>
      <c r="P849" s="1"/>
      <c r="Q849" s="1"/>
      <c r="R849" s="1"/>
      <c r="S849" s="1"/>
      <c r="T849" s="1"/>
      <c r="U849" s="1"/>
      <c r="V849" s="1"/>
      <c r="W849" s="1"/>
      <c r="X849" s="1"/>
      <c r="Y849" s="1"/>
      <c r="Z849" s="1"/>
    </row>
    <row r="850" spans="1:26">
      <c r="A850" s="78"/>
      <c r="B850" s="1"/>
      <c r="C850" s="1"/>
      <c r="E850" s="429"/>
      <c r="F850" s="22"/>
      <c r="G850" s="1"/>
      <c r="H850" s="110"/>
      <c r="I850" s="530"/>
      <c r="J850" s="453"/>
      <c r="K850" s="514"/>
      <c r="L850" s="453"/>
      <c r="M850" s="1"/>
      <c r="N850" s="1"/>
      <c r="O850" s="1"/>
      <c r="P850" s="1"/>
      <c r="Q850" s="1"/>
      <c r="R850" s="1"/>
      <c r="S850" s="1"/>
      <c r="T850" s="1"/>
      <c r="U850" s="1"/>
      <c r="V850" s="1"/>
      <c r="W850" s="1"/>
      <c r="X850" s="1"/>
      <c r="Y850" s="1"/>
      <c r="Z850" s="1"/>
    </row>
    <row r="851" spans="1:26">
      <c r="A851" s="78"/>
      <c r="B851" s="1"/>
      <c r="C851" s="1"/>
      <c r="E851" s="429"/>
      <c r="F851" s="22"/>
      <c r="G851" s="1"/>
      <c r="H851" s="110"/>
      <c r="I851" s="530"/>
      <c r="J851" s="453"/>
      <c r="K851" s="514"/>
      <c r="L851" s="453"/>
      <c r="M851" s="1"/>
      <c r="N851" s="1"/>
      <c r="O851" s="1"/>
      <c r="P851" s="1"/>
      <c r="Q851" s="1"/>
      <c r="R851" s="1"/>
      <c r="S851" s="1"/>
      <c r="T851" s="1"/>
      <c r="U851" s="1"/>
      <c r="V851" s="1"/>
      <c r="W851" s="1"/>
      <c r="X851" s="1"/>
      <c r="Y851" s="1"/>
      <c r="Z851" s="1"/>
    </row>
    <row r="852" spans="1:26">
      <c r="A852" s="78"/>
      <c r="B852" s="1"/>
      <c r="C852" s="1"/>
      <c r="E852" s="429"/>
      <c r="F852" s="22"/>
      <c r="G852" s="1"/>
      <c r="H852" s="110"/>
      <c r="I852" s="530"/>
      <c r="J852" s="453"/>
      <c r="K852" s="514"/>
      <c r="L852" s="453"/>
      <c r="M852" s="1"/>
      <c r="N852" s="1"/>
      <c r="O852" s="1"/>
      <c r="P852" s="1"/>
      <c r="Q852" s="1"/>
      <c r="R852" s="1"/>
      <c r="S852" s="1"/>
      <c r="T852" s="1"/>
      <c r="U852" s="1"/>
      <c r="V852" s="1"/>
      <c r="W852" s="1"/>
      <c r="X852" s="1"/>
      <c r="Y852" s="1"/>
      <c r="Z852" s="1"/>
    </row>
    <row r="853" spans="1:26">
      <c r="A853" s="78"/>
      <c r="B853" s="1"/>
      <c r="C853" s="1"/>
      <c r="E853" s="429"/>
      <c r="F853" s="22"/>
      <c r="G853" s="1"/>
      <c r="H853" s="110"/>
      <c r="I853" s="530"/>
      <c r="J853" s="453"/>
      <c r="K853" s="514"/>
      <c r="L853" s="453"/>
      <c r="M853" s="1"/>
      <c r="N853" s="1"/>
      <c r="O853" s="1"/>
      <c r="P853" s="1"/>
      <c r="Q853" s="1"/>
      <c r="R853" s="1"/>
      <c r="S853" s="1"/>
      <c r="T853" s="1"/>
      <c r="U853" s="1"/>
      <c r="V853" s="1"/>
      <c r="W853" s="1"/>
      <c r="X853" s="1"/>
      <c r="Y853" s="1"/>
      <c r="Z853" s="1"/>
    </row>
    <row r="854" spans="1:26">
      <c r="A854" s="78"/>
      <c r="B854" s="1"/>
      <c r="C854" s="1"/>
      <c r="E854" s="429"/>
      <c r="F854" s="22"/>
      <c r="G854" s="1"/>
      <c r="H854" s="110"/>
      <c r="I854" s="530"/>
      <c r="J854" s="453"/>
      <c r="K854" s="514"/>
      <c r="L854" s="453"/>
      <c r="M854" s="1"/>
      <c r="N854" s="1"/>
      <c r="O854" s="1"/>
      <c r="P854" s="1"/>
      <c r="Q854" s="1"/>
      <c r="R854" s="1"/>
      <c r="S854" s="1"/>
      <c r="T854" s="1"/>
      <c r="U854" s="1"/>
      <c r="V854" s="1"/>
      <c r="W854" s="1"/>
      <c r="X854" s="1"/>
      <c r="Y854" s="1"/>
      <c r="Z854" s="1"/>
    </row>
    <row r="855" spans="1:26">
      <c r="A855" s="78"/>
      <c r="B855" s="1"/>
      <c r="C855" s="1"/>
      <c r="E855" s="429"/>
      <c r="F855" s="22"/>
      <c r="G855" s="1"/>
      <c r="H855" s="110"/>
      <c r="I855" s="530"/>
      <c r="J855" s="453"/>
      <c r="K855" s="514"/>
      <c r="L855" s="453"/>
      <c r="M855" s="1"/>
      <c r="N855" s="1"/>
      <c r="O855" s="1"/>
      <c r="P855" s="1"/>
      <c r="Q855" s="1"/>
      <c r="R855" s="1"/>
      <c r="S855" s="1"/>
      <c r="T855" s="1"/>
      <c r="U855" s="1"/>
      <c r="V855" s="1"/>
      <c r="W855" s="1"/>
      <c r="X855" s="1"/>
      <c r="Y855" s="1"/>
      <c r="Z855" s="1"/>
    </row>
    <row r="856" spans="1:26">
      <c r="A856" s="78"/>
      <c r="B856" s="1"/>
      <c r="C856" s="1"/>
      <c r="E856" s="429"/>
      <c r="F856" s="22"/>
      <c r="G856" s="1"/>
      <c r="H856" s="110"/>
      <c r="I856" s="530"/>
      <c r="J856" s="453"/>
      <c r="K856" s="514"/>
      <c r="L856" s="453"/>
      <c r="M856" s="1"/>
      <c r="N856" s="1"/>
      <c r="O856" s="1"/>
      <c r="P856" s="1"/>
      <c r="Q856" s="1"/>
      <c r="R856" s="1"/>
      <c r="S856" s="1"/>
      <c r="T856" s="1"/>
      <c r="U856" s="1"/>
      <c r="V856" s="1"/>
      <c r="W856" s="1"/>
      <c r="X856" s="1"/>
      <c r="Y856" s="1"/>
      <c r="Z856" s="1"/>
    </row>
    <row r="857" spans="1:26">
      <c r="A857" s="78"/>
      <c r="B857" s="1"/>
      <c r="C857" s="1"/>
      <c r="E857" s="429"/>
      <c r="F857" s="22"/>
      <c r="G857" s="1"/>
      <c r="H857" s="110"/>
      <c r="I857" s="530"/>
      <c r="J857" s="453"/>
      <c r="K857" s="514"/>
      <c r="L857" s="453"/>
      <c r="M857" s="1"/>
      <c r="N857" s="1"/>
      <c r="O857" s="1"/>
      <c r="P857" s="1"/>
      <c r="Q857" s="1"/>
      <c r="R857" s="1"/>
      <c r="S857" s="1"/>
      <c r="T857" s="1"/>
      <c r="U857" s="1"/>
      <c r="V857" s="1"/>
      <c r="W857" s="1"/>
      <c r="X857" s="1"/>
      <c r="Y857" s="1"/>
      <c r="Z857" s="1"/>
    </row>
    <row r="858" spans="1:26">
      <c r="A858" s="78"/>
      <c r="B858" s="1"/>
      <c r="C858" s="1"/>
      <c r="E858" s="429"/>
      <c r="F858" s="22"/>
      <c r="G858" s="1"/>
      <c r="H858" s="110"/>
      <c r="I858" s="530"/>
      <c r="J858" s="453"/>
      <c r="K858" s="514"/>
      <c r="L858" s="453"/>
      <c r="M858" s="1"/>
      <c r="N858" s="1"/>
      <c r="O858" s="1"/>
      <c r="P858" s="1"/>
      <c r="Q858" s="1"/>
      <c r="R858" s="1"/>
      <c r="S858" s="1"/>
      <c r="T858" s="1"/>
      <c r="U858" s="1"/>
      <c r="V858" s="1"/>
      <c r="W858" s="1"/>
      <c r="X858" s="1"/>
      <c r="Y858" s="1"/>
      <c r="Z858" s="1"/>
    </row>
    <row r="859" spans="1:26">
      <c r="A859" s="78"/>
      <c r="B859" s="1"/>
      <c r="C859" s="1"/>
      <c r="E859" s="429"/>
      <c r="F859" s="22"/>
      <c r="G859" s="1"/>
      <c r="H859" s="110"/>
      <c r="I859" s="530"/>
      <c r="J859" s="453"/>
      <c r="K859" s="514"/>
      <c r="L859" s="453"/>
      <c r="M859" s="1"/>
      <c r="N859" s="1"/>
      <c r="O859" s="1"/>
      <c r="P859" s="1"/>
      <c r="Q859" s="1"/>
      <c r="R859" s="1"/>
      <c r="S859" s="1"/>
      <c r="T859" s="1"/>
      <c r="U859" s="1"/>
      <c r="V859" s="1"/>
      <c r="W859" s="1"/>
      <c r="X859" s="1"/>
      <c r="Y859" s="1"/>
      <c r="Z859" s="1"/>
    </row>
    <row r="860" spans="1:26">
      <c r="A860" s="78"/>
      <c r="B860" s="1"/>
      <c r="C860" s="1"/>
      <c r="E860" s="429"/>
      <c r="F860" s="22"/>
      <c r="G860" s="1"/>
      <c r="H860" s="110"/>
      <c r="I860" s="530"/>
      <c r="J860" s="453"/>
      <c r="K860" s="514"/>
      <c r="L860" s="453"/>
      <c r="M860" s="1"/>
      <c r="N860" s="1"/>
      <c r="O860" s="1"/>
      <c r="P860" s="1"/>
      <c r="Q860" s="1"/>
      <c r="R860" s="1"/>
      <c r="S860" s="1"/>
      <c r="T860" s="1"/>
      <c r="U860" s="1"/>
      <c r="V860" s="1"/>
      <c r="W860" s="1"/>
      <c r="X860" s="1"/>
      <c r="Y860" s="1"/>
      <c r="Z860" s="1"/>
    </row>
    <row r="861" spans="1:26">
      <c r="A861" s="78"/>
      <c r="B861" s="1"/>
      <c r="C861" s="1"/>
      <c r="E861" s="429"/>
      <c r="F861" s="22"/>
      <c r="G861" s="1"/>
      <c r="H861" s="110"/>
      <c r="I861" s="530"/>
      <c r="J861" s="453"/>
      <c r="K861" s="514"/>
      <c r="L861" s="453"/>
      <c r="M861" s="1"/>
      <c r="N861" s="1"/>
      <c r="O861" s="1"/>
      <c r="P861" s="1"/>
      <c r="Q861" s="1"/>
      <c r="R861" s="1"/>
      <c r="S861" s="1"/>
      <c r="T861" s="1"/>
      <c r="U861" s="1"/>
      <c r="V861" s="1"/>
      <c r="W861" s="1"/>
      <c r="X861" s="1"/>
      <c r="Y861" s="1"/>
      <c r="Z861" s="1"/>
    </row>
    <row r="862" spans="1:26">
      <c r="A862" s="78"/>
      <c r="B862" s="1"/>
      <c r="C862" s="1"/>
      <c r="E862" s="429"/>
      <c r="F862" s="22"/>
      <c r="G862" s="1"/>
      <c r="H862" s="110"/>
      <c r="I862" s="530"/>
      <c r="J862" s="453"/>
      <c r="K862" s="514"/>
      <c r="L862" s="453"/>
      <c r="M862" s="1"/>
      <c r="N862" s="1"/>
      <c r="O862" s="1"/>
      <c r="P862" s="1"/>
      <c r="Q862" s="1"/>
      <c r="R862" s="1"/>
      <c r="S862" s="1"/>
      <c r="T862" s="1"/>
      <c r="U862" s="1"/>
      <c r="V862" s="1"/>
      <c r="W862" s="1"/>
      <c r="X862" s="1"/>
      <c r="Y862" s="1"/>
      <c r="Z862" s="1"/>
    </row>
    <row r="863" spans="1:26">
      <c r="A863" s="78"/>
      <c r="B863" s="1"/>
      <c r="C863" s="1"/>
      <c r="E863" s="429"/>
      <c r="F863" s="22"/>
      <c r="G863" s="1"/>
      <c r="H863" s="110"/>
      <c r="I863" s="530"/>
      <c r="J863" s="453"/>
      <c r="K863" s="514"/>
      <c r="L863" s="453"/>
      <c r="M863" s="1"/>
      <c r="N863" s="1"/>
      <c r="O863" s="1"/>
      <c r="P863" s="1"/>
      <c r="Q863" s="1"/>
      <c r="R863" s="1"/>
      <c r="S863" s="1"/>
      <c r="T863" s="1"/>
      <c r="U863" s="1"/>
      <c r="V863" s="1"/>
      <c r="W863" s="1"/>
      <c r="X863" s="1"/>
      <c r="Y863" s="1"/>
      <c r="Z863" s="1"/>
    </row>
    <row r="864" spans="1:26">
      <c r="A864" s="78"/>
      <c r="B864" s="1"/>
      <c r="C864" s="1"/>
      <c r="E864" s="429"/>
      <c r="F864" s="22"/>
      <c r="G864" s="1"/>
      <c r="H864" s="110"/>
      <c r="I864" s="530"/>
      <c r="J864" s="453"/>
      <c r="K864" s="514"/>
      <c r="L864" s="453"/>
      <c r="M864" s="1"/>
      <c r="N864" s="1"/>
      <c r="O864" s="1"/>
      <c r="P864" s="1"/>
      <c r="Q864" s="1"/>
      <c r="R864" s="1"/>
      <c r="S864" s="1"/>
      <c r="T864" s="1"/>
      <c r="U864" s="1"/>
      <c r="V864" s="1"/>
      <c r="W864" s="1"/>
      <c r="X864" s="1"/>
      <c r="Y864" s="1"/>
      <c r="Z864" s="1"/>
    </row>
    <row r="865" spans="1:26">
      <c r="A865" s="78"/>
      <c r="B865" s="1"/>
      <c r="C865" s="1"/>
      <c r="E865" s="429"/>
      <c r="F865" s="22"/>
      <c r="G865" s="1"/>
      <c r="H865" s="110"/>
      <c r="I865" s="530"/>
      <c r="J865" s="453"/>
      <c r="K865" s="514"/>
      <c r="L865" s="453"/>
      <c r="M865" s="1"/>
      <c r="N865" s="1"/>
      <c r="O865" s="1"/>
      <c r="P865" s="1"/>
      <c r="Q865" s="1"/>
      <c r="R865" s="1"/>
      <c r="S865" s="1"/>
      <c r="T865" s="1"/>
      <c r="U865" s="1"/>
      <c r="V865" s="1"/>
      <c r="W865" s="1"/>
      <c r="X865" s="1"/>
      <c r="Y865" s="1"/>
      <c r="Z865" s="1"/>
    </row>
    <row r="866" spans="1:26">
      <c r="A866" s="78"/>
      <c r="B866" s="1"/>
      <c r="C866" s="1"/>
      <c r="E866" s="429"/>
      <c r="F866" s="22"/>
      <c r="G866" s="1"/>
      <c r="H866" s="110"/>
      <c r="I866" s="530"/>
      <c r="J866" s="453"/>
      <c r="K866" s="514"/>
      <c r="L866" s="453"/>
      <c r="M866" s="1"/>
      <c r="N866" s="1"/>
      <c r="O866" s="1"/>
      <c r="P866" s="1"/>
      <c r="Q866" s="1"/>
      <c r="R866" s="1"/>
      <c r="S866" s="1"/>
      <c r="T866" s="1"/>
      <c r="U866" s="1"/>
      <c r="V866" s="1"/>
      <c r="W866" s="1"/>
      <c r="X866" s="1"/>
      <c r="Y866" s="1"/>
      <c r="Z866" s="1"/>
    </row>
    <row r="867" spans="1:26">
      <c r="A867" s="78"/>
      <c r="B867" s="1"/>
      <c r="C867" s="1"/>
      <c r="E867" s="429"/>
      <c r="F867" s="22"/>
      <c r="G867" s="1"/>
      <c r="H867" s="110"/>
      <c r="I867" s="530"/>
      <c r="J867" s="453"/>
      <c r="K867" s="514"/>
      <c r="L867" s="453"/>
      <c r="M867" s="1"/>
      <c r="N867" s="1"/>
      <c r="O867" s="1"/>
      <c r="P867" s="1"/>
      <c r="Q867" s="1"/>
      <c r="R867" s="1"/>
      <c r="S867" s="1"/>
      <c r="T867" s="1"/>
      <c r="U867" s="1"/>
      <c r="V867" s="1"/>
      <c r="W867" s="1"/>
      <c r="X867" s="1"/>
      <c r="Y867" s="1"/>
      <c r="Z867" s="1"/>
    </row>
    <row r="868" spans="1:26">
      <c r="A868" s="78"/>
      <c r="B868" s="1"/>
      <c r="C868" s="1"/>
      <c r="E868" s="429"/>
      <c r="F868" s="22"/>
      <c r="G868" s="1"/>
      <c r="H868" s="110"/>
      <c r="I868" s="530"/>
      <c r="J868" s="453"/>
      <c r="K868" s="514"/>
      <c r="L868" s="453"/>
      <c r="M868" s="1"/>
      <c r="N868" s="1"/>
      <c r="O868" s="1"/>
      <c r="P868" s="1"/>
      <c r="Q868" s="1"/>
      <c r="R868" s="1"/>
      <c r="S868" s="1"/>
      <c r="T868" s="1"/>
      <c r="U868" s="1"/>
      <c r="V868" s="1"/>
      <c r="W868" s="1"/>
      <c r="X868" s="1"/>
      <c r="Y868" s="1"/>
      <c r="Z868" s="1"/>
    </row>
    <row r="869" spans="1:26">
      <c r="A869" s="78"/>
      <c r="B869" s="1"/>
      <c r="C869" s="1"/>
      <c r="E869" s="429"/>
      <c r="F869" s="22"/>
      <c r="G869" s="1"/>
      <c r="H869" s="110"/>
      <c r="I869" s="530"/>
      <c r="J869" s="453"/>
      <c r="K869" s="514"/>
      <c r="L869" s="453"/>
      <c r="M869" s="1"/>
      <c r="N869" s="1"/>
      <c r="O869" s="1"/>
      <c r="P869" s="1"/>
      <c r="Q869" s="1"/>
      <c r="R869" s="1"/>
      <c r="S869" s="1"/>
      <c r="T869" s="1"/>
      <c r="U869" s="1"/>
      <c r="V869" s="1"/>
      <c r="W869" s="1"/>
      <c r="X869" s="1"/>
      <c r="Y869" s="1"/>
      <c r="Z869" s="1"/>
    </row>
    <row r="870" spans="1:26">
      <c r="A870" s="78"/>
      <c r="B870" s="1"/>
      <c r="C870" s="1"/>
      <c r="E870" s="429"/>
      <c r="F870" s="22"/>
      <c r="G870" s="1"/>
      <c r="H870" s="110"/>
      <c r="I870" s="530"/>
      <c r="J870" s="453"/>
      <c r="K870" s="514"/>
      <c r="L870" s="453"/>
      <c r="M870" s="1"/>
      <c r="N870" s="1"/>
      <c r="O870" s="1"/>
      <c r="P870" s="1"/>
      <c r="Q870" s="1"/>
      <c r="R870" s="1"/>
      <c r="S870" s="1"/>
      <c r="T870" s="1"/>
      <c r="U870" s="1"/>
      <c r="V870" s="1"/>
      <c r="W870" s="1"/>
      <c r="X870" s="1"/>
      <c r="Y870" s="1"/>
      <c r="Z870" s="1"/>
    </row>
    <row r="871" spans="1:26">
      <c r="A871" s="78"/>
      <c r="B871" s="1"/>
      <c r="C871" s="1"/>
      <c r="E871" s="429"/>
      <c r="F871" s="22"/>
      <c r="G871" s="1"/>
      <c r="H871" s="110"/>
      <c r="I871" s="530"/>
      <c r="J871" s="453"/>
      <c r="K871" s="514"/>
      <c r="L871" s="453"/>
      <c r="M871" s="1"/>
      <c r="N871" s="1"/>
      <c r="O871" s="1"/>
      <c r="P871" s="1"/>
      <c r="Q871" s="1"/>
      <c r="R871" s="1"/>
      <c r="S871" s="1"/>
      <c r="T871" s="1"/>
      <c r="U871" s="1"/>
      <c r="V871" s="1"/>
      <c r="W871" s="1"/>
      <c r="X871" s="1"/>
      <c r="Y871" s="1"/>
      <c r="Z871" s="1"/>
    </row>
    <row r="872" spans="1:26">
      <c r="A872" s="78"/>
      <c r="B872" s="1"/>
      <c r="C872" s="1"/>
      <c r="E872" s="429"/>
      <c r="F872" s="22"/>
      <c r="G872" s="1"/>
      <c r="H872" s="110"/>
      <c r="I872" s="530"/>
      <c r="J872" s="453"/>
      <c r="K872" s="514"/>
      <c r="L872" s="453"/>
      <c r="M872" s="1"/>
      <c r="N872" s="1"/>
      <c r="O872" s="1"/>
      <c r="P872" s="1"/>
      <c r="Q872" s="1"/>
      <c r="R872" s="1"/>
      <c r="S872" s="1"/>
      <c r="T872" s="1"/>
      <c r="U872" s="1"/>
      <c r="V872" s="1"/>
      <c r="W872" s="1"/>
      <c r="X872" s="1"/>
      <c r="Y872" s="1"/>
      <c r="Z872" s="1"/>
    </row>
    <row r="873" spans="1:26">
      <c r="A873" s="78"/>
      <c r="B873" s="1"/>
      <c r="C873" s="1"/>
      <c r="E873" s="429"/>
      <c r="F873" s="22"/>
      <c r="G873" s="1"/>
      <c r="H873" s="110"/>
      <c r="I873" s="530"/>
      <c r="J873" s="453"/>
      <c r="K873" s="514"/>
      <c r="L873" s="453"/>
      <c r="M873" s="1"/>
      <c r="N873" s="1"/>
      <c r="O873" s="1"/>
      <c r="P873" s="1"/>
      <c r="Q873" s="1"/>
      <c r="R873" s="1"/>
      <c r="S873" s="1"/>
      <c r="T873" s="1"/>
      <c r="U873" s="1"/>
      <c r="V873" s="1"/>
      <c r="W873" s="1"/>
      <c r="X873" s="1"/>
      <c r="Y873" s="1"/>
      <c r="Z873" s="1"/>
    </row>
    <row r="874" spans="1:26">
      <c r="A874" s="78"/>
      <c r="B874" s="1"/>
      <c r="C874" s="1"/>
      <c r="E874" s="429"/>
      <c r="F874" s="22"/>
      <c r="G874" s="1"/>
      <c r="H874" s="110"/>
      <c r="I874" s="530"/>
      <c r="J874" s="453"/>
      <c r="K874" s="514"/>
      <c r="L874" s="453"/>
      <c r="M874" s="1"/>
      <c r="N874" s="1"/>
      <c r="O874" s="1"/>
      <c r="P874" s="1"/>
      <c r="Q874" s="1"/>
      <c r="R874" s="1"/>
      <c r="S874" s="1"/>
      <c r="T874" s="1"/>
      <c r="U874" s="1"/>
      <c r="V874" s="1"/>
      <c r="W874" s="1"/>
      <c r="X874" s="1"/>
      <c r="Y874" s="1"/>
      <c r="Z874" s="1"/>
    </row>
    <row r="875" spans="1:26">
      <c r="A875" s="78"/>
      <c r="B875" s="1"/>
      <c r="C875" s="1"/>
      <c r="E875" s="429"/>
      <c r="F875" s="22"/>
      <c r="G875" s="1"/>
      <c r="H875" s="110"/>
      <c r="I875" s="530"/>
      <c r="J875" s="453"/>
      <c r="K875" s="514"/>
      <c r="L875" s="453"/>
      <c r="M875" s="1"/>
      <c r="N875" s="1"/>
      <c r="O875" s="1"/>
      <c r="P875" s="1"/>
      <c r="Q875" s="1"/>
      <c r="R875" s="1"/>
      <c r="S875" s="1"/>
      <c r="T875" s="1"/>
      <c r="U875" s="1"/>
      <c r="V875" s="1"/>
      <c r="W875" s="1"/>
      <c r="X875" s="1"/>
      <c r="Y875" s="1"/>
      <c r="Z875" s="1"/>
    </row>
    <row r="876" spans="1:26">
      <c r="A876" s="78"/>
      <c r="B876" s="1"/>
      <c r="C876" s="1"/>
      <c r="E876" s="429"/>
      <c r="F876" s="22"/>
      <c r="G876" s="1"/>
      <c r="H876" s="110"/>
      <c r="I876" s="530"/>
      <c r="J876" s="453"/>
      <c r="K876" s="514"/>
      <c r="L876" s="453"/>
      <c r="M876" s="1"/>
      <c r="N876" s="1"/>
      <c r="O876" s="1"/>
      <c r="P876" s="1"/>
      <c r="Q876" s="1"/>
      <c r="R876" s="1"/>
      <c r="S876" s="1"/>
      <c r="T876" s="1"/>
      <c r="U876" s="1"/>
      <c r="V876" s="1"/>
      <c r="W876" s="1"/>
      <c r="X876" s="1"/>
      <c r="Y876" s="1"/>
      <c r="Z876" s="1"/>
    </row>
    <row r="877" spans="1:26">
      <c r="A877" s="78"/>
      <c r="B877" s="1"/>
      <c r="C877" s="1"/>
      <c r="E877" s="429"/>
      <c r="F877" s="22"/>
      <c r="G877" s="1"/>
      <c r="H877" s="110"/>
      <c r="I877" s="530"/>
      <c r="J877" s="453"/>
      <c r="K877" s="514"/>
      <c r="L877" s="453"/>
      <c r="M877" s="1"/>
      <c r="N877" s="1"/>
      <c r="O877" s="1"/>
      <c r="P877" s="1"/>
      <c r="Q877" s="1"/>
      <c r="R877" s="1"/>
      <c r="S877" s="1"/>
      <c r="T877" s="1"/>
      <c r="U877" s="1"/>
      <c r="V877" s="1"/>
      <c r="W877" s="1"/>
      <c r="X877" s="1"/>
      <c r="Y877" s="1"/>
      <c r="Z877" s="1"/>
    </row>
    <row r="878" spans="1:26">
      <c r="A878" s="78"/>
      <c r="B878" s="1"/>
      <c r="C878" s="1"/>
      <c r="E878" s="429"/>
      <c r="F878" s="22"/>
      <c r="G878" s="1"/>
      <c r="H878" s="110"/>
      <c r="I878" s="530"/>
      <c r="J878" s="453"/>
      <c r="K878" s="514"/>
      <c r="L878" s="453"/>
      <c r="M878" s="1"/>
      <c r="N878" s="1"/>
      <c r="O878" s="1"/>
      <c r="P878" s="1"/>
      <c r="Q878" s="1"/>
      <c r="R878" s="1"/>
      <c r="S878" s="1"/>
      <c r="T878" s="1"/>
      <c r="U878" s="1"/>
      <c r="V878" s="1"/>
      <c r="W878" s="1"/>
      <c r="X878" s="1"/>
      <c r="Y878" s="1"/>
      <c r="Z878" s="1"/>
    </row>
    <row r="879" spans="1:26">
      <c r="A879" s="78"/>
      <c r="B879" s="1"/>
      <c r="C879" s="1"/>
      <c r="E879" s="429"/>
      <c r="F879" s="22"/>
      <c r="G879" s="1"/>
      <c r="H879" s="110"/>
      <c r="I879" s="530"/>
      <c r="J879" s="453"/>
      <c r="K879" s="514"/>
      <c r="L879" s="453"/>
      <c r="M879" s="1"/>
      <c r="N879" s="1"/>
      <c r="O879" s="1"/>
      <c r="P879" s="1"/>
      <c r="Q879" s="1"/>
      <c r="R879" s="1"/>
      <c r="S879" s="1"/>
      <c r="T879" s="1"/>
      <c r="U879" s="1"/>
      <c r="V879" s="1"/>
      <c r="W879" s="1"/>
      <c r="X879" s="1"/>
      <c r="Y879" s="1"/>
      <c r="Z879" s="1"/>
    </row>
    <row r="880" spans="1:26">
      <c r="A880" s="78"/>
      <c r="B880" s="1"/>
      <c r="C880" s="1"/>
      <c r="E880" s="429"/>
      <c r="F880" s="22"/>
      <c r="G880" s="1"/>
      <c r="H880" s="110"/>
      <c r="I880" s="530"/>
      <c r="J880" s="453"/>
      <c r="K880" s="514"/>
      <c r="L880" s="453"/>
      <c r="M880" s="1"/>
      <c r="N880" s="1"/>
      <c r="O880" s="1"/>
      <c r="P880" s="1"/>
      <c r="Q880" s="1"/>
      <c r="R880" s="1"/>
      <c r="S880" s="1"/>
      <c r="T880" s="1"/>
      <c r="U880" s="1"/>
      <c r="V880" s="1"/>
      <c r="W880" s="1"/>
      <c r="X880" s="1"/>
      <c r="Y880" s="1"/>
      <c r="Z880" s="1"/>
    </row>
    <row r="881" spans="1:26">
      <c r="A881" s="78"/>
      <c r="B881" s="1"/>
      <c r="C881" s="1"/>
      <c r="E881" s="429"/>
      <c r="F881" s="22"/>
      <c r="G881" s="1"/>
      <c r="H881" s="110"/>
      <c r="I881" s="530"/>
      <c r="J881" s="453"/>
      <c r="K881" s="514"/>
      <c r="L881" s="453"/>
      <c r="M881" s="1"/>
      <c r="N881" s="1"/>
      <c r="O881" s="1"/>
      <c r="P881" s="1"/>
      <c r="Q881" s="1"/>
      <c r="R881" s="1"/>
      <c r="S881" s="1"/>
      <c r="T881" s="1"/>
      <c r="U881" s="1"/>
      <c r="V881" s="1"/>
      <c r="W881" s="1"/>
      <c r="X881" s="1"/>
      <c r="Y881" s="1"/>
      <c r="Z881" s="1"/>
    </row>
    <row r="882" spans="1:26">
      <c r="A882" s="78"/>
      <c r="B882" s="1"/>
      <c r="C882" s="1"/>
      <c r="E882" s="429"/>
      <c r="F882" s="22"/>
      <c r="G882" s="1"/>
      <c r="H882" s="110"/>
      <c r="I882" s="530"/>
      <c r="J882" s="453"/>
      <c r="K882" s="514"/>
      <c r="L882" s="453"/>
      <c r="M882" s="1"/>
      <c r="N882" s="1"/>
      <c r="O882" s="1"/>
      <c r="P882" s="1"/>
      <c r="Q882" s="1"/>
      <c r="R882" s="1"/>
      <c r="S882" s="1"/>
      <c r="T882" s="1"/>
      <c r="U882" s="1"/>
      <c r="V882" s="1"/>
      <c r="W882" s="1"/>
      <c r="X882" s="1"/>
      <c r="Y882" s="1"/>
      <c r="Z882" s="1"/>
    </row>
    <row r="883" spans="1:26">
      <c r="A883" s="78"/>
      <c r="B883" s="1"/>
      <c r="C883" s="1"/>
      <c r="E883" s="429"/>
      <c r="F883" s="22"/>
      <c r="G883" s="1"/>
      <c r="H883" s="110"/>
      <c r="I883" s="530"/>
      <c r="J883" s="453"/>
      <c r="K883" s="514"/>
      <c r="L883" s="453"/>
      <c r="M883" s="1"/>
      <c r="N883" s="1"/>
      <c r="O883" s="1"/>
      <c r="P883" s="1"/>
      <c r="Q883" s="1"/>
      <c r="R883" s="1"/>
      <c r="S883" s="1"/>
      <c r="T883" s="1"/>
      <c r="U883" s="1"/>
      <c r="V883" s="1"/>
      <c r="W883" s="1"/>
      <c r="X883" s="1"/>
      <c r="Y883" s="1"/>
      <c r="Z883" s="1"/>
    </row>
    <row r="884" spans="1:26">
      <c r="A884" s="78"/>
      <c r="B884" s="1"/>
      <c r="C884" s="1"/>
      <c r="E884" s="429"/>
      <c r="F884" s="22"/>
      <c r="G884" s="1"/>
      <c r="H884" s="110"/>
      <c r="I884" s="530"/>
      <c r="J884" s="453"/>
      <c r="K884" s="514"/>
      <c r="L884" s="453"/>
      <c r="M884" s="1"/>
      <c r="N884" s="1"/>
      <c r="O884" s="1"/>
      <c r="P884" s="1"/>
      <c r="Q884" s="1"/>
      <c r="R884" s="1"/>
      <c r="S884" s="1"/>
      <c r="T884" s="1"/>
      <c r="U884" s="1"/>
      <c r="V884" s="1"/>
      <c r="W884" s="1"/>
      <c r="X884" s="1"/>
      <c r="Y884" s="1"/>
      <c r="Z884" s="1"/>
    </row>
    <row r="885" spans="1:26">
      <c r="A885" s="78"/>
      <c r="B885" s="1"/>
      <c r="C885" s="1"/>
      <c r="E885" s="429"/>
      <c r="F885" s="22"/>
      <c r="G885" s="1"/>
      <c r="H885" s="110"/>
      <c r="I885" s="530"/>
      <c r="J885" s="453"/>
      <c r="K885" s="514"/>
      <c r="L885" s="453"/>
      <c r="M885" s="1"/>
      <c r="N885" s="1"/>
      <c r="O885" s="1"/>
      <c r="P885" s="1"/>
      <c r="Q885" s="1"/>
      <c r="R885" s="1"/>
      <c r="S885" s="1"/>
      <c r="T885" s="1"/>
      <c r="U885" s="1"/>
      <c r="V885" s="1"/>
      <c r="W885" s="1"/>
      <c r="X885" s="1"/>
      <c r="Y885" s="1"/>
      <c r="Z885" s="1"/>
    </row>
    <row r="886" spans="1:26">
      <c r="A886" s="78"/>
      <c r="B886" s="1"/>
      <c r="C886" s="1"/>
      <c r="E886" s="429"/>
      <c r="F886" s="22"/>
      <c r="G886" s="1"/>
      <c r="H886" s="110"/>
      <c r="I886" s="530"/>
      <c r="J886" s="453"/>
      <c r="K886" s="514"/>
      <c r="L886" s="453"/>
      <c r="M886" s="1"/>
      <c r="N886" s="1"/>
      <c r="O886" s="1"/>
      <c r="P886" s="1"/>
      <c r="Q886" s="1"/>
      <c r="R886" s="1"/>
      <c r="S886" s="1"/>
      <c r="T886" s="1"/>
      <c r="U886" s="1"/>
      <c r="V886" s="1"/>
      <c r="W886" s="1"/>
      <c r="X886" s="1"/>
      <c r="Y886" s="1"/>
      <c r="Z886" s="1"/>
    </row>
    <row r="887" spans="1:26">
      <c r="A887" s="78"/>
      <c r="B887" s="1"/>
      <c r="C887" s="1"/>
      <c r="E887" s="429"/>
      <c r="F887" s="22"/>
      <c r="G887" s="1"/>
      <c r="H887" s="110"/>
      <c r="I887" s="530"/>
      <c r="J887" s="453"/>
      <c r="K887" s="514"/>
      <c r="L887" s="453"/>
      <c r="M887" s="1"/>
      <c r="N887" s="1"/>
      <c r="O887" s="1"/>
      <c r="P887" s="1"/>
      <c r="Q887" s="1"/>
      <c r="R887" s="1"/>
      <c r="S887" s="1"/>
      <c r="T887" s="1"/>
      <c r="U887" s="1"/>
      <c r="V887" s="1"/>
      <c r="W887" s="1"/>
      <c r="X887" s="1"/>
      <c r="Y887" s="1"/>
      <c r="Z887" s="1"/>
    </row>
    <row r="888" spans="1:26">
      <c r="A888" s="78"/>
      <c r="B888" s="1"/>
      <c r="C888" s="1"/>
      <c r="E888" s="429"/>
      <c r="F888" s="22"/>
      <c r="G888" s="1"/>
      <c r="H888" s="110"/>
      <c r="I888" s="530"/>
      <c r="J888" s="453"/>
      <c r="K888" s="514"/>
      <c r="L888" s="453"/>
      <c r="M888" s="1"/>
      <c r="N888" s="1"/>
      <c r="O888" s="1"/>
      <c r="P888" s="1"/>
      <c r="Q888" s="1"/>
      <c r="R888" s="1"/>
      <c r="S888" s="1"/>
      <c r="T888" s="1"/>
      <c r="U888" s="1"/>
      <c r="V888" s="1"/>
      <c r="W888" s="1"/>
      <c r="X888" s="1"/>
      <c r="Y888" s="1"/>
      <c r="Z888" s="1"/>
    </row>
    <row r="889" spans="1:26">
      <c r="A889" s="78"/>
      <c r="B889" s="1"/>
      <c r="C889" s="1"/>
      <c r="E889" s="429"/>
      <c r="F889" s="22"/>
      <c r="G889" s="1"/>
      <c r="H889" s="110"/>
      <c r="I889" s="530"/>
      <c r="J889" s="453"/>
      <c r="K889" s="514"/>
      <c r="L889" s="453"/>
      <c r="M889" s="1"/>
      <c r="N889" s="1"/>
      <c r="O889" s="1"/>
      <c r="P889" s="1"/>
      <c r="Q889" s="1"/>
      <c r="R889" s="1"/>
      <c r="S889" s="1"/>
      <c r="T889" s="1"/>
      <c r="U889" s="1"/>
      <c r="V889" s="1"/>
      <c r="W889" s="1"/>
      <c r="X889" s="1"/>
      <c r="Y889" s="1"/>
      <c r="Z889" s="1"/>
    </row>
    <row r="890" spans="1:26">
      <c r="A890" s="78"/>
      <c r="B890" s="1"/>
      <c r="C890" s="1"/>
      <c r="E890" s="429"/>
      <c r="F890" s="22"/>
      <c r="G890" s="1"/>
      <c r="H890" s="110"/>
      <c r="I890" s="530"/>
      <c r="J890" s="453"/>
      <c r="K890" s="514"/>
      <c r="L890" s="453"/>
      <c r="M890" s="1"/>
      <c r="N890" s="1"/>
      <c r="O890" s="1"/>
      <c r="P890" s="1"/>
      <c r="Q890" s="1"/>
      <c r="R890" s="1"/>
      <c r="S890" s="1"/>
      <c r="T890" s="1"/>
      <c r="U890" s="1"/>
      <c r="V890" s="1"/>
      <c r="W890" s="1"/>
      <c r="X890" s="1"/>
      <c r="Y890" s="1"/>
      <c r="Z890" s="1"/>
    </row>
    <row r="891" spans="1:26">
      <c r="A891" s="78"/>
      <c r="B891" s="1"/>
      <c r="C891" s="1"/>
      <c r="E891" s="429"/>
      <c r="F891" s="22"/>
      <c r="G891" s="1"/>
      <c r="H891" s="110"/>
      <c r="I891" s="530"/>
      <c r="J891" s="453"/>
      <c r="K891" s="514"/>
      <c r="L891" s="453"/>
      <c r="M891" s="1"/>
      <c r="N891" s="1"/>
      <c r="O891" s="1"/>
      <c r="P891" s="1"/>
      <c r="Q891" s="1"/>
      <c r="R891" s="1"/>
      <c r="S891" s="1"/>
      <c r="T891" s="1"/>
      <c r="U891" s="1"/>
      <c r="V891" s="1"/>
      <c r="W891" s="1"/>
      <c r="X891" s="1"/>
      <c r="Y891" s="1"/>
      <c r="Z891" s="1"/>
    </row>
    <row r="892" spans="1:26">
      <c r="A892" s="78"/>
      <c r="B892" s="1"/>
      <c r="C892" s="1"/>
      <c r="E892" s="429"/>
      <c r="F892" s="22"/>
      <c r="G892" s="1"/>
      <c r="H892" s="110"/>
      <c r="I892" s="530"/>
      <c r="J892" s="453"/>
      <c r="K892" s="514"/>
      <c r="L892" s="453"/>
      <c r="M892" s="1"/>
      <c r="N892" s="1"/>
      <c r="O892" s="1"/>
      <c r="P892" s="1"/>
      <c r="Q892" s="1"/>
      <c r="R892" s="1"/>
      <c r="S892" s="1"/>
      <c r="T892" s="1"/>
      <c r="U892" s="1"/>
      <c r="V892" s="1"/>
      <c r="W892" s="1"/>
      <c r="X892" s="1"/>
      <c r="Y892" s="1"/>
      <c r="Z892" s="1"/>
    </row>
    <row r="893" spans="1:26">
      <c r="A893" s="78"/>
      <c r="B893" s="1"/>
      <c r="C893" s="1"/>
      <c r="E893" s="429"/>
      <c r="F893" s="22"/>
      <c r="G893" s="1"/>
      <c r="H893" s="110"/>
      <c r="I893" s="530"/>
      <c r="J893" s="453"/>
      <c r="K893" s="514"/>
      <c r="L893" s="453"/>
      <c r="M893" s="1"/>
      <c r="N893" s="1"/>
      <c r="O893" s="1"/>
      <c r="P893" s="1"/>
      <c r="Q893" s="1"/>
      <c r="R893" s="1"/>
      <c r="S893" s="1"/>
      <c r="T893" s="1"/>
      <c r="U893" s="1"/>
      <c r="V893" s="1"/>
      <c r="W893" s="1"/>
      <c r="X893" s="1"/>
      <c r="Y893" s="1"/>
      <c r="Z893" s="1"/>
    </row>
    <row r="894" spans="1:26">
      <c r="A894" s="78"/>
      <c r="B894" s="1"/>
      <c r="C894" s="1"/>
      <c r="E894" s="429"/>
      <c r="F894" s="22"/>
      <c r="G894" s="1"/>
      <c r="H894" s="110"/>
      <c r="I894" s="530"/>
      <c r="J894" s="453"/>
      <c r="K894" s="514"/>
      <c r="L894" s="453"/>
      <c r="M894" s="1"/>
      <c r="N894" s="1"/>
      <c r="O894" s="1"/>
      <c r="P894" s="1"/>
      <c r="Q894" s="1"/>
      <c r="R894" s="1"/>
      <c r="S894" s="1"/>
      <c r="T894" s="1"/>
      <c r="U894" s="1"/>
      <c r="V894" s="1"/>
      <c r="W894" s="1"/>
      <c r="X894" s="1"/>
      <c r="Y894" s="1"/>
      <c r="Z894" s="1"/>
    </row>
    <row r="895" spans="1:26">
      <c r="A895" s="78"/>
      <c r="B895" s="1"/>
      <c r="C895" s="1"/>
      <c r="E895" s="429"/>
      <c r="F895" s="22"/>
      <c r="G895" s="1"/>
      <c r="H895" s="110"/>
      <c r="I895" s="530"/>
      <c r="J895" s="453"/>
      <c r="K895" s="514"/>
      <c r="L895" s="453"/>
      <c r="M895" s="1"/>
      <c r="N895" s="1"/>
      <c r="O895" s="1"/>
      <c r="P895" s="1"/>
      <c r="Q895" s="1"/>
      <c r="R895" s="1"/>
      <c r="S895" s="1"/>
      <c r="T895" s="1"/>
      <c r="U895" s="1"/>
      <c r="V895" s="1"/>
      <c r="W895" s="1"/>
      <c r="X895" s="1"/>
      <c r="Y895" s="1"/>
      <c r="Z895" s="1"/>
    </row>
    <row r="896" spans="1:26">
      <c r="A896" s="78"/>
      <c r="B896" s="1"/>
      <c r="C896" s="1"/>
      <c r="E896" s="429"/>
      <c r="F896" s="22"/>
      <c r="G896" s="1"/>
      <c r="H896" s="110"/>
      <c r="I896" s="530"/>
      <c r="J896" s="453"/>
      <c r="K896" s="514"/>
      <c r="L896" s="453"/>
      <c r="M896" s="1"/>
      <c r="N896" s="1"/>
      <c r="O896" s="1"/>
      <c r="P896" s="1"/>
      <c r="Q896" s="1"/>
      <c r="R896" s="1"/>
      <c r="S896" s="1"/>
      <c r="T896" s="1"/>
      <c r="U896" s="1"/>
      <c r="V896" s="1"/>
      <c r="W896" s="1"/>
      <c r="X896" s="1"/>
      <c r="Y896" s="1"/>
      <c r="Z896" s="1"/>
    </row>
    <row r="897" spans="1:26">
      <c r="A897" s="78"/>
      <c r="B897" s="1"/>
      <c r="C897" s="1"/>
      <c r="E897" s="429"/>
      <c r="F897" s="22"/>
      <c r="G897" s="1"/>
      <c r="H897" s="110"/>
      <c r="I897" s="530"/>
      <c r="J897" s="453"/>
      <c r="K897" s="514"/>
      <c r="L897" s="453"/>
      <c r="M897" s="1"/>
      <c r="N897" s="1"/>
      <c r="O897" s="1"/>
      <c r="P897" s="1"/>
      <c r="Q897" s="1"/>
      <c r="R897" s="1"/>
      <c r="S897" s="1"/>
      <c r="T897" s="1"/>
      <c r="U897" s="1"/>
      <c r="V897" s="1"/>
      <c r="W897" s="1"/>
      <c r="X897" s="1"/>
      <c r="Y897" s="1"/>
      <c r="Z897" s="1"/>
    </row>
    <row r="898" spans="1:26">
      <c r="A898" s="78"/>
      <c r="B898" s="1"/>
      <c r="C898" s="1"/>
      <c r="E898" s="429"/>
      <c r="F898" s="22"/>
      <c r="G898" s="1"/>
      <c r="H898" s="110"/>
      <c r="I898" s="530"/>
      <c r="J898" s="453"/>
      <c r="K898" s="514"/>
      <c r="L898" s="453"/>
      <c r="M898" s="1"/>
      <c r="N898" s="1"/>
      <c r="O898" s="1"/>
      <c r="P898" s="1"/>
      <c r="Q898" s="1"/>
      <c r="R898" s="1"/>
      <c r="S898" s="1"/>
      <c r="T898" s="1"/>
      <c r="U898" s="1"/>
      <c r="V898" s="1"/>
      <c r="W898" s="1"/>
      <c r="X898" s="1"/>
      <c r="Y898" s="1"/>
      <c r="Z898" s="1"/>
    </row>
    <row r="899" spans="1:26">
      <c r="A899" s="78"/>
      <c r="B899" s="1"/>
      <c r="C899" s="1"/>
      <c r="E899" s="429"/>
      <c r="F899" s="22"/>
      <c r="G899" s="1"/>
      <c r="H899" s="110"/>
      <c r="I899" s="530"/>
      <c r="J899" s="453"/>
      <c r="K899" s="514"/>
      <c r="L899" s="453"/>
      <c r="M899" s="1"/>
      <c r="N899" s="1"/>
      <c r="O899" s="1"/>
      <c r="P899" s="1"/>
      <c r="Q899" s="1"/>
      <c r="R899" s="1"/>
      <c r="S899" s="1"/>
      <c r="T899" s="1"/>
      <c r="U899" s="1"/>
      <c r="V899" s="1"/>
      <c r="W899" s="1"/>
      <c r="X899" s="1"/>
      <c r="Y899" s="1"/>
      <c r="Z899" s="1"/>
    </row>
    <row r="900" spans="1:26">
      <c r="A900" s="78"/>
      <c r="B900" s="1"/>
      <c r="C900" s="1"/>
      <c r="E900" s="429"/>
      <c r="F900" s="22"/>
      <c r="G900" s="1"/>
      <c r="H900" s="110"/>
      <c r="I900" s="530"/>
      <c r="J900" s="453"/>
      <c r="K900" s="514"/>
      <c r="L900" s="453"/>
      <c r="M900" s="1"/>
      <c r="N900" s="1"/>
      <c r="O900" s="1"/>
      <c r="P900" s="1"/>
      <c r="Q900" s="1"/>
      <c r="R900" s="1"/>
      <c r="S900" s="1"/>
      <c r="T900" s="1"/>
      <c r="U900" s="1"/>
      <c r="V900" s="1"/>
      <c r="W900" s="1"/>
      <c r="X900" s="1"/>
      <c r="Y900" s="1"/>
      <c r="Z900" s="1"/>
    </row>
    <row r="901" spans="1:26">
      <c r="A901" s="78"/>
      <c r="B901" s="1"/>
      <c r="C901" s="1"/>
      <c r="E901" s="429"/>
      <c r="F901" s="22"/>
      <c r="G901" s="1"/>
      <c r="H901" s="110"/>
      <c r="I901" s="530"/>
      <c r="J901" s="453"/>
      <c r="K901" s="514"/>
      <c r="L901" s="453"/>
      <c r="M901" s="1"/>
      <c r="N901" s="1"/>
      <c r="O901" s="1"/>
      <c r="P901" s="1"/>
      <c r="Q901" s="1"/>
      <c r="R901" s="1"/>
      <c r="S901" s="1"/>
      <c r="T901" s="1"/>
      <c r="U901" s="1"/>
      <c r="V901" s="1"/>
      <c r="W901" s="1"/>
      <c r="X901" s="1"/>
      <c r="Y901" s="1"/>
      <c r="Z901" s="1"/>
    </row>
    <row r="902" spans="1:26">
      <c r="A902" s="78"/>
      <c r="B902" s="1"/>
      <c r="C902" s="1"/>
      <c r="E902" s="429"/>
      <c r="F902" s="22"/>
      <c r="G902" s="1"/>
      <c r="H902" s="110"/>
      <c r="I902" s="530"/>
      <c r="J902" s="453"/>
      <c r="K902" s="514"/>
      <c r="L902" s="453"/>
      <c r="M902" s="1"/>
      <c r="N902" s="1"/>
      <c r="O902" s="1"/>
      <c r="P902" s="1"/>
      <c r="Q902" s="1"/>
      <c r="R902" s="1"/>
      <c r="S902" s="1"/>
      <c r="T902" s="1"/>
      <c r="U902" s="1"/>
      <c r="V902" s="1"/>
      <c r="W902" s="1"/>
      <c r="X902" s="1"/>
      <c r="Y902" s="1"/>
      <c r="Z902" s="1"/>
    </row>
    <row r="903" spans="1:26">
      <c r="A903" s="78"/>
      <c r="B903" s="1"/>
      <c r="C903" s="1"/>
      <c r="E903" s="429"/>
      <c r="F903" s="22"/>
      <c r="G903" s="1"/>
      <c r="H903" s="110"/>
      <c r="I903" s="530"/>
      <c r="J903" s="453"/>
      <c r="K903" s="514"/>
      <c r="L903" s="453"/>
      <c r="M903" s="1"/>
      <c r="N903" s="1"/>
      <c r="O903" s="1"/>
      <c r="P903" s="1"/>
      <c r="Q903" s="1"/>
      <c r="R903" s="1"/>
      <c r="S903" s="1"/>
      <c r="T903" s="1"/>
      <c r="U903" s="1"/>
      <c r="V903" s="1"/>
      <c r="W903" s="1"/>
      <c r="X903" s="1"/>
      <c r="Y903" s="1"/>
      <c r="Z903" s="1"/>
    </row>
    <row r="904" spans="1:26">
      <c r="A904" s="78"/>
      <c r="B904" s="1"/>
      <c r="C904" s="1"/>
      <c r="E904" s="429"/>
      <c r="F904" s="22"/>
      <c r="G904" s="1"/>
      <c r="H904" s="110"/>
      <c r="I904" s="530"/>
      <c r="J904" s="453"/>
      <c r="K904" s="514"/>
      <c r="L904" s="453"/>
      <c r="M904" s="1"/>
      <c r="N904" s="1"/>
      <c r="O904" s="1"/>
      <c r="P904" s="1"/>
      <c r="Q904" s="1"/>
      <c r="R904" s="1"/>
      <c r="S904" s="1"/>
      <c r="T904" s="1"/>
      <c r="U904" s="1"/>
      <c r="V904" s="1"/>
      <c r="W904" s="1"/>
      <c r="X904" s="1"/>
      <c r="Y904" s="1"/>
      <c r="Z904" s="1"/>
    </row>
    <row r="905" spans="1:26">
      <c r="A905" s="78"/>
      <c r="B905" s="1"/>
      <c r="C905" s="1"/>
      <c r="E905" s="429"/>
      <c r="F905" s="22"/>
      <c r="G905" s="1"/>
      <c r="H905" s="110"/>
      <c r="I905" s="530"/>
      <c r="J905" s="453"/>
      <c r="K905" s="514"/>
      <c r="L905" s="453"/>
      <c r="M905" s="1"/>
      <c r="N905" s="1"/>
      <c r="O905" s="1"/>
      <c r="P905" s="1"/>
      <c r="Q905" s="1"/>
      <c r="R905" s="1"/>
      <c r="S905" s="1"/>
      <c r="T905" s="1"/>
      <c r="U905" s="1"/>
      <c r="V905" s="1"/>
      <c r="W905" s="1"/>
      <c r="X905" s="1"/>
      <c r="Y905" s="1"/>
      <c r="Z905" s="1"/>
    </row>
    <row r="906" spans="1:26">
      <c r="A906" s="78"/>
      <c r="B906" s="1"/>
      <c r="C906" s="1"/>
      <c r="E906" s="429"/>
      <c r="F906" s="22"/>
      <c r="G906" s="1"/>
      <c r="H906" s="110"/>
      <c r="I906" s="530"/>
      <c r="J906" s="453"/>
      <c r="K906" s="514"/>
      <c r="L906" s="453"/>
      <c r="M906" s="1"/>
      <c r="N906" s="1"/>
      <c r="O906" s="1"/>
      <c r="P906" s="1"/>
      <c r="Q906" s="1"/>
      <c r="R906" s="1"/>
      <c r="S906" s="1"/>
      <c r="T906" s="1"/>
      <c r="U906" s="1"/>
      <c r="V906" s="1"/>
      <c r="W906" s="1"/>
      <c r="X906" s="1"/>
      <c r="Y906" s="1"/>
      <c r="Z906" s="1"/>
    </row>
    <row r="907" spans="1:26">
      <c r="A907" s="78"/>
      <c r="B907" s="1"/>
      <c r="C907" s="1"/>
      <c r="E907" s="429"/>
      <c r="F907" s="22"/>
      <c r="G907" s="1"/>
      <c r="H907" s="110"/>
      <c r="I907" s="530"/>
      <c r="J907" s="453"/>
      <c r="K907" s="514"/>
      <c r="L907" s="453"/>
      <c r="M907" s="1"/>
      <c r="N907" s="1"/>
      <c r="O907" s="1"/>
      <c r="P907" s="1"/>
      <c r="Q907" s="1"/>
      <c r="R907" s="1"/>
      <c r="S907" s="1"/>
      <c r="T907" s="1"/>
      <c r="U907" s="1"/>
      <c r="V907" s="1"/>
      <c r="W907" s="1"/>
      <c r="X907" s="1"/>
      <c r="Y907" s="1"/>
      <c r="Z907" s="1"/>
    </row>
    <row r="908" spans="1:26">
      <c r="A908" s="78"/>
      <c r="B908" s="1"/>
      <c r="C908" s="1"/>
      <c r="E908" s="429"/>
      <c r="F908" s="22"/>
      <c r="G908" s="1"/>
      <c r="H908" s="110"/>
      <c r="I908" s="530"/>
      <c r="J908" s="453"/>
      <c r="K908" s="514"/>
      <c r="L908" s="453"/>
      <c r="M908" s="1"/>
      <c r="N908" s="1"/>
      <c r="O908" s="1"/>
      <c r="P908" s="1"/>
      <c r="Q908" s="1"/>
      <c r="R908" s="1"/>
      <c r="S908" s="1"/>
      <c r="T908" s="1"/>
      <c r="U908" s="1"/>
      <c r="V908" s="1"/>
      <c r="W908" s="1"/>
      <c r="X908" s="1"/>
      <c r="Y908" s="1"/>
      <c r="Z908" s="1"/>
    </row>
    <row r="909" spans="1:26">
      <c r="A909" s="78"/>
      <c r="B909" s="1"/>
      <c r="C909" s="1"/>
      <c r="E909" s="429"/>
      <c r="F909" s="22"/>
      <c r="G909" s="1"/>
      <c r="H909" s="110"/>
      <c r="I909" s="530"/>
      <c r="J909" s="453"/>
      <c r="K909" s="514"/>
      <c r="L909" s="453"/>
      <c r="M909" s="1"/>
      <c r="N909" s="1"/>
      <c r="O909" s="1"/>
      <c r="P909" s="1"/>
      <c r="Q909" s="1"/>
      <c r="R909" s="1"/>
      <c r="S909" s="1"/>
      <c r="T909" s="1"/>
      <c r="U909" s="1"/>
      <c r="V909" s="1"/>
      <c r="W909" s="1"/>
      <c r="X909" s="1"/>
      <c r="Y909" s="1"/>
      <c r="Z909" s="1"/>
    </row>
    <row r="910" spans="1:26">
      <c r="A910" s="78"/>
      <c r="B910" s="1"/>
      <c r="C910" s="1"/>
      <c r="E910" s="429"/>
      <c r="F910" s="22"/>
      <c r="G910" s="1"/>
      <c r="H910" s="110"/>
      <c r="I910" s="530"/>
      <c r="J910" s="453"/>
      <c r="K910" s="514"/>
      <c r="L910" s="453"/>
      <c r="M910" s="1"/>
      <c r="N910" s="1"/>
      <c r="O910" s="1"/>
      <c r="P910" s="1"/>
      <c r="Q910" s="1"/>
      <c r="R910" s="1"/>
      <c r="S910" s="1"/>
      <c r="T910" s="1"/>
      <c r="U910" s="1"/>
      <c r="V910" s="1"/>
      <c r="W910" s="1"/>
      <c r="X910" s="1"/>
      <c r="Y910" s="1"/>
      <c r="Z910" s="1"/>
    </row>
    <row r="911" spans="1:26">
      <c r="A911" s="78"/>
      <c r="B911" s="1"/>
      <c r="C911" s="1"/>
      <c r="E911" s="429"/>
      <c r="F911" s="22"/>
      <c r="G911" s="1"/>
      <c r="H911" s="110"/>
      <c r="I911" s="530"/>
      <c r="J911" s="453"/>
      <c r="K911" s="514"/>
      <c r="L911" s="453"/>
      <c r="M911" s="1"/>
      <c r="N911" s="1"/>
      <c r="O911" s="1"/>
      <c r="P911" s="1"/>
      <c r="Q911" s="1"/>
      <c r="R911" s="1"/>
      <c r="S911" s="1"/>
      <c r="T911" s="1"/>
      <c r="U911" s="1"/>
      <c r="V911" s="1"/>
      <c r="W911" s="1"/>
      <c r="X911" s="1"/>
      <c r="Y911" s="1"/>
      <c r="Z911" s="1"/>
    </row>
    <row r="912" spans="1:26">
      <c r="A912" s="78"/>
      <c r="B912" s="1"/>
      <c r="C912" s="1"/>
      <c r="E912" s="429"/>
      <c r="F912" s="22"/>
      <c r="G912" s="1"/>
      <c r="H912" s="110"/>
      <c r="I912" s="530"/>
      <c r="J912" s="453"/>
      <c r="K912" s="514"/>
      <c r="L912" s="453"/>
      <c r="M912" s="1"/>
      <c r="N912" s="1"/>
      <c r="O912" s="1"/>
      <c r="P912" s="1"/>
      <c r="Q912" s="1"/>
      <c r="R912" s="1"/>
      <c r="S912" s="1"/>
      <c r="T912" s="1"/>
      <c r="U912" s="1"/>
      <c r="V912" s="1"/>
      <c r="W912" s="1"/>
      <c r="X912" s="1"/>
      <c r="Y912" s="1"/>
      <c r="Z912" s="1"/>
    </row>
    <row r="913" spans="1:26">
      <c r="A913" s="78"/>
      <c r="B913" s="1"/>
      <c r="C913" s="1"/>
      <c r="E913" s="429"/>
      <c r="F913" s="22"/>
      <c r="G913" s="1"/>
      <c r="H913" s="110"/>
      <c r="I913" s="530"/>
      <c r="J913" s="453"/>
      <c r="K913" s="514"/>
      <c r="L913" s="453"/>
      <c r="M913" s="1"/>
      <c r="N913" s="1"/>
      <c r="O913" s="1"/>
      <c r="P913" s="1"/>
      <c r="Q913" s="1"/>
      <c r="R913" s="1"/>
      <c r="S913" s="1"/>
      <c r="T913" s="1"/>
      <c r="U913" s="1"/>
      <c r="V913" s="1"/>
      <c r="W913" s="1"/>
      <c r="X913" s="1"/>
      <c r="Y913" s="1"/>
      <c r="Z913" s="1"/>
    </row>
    <row r="914" spans="1:26">
      <c r="A914" s="78"/>
      <c r="B914" s="1"/>
      <c r="C914" s="1"/>
      <c r="E914" s="429"/>
      <c r="F914" s="22"/>
      <c r="G914" s="1"/>
      <c r="H914" s="110"/>
      <c r="I914" s="530"/>
      <c r="J914" s="453"/>
      <c r="K914" s="514"/>
      <c r="L914" s="453"/>
      <c r="M914" s="1"/>
      <c r="N914" s="1"/>
      <c r="O914" s="1"/>
      <c r="P914" s="1"/>
      <c r="Q914" s="1"/>
      <c r="R914" s="1"/>
      <c r="S914" s="1"/>
      <c r="T914" s="1"/>
      <c r="U914" s="1"/>
      <c r="V914" s="1"/>
      <c r="W914" s="1"/>
      <c r="X914" s="1"/>
      <c r="Y914" s="1"/>
      <c r="Z914" s="1"/>
    </row>
    <row r="915" spans="1:26">
      <c r="A915" s="78"/>
      <c r="B915" s="1"/>
      <c r="C915" s="1"/>
      <c r="E915" s="429"/>
      <c r="F915" s="22"/>
      <c r="G915" s="1"/>
      <c r="H915" s="110"/>
      <c r="I915" s="530"/>
      <c r="J915" s="453"/>
      <c r="K915" s="514"/>
      <c r="L915" s="453"/>
      <c r="M915" s="1"/>
      <c r="N915" s="1"/>
      <c r="O915" s="1"/>
      <c r="P915" s="1"/>
      <c r="Q915" s="1"/>
      <c r="R915" s="1"/>
      <c r="S915" s="1"/>
      <c r="T915" s="1"/>
      <c r="U915" s="1"/>
      <c r="V915" s="1"/>
      <c r="W915" s="1"/>
      <c r="X915" s="1"/>
      <c r="Y915" s="1"/>
      <c r="Z915" s="1"/>
    </row>
    <row r="916" spans="1:26">
      <c r="A916" s="78"/>
      <c r="B916" s="1"/>
      <c r="C916" s="1"/>
      <c r="E916" s="429"/>
      <c r="F916" s="22"/>
      <c r="G916" s="1"/>
      <c r="H916" s="110"/>
      <c r="I916" s="530"/>
      <c r="J916" s="453"/>
      <c r="K916" s="514"/>
      <c r="L916" s="453"/>
      <c r="M916" s="1"/>
      <c r="N916" s="1"/>
      <c r="O916" s="1"/>
      <c r="P916" s="1"/>
      <c r="Q916" s="1"/>
      <c r="R916" s="1"/>
      <c r="S916" s="1"/>
      <c r="T916" s="1"/>
      <c r="U916" s="1"/>
      <c r="V916" s="1"/>
      <c r="W916" s="1"/>
      <c r="X916" s="1"/>
      <c r="Y916" s="1"/>
      <c r="Z916" s="1"/>
    </row>
    <row r="917" spans="1:26">
      <c r="A917" s="78"/>
      <c r="B917" s="1"/>
      <c r="C917" s="1"/>
      <c r="E917" s="429"/>
      <c r="F917" s="22"/>
      <c r="G917" s="1"/>
      <c r="H917" s="110"/>
      <c r="I917" s="530"/>
      <c r="J917" s="453"/>
      <c r="K917" s="514"/>
      <c r="L917" s="453"/>
      <c r="M917" s="1"/>
      <c r="N917" s="1"/>
      <c r="O917" s="1"/>
      <c r="P917" s="1"/>
      <c r="Q917" s="1"/>
      <c r="R917" s="1"/>
      <c r="S917" s="1"/>
      <c r="T917" s="1"/>
      <c r="U917" s="1"/>
      <c r="V917" s="1"/>
      <c r="W917" s="1"/>
      <c r="X917" s="1"/>
      <c r="Y917" s="1"/>
      <c r="Z917" s="1"/>
    </row>
    <row r="918" spans="1:26">
      <c r="A918" s="78"/>
      <c r="B918" s="1"/>
      <c r="C918" s="1"/>
      <c r="E918" s="429"/>
      <c r="F918" s="22"/>
      <c r="G918" s="1"/>
      <c r="H918" s="110"/>
      <c r="I918" s="530"/>
      <c r="J918" s="453"/>
      <c r="K918" s="514"/>
      <c r="L918" s="453"/>
      <c r="M918" s="1"/>
      <c r="N918" s="1"/>
      <c r="O918" s="1"/>
      <c r="P918" s="1"/>
      <c r="Q918" s="1"/>
      <c r="R918" s="1"/>
      <c r="S918" s="1"/>
      <c r="T918" s="1"/>
      <c r="U918" s="1"/>
      <c r="V918" s="1"/>
      <c r="W918" s="1"/>
      <c r="X918" s="1"/>
      <c r="Y918" s="1"/>
      <c r="Z918" s="1"/>
    </row>
    <row r="919" spans="1:26">
      <c r="A919" s="78"/>
      <c r="B919" s="1"/>
      <c r="C919" s="1"/>
      <c r="E919" s="429"/>
      <c r="F919" s="22"/>
      <c r="G919" s="1"/>
      <c r="H919" s="110"/>
      <c r="I919" s="530"/>
      <c r="J919" s="453"/>
      <c r="K919" s="514"/>
      <c r="L919" s="453"/>
      <c r="M919" s="1"/>
      <c r="N919" s="1"/>
      <c r="O919" s="1"/>
      <c r="P919" s="1"/>
      <c r="Q919" s="1"/>
      <c r="R919" s="1"/>
      <c r="S919" s="1"/>
      <c r="T919" s="1"/>
      <c r="U919" s="1"/>
      <c r="V919" s="1"/>
      <c r="W919" s="1"/>
      <c r="X919" s="1"/>
      <c r="Y919" s="1"/>
      <c r="Z919" s="1"/>
    </row>
    <row r="920" spans="1:26">
      <c r="A920" s="78"/>
      <c r="B920" s="1"/>
      <c r="C920" s="1"/>
      <c r="E920" s="429"/>
      <c r="F920" s="22"/>
      <c r="G920" s="1"/>
      <c r="H920" s="110"/>
      <c r="I920" s="530"/>
      <c r="J920" s="453"/>
      <c r="K920" s="514"/>
      <c r="L920" s="453"/>
      <c r="M920" s="1"/>
      <c r="N920" s="1"/>
      <c r="O920" s="1"/>
      <c r="P920" s="1"/>
      <c r="Q920" s="1"/>
      <c r="R920" s="1"/>
      <c r="S920" s="1"/>
      <c r="T920" s="1"/>
      <c r="U920" s="1"/>
      <c r="V920" s="1"/>
      <c r="W920" s="1"/>
      <c r="X920" s="1"/>
      <c r="Y920" s="1"/>
      <c r="Z920" s="1"/>
    </row>
    <row r="921" spans="1:26">
      <c r="A921" s="78"/>
      <c r="B921" s="1"/>
      <c r="C921" s="1"/>
      <c r="E921" s="429"/>
      <c r="F921" s="22"/>
      <c r="G921" s="1"/>
      <c r="H921" s="110"/>
      <c r="I921" s="530"/>
      <c r="J921" s="453"/>
      <c r="K921" s="514"/>
      <c r="L921" s="453"/>
      <c r="M921" s="1"/>
      <c r="N921" s="1"/>
      <c r="O921" s="1"/>
      <c r="P921" s="1"/>
      <c r="Q921" s="1"/>
      <c r="R921" s="1"/>
      <c r="S921" s="1"/>
      <c r="T921" s="1"/>
      <c r="U921" s="1"/>
      <c r="V921" s="1"/>
      <c r="W921" s="1"/>
      <c r="X921" s="1"/>
      <c r="Y921" s="1"/>
      <c r="Z921" s="1"/>
    </row>
    <row r="922" spans="1:26">
      <c r="A922" s="78"/>
      <c r="B922" s="1"/>
      <c r="C922" s="1"/>
      <c r="E922" s="429"/>
      <c r="F922" s="22"/>
      <c r="G922" s="1"/>
      <c r="H922" s="110"/>
      <c r="I922" s="530"/>
      <c r="J922" s="453"/>
      <c r="K922" s="514"/>
      <c r="L922" s="453"/>
      <c r="M922" s="1"/>
      <c r="N922" s="1"/>
      <c r="O922" s="1"/>
      <c r="P922" s="1"/>
      <c r="Q922" s="1"/>
      <c r="R922" s="1"/>
      <c r="S922" s="1"/>
      <c r="T922" s="1"/>
      <c r="U922" s="1"/>
      <c r="V922" s="1"/>
      <c r="W922" s="1"/>
      <c r="X922" s="1"/>
      <c r="Y922" s="1"/>
      <c r="Z922" s="1"/>
    </row>
    <row r="923" spans="1:26">
      <c r="A923" s="78"/>
      <c r="B923" s="1"/>
      <c r="C923" s="1"/>
      <c r="E923" s="429"/>
      <c r="F923" s="22"/>
      <c r="G923" s="1"/>
      <c r="H923" s="110"/>
      <c r="I923" s="530"/>
      <c r="J923" s="453"/>
      <c r="K923" s="514"/>
      <c r="L923" s="453"/>
      <c r="M923" s="1"/>
      <c r="N923" s="1"/>
      <c r="O923" s="1"/>
      <c r="P923" s="1"/>
      <c r="Q923" s="1"/>
      <c r="R923" s="1"/>
      <c r="S923" s="1"/>
      <c r="T923" s="1"/>
      <c r="U923" s="1"/>
      <c r="V923" s="1"/>
      <c r="W923" s="1"/>
      <c r="X923" s="1"/>
      <c r="Y923" s="1"/>
      <c r="Z923" s="1"/>
    </row>
    <row r="924" spans="1:26">
      <c r="A924" s="78"/>
      <c r="B924" s="1"/>
      <c r="C924" s="1"/>
      <c r="E924" s="429"/>
      <c r="F924" s="22"/>
      <c r="G924" s="1"/>
      <c r="H924" s="110"/>
      <c r="I924" s="530"/>
      <c r="J924" s="453"/>
      <c r="K924" s="514"/>
      <c r="L924" s="453"/>
      <c r="M924" s="1"/>
      <c r="N924" s="1"/>
      <c r="O924" s="1"/>
      <c r="P924" s="1"/>
      <c r="Q924" s="1"/>
      <c r="R924" s="1"/>
      <c r="S924" s="1"/>
      <c r="T924" s="1"/>
      <c r="U924" s="1"/>
      <c r="V924" s="1"/>
      <c r="W924" s="1"/>
      <c r="X924" s="1"/>
      <c r="Y924" s="1"/>
      <c r="Z924" s="1"/>
    </row>
    <row r="925" spans="1:26">
      <c r="A925" s="78"/>
      <c r="B925" s="1"/>
      <c r="C925" s="1"/>
      <c r="E925" s="429"/>
      <c r="F925" s="22"/>
      <c r="G925" s="1"/>
      <c r="H925" s="110"/>
      <c r="I925" s="530"/>
      <c r="J925" s="453"/>
      <c r="K925" s="514"/>
      <c r="L925" s="453"/>
      <c r="M925" s="1"/>
      <c r="N925" s="1"/>
      <c r="O925" s="1"/>
      <c r="P925" s="1"/>
      <c r="Q925" s="1"/>
      <c r="R925" s="1"/>
      <c r="S925" s="1"/>
      <c r="T925" s="1"/>
      <c r="U925" s="1"/>
      <c r="V925" s="1"/>
      <c r="W925" s="1"/>
      <c r="X925" s="1"/>
      <c r="Y925" s="1"/>
      <c r="Z925" s="1"/>
    </row>
    <row r="926" spans="1:26">
      <c r="A926" s="78"/>
      <c r="B926" s="1"/>
      <c r="C926" s="1"/>
      <c r="E926" s="429"/>
      <c r="F926" s="22"/>
      <c r="G926" s="1"/>
      <c r="H926" s="110"/>
      <c r="I926" s="530"/>
      <c r="J926" s="453"/>
      <c r="K926" s="514"/>
      <c r="L926" s="453"/>
      <c r="M926" s="1"/>
      <c r="N926" s="1"/>
      <c r="O926" s="1"/>
      <c r="P926" s="1"/>
      <c r="Q926" s="1"/>
      <c r="R926" s="1"/>
      <c r="S926" s="1"/>
      <c r="T926" s="1"/>
      <c r="U926" s="1"/>
      <c r="V926" s="1"/>
      <c r="W926" s="1"/>
      <c r="X926" s="1"/>
      <c r="Y926" s="1"/>
      <c r="Z926" s="1"/>
    </row>
    <row r="927" spans="1:26">
      <c r="A927" s="78"/>
      <c r="B927" s="1"/>
      <c r="C927" s="1"/>
      <c r="E927" s="429"/>
      <c r="F927" s="22"/>
      <c r="G927" s="1"/>
      <c r="H927" s="110"/>
      <c r="I927" s="530"/>
      <c r="J927" s="453"/>
      <c r="K927" s="514"/>
      <c r="L927" s="453"/>
      <c r="M927" s="1"/>
      <c r="N927" s="1"/>
      <c r="O927" s="1"/>
      <c r="P927" s="1"/>
      <c r="Q927" s="1"/>
      <c r="R927" s="1"/>
      <c r="S927" s="1"/>
      <c r="T927" s="1"/>
      <c r="U927" s="1"/>
      <c r="V927" s="1"/>
      <c r="W927" s="1"/>
      <c r="X927" s="1"/>
      <c r="Y927" s="1"/>
      <c r="Z927" s="1"/>
    </row>
    <row r="928" spans="1:26">
      <c r="A928" s="78"/>
      <c r="B928" s="1"/>
      <c r="C928" s="1"/>
      <c r="E928" s="429"/>
      <c r="F928" s="22"/>
      <c r="G928" s="1"/>
      <c r="H928" s="110"/>
      <c r="I928" s="530"/>
      <c r="J928" s="453"/>
      <c r="K928" s="514"/>
      <c r="L928" s="453"/>
      <c r="M928" s="1"/>
      <c r="N928" s="1"/>
      <c r="O928" s="1"/>
      <c r="P928" s="1"/>
      <c r="Q928" s="1"/>
      <c r="R928" s="1"/>
      <c r="S928" s="1"/>
      <c r="T928" s="1"/>
      <c r="U928" s="1"/>
      <c r="V928" s="1"/>
      <c r="W928" s="1"/>
      <c r="X928" s="1"/>
      <c r="Y928" s="1"/>
      <c r="Z928" s="1"/>
    </row>
    <row r="929" spans="1:26">
      <c r="A929" s="78"/>
      <c r="B929" s="1"/>
      <c r="C929" s="1"/>
      <c r="E929" s="429"/>
      <c r="F929" s="22"/>
      <c r="G929" s="1"/>
      <c r="H929" s="110"/>
      <c r="I929" s="530"/>
      <c r="J929" s="453"/>
      <c r="K929" s="514"/>
      <c r="L929" s="453"/>
      <c r="M929" s="1"/>
      <c r="N929" s="1"/>
      <c r="O929" s="1"/>
      <c r="P929" s="1"/>
      <c r="Q929" s="1"/>
      <c r="R929" s="1"/>
      <c r="S929" s="1"/>
      <c r="T929" s="1"/>
      <c r="U929" s="1"/>
      <c r="V929" s="1"/>
      <c r="W929" s="1"/>
      <c r="X929" s="1"/>
      <c r="Y929" s="1"/>
      <c r="Z929" s="1"/>
    </row>
    <row r="930" spans="1:26">
      <c r="A930" s="78"/>
      <c r="B930" s="1"/>
      <c r="C930" s="1"/>
      <c r="E930" s="429"/>
      <c r="F930" s="22"/>
      <c r="G930" s="1"/>
      <c r="H930" s="110"/>
      <c r="I930" s="530"/>
      <c r="J930" s="453"/>
      <c r="K930" s="514"/>
      <c r="L930" s="453"/>
      <c r="M930" s="1"/>
      <c r="N930" s="1"/>
      <c r="O930" s="1"/>
      <c r="P930" s="1"/>
      <c r="Q930" s="1"/>
      <c r="R930" s="1"/>
      <c r="S930" s="1"/>
      <c r="T930" s="1"/>
      <c r="U930" s="1"/>
      <c r="V930" s="1"/>
      <c r="W930" s="1"/>
      <c r="X930" s="1"/>
      <c r="Y930" s="1"/>
      <c r="Z930" s="1"/>
    </row>
    <row r="931" spans="1:26">
      <c r="A931" s="78"/>
      <c r="B931" s="1"/>
      <c r="C931" s="1"/>
      <c r="E931" s="429"/>
      <c r="F931" s="22"/>
      <c r="G931" s="1"/>
      <c r="H931" s="110"/>
      <c r="I931" s="530"/>
      <c r="J931" s="453"/>
      <c r="K931" s="514"/>
      <c r="L931" s="453"/>
      <c r="M931" s="1"/>
      <c r="N931" s="1"/>
      <c r="O931" s="1"/>
      <c r="P931" s="1"/>
      <c r="Q931" s="1"/>
      <c r="R931" s="1"/>
      <c r="S931" s="1"/>
      <c r="T931" s="1"/>
      <c r="U931" s="1"/>
      <c r="V931" s="1"/>
      <c r="W931" s="1"/>
      <c r="X931" s="1"/>
      <c r="Y931" s="1"/>
      <c r="Z931" s="1"/>
    </row>
    <row r="932" spans="1:26">
      <c r="A932" s="78"/>
      <c r="B932" s="1"/>
      <c r="C932" s="1"/>
      <c r="E932" s="429"/>
      <c r="F932" s="22"/>
      <c r="G932" s="1"/>
      <c r="H932" s="110"/>
      <c r="I932" s="530"/>
      <c r="J932" s="453"/>
      <c r="K932" s="514"/>
      <c r="L932" s="453"/>
      <c r="M932" s="1"/>
      <c r="N932" s="1"/>
      <c r="O932" s="1"/>
      <c r="P932" s="1"/>
      <c r="Q932" s="1"/>
      <c r="R932" s="1"/>
      <c r="S932" s="1"/>
      <c r="T932" s="1"/>
      <c r="U932" s="1"/>
      <c r="V932" s="1"/>
      <c r="W932" s="1"/>
      <c r="X932" s="1"/>
      <c r="Y932" s="1"/>
      <c r="Z932" s="1"/>
    </row>
    <row r="933" spans="1:26">
      <c r="A933" s="78"/>
      <c r="B933" s="1"/>
      <c r="C933" s="1"/>
      <c r="E933" s="429"/>
      <c r="F933" s="22"/>
      <c r="G933" s="1"/>
      <c r="H933" s="110"/>
      <c r="I933" s="530"/>
      <c r="J933" s="453"/>
      <c r="K933" s="514"/>
      <c r="L933" s="453"/>
      <c r="M933" s="1"/>
      <c r="N933" s="1"/>
      <c r="O933" s="1"/>
      <c r="P933" s="1"/>
      <c r="Q933" s="1"/>
      <c r="R933" s="1"/>
      <c r="S933" s="1"/>
      <c r="T933" s="1"/>
      <c r="U933" s="1"/>
      <c r="V933" s="1"/>
      <c r="W933" s="1"/>
      <c r="X933" s="1"/>
      <c r="Y933" s="1"/>
      <c r="Z933" s="1"/>
    </row>
    <row r="934" spans="1:26">
      <c r="A934" s="78"/>
      <c r="B934" s="1"/>
      <c r="C934" s="1"/>
      <c r="E934" s="429"/>
      <c r="F934" s="22"/>
      <c r="G934" s="1"/>
      <c r="H934" s="110"/>
      <c r="I934" s="530"/>
      <c r="J934" s="453"/>
      <c r="K934" s="514"/>
      <c r="L934" s="453"/>
      <c r="M934" s="1"/>
      <c r="N934" s="1"/>
      <c r="O934" s="1"/>
      <c r="P934" s="1"/>
      <c r="Q934" s="1"/>
      <c r="R934" s="1"/>
      <c r="S934" s="1"/>
      <c r="T934" s="1"/>
      <c r="U934" s="1"/>
      <c r="V934" s="1"/>
      <c r="W934" s="1"/>
      <c r="X934" s="1"/>
      <c r="Y934" s="1"/>
      <c r="Z934" s="1"/>
    </row>
    <row r="935" spans="1:26">
      <c r="A935" s="78"/>
      <c r="B935" s="1"/>
      <c r="C935" s="1"/>
      <c r="E935" s="429"/>
      <c r="F935" s="22"/>
      <c r="G935" s="1"/>
      <c r="H935" s="110"/>
      <c r="I935" s="530"/>
      <c r="J935" s="453"/>
      <c r="K935" s="514"/>
      <c r="L935" s="453"/>
      <c r="M935" s="1"/>
      <c r="N935" s="1"/>
      <c r="O935" s="1"/>
      <c r="P935" s="1"/>
      <c r="Q935" s="1"/>
      <c r="R935" s="1"/>
      <c r="S935" s="1"/>
      <c r="T935" s="1"/>
      <c r="U935" s="1"/>
      <c r="V935" s="1"/>
      <c r="W935" s="1"/>
      <c r="X935" s="1"/>
      <c r="Y935" s="1"/>
      <c r="Z935" s="1"/>
    </row>
    <row r="936" spans="1:26">
      <c r="A936" s="78"/>
      <c r="B936" s="1"/>
      <c r="C936" s="1"/>
      <c r="E936" s="429"/>
      <c r="F936" s="22"/>
      <c r="G936" s="1"/>
      <c r="H936" s="110"/>
      <c r="I936" s="530"/>
      <c r="J936" s="453"/>
      <c r="K936" s="514"/>
      <c r="L936" s="453"/>
      <c r="M936" s="1"/>
      <c r="N936" s="1"/>
      <c r="O936" s="1"/>
      <c r="P936" s="1"/>
      <c r="Q936" s="1"/>
      <c r="R936" s="1"/>
      <c r="S936" s="1"/>
      <c r="T936" s="1"/>
      <c r="U936" s="1"/>
      <c r="V936" s="1"/>
      <c r="W936" s="1"/>
      <c r="X936" s="1"/>
      <c r="Y936" s="1"/>
      <c r="Z936" s="1"/>
    </row>
    <row r="937" spans="1:26">
      <c r="A937" s="78"/>
      <c r="B937" s="1"/>
      <c r="C937" s="1"/>
      <c r="E937" s="429"/>
      <c r="F937" s="22"/>
      <c r="G937" s="1"/>
      <c r="H937" s="110"/>
      <c r="I937" s="530"/>
      <c r="J937" s="453"/>
      <c r="K937" s="514"/>
      <c r="L937" s="453"/>
      <c r="M937" s="1"/>
      <c r="N937" s="1"/>
      <c r="O937" s="1"/>
      <c r="P937" s="1"/>
      <c r="Q937" s="1"/>
      <c r="R937" s="1"/>
      <c r="S937" s="1"/>
      <c r="T937" s="1"/>
      <c r="U937" s="1"/>
      <c r="V937" s="1"/>
      <c r="W937" s="1"/>
      <c r="X937" s="1"/>
      <c r="Y937" s="1"/>
      <c r="Z937" s="1"/>
    </row>
    <row r="938" spans="1:26">
      <c r="A938" s="78"/>
      <c r="B938" s="1"/>
      <c r="C938" s="1"/>
      <c r="E938" s="429"/>
      <c r="F938" s="22"/>
      <c r="G938" s="1"/>
      <c r="H938" s="110"/>
      <c r="I938" s="530"/>
      <c r="J938" s="453"/>
      <c r="K938" s="514"/>
      <c r="L938" s="453"/>
      <c r="M938" s="1"/>
      <c r="N938" s="1"/>
      <c r="O938" s="1"/>
      <c r="P938" s="1"/>
      <c r="Q938" s="1"/>
      <c r="R938" s="1"/>
      <c r="S938" s="1"/>
      <c r="T938" s="1"/>
      <c r="U938" s="1"/>
      <c r="V938" s="1"/>
      <c r="W938" s="1"/>
      <c r="X938" s="1"/>
      <c r="Y938" s="1"/>
      <c r="Z938" s="1"/>
    </row>
    <row r="939" spans="1:26">
      <c r="A939" s="78"/>
      <c r="B939" s="1"/>
      <c r="C939" s="1"/>
      <c r="E939" s="429"/>
      <c r="F939" s="22"/>
      <c r="G939" s="1"/>
      <c r="H939" s="110"/>
      <c r="I939" s="530"/>
      <c r="J939" s="453"/>
      <c r="K939" s="514"/>
      <c r="L939" s="453"/>
      <c r="M939" s="1"/>
      <c r="N939" s="1"/>
      <c r="O939" s="1"/>
      <c r="P939" s="1"/>
      <c r="Q939" s="1"/>
      <c r="R939" s="1"/>
      <c r="S939" s="1"/>
      <c r="T939" s="1"/>
      <c r="U939" s="1"/>
      <c r="V939" s="1"/>
      <c r="W939" s="1"/>
      <c r="X939" s="1"/>
      <c r="Y939" s="1"/>
      <c r="Z939" s="1"/>
    </row>
    <row r="940" spans="1:26">
      <c r="A940" s="78"/>
      <c r="B940" s="1"/>
      <c r="C940" s="1"/>
      <c r="E940" s="429"/>
      <c r="F940" s="22"/>
      <c r="G940" s="1"/>
      <c r="H940" s="110"/>
      <c r="I940" s="530"/>
      <c r="J940" s="453"/>
      <c r="K940" s="514"/>
      <c r="L940" s="453"/>
      <c r="M940" s="1"/>
      <c r="N940" s="1"/>
      <c r="O940" s="1"/>
      <c r="P940" s="1"/>
      <c r="Q940" s="1"/>
      <c r="R940" s="1"/>
      <c r="S940" s="1"/>
      <c r="T940" s="1"/>
      <c r="U940" s="1"/>
      <c r="V940" s="1"/>
      <c r="W940" s="1"/>
      <c r="X940" s="1"/>
      <c r="Y940" s="1"/>
      <c r="Z940" s="1"/>
    </row>
    <row r="941" spans="1:26">
      <c r="A941" s="78"/>
      <c r="B941" s="1"/>
      <c r="C941" s="1"/>
      <c r="E941" s="429"/>
      <c r="F941" s="22"/>
      <c r="G941" s="1"/>
      <c r="H941" s="110"/>
      <c r="I941" s="530"/>
      <c r="J941" s="453"/>
      <c r="K941" s="514"/>
      <c r="L941" s="453"/>
      <c r="M941" s="1"/>
      <c r="N941" s="1"/>
      <c r="O941" s="1"/>
      <c r="P941" s="1"/>
      <c r="Q941" s="1"/>
      <c r="R941" s="1"/>
      <c r="S941" s="1"/>
      <c r="T941" s="1"/>
      <c r="U941" s="1"/>
      <c r="V941" s="1"/>
      <c r="W941" s="1"/>
      <c r="X941" s="1"/>
      <c r="Y941" s="1"/>
      <c r="Z941" s="1"/>
    </row>
    <row r="942" spans="1:26">
      <c r="A942" s="78"/>
      <c r="B942" s="1"/>
      <c r="C942" s="1"/>
      <c r="E942" s="429"/>
      <c r="F942" s="22"/>
      <c r="G942" s="1"/>
      <c r="H942" s="110"/>
      <c r="I942" s="530"/>
      <c r="J942" s="453"/>
      <c r="K942" s="514"/>
      <c r="L942" s="453"/>
      <c r="M942" s="1"/>
      <c r="N942" s="1"/>
      <c r="O942" s="1"/>
      <c r="P942" s="1"/>
      <c r="Q942" s="1"/>
      <c r="R942" s="1"/>
      <c r="S942" s="1"/>
      <c r="T942" s="1"/>
      <c r="U942" s="1"/>
      <c r="V942" s="1"/>
      <c r="W942" s="1"/>
      <c r="X942" s="1"/>
      <c r="Y942" s="1"/>
      <c r="Z942" s="1"/>
    </row>
    <row r="943" spans="1:26">
      <c r="A943" s="78"/>
      <c r="B943" s="1"/>
      <c r="C943" s="1"/>
      <c r="E943" s="429"/>
      <c r="F943" s="22"/>
      <c r="G943" s="1"/>
      <c r="H943" s="110"/>
      <c r="I943" s="530"/>
      <c r="J943" s="453"/>
      <c r="K943" s="514"/>
      <c r="L943" s="453"/>
      <c r="M943" s="1"/>
      <c r="N943" s="1"/>
      <c r="O943" s="1"/>
      <c r="P943" s="1"/>
      <c r="Q943" s="1"/>
      <c r="R943" s="1"/>
      <c r="S943" s="1"/>
      <c r="T943" s="1"/>
      <c r="U943" s="1"/>
      <c r="V943" s="1"/>
      <c r="W943" s="1"/>
      <c r="X943" s="1"/>
      <c r="Y943" s="1"/>
      <c r="Z943" s="1"/>
    </row>
    <row r="944" spans="1:26">
      <c r="A944" s="78"/>
      <c r="B944" s="1"/>
      <c r="C944" s="1"/>
      <c r="E944" s="429"/>
      <c r="F944" s="22"/>
      <c r="G944" s="1"/>
      <c r="H944" s="110"/>
      <c r="I944" s="530"/>
      <c r="J944" s="453"/>
      <c r="K944" s="514"/>
      <c r="L944" s="453"/>
      <c r="M944" s="1"/>
      <c r="N944" s="1"/>
      <c r="O944" s="1"/>
      <c r="P944" s="1"/>
      <c r="Q944" s="1"/>
      <c r="R944" s="1"/>
      <c r="S944" s="1"/>
      <c r="T944" s="1"/>
      <c r="U944" s="1"/>
      <c r="V944" s="1"/>
      <c r="W944" s="1"/>
      <c r="X944" s="1"/>
      <c r="Y944" s="1"/>
      <c r="Z944" s="1"/>
    </row>
    <row r="945" spans="1:26">
      <c r="A945" s="78"/>
      <c r="B945" s="1"/>
      <c r="C945" s="1"/>
      <c r="E945" s="429"/>
      <c r="F945" s="22"/>
      <c r="G945" s="1"/>
      <c r="H945" s="110"/>
      <c r="I945" s="530"/>
      <c r="J945" s="453"/>
      <c r="K945" s="514"/>
      <c r="L945" s="453"/>
      <c r="M945" s="1"/>
      <c r="N945" s="1"/>
      <c r="O945" s="1"/>
      <c r="P945" s="1"/>
      <c r="Q945" s="1"/>
      <c r="R945" s="1"/>
      <c r="S945" s="1"/>
      <c r="T945" s="1"/>
      <c r="U945" s="1"/>
      <c r="V945" s="1"/>
      <c r="W945" s="1"/>
      <c r="X945" s="1"/>
      <c r="Y945" s="1"/>
      <c r="Z945" s="1"/>
    </row>
    <row r="946" spans="1:26">
      <c r="A946" s="78"/>
      <c r="B946" s="1"/>
      <c r="C946" s="1"/>
      <c r="E946" s="429"/>
      <c r="F946" s="22"/>
      <c r="G946" s="1"/>
      <c r="H946" s="110"/>
      <c r="I946" s="530"/>
      <c r="J946" s="453"/>
      <c r="K946" s="514"/>
      <c r="L946" s="453"/>
      <c r="M946" s="1"/>
      <c r="N946" s="1"/>
      <c r="O946" s="1"/>
      <c r="P946" s="1"/>
      <c r="Q946" s="1"/>
      <c r="R946" s="1"/>
      <c r="S946" s="1"/>
      <c r="T946" s="1"/>
      <c r="U946" s="1"/>
      <c r="V946" s="1"/>
      <c r="W946" s="1"/>
      <c r="X946" s="1"/>
      <c r="Y946" s="1"/>
      <c r="Z946" s="1"/>
    </row>
    <row r="947" spans="1:26">
      <c r="A947" s="78"/>
      <c r="B947" s="1"/>
      <c r="C947" s="1"/>
      <c r="E947" s="429"/>
      <c r="F947" s="22"/>
      <c r="G947" s="1"/>
      <c r="H947" s="110"/>
      <c r="I947" s="530"/>
      <c r="J947" s="453"/>
      <c r="K947" s="514"/>
      <c r="L947" s="453"/>
      <c r="M947" s="1"/>
      <c r="N947" s="1"/>
      <c r="O947" s="1"/>
      <c r="P947" s="1"/>
      <c r="Q947" s="1"/>
      <c r="R947" s="1"/>
      <c r="S947" s="1"/>
      <c r="T947" s="1"/>
      <c r="U947" s="1"/>
      <c r="V947" s="1"/>
      <c r="W947" s="1"/>
      <c r="X947" s="1"/>
      <c r="Y947" s="1"/>
      <c r="Z947" s="1"/>
    </row>
    <row r="948" spans="1:26">
      <c r="A948" s="78"/>
      <c r="B948" s="1"/>
      <c r="C948" s="1"/>
      <c r="E948" s="429"/>
      <c r="F948" s="22"/>
      <c r="G948" s="1"/>
      <c r="H948" s="110"/>
      <c r="I948" s="530"/>
      <c r="J948" s="453"/>
      <c r="K948" s="514"/>
      <c r="L948" s="453"/>
      <c r="M948" s="1"/>
      <c r="N948" s="1"/>
      <c r="O948" s="1"/>
      <c r="P948" s="1"/>
      <c r="Q948" s="1"/>
      <c r="R948" s="1"/>
      <c r="S948" s="1"/>
      <c r="T948" s="1"/>
      <c r="U948" s="1"/>
      <c r="V948" s="1"/>
      <c r="W948" s="1"/>
      <c r="X948" s="1"/>
      <c r="Y948" s="1"/>
      <c r="Z948" s="1"/>
    </row>
    <row r="949" spans="1:26">
      <c r="A949" s="78"/>
      <c r="B949" s="1"/>
      <c r="C949" s="1"/>
      <c r="E949" s="429"/>
      <c r="F949" s="22"/>
      <c r="G949" s="1"/>
      <c r="H949" s="110"/>
      <c r="I949" s="530"/>
      <c r="J949" s="453"/>
      <c r="K949" s="514"/>
      <c r="L949" s="453"/>
      <c r="M949" s="1"/>
      <c r="N949" s="1"/>
      <c r="O949" s="1"/>
      <c r="P949" s="1"/>
      <c r="Q949" s="1"/>
      <c r="R949" s="1"/>
      <c r="S949" s="1"/>
      <c r="T949" s="1"/>
      <c r="U949" s="1"/>
      <c r="V949" s="1"/>
      <c r="W949" s="1"/>
      <c r="X949" s="1"/>
      <c r="Y949" s="1"/>
      <c r="Z949" s="1"/>
    </row>
    <row r="950" spans="1:26">
      <c r="A950" s="78"/>
      <c r="B950" s="1"/>
      <c r="C950" s="1"/>
      <c r="E950" s="429"/>
      <c r="F950" s="22"/>
      <c r="G950" s="1"/>
      <c r="H950" s="110"/>
      <c r="I950" s="530"/>
      <c r="J950" s="453"/>
      <c r="K950" s="514"/>
      <c r="L950" s="453"/>
      <c r="M950" s="1"/>
      <c r="N950" s="1"/>
      <c r="O950" s="1"/>
      <c r="P950" s="1"/>
      <c r="Q950" s="1"/>
      <c r="R950" s="1"/>
      <c r="S950" s="1"/>
      <c r="T950" s="1"/>
      <c r="U950" s="1"/>
      <c r="V950" s="1"/>
      <c r="W950" s="1"/>
      <c r="X950" s="1"/>
      <c r="Y950" s="1"/>
      <c r="Z950" s="1"/>
    </row>
    <row r="951" spans="1:26">
      <c r="A951" s="78"/>
      <c r="B951" s="1"/>
      <c r="C951" s="1"/>
      <c r="E951" s="429"/>
      <c r="F951" s="22"/>
      <c r="G951" s="1"/>
      <c r="H951" s="110"/>
      <c r="I951" s="530"/>
      <c r="J951" s="453"/>
      <c r="K951" s="514"/>
      <c r="L951" s="453"/>
      <c r="M951" s="1"/>
      <c r="N951" s="1"/>
      <c r="O951" s="1"/>
      <c r="P951" s="1"/>
      <c r="Q951" s="1"/>
      <c r="R951" s="1"/>
      <c r="S951" s="1"/>
      <c r="T951" s="1"/>
      <c r="U951" s="1"/>
      <c r="V951" s="1"/>
      <c r="W951" s="1"/>
      <c r="X951" s="1"/>
      <c r="Y951" s="1"/>
      <c r="Z951" s="1"/>
    </row>
    <row r="952" spans="1:26">
      <c r="A952" s="78"/>
      <c r="B952" s="1"/>
      <c r="C952" s="1"/>
      <c r="E952" s="429"/>
      <c r="F952" s="22"/>
      <c r="G952" s="1"/>
      <c r="H952" s="110"/>
      <c r="I952" s="530"/>
      <c r="J952" s="453"/>
      <c r="K952" s="514"/>
      <c r="L952" s="453"/>
      <c r="M952" s="1"/>
      <c r="N952" s="1"/>
      <c r="O952" s="1"/>
      <c r="P952" s="1"/>
      <c r="Q952" s="1"/>
      <c r="R952" s="1"/>
      <c r="S952" s="1"/>
      <c r="T952" s="1"/>
      <c r="U952" s="1"/>
      <c r="V952" s="1"/>
      <c r="W952" s="1"/>
      <c r="X952" s="1"/>
      <c r="Y952" s="1"/>
      <c r="Z952" s="1"/>
    </row>
    <row r="953" spans="1:26">
      <c r="A953" s="78"/>
      <c r="B953" s="1"/>
      <c r="C953" s="1"/>
      <c r="E953" s="429"/>
      <c r="F953" s="22"/>
      <c r="G953" s="1"/>
      <c r="H953" s="110"/>
      <c r="I953" s="530"/>
      <c r="J953" s="453"/>
      <c r="K953" s="514"/>
      <c r="L953" s="453"/>
      <c r="M953" s="1"/>
      <c r="N953" s="1"/>
      <c r="O953" s="1"/>
      <c r="P953" s="1"/>
      <c r="Q953" s="1"/>
      <c r="R953" s="1"/>
      <c r="S953" s="1"/>
      <c r="T953" s="1"/>
      <c r="U953" s="1"/>
      <c r="V953" s="1"/>
      <c r="W953" s="1"/>
      <c r="X953" s="1"/>
      <c r="Y953" s="1"/>
      <c r="Z953" s="1"/>
    </row>
    <row r="954" spans="1:26">
      <c r="A954" s="78"/>
      <c r="B954" s="1"/>
      <c r="C954" s="1"/>
      <c r="E954" s="429"/>
      <c r="F954" s="22"/>
      <c r="G954" s="1"/>
      <c r="H954" s="110"/>
      <c r="I954" s="530"/>
      <c r="J954" s="453"/>
      <c r="K954" s="514"/>
      <c r="L954" s="453"/>
      <c r="M954" s="1"/>
      <c r="N954" s="1"/>
      <c r="O954" s="1"/>
      <c r="P954" s="1"/>
      <c r="Q954" s="1"/>
      <c r="R954" s="1"/>
      <c r="S954" s="1"/>
      <c r="T954" s="1"/>
      <c r="U954" s="1"/>
      <c r="V954" s="1"/>
      <c r="W954" s="1"/>
      <c r="X954" s="1"/>
      <c r="Y954" s="1"/>
      <c r="Z954" s="1"/>
    </row>
    <row r="955" spans="1:26">
      <c r="A955" s="78"/>
      <c r="B955" s="1"/>
      <c r="C955" s="1"/>
      <c r="E955" s="429"/>
      <c r="F955" s="22"/>
      <c r="G955" s="1"/>
      <c r="H955" s="110"/>
      <c r="I955" s="530"/>
      <c r="J955" s="453"/>
      <c r="K955" s="514"/>
      <c r="L955" s="453"/>
      <c r="M955" s="1"/>
      <c r="N955" s="1"/>
      <c r="O955" s="1"/>
      <c r="P955" s="1"/>
      <c r="Q955" s="1"/>
      <c r="R955" s="1"/>
      <c r="S955" s="1"/>
      <c r="T955" s="1"/>
      <c r="U955" s="1"/>
      <c r="V955" s="1"/>
      <c r="W955" s="1"/>
      <c r="X955" s="1"/>
      <c r="Y955" s="1"/>
      <c r="Z955" s="1"/>
    </row>
    <row r="956" spans="1:26">
      <c r="A956" s="78"/>
      <c r="B956" s="1"/>
      <c r="C956" s="1"/>
      <c r="E956" s="429"/>
      <c r="F956" s="22"/>
      <c r="G956" s="1"/>
      <c r="H956" s="110"/>
      <c r="I956" s="530"/>
      <c r="J956" s="453"/>
      <c r="K956" s="514"/>
      <c r="L956" s="453"/>
      <c r="M956" s="1"/>
      <c r="N956" s="1"/>
      <c r="O956" s="1"/>
      <c r="P956" s="1"/>
      <c r="Q956" s="1"/>
      <c r="R956" s="1"/>
      <c r="S956" s="1"/>
      <c r="T956" s="1"/>
      <c r="U956" s="1"/>
      <c r="V956" s="1"/>
      <c r="W956" s="1"/>
      <c r="X956" s="1"/>
      <c r="Y956" s="1"/>
      <c r="Z956" s="1"/>
    </row>
    <row r="957" spans="1:26">
      <c r="A957" s="78"/>
      <c r="B957" s="1"/>
      <c r="C957" s="1"/>
      <c r="E957" s="429"/>
      <c r="F957" s="22"/>
      <c r="G957" s="1"/>
      <c r="H957" s="110"/>
      <c r="I957" s="530"/>
      <c r="J957" s="453"/>
      <c r="K957" s="514"/>
      <c r="L957" s="453"/>
      <c r="M957" s="1"/>
      <c r="N957" s="1"/>
      <c r="O957" s="1"/>
      <c r="P957" s="1"/>
      <c r="Q957" s="1"/>
      <c r="R957" s="1"/>
      <c r="S957" s="1"/>
      <c r="T957" s="1"/>
      <c r="U957" s="1"/>
      <c r="V957" s="1"/>
      <c r="W957" s="1"/>
      <c r="X957" s="1"/>
      <c r="Y957" s="1"/>
      <c r="Z957" s="1"/>
    </row>
    <row r="958" spans="1:26">
      <c r="A958" s="78"/>
      <c r="B958" s="1"/>
      <c r="C958" s="1"/>
      <c r="E958" s="429"/>
      <c r="F958" s="22"/>
      <c r="G958" s="1"/>
      <c r="H958" s="110"/>
      <c r="I958" s="530"/>
      <c r="J958" s="453"/>
      <c r="K958" s="514"/>
      <c r="L958" s="453"/>
      <c r="M958" s="1"/>
      <c r="N958" s="1"/>
      <c r="O958" s="1"/>
      <c r="P958" s="1"/>
      <c r="Q958" s="1"/>
      <c r="R958" s="1"/>
      <c r="S958" s="1"/>
      <c r="T958" s="1"/>
      <c r="U958" s="1"/>
      <c r="V958" s="1"/>
      <c r="W958" s="1"/>
      <c r="X958" s="1"/>
      <c r="Y958" s="1"/>
      <c r="Z958" s="1"/>
    </row>
    <row r="959" spans="1:26">
      <c r="A959" s="78"/>
      <c r="B959" s="1"/>
      <c r="C959" s="1"/>
      <c r="E959" s="429"/>
      <c r="F959" s="22"/>
      <c r="G959" s="1"/>
      <c r="H959" s="110"/>
      <c r="I959" s="530"/>
      <c r="J959" s="453"/>
      <c r="K959" s="514"/>
      <c r="L959" s="453"/>
      <c r="M959" s="1"/>
      <c r="N959" s="1"/>
      <c r="O959" s="1"/>
      <c r="P959" s="1"/>
      <c r="Q959" s="1"/>
      <c r="R959" s="1"/>
      <c r="S959" s="1"/>
      <c r="T959" s="1"/>
      <c r="U959" s="1"/>
      <c r="V959" s="1"/>
      <c r="W959" s="1"/>
      <c r="X959" s="1"/>
      <c r="Y959" s="1"/>
      <c r="Z959" s="1"/>
    </row>
    <row r="960" spans="1:26">
      <c r="A960" s="78"/>
      <c r="B960" s="1"/>
      <c r="C960" s="1"/>
      <c r="E960" s="429"/>
      <c r="F960" s="22"/>
      <c r="G960" s="1"/>
      <c r="H960" s="110"/>
      <c r="I960" s="530"/>
      <c r="J960" s="453"/>
      <c r="K960" s="514"/>
      <c r="L960" s="453"/>
      <c r="M960" s="1"/>
      <c r="N960" s="1"/>
      <c r="O960" s="1"/>
      <c r="P960" s="1"/>
      <c r="Q960" s="1"/>
      <c r="R960" s="1"/>
      <c r="S960" s="1"/>
      <c r="T960" s="1"/>
      <c r="U960" s="1"/>
      <c r="V960" s="1"/>
      <c r="W960" s="1"/>
      <c r="X960" s="1"/>
      <c r="Y960" s="1"/>
      <c r="Z960" s="1"/>
    </row>
    <row r="961" spans="1:26">
      <c r="A961" s="78"/>
      <c r="B961" s="1"/>
      <c r="C961" s="1"/>
      <c r="E961" s="429"/>
      <c r="F961" s="22"/>
      <c r="G961" s="1"/>
      <c r="H961" s="110"/>
      <c r="I961" s="530"/>
      <c r="J961" s="453"/>
      <c r="K961" s="514"/>
      <c r="L961" s="453"/>
      <c r="M961" s="1"/>
      <c r="N961" s="1"/>
      <c r="O961" s="1"/>
      <c r="P961" s="1"/>
      <c r="Q961" s="1"/>
      <c r="R961" s="1"/>
      <c r="S961" s="1"/>
      <c r="T961" s="1"/>
      <c r="U961" s="1"/>
      <c r="V961" s="1"/>
      <c r="W961" s="1"/>
      <c r="X961" s="1"/>
      <c r="Y961" s="1"/>
      <c r="Z961" s="1"/>
    </row>
    <row r="962" spans="1:26">
      <c r="A962" s="78"/>
      <c r="B962" s="1"/>
      <c r="C962" s="1"/>
      <c r="E962" s="429"/>
      <c r="F962" s="22"/>
      <c r="G962" s="1"/>
      <c r="H962" s="110"/>
      <c r="I962" s="530"/>
      <c r="J962" s="453"/>
      <c r="K962" s="514"/>
      <c r="L962" s="453"/>
      <c r="M962" s="1"/>
      <c r="N962" s="1"/>
      <c r="O962" s="1"/>
      <c r="P962" s="1"/>
      <c r="Q962" s="1"/>
      <c r="R962" s="1"/>
      <c r="S962" s="1"/>
      <c r="T962" s="1"/>
      <c r="U962" s="1"/>
      <c r="V962" s="1"/>
      <c r="W962" s="1"/>
      <c r="X962" s="1"/>
      <c r="Y962" s="1"/>
      <c r="Z962" s="1"/>
    </row>
    <row r="963" spans="1:26">
      <c r="A963" s="78"/>
      <c r="B963" s="1"/>
      <c r="C963" s="1"/>
      <c r="E963" s="429"/>
      <c r="F963" s="22"/>
      <c r="G963" s="1"/>
      <c r="H963" s="110"/>
      <c r="I963" s="530"/>
      <c r="J963" s="453"/>
      <c r="K963" s="514"/>
      <c r="L963" s="453"/>
      <c r="M963" s="1"/>
      <c r="N963" s="1"/>
      <c r="O963" s="1"/>
      <c r="P963" s="1"/>
      <c r="Q963" s="1"/>
      <c r="R963" s="1"/>
      <c r="S963" s="1"/>
      <c r="T963" s="1"/>
      <c r="U963" s="1"/>
      <c r="V963" s="1"/>
      <c r="W963" s="1"/>
      <c r="X963" s="1"/>
      <c r="Y963" s="1"/>
      <c r="Z963" s="1"/>
    </row>
    <row r="964" spans="1:26">
      <c r="A964" s="78"/>
      <c r="B964" s="1"/>
      <c r="C964" s="1"/>
      <c r="E964" s="429"/>
      <c r="F964" s="22"/>
      <c r="G964" s="1"/>
      <c r="H964" s="110"/>
      <c r="I964" s="530"/>
      <c r="J964" s="453"/>
      <c r="K964" s="514"/>
      <c r="L964" s="453"/>
      <c r="M964" s="1"/>
      <c r="N964" s="1"/>
      <c r="O964" s="1"/>
      <c r="P964" s="1"/>
      <c r="Q964" s="1"/>
      <c r="R964" s="1"/>
      <c r="S964" s="1"/>
      <c r="T964" s="1"/>
      <c r="U964" s="1"/>
      <c r="V964" s="1"/>
      <c r="W964" s="1"/>
      <c r="X964" s="1"/>
      <c r="Y964" s="1"/>
      <c r="Z964" s="1"/>
    </row>
    <row r="965" spans="1:26">
      <c r="A965" s="78"/>
      <c r="B965" s="1"/>
      <c r="C965" s="1"/>
      <c r="E965" s="429"/>
      <c r="F965" s="22"/>
      <c r="G965" s="1"/>
      <c r="H965" s="110"/>
      <c r="I965" s="530"/>
      <c r="J965" s="453"/>
      <c r="K965" s="514"/>
      <c r="L965" s="453"/>
      <c r="M965" s="1"/>
      <c r="N965" s="1"/>
      <c r="O965" s="1"/>
      <c r="P965" s="1"/>
      <c r="Q965" s="1"/>
      <c r="R965" s="1"/>
      <c r="S965" s="1"/>
      <c r="T965" s="1"/>
      <c r="U965" s="1"/>
      <c r="V965" s="1"/>
      <c r="W965" s="1"/>
      <c r="X965" s="1"/>
      <c r="Y965" s="1"/>
      <c r="Z965" s="1"/>
    </row>
    <row r="966" spans="1:26">
      <c r="A966" s="78"/>
      <c r="B966" s="1"/>
      <c r="C966" s="1"/>
      <c r="E966" s="429"/>
      <c r="F966" s="22"/>
      <c r="G966" s="1"/>
      <c r="H966" s="110"/>
      <c r="I966" s="530"/>
      <c r="J966" s="453"/>
      <c r="K966" s="514"/>
      <c r="L966" s="453"/>
      <c r="M966" s="1"/>
      <c r="N966" s="1"/>
      <c r="O966" s="1"/>
      <c r="P966" s="1"/>
      <c r="Q966" s="1"/>
      <c r="R966" s="1"/>
      <c r="S966" s="1"/>
      <c r="T966" s="1"/>
      <c r="U966" s="1"/>
      <c r="V966" s="1"/>
      <c r="W966" s="1"/>
      <c r="X966" s="1"/>
      <c r="Y966" s="1"/>
      <c r="Z966" s="1"/>
    </row>
    <row r="967" spans="1:26">
      <c r="A967" s="78"/>
      <c r="B967" s="1"/>
      <c r="C967" s="1"/>
      <c r="E967" s="429"/>
      <c r="F967" s="22"/>
      <c r="G967" s="1"/>
      <c r="H967" s="110"/>
      <c r="I967" s="530"/>
      <c r="J967" s="453"/>
      <c r="K967" s="514"/>
      <c r="L967" s="453"/>
      <c r="M967" s="1"/>
      <c r="N967" s="1"/>
      <c r="O967" s="1"/>
      <c r="P967" s="1"/>
      <c r="Q967" s="1"/>
      <c r="R967" s="1"/>
      <c r="S967" s="1"/>
      <c r="T967" s="1"/>
      <c r="U967" s="1"/>
      <c r="V967" s="1"/>
      <c r="W967" s="1"/>
      <c r="X967" s="1"/>
      <c r="Y967" s="1"/>
      <c r="Z967" s="1"/>
    </row>
    <row r="968" spans="1:26">
      <c r="A968" s="78"/>
      <c r="B968" s="1"/>
      <c r="C968" s="1"/>
      <c r="E968" s="429"/>
      <c r="F968" s="22"/>
      <c r="G968" s="1"/>
      <c r="H968" s="110"/>
      <c r="I968" s="530"/>
      <c r="J968" s="453"/>
      <c r="K968" s="514"/>
      <c r="L968" s="453"/>
      <c r="M968" s="1"/>
      <c r="N968" s="1"/>
      <c r="O968" s="1"/>
      <c r="P968" s="1"/>
      <c r="Q968" s="1"/>
      <c r="R968" s="1"/>
      <c r="S968" s="1"/>
      <c r="T968" s="1"/>
      <c r="U968" s="1"/>
      <c r="V968" s="1"/>
      <c r="W968" s="1"/>
      <c r="X968" s="1"/>
      <c r="Y968" s="1"/>
      <c r="Z968" s="1"/>
    </row>
    <row r="969" spans="1:26">
      <c r="A969" s="78"/>
      <c r="B969" s="1"/>
      <c r="C969" s="1"/>
      <c r="E969" s="429"/>
      <c r="F969" s="22"/>
      <c r="G969" s="1"/>
      <c r="H969" s="110"/>
      <c r="I969" s="530"/>
      <c r="J969" s="453"/>
      <c r="K969" s="514"/>
      <c r="L969" s="453"/>
      <c r="M969" s="1"/>
      <c r="N969" s="1"/>
      <c r="O969" s="1"/>
      <c r="P969" s="1"/>
      <c r="Q969" s="1"/>
      <c r="R969" s="1"/>
      <c r="S969" s="1"/>
      <c r="T969" s="1"/>
      <c r="U969" s="1"/>
      <c r="V969" s="1"/>
      <c r="W969" s="1"/>
      <c r="X969" s="1"/>
      <c r="Y969" s="1"/>
      <c r="Z969" s="1"/>
    </row>
    <row r="970" spans="1:26">
      <c r="A970" s="78"/>
      <c r="B970" s="1"/>
      <c r="C970" s="1"/>
      <c r="E970" s="429"/>
      <c r="F970" s="22"/>
      <c r="G970" s="1"/>
      <c r="H970" s="110"/>
      <c r="I970" s="530"/>
      <c r="J970" s="453"/>
      <c r="K970" s="514"/>
      <c r="L970" s="453"/>
      <c r="M970" s="1"/>
      <c r="N970" s="1"/>
      <c r="O970" s="1"/>
      <c r="P970" s="1"/>
      <c r="Q970" s="1"/>
      <c r="R970" s="1"/>
      <c r="S970" s="1"/>
      <c r="T970" s="1"/>
      <c r="U970" s="1"/>
      <c r="V970" s="1"/>
      <c r="W970" s="1"/>
      <c r="X970" s="1"/>
      <c r="Y970" s="1"/>
      <c r="Z970" s="1"/>
    </row>
    <row r="971" spans="1:26">
      <c r="A971" s="78"/>
      <c r="B971" s="1"/>
      <c r="C971" s="1"/>
      <c r="E971" s="429"/>
      <c r="F971" s="22"/>
      <c r="G971" s="1"/>
      <c r="H971" s="110"/>
      <c r="I971" s="530"/>
      <c r="J971" s="453"/>
      <c r="K971" s="514"/>
      <c r="L971" s="453"/>
      <c r="M971" s="1"/>
      <c r="N971" s="1"/>
      <c r="O971" s="1"/>
      <c r="P971" s="1"/>
      <c r="Q971" s="1"/>
      <c r="R971" s="1"/>
      <c r="S971" s="1"/>
      <c r="T971" s="1"/>
      <c r="U971" s="1"/>
      <c r="V971" s="1"/>
      <c r="W971" s="1"/>
      <c r="X971" s="1"/>
      <c r="Y971" s="1"/>
      <c r="Z971" s="1"/>
    </row>
    <row r="972" spans="1:26">
      <c r="A972" s="78"/>
      <c r="B972" s="1"/>
      <c r="C972" s="1"/>
      <c r="E972" s="429"/>
      <c r="F972" s="22"/>
      <c r="G972" s="1"/>
      <c r="H972" s="110"/>
      <c r="I972" s="530"/>
      <c r="J972" s="453"/>
      <c r="K972" s="514"/>
      <c r="L972" s="453"/>
      <c r="M972" s="1"/>
      <c r="N972" s="1"/>
      <c r="O972" s="1"/>
      <c r="P972" s="1"/>
      <c r="Q972" s="1"/>
      <c r="R972" s="1"/>
      <c r="S972" s="1"/>
      <c r="T972" s="1"/>
      <c r="U972" s="1"/>
      <c r="V972" s="1"/>
      <c r="W972" s="1"/>
      <c r="X972" s="1"/>
      <c r="Y972" s="1"/>
      <c r="Z972" s="1"/>
    </row>
    <row r="973" spans="1:26">
      <c r="A973" s="78"/>
      <c r="B973" s="1"/>
      <c r="C973" s="1"/>
      <c r="E973" s="429"/>
      <c r="F973" s="22"/>
      <c r="G973" s="1"/>
      <c r="H973" s="110"/>
      <c r="I973" s="530"/>
      <c r="J973" s="453"/>
      <c r="K973" s="514"/>
      <c r="L973" s="453"/>
      <c r="M973" s="1"/>
      <c r="N973" s="1"/>
      <c r="O973" s="1"/>
      <c r="P973" s="1"/>
      <c r="Q973" s="1"/>
      <c r="R973" s="1"/>
      <c r="S973" s="1"/>
      <c r="T973" s="1"/>
      <c r="U973" s="1"/>
      <c r="V973" s="1"/>
      <c r="W973" s="1"/>
      <c r="X973" s="1"/>
      <c r="Y973" s="1"/>
      <c r="Z973" s="1"/>
    </row>
    <row r="974" spans="1:26">
      <c r="A974" s="78"/>
      <c r="B974" s="1"/>
      <c r="C974" s="1"/>
      <c r="E974" s="429"/>
      <c r="F974" s="22"/>
      <c r="G974" s="1"/>
      <c r="H974" s="110"/>
      <c r="I974" s="530"/>
      <c r="J974" s="453"/>
      <c r="K974" s="514"/>
      <c r="L974" s="453"/>
      <c r="M974" s="1"/>
      <c r="N974" s="1"/>
      <c r="O974" s="1"/>
      <c r="P974" s="1"/>
      <c r="Q974" s="1"/>
      <c r="R974" s="1"/>
      <c r="S974" s="1"/>
      <c r="T974" s="1"/>
      <c r="U974" s="1"/>
      <c r="V974" s="1"/>
      <c r="W974" s="1"/>
      <c r="X974" s="1"/>
      <c r="Y974" s="1"/>
      <c r="Z974" s="1"/>
    </row>
    <row r="975" spans="1:26">
      <c r="A975" s="78"/>
      <c r="B975" s="1"/>
      <c r="C975" s="1"/>
      <c r="E975" s="429"/>
      <c r="F975" s="22"/>
      <c r="G975" s="1"/>
      <c r="H975" s="110"/>
      <c r="I975" s="530"/>
      <c r="J975" s="453"/>
      <c r="K975" s="514"/>
      <c r="L975" s="453"/>
      <c r="M975" s="1"/>
      <c r="N975" s="1"/>
      <c r="O975" s="1"/>
      <c r="P975" s="1"/>
      <c r="Q975" s="1"/>
      <c r="R975" s="1"/>
      <c r="S975" s="1"/>
      <c r="T975" s="1"/>
      <c r="U975" s="1"/>
      <c r="V975" s="1"/>
      <c r="W975" s="1"/>
      <c r="X975" s="1"/>
      <c r="Y975" s="1"/>
      <c r="Z975" s="1"/>
    </row>
    <row r="976" spans="1:26">
      <c r="A976" s="78"/>
      <c r="B976" s="1"/>
      <c r="C976" s="1"/>
      <c r="E976" s="429"/>
      <c r="F976" s="22"/>
      <c r="G976" s="1"/>
      <c r="H976" s="110"/>
      <c r="I976" s="530"/>
      <c r="J976" s="453"/>
      <c r="K976" s="514"/>
      <c r="L976" s="453"/>
      <c r="M976" s="1"/>
      <c r="N976" s="1"/>
      <c r="O976" s="1"/>
      <c r="P976" s="1"/>
      <c r="Q976" s="1"/>
      <c r="R976" s="1"/>
      <c r="S976" s="1"/>
      <c r="T976" s="1"/>
      <c r="U976" s="1"/>
      <c r="V976" s="1"/>
      <c r="W976" s="1"/>
      <c r="X976" s="1"/>
      <c r="Y976" s="1"/>
      <c r="Z976" s="1"/>
    </row>
    <row r="977" spans="1:26">
      <c r="A977" s="78"/>
      <c r="B977" s="1"/>
      <c r="C977" s="1"/>
      <c r="E977" s="429"/>
      <c r="F977" s="22"/>
      <c r="G977" s="1"/>
      <c r="H977" s="110"/>
      <c r="I977" s="530"/>
      <c r="J977" s="453"/>
      <c r="K977" s="514"/>
      <c r="L977" s="453"/>
      <c r="M977" s="1"/>
      <c r="N977" s="1"/>
      <c r="O977" s="1"/>
      <c r="P977" s="1"/>
      <c r="Q977" s="1"/>
      <c r="R977" s="1"/>
      <c r="S977" s="1"/>
      <c r="T977" s="1"/>
      <c r="U977" s="1"/>
      <c r="V977" s="1"/>
      <c r="W977" s="1"/>
      <c r="X977" s="1"/>
      <c r="Y977" s="1"/>
      <c r="Z977" s="1"/>
    </row>
    <row r="978" spans="1:26">
      <c r="A978" s="78"/>
      <c r="B978" s="1"/>
      <c r="C978" s="1"/>
      <c r="E978" s="429"/>
      <c r="F978" s="22"/>
      <c r="G978" s="1"/>
      <c r="H978" s="110"/>
      <c r="I978" s="530"/>
      <c r="J978" s="453"/>
      <c r="K978" s="514"/>
      <c r="L978" s="453"/>
      <c r="M978" s="1"/>
      <c r="N978" s="1"/>
      <c r="O978" s="1"/>
      <c r="P978" s="1"/>
      <c r="Q978" s="1"/>
      <c r="R978" s="1"/>
      <c r="S978" s="1"/>
      <c r="T978" s="1"/>
      <c r="U978" s="1"/>
      <c r="V978" s="1"/>
      <c r="W978" s="1"/>
      <c r="X978" s="1"/>
      <c r="Y978" s="1"/>
      <c r="Z978" s="1"/>
    </row>
    <row r="979" spans="1:26">
      <c r="A979" s="78"/>
      <c r="B979" s="1"/>
      <c r="C979" s="1"/>
      <c r="E979" s="429"/>
      <c r="F979" s="22"/>
      <c r="G979" s="1"/>
      <c r="H979" s="110"/>
      <c r="I979" s="530"/>
      <c r="J979" s="453"/>
      <c r="K979" s="514"/>
      <c r="L979" s="453"/>
      <c r="M979" s="1"/>
      <c r="N979" s="1"/>
      <c r="O979" s="1"/>
      <c r="P979" s="1"/>
      <c r="Q979" s="1"/>
      <c r="R979" s="1"/>
      <c r="S979" s="1"/>
      <c r="T979" s="1"/>
      <c r="U979" s="1"/>
      <c r="V979" s="1"/>
      <c r="W979" s="1"/>
      <c r="X979" s="1"/>
      <c r="Y979" s="1"/>
      <c r="Z979" s="1"/>
    </row>
    <row r="980" spans="1:26">
      <c r="A980" s="78"/>
      <c r="B980" s="1"/>
      <c r="C980" s="1"/>
      <c r="E980" s="429"/>
      <c r="F980" s="22"/>
      <c r="G980" s="1"/>
      <c r="H980" s="110"/>
      <c r="I980" s="530"/>
      <c r="J980" s="453"/>
      <c r="K980" s="514"/>
      <c r="L980" s="453"/>
      <c r="M980" s="1"/>
      <c r="N980" s="1"/>
      <c r="O980" s="1"/>
      <c r="P980" s="1"/>
      <c r="Q980" s="1"/>
      <c r="R980" s="1"/>
      <c r="S980" s="1"/>
      <c r="T980" s="1"/>
      <c r="U980" s="1"/>
      <c r="V980" s="1"/>
      <c r="W980" s="1"/>
      <c r="X980" s="1"/>
      <c r="Y980" s="1"/>
      <c r="Z980" s="1"/>
    </row>
    <row r="981" spans="1:26">
      <c r="A981" s="78"/>
      <c r="B981" s="1"/>
      <c r="C981" s="1"/>
      <c r="E981" s="429"/>
      <c r="F981" s="22"/>
      <c r="G981" s="1"/>
      <c r="H981" s="110"/>
      <c r="I981" s="530"/>
      <c r="J981" s="453"/>
      <c r="K981" s="514"/>
      <c r="L981" s="453"/>
      <c r="M981" s="1"/>
      <c r="N981" s="1"/>
      <c r="O981" s="1"/>
      <c r="P981" s="1"/>
      <c r="Q981" s="1"/>
      <c r="R981" s="1"/>
      <c r="S981" s="1"/>
      <c r="T981" s="1"/>
      <c r="U981" s="1"/>
      <c r="V981" s="1"/>
      <c r="W981" s="1"/>
      <c r="X981" s="1"/>
      <c r="Y981" s="1"/>
      <c r="Z981" s="1"/>
    </row>
    <row r="982" spans="1:26">
      <c r="A982" s="78"/>
      <c r="B982" s="1"/>
      <c r="C982" s="1"/>
      <c r="E982" s="429"/>
      <c r="F982" s="22"/>
      <c r="G982" s="1"/>
      <c r="H982" s="110"/>
      <c r="I982" s="530"/>
      <c r="J982" s="453"/>
      <c r="K982" s="514"/>
      <c r="L982" s="453"/>
      <c r="M982" s="1"/>
      <c r="N982" s="1"/>
      <c r="O982" s="1"/>
      <c r="P982" s="1"/>
      <c r="Q982" s="1"/>
      <c r="R982" s="1"/>
      <c r="S982" s="1"/>
      <c r="T982" s="1"/>
      <c r="U982" s="1"/>
      <c r="V982" s="1"/>
      <c r="W982" s="1"/>
      <c r="X982" s="1"/>
      <c r="Y982" s="1"/>
      <c r="Z982" s="1"/>
    </row>
    <row r="983" spans="1:26">
      <c r="A983" s="78"/>
      <c r="B983" s="1"/>
      <c r="C983" s="1"/>
      <c r="E983" s="429"/>
      <c r="F983" s="22"/>
      <c r="G983" s="1"/>
      <c r="H983" s="110"/>
      <c r="I983" s="530"/>
      <c r="J983" s="453"/>
      <c r="K983" s="514"/>
      <c r="L983" s="453"/>
      <c r="M983" s="1"/>
      <c r="N983" s="1"/>
      <c r="O983" s="1"/>
      <c r="P983" s="1"/>
      <c r="Q983" s="1"/>
      <c r="R983" s="1"/>
      <c r="S983" s="1"/>
      <c r="T983" s="1"/>
      <c r="U983" s="1"/>
      <c r="V983" s="1"/>
      <c r="W983" s="1"/>
      <c r="X983" s="1"/>
      <c r="Y983" s="1"/>
      <c r="Z983" s="1"/>
    </row>
    <row r="984" spans="1:26">
      <c r="A984" s="78"/>
      <c r="B984" s="1"/>
      <c r="C984" s="1"/>
      <c r="E984" s="429"/>
      <c r="F984" s="22"/>
      <c r="G984" s="1"/>
      <c r="H984" s="110"/>
      <c r="I984" s="530"/>
      <c r="J984" s="453"/>
      <c r="K984" s="514"/>
      <c r="L984" s="453"/>
      <c r="M984" s="1"/>
      <c r="N984" s="1"/>
      <c r="O984" s="1"/>
      <c r="P984" s="1"/>
      <c r="Q984" s="1"/>
      <c r="R984" s="1"/>
      <c r="S984" s="1"/>
      <c r="T984" s="1"/>
      <c r="U984" s="1"/>
      <c r="V984" s="1"/>
      <c r="W984" s="1"/>
      <c r="X984" s="1"/>
      <c r="Y984" s="1"/>
      <c r="Z984" s="1"/>
    </row>
    <row r="985" spans="1:26">
      <c r="A985" s="78"/>
      <c r="B985" s="1"/>
      <c r="C985" s="1"/>
      <c r="E985" s="429"/>
      <c r="F985" s="22"/>
      <c r="G985" s="1"/>
      <c r="H985" s="110"/>
      <c r="I985" s="530"/>
      <c r="J985" s="453"/>
      <c r="K985" s="514"/>
      <c r="L985" s="453"/>
      <c r="M985" s="1"/>
      <c r="N985" s="1"/>
      <c r="O985" s="1"/>
      <c r="P985" s="1"/>
      <c r="Q985" s="1"/>
      <c r="R985" s="1"/>
      <c r="S985" s="1"/>
      <c r="T985" s="1"/>
      <c r="U985" s="1"/>
      <c r="V985" s="1"/>
      <c r="W985" s="1"/>
      <c r="X985" s="1"/>
      <c r="Y985" s="1"/>
      <c r="Z985" s="1"/>
    </row>
    <row r="986" spans="1:26">
      <c r="A986" s="78"/>
      <c r="B986" s="1"/>
      <c r="C986" s="1"/>
      <c r="E986" s="429"/>
      <c r="F986" s="22"/>
      <c r="G986" s="1"/>
      <c r="H986" s="110"/>
      <c r="I986" s="530"/>
      <c r="J986" s="453"/>
      <c r="K986" s="514"/>
      <c r="L986" s="453"/>
      <c r="M986" s="1"/>
      <c r="N986" s="1"/>
      <c r="O986" s="1"/>
      <c r="P986" s="1"/>
      <c r="Q986" s="1"/>
      <c r="R986" s="1"/>
      <c r="S986" s="1"/>
      <c r="T986" s="1"/>
      <c r="U986" s="1"/>
      <c r="V986" s="1"/>
      <c r="W986" s="1"/>
      <c r="X986" s="1"/>
      <c r="Y986" s="1"/>
      <c r="Z986" s="1"/>
    </row>
    <row r="987" spans="1:26">
      <c r="A987" s="78"/>
      <c r="B987" s="1"/>
      <c r="C987" s="1"/>
      <c r="E987" s="429"/>
      <c r="F987" s="22"/>
      <c r="G987" s="1"/>
      <c r="H987" s="110"/>
      <c r="I987" s="530"/>
      <c r="J987" s="453"/>
      <c r="K987" s="514"/>
      <c r="L987" s="453"/>
      <c r="M987" s="1"/>
      <c r="N987" s="1"/>
      <c r="O987" s="1"/>
      <c r="P987" s="1"/>
      <c r="Q987" s="1"/>
      <c r="R987" s="1"/>
      <c r="S987" s="1"/>
      <c r="T987" s="1"/>
      <c r="U987" s="1"/>
      <c r="V987" s="1"/>
      <c r="W987" s="1"/>
      <c r="X987" s="1"/>
      <c r="Y987" s="1"/>
      <c r="Z987" s="1"/>
    </row>
    <row r="988" spans="1:26">
      <c r="A988" s="78"/>
      <c r="B988" s="1"/>
      <c r="C988" s="1"/>
      <c r="E988" s="429"/>
      <c r="F988" s="22"/>
      <c r="G988" s="1"/>
      <c r="H988" s="110"/>
      <c r="I988" s="530"/>
      <c r="J988" s="453"/>
      <c r="K988" s="514"/>
      <c r="L988" s="453"/>
      <c r="M988" s="1"/>
      <c r="N988" s="1"/>
      <c r="O988" s="1"/>
      <c r="P988" s="1"/>
      <c r="Q988" s="1"/>
      <c r="R988" s="1"/>
      <c r="S988" s="1"/>
      <c r="T988" s="1"/>
      <c r="U988" s="1"/>
      <c r="V988" s="1"/>
      <c r="W988" s="1"/>
      <c r="X988" s="1"/>
      <c r="Y988" s="1"/>
      <c r="Z988" s="1"/>
    </row>
    <row r="989" spans="1:26">
      <c r="A989" s="78"/>
      <c r="B989" s="1"/>
      <c r="C989" s="1"/>
      <c r="E989" s="429"/>
      <c r="F989" s="22"/>
      <c r="G989" s="1"/>
      <c r="H989" s="110"/>
      <c r="I989" s="530"/>
      <c r="J989" s="453"/>
      <c r="K989" s="514"/>
      <c r="L989" s="453"/>
      <c r="M989" s="1"/>
      <c r="N989" s="1"/>
      <c r="O989" s="1"/>
      <c r="P989" s="1"/>
      <c r="Q989" s="1"/>
      <c r="R989" s="1"/>
      <c r="S989" s="1"/>
      <c r="T989" s="1"/>
      <c r="U989" s="1"/>
      <c r="V989" s="1"/>
      <c r="W989" s="1"/>
      <c r="X989" s="1"/>
      <c r="Y989" s="1"/>
      <c r="Z989" s="1"/>
    </row>
    <row r="990" spans="1:26">
      <c r="A990" s="78"/>
      <c r="B990" s="1"/>
      <c r="C990" s="1"/>
      <c r="E990" s="429"/>
      <c r="F990" s="22"/>
      <c r="G990" s="1"/>
      <c r="H990" s="110"/>
      <c r="I990" s="530"/>
      <c r="J990" s="453"/>
      <c r="K990" s="514"/>
      <c r="L990" s="453"/>
      <c r="M990" s="1"/>
      <c r="N990" s="1"/>
      <c r="O990" s="1"/>
      <c r="P990" s="1"/>
      <c r="Q990" s="1"/>
      <c r="R990" s="1"/>
      <c r="S990" s="1"/>
      <c r="T990" s="1"/>
      <c r="U990" s="1"/>
      <c r="V990" s="1"/>
      <c r="W990" s="1"/>
      <c r="X990" s="1"/>
      <c r="Y990" s="1"/>
      <c r="Z990" s="1"/>
    </row>
    <row r="991" spans="1:26">
      <c r="A991" s="78"/>
      <c r="B991" s="1"/>
      <c r="C991" s="1"/>
      <c r="E991" s="429"/>
      <c r="F991" s="22"/>
      <c r="G991" s="1"/>
      <c r="H991" s="110"/>
      <c r="I991" s="530"/>
      <c r="J991" s="453"/>
      <c r="K991" s="514"/>
      <c r="L991" s="453"/>
      <c r="M991" s="1"/>
      <c r="N991" s="1"/>
      <c r="O991" s="1"/>
      <c r="P991" s="1"/>
      <c r="Q991" s="1"/>
      <c r="R991" s="1"/>
      <c r="S991" s="1"/>
      <c r="T991" s="1"/>
      <c r="U991" s="1"/>
      <c r="V991" s="1"/>
      <c r="W991" s="1"/>
      <c r="X991" s="1"/>
      <c r="Y991" s="1"/>
      <c r="Z991" s="1"/>
    </row>
    <row r="992" spans="1:26">
      <c r="A992" s="78"/>
      <c r="B992" s="1"/>
      <c r="C992" s="1"/>
      <c r="E992" s="429"/>
      <c r="F992" s="22"/>
      <c r="G992" s="1"/>
      <c r="H992" s="110"/>
      <c r="I992" s="530"/>
      <c r="J992" s="453"/>
      <c r="K992" s="514"/>
      <c r="L992" s="453"/>
      <c r="M992" s="1"/>
      <c r="N992" s="1"/>
      <c r="O992" s="1"/>
      <c r="P992" s="1"/>
      <c r="Q992" s="1"/>
      <c r="R992" s="1"/>
      <c r="S992" s="1"/>
      <c r="T992" s="1"/>
      <c r="U992" s="1"/>
      <c r="V992" s="1"/>
      <c r="W992" s="1"/>
      <c r="X992" s="1"/>
      <c r="Y992" s="1"/>
      <c r="Z992" s="1"/>
    </row>
    <row r="993" spans="1:26">
      <c r="A993" s="78"/>
      <c r="B993" s="1"/>
      <c r="C993" s="1"/>
      <c r="E993" s="429"/>
      <c r="F993" s="22"/>
      <c r="G993" s="1"/>
      <c r="H993" s="110"/>
      <c r="I993" s="530"/>
      <c r="J993" s="453"/>
      <c r="K993" s="514"/>
      <c r="L993" s="453"/>
      <c r="M993" s="1"/>
      <c r="N993" s="1"/>
      <c r="O993" s="1"/>
      <c r="P993" s="1"/>
      <c r="Q993" s="1"/>
      <c r="R993" s="1"/>
      <c r="S993" s="1"/>
      <c r="T993" s="1"/>
      <c r="U993" s="1"/>
      <c r="V993" s="1"/>
      <c r="W993" s="1"/>
      <c r="X993" s="1"/>
      <c r="Y993" s="1"/>
      <c r="Z993" s="1"/>
    </row>
    <row r="994" spans="1:26">
      <c r="A994" s="78"/>
      <c r="B994" s="1"/>
      <c r="C994" s="1"/>
      <c r="E994" s="429"/>
      <c r="F994" s="22"/>
      <c r="G994" s="1"/>
      <c r="H994" s="110"/>
      <c r="I994" s="530"/>
      <c r="J994" s="453"/>
      <c r="K994" s="514"/>
      <c r="L994" s="453"/>
      <c r="M994" s="1"/>
      <c r="N994" s="1"/>
      <c r="O994" s="1"/>
      <c r="P994" s="1"/>
      <c r="Q994" s="1"/>
      <c r="R994" s="1"/>
      <c r="S994" s="1"/>
      <c r="T994" s="1"/>
      <c r="U994" s="1"/>
      <c r="V994" s="1"/>
      <c r="W994" s="1"/>
      <c r="X994" s="1"/>
      <c r="Y994" s="1"/>
      <c r="Z994" s="1"/>
    </row>
    <row r="995" spans="1:26">
      <c r="A995" s="78"/>
      <c r="B995" s="1"/>
      <c r="C995" s="1"/>
      <c r="E995" s="429"/>
      <c r="F995" s="22"/>
      <c r="G995" s="1"/>
      <c r="H995" s="110"/>
      <c r="I995" s="530"/>
      <c r="J995" s="453"/>
      <c r="K995" s="514"/>
      <c r="L995" s="453"/>
      <c r="M995" s="1"/>
      <c r="N995" s="1"/>
      <c r="O995" s="1"/>
      <c r="P995" s="1"/>
      <c r="Q995" s="1"/>
      <c r="R995" s="1"/>
      <c r="S995" s="1"/>
      <c r="T995" s="1"/>
      <c r="U995" s="1"/>
      <c r="V995" s="1"/>
      <c r="W995" s="1"/>
      <c r="X995" s="1"/>
      <c r="Y995" s="1"/>
      <c r="Z995" s="1"/>
    </row>
    <row r="996" spans="1:26">
      <c r="A996" s="78"/>
      <c r="B996" s="1"/>
      <c r="C996" s="1"/>
      <c r="E996" s="429"/>
      <c r="F996" s="22"/>
      <c r="G996" s="1"/>
      <c r="H996" s="110"/>
      <c r="I996" s="530"/>
      <c r="J996" s="453"/>
      <c r="K996" s="514"/>
      <c r="L996" s="453"/>
      <c r="M996" s="1"/>
      <c r="N996" s="1"/>
      <c r="O996" s="1"/>
      <c r="P996" s="1"/>
      <c r="Q996" s="1"/>
      <c r="R996" s="1"/>
      <c r="S996" s="1"/>
      <c r="T996" s="1"/>
      <c r="U996" s="1"/>
      <c r="V996" s="1"/>
      <c r="W996" s="1"/>
      <c r="X996" s="1"/>
      <c r="Y996" s="1"/>
      <c r="Z996" s="1"/>
    </row>
    <row r="997" spans="1:26">
      <c r="A997" s="78"/>
      <c r="B997" s="1"/>
      <c r="C997" s="1"/>
      <c r="E997" s="429"/>
      <c r="F997" s="22"/>
      <c r="G997" s="1"/>
      <c r="H997" s="110"/>
      <c r="I997" s="530"/>
      <c r="J997" s="453"/>
      <c r="K997" s="514"/>
      <c r="L997" s="453"/>
      <c r="M997" s="1"/>
      <c r="N997" s="1"/>
      <c r="O997" s="1"/>
      <c r="P997" s="1"/>
      <c r="Q997" s="1"/>
      <c r="R997" s="1"/>
      <c r="S997" s="1"/>
      <c r="T997" s="1"/>
      <c r="U997" s="1"/>
      <c r="V997" s="1"/>
      <c r="W997" s="1"/>
      <c r="X997" s="1"/>
      <c r="Y997" s="1"/>
      <c r="Z997" s="1"/>
    </row>
    <row r="998" spans="1:26">
      <c r="A998" s="78"/>
      <c r="B998" s="1"/>
      <c r="C998" s="1"/>
      <c r="E998" s="429"/>
      <c r="F998" s="22"/>
      <c r="G998" s="1"/>
      <c r="H998" s="110"/>
      <c r="I998" s="530"/>
      <c r="J998" s="453"/>
      <c r="K998" s="514"/>
      <c r="L998" s="453"/>
      <c r="M998" s="1"/>
      <c r="N998" s="1"/>
      <c r="O998" s="1"/>
      <c r="P998" s="1"/>
      <c r="Q998" s="1"/>
      <c r="R998" s="1"/>
      <c r="S998" s="1"/>
      <c r="T998" s="1"/>
      <c r="U998" s="1"/>
      <c r="V998" s="1"/>
      <c r="W998" s="1"/>
      <c r="X998" s="1"/>
      <c r="Y998" s="1"/>
      <c r="Z998" s="1"/>
    </row>
    <row r="999" spans="1:26">
      <c r="A999" s="78"/>
      <c r="B999" s="1"/>
      <c r="C999" s="1"/>
      <c r="E999" s="429"/>
      <c r="F999" s="22"/>
      <c r="G999" s="1"/>
      <c r="H999" s="110"/>
      <c r="I999" s="530"/>
      <c r="J999" s="453"/>
      <c r="K999" s="514"/>
      <c r="L999" s="453"/>
      <c r="M999" s="1"/>
      <c r="N999" s="1"/>
      <c r="O999" s="1"/>
      <c r="P999" s="1"/>
      <c r="Q999" s="1"/>
      <c r="R999" s="1"/>
      <c r="S999" s="1"/>
      <c r="T999" s="1"/>
      <c r="U999" s="1"/>
      <c r="V999" s="1"/>
      <c r="W999" s="1"/>
      <c r="X999" s="1"/>
      <c r="Y999" s="1"/>
      <c r="Z999" s="1"/>
    </row>
    <row r="1000" spans="1:26">
      <c r="A1000" s="78"/>
      <c r="B1000" s="1"/>
      <c r="C1000" s="1"/>
      <c r="E1000" s="429"/>
      <c r="F1000" s="22"/>
      <c r="G1000" s="1"/>
      <c r="H1000" s="110"/>
      <c r="I1000" s="530"/>
      <c r="J1000" s="453"/>
      <c r="K1000" s="514"/>
      <c r="L1000" s="453"/>
      <c r="M1000" s="1"/>
      <c r="N1000" s="1"/>
      <c r="O1000" s="1"/>
      <c r="P1000" s="1"/>
      <c r="Q1000" s="1"/>
      <c r="R1000" s="1"/>
      <c r="S1000" s="1"/>
      <c r="T1000" s="1"/>
      <c r="U1000" s="1"/>
      <c r="V1000" s="1"/>
      <c r="W1000" s="1"/>
      <c r="X1000" s="1"/>
      <c r="Y1000" s="1"/>
      <c r="Z1000" s="1"/>
    </row>
    <row r="1001" spans="1:26">
      <c r="A1001" s="78"/>
      <c r="B1001" s="1"/>
      <c r="C1001" s="1"/>
      <c r="E1001" s="429"/>
      <c r="F1001" s="22"/>
      <c r="G1001" s="1"/>
      <c r="H1001" s="110"/>
      <c r="I1001" s="530"/>
      <c r="J1001" s="453"/>
      <c r="K1001" s="514"/>
      <c r="L1001" s="453"/>
      <c r="M1001" s="1"/>
      <c r="N1001" s="1"/>
      <c r="O1001" s="1"/>
      <c r="P1001" s="1"/>
      <c r="Q1001" s="1"/>
      <c r="R1001" s="1"/>
      <c r="S1001" s="1"/>
      <c r="T1001" s="1"/>
      <c r="U1001" s="1"/>
      <c r="V1001" s="1"/>
      <c r="W1001" s="1"/>
      <c r="X1001" s="1"/>
      <c r="Y1001" s="1"/>
      <c r="Z1001" s="1"/>
    </row>
    <row r="1002" spans="1:26">
      <c r="A1002" s="78"/>
      <c r="B1002" s="1"/>
      <c r="C1002" s="1"/>
      <c r="E1002" s="429"/>
      <c r="F1002" s="22"/>
      <c r="G1002" s="1"/>
      <c r="H1002" s="110"/>
      <c r="I1002" s="530"/>
      <c r="J1002" s="453"/>
      <c r="K1002" s="514"/>
      <c r="L1002" s="453"/>
      <c r="M1002" s="1"/>
      <c r="N1002" s="1"/>
      <c r="O1002" s="1"/>
      <c r="P1002" s="1"/>
      <c r="Q1002" s="1"/>
      <c r="R1002" s="1"/>
      <c r="S1002" s="1"/>
      <c r="T1002" s="1"/>
      <c r="U1002" s="1"/>
      <c r="V1002" s="1"/>
      <c r="W1002" s="1"/>
      <c r="X1002" s="1"/>
      <c r="Y1002" s="1"/>
      <c r="Z1002" s="1"/>
    </row>
    <row r="1003" spans="1:26">
      <c r="A1003" s="78"/>
      <c r="B1003" s="1"/>
      <c r="C1003" s="1"/>
      <c r="E1003" s="429"/>
      <c r="F1003" s="22"/>
      <c r="G1003" s="1"/>
      <c r="H1003" s="110"/>
      <c r="I1003" s="530"/>
      <c r="J1003" s="453"/>
      <c r="K1003" s="514"/>
      <c r="L1003" s="453"/>
      <c r="M1003" s="1"/>
      <c r="N1003" s="1"/>
      <c r="O1003" s="1"/>
      <c r="P1003" s="1"/>
      <c r="Q1003" s="1"/>
      <c r="R1003" s="1"/>
      <c r="S1003" s="1"/>
      <c r="T1003" s="1"/>
      <c r="U1003" s="1"/>
      <c r="V1003" s="1"/>
      <c r="W1003" s="1"/>
      <c r="X1003" s="1"/>
      <c r="Y1003" s="1"/>
      <c r="Z1003" s="1"/>
    </row>
    <row r="1004" spans="1:26">
      <c r="A1004" s="78"/>
      <c r="B1004" s="1"/>
      <c r="C1004" s="1"/>
      <c r="E1004" s="429"/>
      <c r="F1004" s="22"/>
      <c r="G1004" s="1"/>
      <c r="H1004" s="110"/>
      <c r="I1004" s="530"/>
      <c r="J1004" s="453"/>
      <c r="K1004" s="514"/>
      <c r="L1004" s="453"/>
      <c r="M1004" s="1"/>
      <c r="N1004" s="1"/>
      <c r="O1004" s="1"/>
      <c r="P1004" s="1"/>
      <c r="Q1004" s="1"/>
      <c r="R1004" s="1"/>
      <c r="S1004" s="1"/>
      <c r="T1004" s="1"/>
      <c r="U1004" s="1"/>
      <c r="V1004" s="1"/>
      <c r="W1004" s="1"/>
      <c r="X1004" s="1"/>
      <c r="Y1004" s="1"/>
      <c r="Z1004" s="1"/>
    </row>
    <row r="1005" spans="1:26">
      <c r="A1005" s="78"/>
      <c r="B1005" s="1"/>
      <c r="C1005" s="1"/>
      <c r="E1005" s="429"/>
      <c r="F1005" s="22"/>
      <c r="G1005" s="1"/>
      <c r="H1005" s="110"/>
      <c r="I1005" s="530"/>
      <c r="J1005" s="453"/>
      <c r="K1005" s="514"/>
      <c r="L1005" s="453"/>
      <c r="M1005" s="1"/>
      <c r="N1005" s="1"/>
      <c r="O1005" s="1"/>
      <c r="P1005" s="1"/>
      <c r="Q1005" s="1"/>
      <c r="R1005" s="1"/>
      <c r="S1005" s="1"/>
      <c r="T1005" s="1"/>
      <c r="U1005" s="1"/>
      <c r="V1005" s="1"/>
      <c r="W1005" s="1"/>
      <c r="X1005" s="1"/>
      <c r="Y1005" s="1"/>
      <c r="Z1005" s="1"/>
    </row>
    <row r="1006" spans="1:26">
      <c r="A1006" s="78"/>
      <c r="B1006" s="1"/>
      <c r="C1006" s="1"/>
      <c r="E1006" s="429"/>
      <c r="F1006" s="22"/>
      <c r="G1006" s="1"/>
      <c r="H1006" s="110"/>
      <c r="I1006" s="530"/>
      <c r="J1006" s="453"/>
      <c r="K1006" s="514"/>
      <c r="L1006" s="453"/>
      <c r="M1006" s="1"/>
      <c r="N1006" s="1"/>
      <c r="O1006" s="1"/>
      <c r="P1006" s="1"/>
      <c r="Q1006" s="1"/>
      <c r="R1006" s="1"/>
      <c r="S1006" s="1"/>
      <c r="T1006" s="1"/>
      <c r="U1006" s="1"/>
      <c r="V1006" s="1"/>
      <c r="W1006" s="1"/>
      <c r="X1006" s="1"/>
      <c r="Y1006" s="1"/>
      <c r="Z1006" s="1"/>
    </row>
    <row r="1007" spans="1:26">
      <c r="A1007" s="78"/>
      <c r="B1007" s="1"/>
      <c r="C1007" s="1"/>
      <c r="E1007" s="429"/>
      <c r="F1007" s="22"/>
      <c r="G1007" s="1"/>
      <c r="H1007" s="110"/>
      <c r="I1007" s="530"/>
      <c r="J1007" s="453"/>
      <c r="K1007" s="514"/>
      <c r="L1007" s="453"/>
      <c r="M1007" s="1"/>
      <c r="N1007" s="1"/>
      <c r="O1007" s="1"/>
      <c r="P1007" s="1"/>
      <c r="Q1007" s="1"/>
      <c r="R1007" s="1"/>
      <c r="S1007" s="1"/>
      <c r="T1007" s="1"/>
      <c r="U1007" s="1"/>
      <c r="V1007" s="1"/>
      <c r="W1007" s="1"/>
      <c r="X1007" s="1"/>
      <c r="Y1007" s="1"/>
      <c r="Z1007" s="1"/>
    </row>
    <row r="1008" spans="1:26">
      <c r="A1008" s="78"/>
      <c r="B1008" s="1"/>
      <c r="C1008" s="1"/>
      <c r="E1008" s="429"/>
      <c r="F1008" s="22"/>
      <c r="G1008" s="1"/>
      <c r="H1008" s="110"/>
      <c r="I1008" s="530"/>
      <c r="J1008" s="453"/>
      <c r="K1008" s="514"/>
      <c r="L1008" s="453"/>
      <c r="M1008" s="1"/>
      <c r="N1008" s="1"/>
      <c r="O1008" s="1"/>
      <c r="P1008" s="1"/>
      <c r="Q1008" s="1"/>
      <c r="R1008" s="1"/>
      <c r="S1008" s="1"/>
      <c r="T1008" s="1"/>
      <c r="U1008" s="1"/>
      <c r="V1008" s="1"/>
      <c r="W1008" s="1"/>
      <c r="X1008" s="1"/>
      <c r="Y1008" s="1"/>
      <c r="Z1008" s="1"/>
    </row>
    <row r="1009" spans="1:26">
      <c r="A1009" s="78"/>
      <c r="B1009" s="1"/>
      <c r="C1009" s="1"/>
      <c r="E1009" s="429"/>
      <c r="F1009" s="22"/>
      <c r="G1009" s="1"/>
      <c r="H1009" s="110"/>
      <c r="I1009" s="530"/>
      <c r="J1009" s="453"/>
      <c r="K1009" s="514"/>
      <c r="L1009" s="453"/>
      <c r="M1009" s="1"/>
      <c r="N1009" s="1"/>
      <c r="O1009" s="1"/>
      <c r="P1009" s="1"/>
      <c r="Q1009" s="1"/>
      <c r="R1009" s="1"/>
      <c r="S1009" s="1"/>
      <c r="T1009" s="1"/>
      <c r="U1009" s="1"/>
      <c r="V1009" s="1"/>
      <c r="W1009" s="1"/>
      <c r="X1009" s="1"/>
      <c r="Y1009" s="1"/>
      <c r="Z1009" s="1"/>
    </row>
    <row r="1010" spans="1:26">
      <c r="A1010" s="78"/>
      <c r="B1010" s="1"/>
      <c r="C1010" s="1"/>
      <c r="E1010" s="429"/>
      <c r="F1010" s="22"/>
      <c r="G1010" s="1"/>
      <c r="H1010" s="110"/>
      <c r="I1010" s="530"/>
      <c r="J1010" s="453"/>
      <c r="K1010" s="514"/>
      <c r="L1010" s="453"/>
      <c r="M1010" s="1"/>
      <c r="N1010" s="1"/>
      <c r="O1010" s="1"/>
      <c r="P1010" s="1"/>
      <c r="Q1010" s="1"/>
      <c r="R1010" s="1"/>
      <c r="S1010" s="1"/>
      <c r="T1010" s="1"/>
      <c r="U1010" s="1"/>
      <c r="V1010" s="1"/>
      <c r="W1010" s="1"/>
      <c r="X1010" s="1"/>
      <c r="Y1010" s="1"/>
      <c r="Z1010" s="1"/>
    </row>
    <row r="1011" spans="1:26">
      <c r="A1011" s="78"/>
      <c r="B1011" s="1"/>
      <c r="C1011" s="1"/>
      <c r="E1011" s="429"/>
      <c r="F1011" s="22"/>
      <c r="G1011" s="1"/>
      <c r="H1011" s="110"/>
      <c r="I1011" s="530"/>
      <c r="J1011" s="453"/>
      <c r="K1011" s="514"/>
      <c r="L1011" s="453"/>
      <c r="M1011" s="1"/>
      <c r="N1011" s="1"/>
      <c r="O1011" s="1"/>
      <c r="P1011" s="1"/>
      <c r="Q1011" s="1"/>
      <c r="R1011" s="1"/>
      <c r="S1011" s="1"/>
      <c r="T1011" s="1"/>
      <c r="U1011" s="1"/>
      <c r="V1011" s="1"/>
      <c r="W1011" s="1"/>
      <c r="X1011" s="1"/>
      <c r="Y1011" s="1"/>
      <c r="Z1011" s="1"/>
    </row>
    <row r="1012" spans="1:26">
      <c r="A1012" s="78"/>
      <c r="B1012" s="1"/>
      <c r="C1012" s="1"/>
      <c r="E1012" s="429"/>
      <c r="F1012" s="22"/>
      <c r="G1012" s="1"/>
      <c r="H1012" s="110"/>
      <c r="I1012" s="530"/>
      <c r="J1012" s="453"/>
      <c r="K1012" s="514"/>
      <c r="L1012" s="453"/>
      <c r="M1012" s="1"/>
      <c r="N1012" s="1"/>
      <c r="O1012" s="1"/>
      <c r="P1012" s="1"/>
      <c r="Q1012" s="1"/>
      <c r="R1012" s="1"/>
      <c r="S1012" s="1"/>
      <c r="T1012" s="1"/>
      <c r="U1012" s="1"/>
      <c r="V1012" s="1"/>
      <c r="W1012" s="1"/>
      <c r="X1012" s="1"/>
      <c r="Y1012" s="1"/>
      <c r="Z1012" s="1"/>
    </row>
    <row r="1013" spans="1:26">
      <c r="A1013" s="78"/>
      <c r="B1013" s="1"/>
      <c r="C1013" s="1"/>
      <c r="E1013" s="429"/>
      <c r="F1013" s="22"/>
      <c r="G1013" s="1"/>
      <c r="H1013" s="110"/>
      <c r="I1013" s="530"/>
      <c r="J1013" s="453"/>
      <c r="K1013" s="514"/>
      <c r="L1013" s="453"/>
      <c r="M1013" s="1"/>
      <c r="N1013" s="1"/>
      <c r="O1013" s="1"/>
      <c r="P1013" s="1"/>
      <c r="Q1013" s="1"/>
      <c r="R1013" s="1"/>
      <c r="S1013" s="1"/>
      <c r="T1013" s="1"/>
      <c r="U1013" s="1"/>
      <c r="V1013" s="1"/>
      <c r="W1013" s="1"/>
      <c r="X1013" s="1"/>
      <c r="Y1013" s="1"/>
      <c r="Z1013" s="1"/>
    </row>
    <row r="1014" spans="1:26">
      <c r="A1014" s="78"/>
      <c r="B1014" s="1"/>
      <c r="C1014" s="1"/>
      <c r="E1014" s="429"/>
      <c r="F1014" s="22"/>
      <c r="G1014" s="1"/>
      <c r="H1014" s="110"/>
      <c r="I1014" s="530"/>
      <c r="J1014" s="453"/>
      <c r="K1014" s="514"/>
      <c r="L1014" s="453"/>
      <c r="M1014" s="1"/>
      <c r="N1014" s="1"/>
      <c r="O1014" s="1"/>
      <c r="P1014" s="1"/>
      <c r="Q1014" s="1"/>
      <c r="R1014" s="1"/>
      <c r="S1014" s="1"/>
      <c r="T1014" s="1"/>
      <c r="U1014" s="1"/>
      <c r="V1014" s="1"/>
      <c r="W1014" s="1"/>
      <c r="X1014" s="1"/>
      <c r="Y1014" s="1"/>
      <c r="Z1014" s="1"/>
    </row>
    <row r="1015" spans="1:26">
      <c r="A1015" s="78"/>
      <c r="B1015" s="1"/>
      <c r="C1015" s="1"/>
      <c r="E1015" s="429"/>
      <c r="F1015" s="22"/>
      <c r="G1015" s="1"/>
      <c r="H1015" s="110"/>
      <c r="I1015" s="530"/>
      <c r="J1015" s="453"/>
      <c r="K1015" s="514"/>
      <c r="L1015" s="453"/>
      <c r="M1015" s="1"/>
      <c r="N1015" s="1"/>
      <c r="O1015" s="1"/>
      <c r="P1015" s="1"/>
      <c r="Q1015" s="1"/>
      <c r="R1015" s="1"/>
      <c r="S1015" s="1"/>
      <c r="T1015" s="1"/>
      <c r="U1015" s="1"/>
      <c r="V1015" s="1"/>
      <c r="W1015" s="1"/>
      <c r="X1015" s="1"/>
      <c r="Y1015" s="1"/>
      <c r="Z1015" s="1"/>
    </row>
    <row r="1016" spans="1:26">
      <c r="A1016" s="78"/>
      <c r="B1016" s="1"/>
      <c r="C1016" s="1"/>
      <c r="E1016" s="429"/>
      <c r="F1016" s="22"/>
      <c r="G1016" s="1"/>
      <c r="H1016" s="110"/>
      <c r="I1016" s="530"/>
      <c r="J1016" s="453"/>
      <c r="K1016" s="514"/>
      <c r="L1016" s="453"/>
      <c r="M1016" s="1"/>
      <c r="N1016" s="1"/>
      <c r="O1016" s="1"/>
      <c r="P1016" s="1"/>
      <c r="Q1016" s="1"/>
      <c r="R1016" s="1"/>
      <c r="S1016" s="1"/>
      <c r="T1016" s="1"/>
      <c r="U1016" s="1"/>
      <c r="V1016" s="1"/>
      <c r="W1016" s="1"/>
      <c r="X1016" s="1"/>
      <c r="Y1016" s="1"/>
      <c r="Z1016" s="1"/>
    </row>
    <row r="1017" spans="1:26">
      <c r="A1017" s="78"/>
      <c r="B1017" s="1"/>
      <c r="C1017" s="1"/>
      <c r="E1017" s="429"/>
      <c r="F1017" s="22"/>
      <c r="G1017" s="1"/>
      <c r="H1017" s="110"/>
      <c r="I1017" s="530"/>
      <c r="J1017" s="453"/>
      <c r="K1017" s="514"/>
      <c r="L1017" s="453"/>
      <c r="M1017" s="1"/>
      <c r="N1017" s="1"/>
      <c r="O1017" s="1"/>
      <c r="P1017" s="1"/>
      <c r="Q1017" s="1"/>
      <c r="R1017" s="1"/>
      <c r="S1017" s="1"/>
      <c r="T1017" s="1"/>
      <c r="U1017" s="1"/>
      <c r="V1017" s="1"/>
      <c r="W1017" s="1"/>
      <c r="X1017" s="1"/>
      <c r="Y1017" s="1"/>
      <c r="Z1017" s="1"/>
    </row>
    <row r="1018" spans="1:26">
      <c r="A1018" s="78"/>
      <c r="B1018" s="1"/>
      <c r="C1018" s="1"/>
      <c r="E1018" s="429"/>
      <c r="F1018" s="22"/>
      <c r="G1018" s="1"/>
      <c r="H1018" s="110"/>
      <c r="I1018" s="530"/>
      <c r="J1018" s="453"/>
      <c r="K1018" s="514"/>
      <c r="L1018" s="453"/>
      <c r="M1018" s="1"/>
      <c r="N1018" s="1"/>
      <c r="O1018" s="1"/>
      <c r="P1018" s="1"/>
      <c r="Q1018" s="1"/>
      <c r="R1018" s="1"/>
      <c r="S1018" s="1"/>
      <c r="T1018" s="1"/>
      <c r="U1018" s="1"/>
      <c r="V1018" s="1"/>
      <c r="W1018" s="1"/>
      <c r="X1018" s="1"/>
      <c r="Y1018" s="1"/>
      <c r="Z1018" s="1"/>
    </row>
    <row r="1019" spans="1:26">
      <c r="A1019" s="78"/>
      <c r="B1019" s="1"/>
      <c r="C1019" s="1"/>
      <c r="E1019" s="429"/>
      <c r="F1019" s="22"/>
      <c r="G1019" s="1"/>
      <c r="H1019" s="110"/>
      <c r="I1019" s="530"/>
      <c r="J1019" s="453"/>
      <c r="K1019" s="514"/>
      <c r="L1019" s="453"/>
      <c r="M1019" s="1"/>
      <c r="N1019" s="1"/>
      <c r="O1019" s="1"/>
      <c r="P1019" s="1"/>
      <c r="Q1019" s="1"/>
      <c r="R1019" s="1"/>
      <c r="S1019" s="1"/>
      <c r="T1019" s="1"/>
      <c r="U1019" s="1"/>
      <c r="V1019" s="1"/>
      <c r="W1019" s="1"/>
      <c r="X1019" s="1"/>
      <c r="Y1019" s="1"/>
      <c r="Z1019" s="1"/>
    </row>
    <row r="1020" spans="1:26">
      <c r="A1020" s="78"/>
      <c r="B1020" s="1"/>
      <c r="C1020" s="1"/>
      <c r="E1020" s="429"/>
      <c r="F1020" s="22"/>
      <c r="G1020" s="1"/>
      <c r="H1020" s="110"/>
      <c r="I1020" s="530"/>
      <c r="J1020" s="453"/>
      <c r="K1020" s="514"/>
      <c r="L1020" s="453"/>
      <c r="M1020" s="1"/>
      <c r="N1020" s="1"/>
      <c r="O1020" s="1"/>
      <c r="P1020" s="1"/>
      <c r="Q1020" s="1"/>
      <c r="R1020" s="1"/>
      <c r="S1020" s="1"/>
      <c r="T1020" s="1"/>
      <c r="U1020" s="1"/>
      <c r="V1020" s="1"/>
      <c r="W1020" s="1"/>
      <c r="X1020" s="1"/>
      <c r="Y1020" s="1"/>
      <c r="Z1020" s="1"/>
    </row>
    <row r="1021" spans="1:26">
      <c r="A1021" s="78"/>
      <c r="B1021" s="1"/>
      <c r="C1021" s="1"/>
      <c r="E1021" s="429"/>
      <c r="F1021" s="22"/>
      <c r="G1021" s="1"/>
      <c r="H1021" s="110"/>
      <c r="I1021" s="530"/>
      <c r="J1021" s="453"/>
      <c r="K1021" s="514"/>
      <c r="L1021" s="453"/>
      <c r="M1021" s="1"/>
      <c r="N1021" s="1"/>
      <c r="O1021" s="1"/>
      <c r="P1021" s="1"/>
      <c r="Q1021" s="1"/>
      <c r="R1021" s="1"/>
      <c r="S1021" s="1"/>
      <c r="T1021" s="1"/>
      <c r="U1021" s="1"/>
      <c r="V1021" s="1"/>
      <c r="W1021" s="1"/>
      <c r="X1021" s="1"/>
      <c r="Y1021" s="1"/>
      <c r="Z1021" s="1"/>
    </row>
    <row r="1022" spans="1:26">
      <c r="A1022" s="78"/>
      <c r="B1022" s="1"/>
      <c r="C1022" s="1"/>
      <c r="E1022" s="429"/>
      <c r="F1022" s="22"/>
      <c r="G1022" s="1"/>
      <c r="H1022" s="110"/>
      <c r="I1022" s="530"/>
      <c r="J1022" s="453"/>
      <c r="K1022" s="514"/>
      <c r="L1022" s="453"/>
      <c r="M1022" s="1"/>
      <c r="N1022" s="1"/>
      <c r="O1022" s="1"/>
      <c r="P1022" s="1"/>
      <c r="Q1022" s="1"/>
      <c r="R1022" s="1"/>
      <c r="S1022" s="1"/>
      <c r="T1022" s="1"/>
      <c r="U1022" s="1"/>
      <c r="V1022" s="1"/>
      <c r="W1022" s="1"/>
      <c r="X1022" s="1"/>
      <c r="Y1022" s="1"/>
      <c r="Z1022" s="1"/>
    </row>
    <row r="1023" spans="1:26">
      <c r="A1023" s="78"/>
      <c r="B1023" s="1"/>
      <c r="C1023" s="1"/>
      <c r="E1023" s="429"/>
      <c r="F1023" s="22"/>
      <c r="G1023" s="1"/>
      <c r="H1023" s="110"/>
      <c r="I1023" s="530"/>
      <c r="J1023" s="453"/>
      <c r="K1023" s="514"/>
      <c r="L1023" s="453"/>
      <c r="M1023" s="1"/>
      <c r="N1023" s="1"/>
      <c r="O1023" s="1"/>
      <c r="P1023" s="1"/>
      <c r="Q1023" s="1"/>
      <c r="R1023" s="1"/>
      <c r="S1023" s="1"/>
      <c r="T1023" s="1"/>
      <c r="U1023" s="1"/>
      <c r="V1023" s="1"/>
      <c r="W1023" s="1"/>
      <c r="X1023" s="1"/>
      <c r="Y1023" s="1"/>
      <c r="Z1023" s="1"/>
    </row>
    <row r="1024" spans="1:26">
      <c r="A1024" s="78"/>
      <c r="B1024" s="1"/>
      <c r="C1024" s="1"/>
      <c r="E1024" s="429"/>
      <c r="F1024" s="22"/>
      <c r="G1024" s="1"/>
      <c r="H1024" s="110"/>
      <c r="I1024" s="530"/>
      <c r="J1024" s="453"/>
      <c r="K1024" s="514"/>
      <c r="L1024" s="453"/>
      <c r="M1024" s="1"/>
      <c r="N1024" s="1"/>
      <c r="O1024" s="1"/>
      <c r="P1024" s="1"/>
      <c r="Q1024" s="1"/>
      <c r="R1024" s="1"/>
      <c r="S1024" s="1"/>
      <c r="T1024" s="1"/>
      <c r="U1024" s="1"/>
      <c r="V1024" s="1"/>
      <c r="W1024" s="1"/>
      <c r="X1024" s="1"/>
      <c r="Y1024" s="1"/>
      <c r="Z1024" s="1"/>
    </row>
    <row r="1025" spans="1:26">
      <c r="A1025" s="78"/>
      <c r="B1025" s="1"/>
      <c r="C1025" s="1"/>
      <c r="E1025" s="429"/>
      <c r="F1025" s="22"/>
      <c r="G1025" s="1"/>
      <c r="H1025" s="110"/>
      <c r="I1025" s="530"/>
      <c r="J1025" s="453"/>
      <c r="K1025" s="514"/>
      <c r="L1025" s="453"/>
      <c r="M1025" s="1"/>
      <c r="N1025" s="1"/>
      <c r="O1025" s="1"/>
      <c r="P1025" s="1"/>
      <c r="Q1025" s="1"/>
      <c r="R1025" s="1"/>
      <c r="S1025" s="1"/>
      <c r="T1025" s="1"/>
      <c r="U1025" s="1"/>
      <c r="V1025" s="1"/>
      <c r="W1025" s="1"/>
      <c r="X1025" s="1"/>
      <c r="Y1025" s="1"/>
      <c r="Z1025" s="1"/>
    </row>
    <row r="1026" spans="1:26">
      <c r="A1026" s="78"/>
      <c r="B1026" s="1"/>
      <c r="C1026" s="1"/>
      <c r="E1026" s="429"/>
      <c r="F1026" s="22"/>
      <c r="G1026" s="1"/>
      <c r="H1026" s="110"/>
      <c r="I1026" s="530"/>
      <c r="J1026" s="453"/>
      <c r="K1026" s="514"/>
      <c r="L1026" s="453"/>
      <c r="M1026" s="1"/>
      <c r="N1026" s="1"/>
      <c r="O1026" s="1"/>
      <c r="P1026" s="1"/>
      <c r="Q1026" s="1"/>
      <c r="R1026" s="1"/>
      <c r="S1026" s="1"/>
      <c r="T1026" s="1"/>
      <c r="U1026" s="1"/>
      <c r="V1026" s="1"/>
      <c r="W1026" s="1"/>
      <c r="X1026" s="1"/>
      <c r="Y1026" s="1"/>
      <c r="Z1026" s="1"/>
    </row>
    <row r="1027" spans="1:26">
      <c r="A1027" s="78"/>
      <c r="B1027" s="1"/>
      <c r="C1027" s="1"/>
      <c r="E1027" s="429"/>
      <c r="F1027" s="22"/>
      <c r="G1027" s="1"/>
      <c r="H1027" s="110"/>
      <c r="I1027" s="530"/>
      <c r="J1027" s="453"/>
      <c r="K1027" s="514"/>
      <c r="L1027" s="453"/>
      <c r="M1027" s="1"/>
      <c r="N1027" s="1"/>
      <c r="O1027" s="1"/>
      <c r="P1027" s="1"/>
      <c r="Q1027" s="1"/>
      <c r="R1027" s="1"/>
      <c r="S1027" s="1"/>
      <c r="T1027" s="1"/>
      <c r="U1027" s="1"/>
      <c r="V1027" s="1"/>
      <c r="W1027" s="1"/>
      <c r="X1027" s="1"/>
      <c r="Y1027" s="1"/>
      <c r="Z1027" s="1"/>
    </row>
    <row r="1028" spans="1:26">
      <c r="A1028" s="78"/>
      <c r="B1028" s="1"/>
      <c r="C1028" s="1"/>
      <c r="E1028" s="429"/>
      <c r="F1028" s="22"/>
      <c r="G1028" s="1"/>
      <c r="H1028" s="110"/>
      <c r="I1028" s="530"/>
      <c r="J1028" s="453"/>
      <c r="K1028" s="514"/>
      <c r="L1028" s="453"/>
      <c r="M1028" s="1"/>
      <c r="N1028" s="1"/>
      <c r="O1028" s="1"/>
      <c r="P1028" s="1"/>
      <c r="Q1028" s="1"/>
      <c r="R1028" s="1"/>
      <c r="S1028" s="1"/>
      <c r="T1028" s="1"/>
      <c r="U1028" s="1"/>
      <c r="V1028" s="1"/>
      <c r="W1028" s="1"/>
      <c r="X1028" s="1"/>
      <c r="Y1028" s="1"/>
      <c r="Z1028" s="1"/>
    </row>
    <row r="1029" spans="1:26">
      <c r="A1029" s="78"/>
      <c r="B1029" s="1"/>
      <c r="C1029" s="1"/>
      <c r="E1029" s="429"/>
      <c r="F1029" s="22"/>
      <c r="G1029" s="1"/>
      <c r="H1029" s="110"/>
      <c r="I1029" s="530"/>
      <c r="J1029" s="453"/>
      <c r="K1029" s="514"/>
      <c r="L1029" s="453"/>
      <c r="M1029" s="1"/>
      <c r="N1029" s="1"/>
      <c r="O1029" s="1"/>
      <c r="P1029" s="1"/>
      <c r="Q1029" s="1"/>
      <c r="R1029" s="1"/>
      <c r="S1029" s="1"/>
      <c r="T1029" s="1"/>
      <c r="U1029" s="1"/>
      <c r="V1029" s="1"/>
      <c r="W1029" s="1"/>
      <c r="X1029" s="1"/>
      <c r="Y1029" s="1"/>
      <c r="Z1029" s="1"/>
    </row>
    <row r="1030" spans="1:26">
      <c r="A1030" s="78"/>
      <c r="B1030" s="1"/>
      <c r="C1030" s="1"/>
      <c r="E1030" s="429"/>
      <c r="F1030" s="22"/>
      <c r="G1030" s="1"/>
      <c r="H1030" s="110"/>
      <c r="I1030" s="530"/>
      <c r="J1030" s="453"/>
      <c r="K1030" s="514"/>
      <c r="L1030" s="453"/>
      <c r="M1030" s="1"/>
      <c r="N1030" s="1"/>
      <c r="O1030" s="1"/>
      <c r="P1030" s="1"/>
      <c r="Q1030" s="1"/>
      <c r="R1030" s="1"/>
      <c r="S1030" s="1"/>
      <c r="T1030" s="1"/>
      <c r="U1030" s="1"/>
      <c r="V1030" s="1"/>
      <c r="W1030" s="1"/>
      <c r="X1030" s="1"/>
      <c r="Y1030" s="1"/>
      <c r="Z1030" s="1"/>
    </row>
  </sheetData>
  <sheetProtection sheet="1" objects="1" scenarios="1"/>
  <protectedRanges>
    <protectedRange sqref="D641:D645" name="Range5"/>
    <protectedRange sqref="D552:D555" name="Range1_4"/>
    <protectedRange sqref="D551" name="Range6"/>
    <protectedRange sqref="G1:G110 G125:G207 G220:G603 G605:G612 G631:G1048576" name="Range1"/>
    <protectedRange sqref="G2" name="Range2"/>
    <protectedRange sqref="D209:D210" name="Range4"/>
    <protectedRange sqref="G209:G210" name="Range5_1"/>
    <protectedRange sqref="D211:D218" name="Range4_1"/>
    <protectedRange sqref="G211:G218" name="Range5_2"/>
  </protectedRanges>
  <autoFilter ref="A3:G655"/>
  <mergeCells count="86">
    <mergeCell ref="A1:F1"/>
    <mergeCell ref="B167:G167"/>
    <mergeCell ref="B92:G92"/>
    <mergeCell ref="B98:G98"/>
    <mergeCell ref="B104:G104"/>
    <mergeCell ref="B76:G76"/>
    <mergeCell ref="B155:G155"/>
    <mergeCell ref="B161:G161"/>
    <mergeCell ref="A2:F2"/>
    <mergeCell ref="B63:G63"/>
    <mergeCell ref="B62:G62"/>
    <mergeCell ref="B39:G39"/>
    <mergeCell ref="B51:G51"/>
    <mergeCell ref="B4:G4"/>
    <mergeCell ref="B5:G5"/>
    <mergeCell ref="B25:G25"/>
    <mergeCell ref="B221:G221"/>
    <mergeCell ref="B194:G194"/>
    <mergeCell ref="B220:G220"/>
    <mergeCell ref="B126:G126"/>
    <mergeCell ref="B125:G125"/>
    <mergeCell ref="B35:G35"/>
    <mergeCell ref="B59:G59"/>
    <mergeCell ref="B299:G299"/>
    <mergeCell ref="B313:G313"/>
    <mergeCell ref="B318:G318"/>
    <mergeCell ref="B176:G176"/>
    <mergeCell ref="B276:G276"/>
    <mergeCell ref="B280:G280"/>
    <mergeCell ref="B283:G283"/>
    <mergeCell ref="B266:G266"/>
    <mergeCell ref="B272:G272"/>
    <mergeCell ref="B253:G253"/>
    <mergeCell ref="B286:G286"/>
    <mergeCell ref="B290:G290"/>
    <mergeCell ref="B227:G227"/>
    <mergeCell ref="B244:G244"/>
    <mergeCell ref="B298:G298"/>
    <mergeCell ref="B295:G295"/>
    <mergeCell ref="B340:G340"/>
    <mergeCell ref="B343:G343"/>
    <mergeCell ref="B349:G349"/>
    <mergeCell ref="B361:G361"/>
    <mergeCell ref="B370:G370"/>
    <mergeCell ref="B379:G379"/>
    <mergeCell ref="B330:G330"/>
    <mergeCell ref="A657:C657"/>
    <mergeCell ref="B515:G515"/>
    <mergeCell ref="B521:G521"/>
    <mergeCell ref="B532:G532"/>
    <mergeCell ref="B561:G561"/>
    <mergeCell ref="B564:G564"/>
    <mergeCell ref="B485:G485"/>
    <mergeCell ref="B383:G383"/>
    <mergeCell ref="B544:G544"/>
    <mergeCell ref="B560:G560"/>
    <mergeCell ref="B439:G439"/>
    <mergeCell ref="B410:G410"/>
    <mergeCell ref="B659:C659"/>
    <mergeCell ref="B647:G647"/>
    <mergeCell ref="B640:G640"/>
    <mergeCell ref="B568:G568"/>
    <mergeCell ref="B574:G574"/>
    <mergeCell ref="B609:G609"/>
    <mergeCell ref="B631:G631"/>
    <mergeCell ref="B651:G651"/>
    <mergeCell ref="B632:G632"/>
    <mergeCell ref="B592:G592"/>
    <mergeCell ref="B596:G596"/>
    <mergeCell ref="B604:G604"/>
    <mergeCell ref="B111:G111"/>
    <mergeCell ref="B208:G208"/>
    <mergeCell ref="B613:G613"/>
    <mergeCell ref="B620:G620"/>
    <mergeCell ref="B505:G505"/>
    <mergeCell ref="B459:G459"/>
    <mergeCell ref="B465:G465"/>
    <mergeCell ref="B473:G473"/>
    <mergeCell ref="B480:G480"/>
    <mergeCell ref="B497:G497"/>
    <mergeCell ref="B496:G496"/>
    <mergeCell ref="B414:G414"/>
    <mergeCell ref="B429:G429"/>
    <mergeCell ref="B433:G433"/>
    <mergeCell ref="B454:G454"/>
    <mergeCell ref="B447:G447"/>
  </mergeCells>
  <dataValidations count="4">
    <dataValidation type="list" allowBlank="1" showErrorMessage="1" sqref="D220:D544 D2:D110 D560:D603 D125:D207 D605:D612 D631:D1048576">
      <formula1>$A$682:$A$684</formula1>
    </dataValidation>
    <dataValidation type="list" allowBlank="1" showInputMessage="1" showErrorMessage="1" sqref="D545:D559 D209:D219 D112:D124 D621:D630 D614:D619">
      <formula1>$A$682:$A$684</formula1>
    </dataValidation>
    <dataValidation type="list" allowBlank="1" showInputMessage="1" showErrorMessage="1" sqref="D604">
      <formula1>$A$727:$A$729</formula1>
    </dataValidation>
    <dataValidation type="list" allowBlank="1" showInputMessage="1" showErrorMessage="1" sqref="D614:D619">
      <formula1>$A$722:$A$724</formula1>
    </dataValidation>
  </dataValidations>
  <pageMargins left="0.70866141732283472" right="0.70866141732283472" top="0.74803149606299213" bottom="0.74803149606299213" header="0" footer="0"/>
  <pageSetup paperSize="9" scale="60" orientation="portrait" r:id="rId1"/>
  <headerFooter>
    <oddHeader>&amp;LNQAS&amp;CAccident Emergency &amp;RVersion - NHSRC/2.0</oddHeader>
    <oddFooter>&amp;R&amp;P</oddFooter>
  </headerFooter>
</worksheet>
</file>

<file path=xl/worksheets/sheet3.xml><?xml version="1.0" encoding="utf-8"?>
<worksheet xmlns="http://schemas.openxmlformats.org/spreadsheetml/2006/main" xmlns:r="http://schemas.openxmlformats.org/officeDocument/2006/relationships">
  <sheetPr filterMode="1">
    <outlinePr summaryBelow="0" summaryRight="0"/>
  </sheetPr>
  <dimension ref="A1:Z1349"/>
  <sheetViews>
    <sheetView zoomScale="80" zoomScaleNormal="80" workbookViewId="0">
      <selection activeCell="G1" sqref="G1"/>
    </sheetView>
  </sheetViews>
  <sheetFormatPr defaultColWidth="14.42578125" defaultRowHeight="15" customHeight="1"/>
  <cols>
    <col min="1" max="1" width="17.140625" customWidth="1"/>
    <col min="2" max="2" width="31.140625" customWidth="1"/>
    <col min="3" max="3" width="26.42578125" style="527" customWidth="1"/>
    <col min="4" max="4" width="13.42578125" style="443" customWidth="1"/>
    <col min="5" max="5" width="14.42578125" style="527" customWidth="1"/>
    <col min="6" max="6" width="26.7109375" customWidth="1"/>
    <col min="7" max="7" width="17.7109375" customWidth="1"/>
    <col min="8" max="8" width="20.140625" style="111" customWidth="1"/>
    <col min="9" max="9" width="18.7109375" style="111" customWidth="1"/>
    <col min="10" max="10" width="29.85546875" customWidth="1"/>
    <col min="11" max="11" width="20.42578125" customWidth="1"/>
    <col min="12" max="12" width="18.85546875" customWidth="1"/>
    <col min="13" max="26" width="9.140625" customWidth="1"/>
  </cols>
  <sheetData>
    <row r="1" spans="1:26" ht="33.75">
      <c r="A1" s="1076" t="s">
        <v>0</v>
      </c>
      <c r="B1" s="1077"/>
      <c r="C1" s="1077"/>
      <c r="D1" s="1077"/>
      <c r="E1" s="1077"/>
      <c r="F1" s="1078"/>
      <c r="G1" s="750" t="s">
        <v>5518</v>
      </c>
      <c r="H1" s="110"/>
      <c r="I1" s="110"/>
      <c r="J1" s="847"/>
      <c r="K1" s="848"/>
      <c r="L1" s="847"/>
      <c r="M1" s="1"/>
      <c r="N1" s="1"/>
      <c r="O1" s="1"/>
      <c r="P1" s="1"/>
      <c r="Q1" s="1"/>
      <c r="R1" s="1"/>
      <c r="S1" s="1"/>
      <c r="T1" s="1"/>
      <c r="U1" s="1"/>
      <c r="V1" s="1"/>
      <c r="W1" s="1"/>
      <c r="X1" s="1"/>
      <c r="Y1" s="1"/>
      <c r="Z1" s="1"/>
    </row>
    <row r="2" spans="1:26" ht="26.25">
      <c r="A2" s="1061" t="s">
        <v>1</v>
      </c>
      <c r="B2" s="1056"/>
      <c r="C2" s="1056"/>
      <c r="D2" s="1056"/>
      <c r="E2" s="1056"/>
      <c r="F2" s="1056"/>
      <c r="G2" s="2">
        <v>2</v>
      </c>
      <c r="H2" s="110"/>
      <c r="I2" s="110"/>
      <c r="J2" s="849"/>
      <c r="K2" s="850"/>
      <c r="L2" s="849"/>
      <c r="M2" s="1"/>
      <c r="N2" s="1"/>
      <c r="O2" s="1"/>
      <c r="P2" s="1"/>
      <c r="Q2" s="1"/>
      <c r="R2" s="1"/>
      <c r="S2" s="1"/>
      <c r="T2" s="1"/>
      <c r="U2" s="1"/>
      <c r="V2" s="1"/>
      <c r="W2" s="1"/>
      <c r="X2" s="1"/>
      <c r="Y2" s="1"/>
      <c r="Z2" s="1"/>
    </row>
    <row r="3" spans="1:26" ht="30">
      <c r="A3" s="4" t="s">
        <v>3</v>
      </c>
      <c r="B3" s="5" t="s">
        <v>4</v>
      </c>
      <c r="C3" s="508" t="s">
        <v>5</v>
      </c>
      <c r="D3" s="538" t="s">
        <v>7</v>
      </c>
      <c r="E3" s="531" t="s">
        <v>8</v>
      </c>
      <c r="F3" s="7" t="s">
        <v>11</v>
      </c>
      <c r="G3" s="7" t="s">
        <v>10</v>
      </c>
      <c r="H3" s="110" t="s">
        <v>12</v>
      </c>
      <c r="I3" s="110" t="s">
        <v>13</v>
      </c>
      <c r="J3" s="851"/>
      <c r="K3" s="852"/>
      <c r="L3" s="851"/>
      <c r="M3" s="1"/>
      <c r="N3" s="1"/>
      <c r="O3" s="1"/>
      <c r="P3" s="1"/>
      <c r="Q3" s="1"/>
      <c r="R3" s="1"/>
      <c r="S3" s="1"/>
      <c r="T3" s="1"/>
      <c r="U3" s="1"/>
      <c r="V3" s="1"/>
      <c r="W3" s="1"/>
      <c r="X3" s="1"/>
      <c r="Y3" s="1"/>
      <c r="Z3" s="1"/>
    </row>
    <row r="4" spans="1:26" ht="26.25" customHeight="1">
      <c r="A4" s="9"/>
      <c r="B4" s="1068" t="s">
        <v>15</v>
      </c>
      <c r="C4" s="1056"/>
      <c r="D4" s="1056"/>
      <c r="E4" s="1056"/>
      <c r="F4" s="1056"/>
      <c r="G4" s="1069"/>
      <c r="H4" s="110">
        <f>H5+H33+H40+H45+H72</f>
        <v>0</v>
      </c>
      <c r="I4" s="110">
        <f>I5+I33+I40+I45+I72</f>
        <v>20</v>
      </c>
      <c r="J4" s="1"/>
      <c r="K4" s="1"/>
      <c r="L4" s="1"/>
      <c r="M4" s="1"/>
      <c r="N4" s="1"/>
      <c r="O4" s="1"/>
      <c r="P4" s="1"/>
      <c r="Q4" s="1"/>
      <c r="R4" s="1"/>
      <c r="S4" s="1"/>
      <c r="T4" s="1"/>
      <c r="U4" s="1"/>
      <c r="V4" s="1"/>
      <c r="W4" s="1"/>
      <c r="X4" s="1"/>
      <c r="Y4" s="1"/>
      <c r="Z4" s="1"/>
    </row>
    <row r="5" spans="1:26" ht="39.75" customHeight="1">
      <c r="A5" s="12" t="s">
        <v>16</v>
      </c>
      <c r="B5" s="1067" t="s">
        <v>18</v>
      </c>
      <c r="C5" s="1056"/>
      <c r="D5" s="1056"/>
      <c r="E5" s="1056"/>
      <c r="F5" s="1056"/>
      <c r="G5" s="1052"/>
      <c r="H5" s="110">
        <f>SUM(D6:D29)</f>
        <v>0</v>
      </c>
      <c r="I5" s="110">
        <f>COUNT(D6:D29)*2</f>
        <v>8</v>
      </c>
      <c r="J5" s="1"/>
      <c r="K5" s="1"/>
      <c r="L5" s="1"/>
      <c r="M5" s="1"/>
      <c r="N5" s="1"/>
      <c r="O5" s="1"/>
      <c r="P5" s="1"/>
      <c r="Q5" s="1"/>
      <c r="R5" s="1"/>
      <c r="S5" s="1"/>
      <c r="T5" s="1"/>
      <c r="U5" s="1"/>
      <c r="V5" s="1"/>
      <c r="W5" s="1"/>
      <c r="X5" s="1"/>
      <c r="Y5" s="1"/>
      <c r="Z5" s="1"/>
    </row>
    <row r="6" spans="1:26" ht="31.5" hidden="1">
      <c r="A6" s="14" t="s">
        <v>19</v>
      </c>
      <c r="B6" s="15" t="s">
        <v>21</v>
      </c>
      <c r="C6" s="509"/>
      <c r="D6" s="439"/>
      <c r="E6" s="448"/>
      <c r="F6" s="10"/>
      <c r="G6" s="11"/>
      <c r="H6" s="110"/>
      <c r="I6" s="110"/>
      <c r="J6" s="1"/>
      <c r="K6" s="1"/>
      <c r="L6" s="1"/>
      <c r="M6" s="1"/>
      <c r="N6" s="1"/>
      <c r="O6" s="1"/>
      <c r="P6" s="1"/>
      <c r="Q6" s="1"/>
      <c r="R6" s="1"/>
      <c r="S6" s="1"/>
      <c r="T6" s="1"/>
      <c r="U6" s="1"/>
      <c r="V6" s="1"/>
      <c r="W6" s="1"/>
      <c r="X6" s="1"/>
      <c r="Y6" s="1"/>
      <c r="Z6" s="1"/>
    </row>
    <row r="7" spans="1:26" ht="31.5" hidden="1">
      <c r="A7" s="14" t="s">
        <v>22</v>
      </c>
      <c r="B7" s="15" t="s">
        <v>23</v>
      </c>
      <c r="C7" s="447"/>
      <c r="D7" s="439"/>
      <c r="E7" s="448"/>
      <c r="F7" s="10"/>
      <c r="G7" s="11"/>
      <c r="H7" s="110"/>
      <c r="I7" s="110"/>
      <c r="J7" s="1"/>
      <c r="K7" s="1"/>
      <c r="L7" s="1"/>
      <c r="M7" s="1"/>
      <c r="N7" s="1"/>
      <c r="O7" s="1"/>
      <c r="P7" s="1"/>
      <c r="Q7" s="1"/>
      <c r="R7" s="1"/>
      <c r="S7" s="1"/>
      <c r="T7" s="1"/>
      <c r="U7" s="1"/>
      <c r="V7" s="1"/>
      <c r="W7" s="1"/>
      <c r="X7" s="1"/>
      <c r="Y7" s="1"/>
      <c r="Z7" s="1"/>
    </row>
    <row r="8" spans="1:26" ht="75">
      <c r="A8" s="12" t="s">
        <v>24</v>
      </c>
      <c r="B8" s="15" t="s">
        <v>25</v>
      </c>
      <c r="C8" s="447" t="s">
        <v>26</v>
      </c>
      <c r="D8" s="446">
        <v>0</v>
      </c>
      <c r="E8" s="448" t="s">
        <v>27</v>
      </c>
      <c r="F8" s="10" t="s">
        <v>28</v>
      </c>
      <c r="G8" s="11"/>
      <c r="H8" s="110"/>
      <c r="I8" s="110"/>
      <c r="J8" s="1"/>
      <c r="K8" s="1"/>
      <c r="L8" s="1"/>
      <c r="M8" s="1"/>
      <c r="N8" s="1"/>
      <c r="O8" s="1"/>
      <c r="P8" s="1"/>
      <c r="Q8" s="1"/>
      <c r="R8" s="1"/>
      <c r="S8" s="1"/>
      <c r="T8" s="1"/>
      <c r="U8" s="1"/>
      <c r="V8" s="1"/>
      <c r="W8" s="1"/>
      <c r="X8" s="1"/>
      <c r="Y8" s="1"/>
      <c r="Z8" s="1"/>
    </row>
    <row r="9" spans="1:26" ht="31.5">
      <c r="A9" s="12" t="s">
        <v>29</v>
      </c>
      <c r="B9" s="15" t="s">
        <v>30</v>
      </c>
      <c r="C9" s="447" t="s">
        <v>31</v>
      </c>
      <c r="D9" s="446">
        <v>0</v>
      </c>
      <c r="E9" s="448" t="s">
        <v>27</v>
      </c>
      <c r="F9" s="10" t="s">
        <v>32</v>
      </c>
      <c r="G9" s="11"/>
      <c r="H9" s="110"/>
      <c r="I9" s="110"/>
      <c r="J9" s="1"/>
      <c r="K9" s="1"/>
      <c r="L9" s="1"/>
      <c r="M9" s="1"/>
      <c r="N9" s="1"/>
      <c r="O9" s="1"/>
      <c r="P9" s="1"/>
      <c r="Q9" s="1"/>
      <c r="R9" s="1"/>
      <c r="S9" s="1"/>
      <c r="T9" s="1"/>
      <c r="U9" s="1"/>
      <c r="V9" s="1"/>
      <c r="W9" s="1"/>
      <c r="X9" s="1"/>
      <c r="Y9" s="1"/>
      <c r="Z9" s="1"/>
    </row>
    <row r="10" spans="1:26" ht="31.5" hidden="1">
      <c r="A10" s="14" t="s">
        <v>34</v>
      </c>
      <c r="B10" s="15" t="s">
        <v>35</v>
      </c>
      <c r="C10" s="447"/>
      <c r="D10" s="446"/>
      <c r="E10" s="448"/>
      <c r="F10" s="22"/>
      <c r="G10" s="11"/>
      <c r="H10" s="110"/>
      <c r="I10" s="110"/>
      <c r="J10" s="1"/>
      <c r="K10" s="1"/>
      <c r="L10" s="1"/>
      <c r="M10" s="1"/>
      <c r="N10" s="1"/>
      <c r="O10" s="1"/>
      <c r="P10" s="1"/>
      <c r="Q10" s="1"/>
      <c r="R10" s="1"/>
      <c r="S10" s="1"/>
      <c r="T10" s="1"/>
      <c r="U10" s="1"/>
      <c r="V10" s="1"/>
      <c r="W10" s="1"/>
      <c r="X10" s="1"/>
      <c r="Y10" s="1"/>
      <c r="Z10" s="1"/>
    </row>
    <row r="11" spans="1:26" ht="31.5" hidden="1">
      <c r="A11" s="23" t="s">
        <v>36</v>
      </c>
      <c r="B11" s="24" t="s">
        <v>39</v>
      </c>
      <c r="C11" s="510"/>
      <c r="D11" s="446"/>
      <c r="E11" s="448"/>
      <c r="F11" s="10"/>
      <c r="G11" s="25"/>
      <c r="H11" s="110"/>
      <c r="I11" s="110"/>
      <c r="J11" s="1"/>
      <c r="K11" s="1"/>
      <c r="L11" s="1"/>
      <c r="M11" s="1"/>
      <c r="N11" s="1"/>
      <c r="O11" s="1"/>
      <c r="P11" s="1"/>
      <c r="Q11" s="1"/>
      <c r="R11" s="1"/>
      <c r="S11" s="1"/>
      <c r="T11" s="1"/>
      <c r="U11" s="1"/>
      <c r="V11" s="1"/>
      <c r="W11" s="1"/>
      <c r="X11" s="1"/>
      <c r="Y11" s="1"/>
      <c r="Z11" s="1"/>
    </row>
    <row r="12" spans="1:26" ht="15.75" hidden="1">
      <c r="A12" s="14"/>
      <c r="B12" s="15"/>
      <c r="C12" s="447"/>
      <c r="D12" s="446"/>
      <c r="E12" s="448"/>
      <c r="F12" s="10"/>
      <c r="G12" s="11"/>
      <c r="H12" s="110"/>
      <c r="I12" s="110"/>
      <c r="J12" s="1"/>
      <c r="K12" s="1"/>
      <c r="L12" s="1"/>
      <c r="M12" s="1"/>
      <c r="N12" s="1"/>
      <c r="O12" s="1"/>
      <c r="P12" s="1"/>
      <c r="Q12" s="1"/>
      <c r="R12" s="1"/>
      <c r="S12" s="1"/>
      <c r="T12" s="1"/>
      <c r="U12" s="1"/>
      <c r="V12" s="1"/>
      <c r="W12" s="1"/>
      <c r="X12" s="1"/>
      <c r="Y12" s="1"/>
      <c r="Z12" s="1"/>
    </row>
    <row r="13" spans="1:26" ht="31.5" hidden="1">
      <c r="A13" s="14" t="s">
        <v>54</v>
      </c>
      <c r="B13" s="15" t="s">
        <v>45</v>
      </c>
      <c r="C13" s="447"/>
      <c r="D13" s="446"/>
      <c r="E13" s="448"/>
      <c r="F13" s="10"/>
      <c r="G13" s="11"/>
      <c r="H13" s="110"/>
      <c r="I13" s="110"/>
      <c r="J13" s="1"/>
      <c r="K13" s="1"/>
      <c r="L13" s="1"/>
      <c r="M13" s="1"/>
      <c r="N13" s="1"/>
      <c r="O13" s="1"/>
      <c r="P13" s="1"/>
      <c r="Q13" s="1"/>
      <c r="R13" s="1"/>
      <c r="S13" s="1"/>
      <c r="T13" s="1"/>
      <c r="U13" s="1"/>
      <c r="V13" s="1"/>
      <c r="W13" s="1"/>
      <c r="X13" s="1"/>
      <c r="Y13" s="1"/>
      <c r="Z13" s="1"/>
    </row>
    <row r="14" spans="1:26" ht="43.5" hidden="1" customHeight="1">
      <c r="A14" s="14"/>
      <c r="B14" s="15"/>
      <c r="C14" s="447"/>
      <c r="D14" s="446"/>
      <c r="E14" s="448"/>
      <c r="F14" s="10"/>
      <c r="G14" s="11"/>
      <c r="H14" s="110"/>
      <c r="I14" s="110"/>
      <c r="J14" s="1"/>
      <c r="K14" s="1"/>
      <c r="L14" s="1"/>
      <c r="M14" s="1"/>
      <c r="N14" s="1"/>
      <c r="O14" s="1"/>
      <c r="P14" s="1"/>
      <c r="Q14" s="1"/>
      <c r="R14" s="1"/>
      <c r="S14" s="1"/>
      <c r="T14" s="1"/>
      <c r="U14" s="1"/>
      <c r="V14" s="1"/>
      <c r="W14" s="1"/>
      <c r="X14" s="1"/>
      <c r="Y14" s="1"/>
      <c r="Z14" s="1"/>
    </row>
    <row r="15" spans="1:26" ht="31.5" hidden="1">
      <c r="A15" s="14" t="s">
        <v>46</v>
      </c>
      <c r="B15" s="15" t="s">
        <v>47</v>
      </c>
      <c r="C15" s="447"/>
      <c r="D15" s="446"/>
      <c r="E15" s="448"/>
      <c r="F15" s="10"/>
      <c r="G15" s="11"/>
      <c r="H15" s="110"/>
      <c r="I15" s="110"/>
      <c r="J15" s="1"/>
      <c r="K15" s="1"/>
      <c r="L15" s="1"/>
      <c r="M15" s="1"/>
      <c r="N15" s="1"/>
      <c r="O15" s="1"/>
      <c r="P15" s="1"/>
      <c r="Q15" s="1"/>
      <c r="R15" s="1"/>
      <c r="S15" s="1"/>
      <c r="T15" s="1"/>
      <c r="U15" s="1"/>
      <c r="V15" s="1"/>
      <c r="W15" s="1"/>
      <c r="X15" s="1"/>
      <c r="Y15" s="1"/>
      <c r="Z15" s="1"/>
    </row>
    <row r="16" spans="1:26" ht="31.5" hidden="1">
      <c r="A16" s="14" t="s">
        <v>59</v>
      </c>
      <c r="B16" s="15" t="s">
        <v>49</v>
      </c>
      <c r="C16" s="447"/>
      <c r="D16" s="446"/>
      <c r="E16" s="448"/>
      <c r="F16" s="10"/>
      <c r="G16" s="11"/>
      <c r="H16" s="110"/>
      <c r="I16" s="110"/>
      <c r="J16" s="1"/>
      <c r="K16" s="1"/>
      <c r="L16" s="1"/>
      <c r="M16" s="1"/>
      <c r="N16" s="1"/>
      <c r="O16" s="1"/>
      <c r="P16" s="1"/>
      <c r="Q16" s="1"/>
      <c r="R16" s="1"/>
      <c r="S16" s="1"/>
      <c r="T16" s="1"/>
      <c r="U16" s="1"/>
      <c r="V16" s="1"/>
      <c r="W16" s="1"/>
      <c r="X16" s="1"/>
      <c r="Y16" s="1"/>
      <c r="Z16" s="1"/>
    </row>
    <row r="17" spans="1:26" ht="31.5" hidden="1">
      <c r="A17" s="14" t="s">
        <v>50</v>
      </c>
      <c r="B17" s="15" t="s">
        <v>51</v>
      </c>
      <c r="C17" s="447"/>
      <c r="D17" s="446"/>
      <c r="E17" s="448"/>
      <c r="F17" s="22"/>
      <c r="G17" s="11"/>
      <c r="H17" s="110"/>
      <c r="I17" s="110"/>
      <c r="J17" s="1"/>
      <c r="K17" s="1"/>
      <c r="L17" s="1"/>
      <c r="M17" s="1"/>
      <c r="N17" s="1"/>
      <c r="O17" s="1"/>
      <c r="P17" s="1"/>
      <c r="Q17" s="1"/>
      <c r="R17" s="1"/>
      <c r="S17" s="1"/>
      <c r="T17" s="1"/>
      <c r="U17" s="1"/>
      <c r="V17" s="1"/>
      <c r="W17" s="1"/>
      <c r="X17" s="1"/>
      <c r="Y17" s="1"/>
      <c r="Z17" s="1"/>
    </row>
    <row r="18" spans="1:26" ht="15.75" hidden="1">
      <c r="A18" s="14"/>
      <c r="B18" s="15"/>
      <c r="C18" s="447"/>
      <c r="D18" s="446"/>
      <c r="E18" s="448"/>
      <c r="F18" s="10"/>
      <c r="G18" s="11"/>
      <c r="H18" s="110"/>
      <c r="I18" s="110"/>
      <c r="J18" s="1"/>
      <c r="K18" s="1"/>
      <c r="L18" s="1"/>
      <c r="M18" s="1"/>
      <c r="N18" s="1"/>
      <c r="O18" s="1"/>
      <c r="P18" s="1"/>
      <c r="Q18" s="1"/>
      <c r="R18" s="1"/>
      <c r="S18" s="1"/>
      <c r="T18" s="1"/>
      <c r="U18" s="1"/>
      <c r="V18" s="1"/>
      <c r="W18" s="1"/>
      <c r="X18" s="1"/>
      <c r="Y18" s="1"/>
      <c r="Z18" s="1"/>
    </row>
    <row r="19" spans="1:26" ht="31.5" hidden="1">
      <c r="A19" s="14" t="s">
        <v>52</v>
      </c>
      <c r="B19" s="15" t="s">
        <v>53</v>
      </c>
      <c r="C19" s="447"/>
      <c r="D19" s="446"/>
      <c r="E19" s="448"/>
      <c r="F19" s="10"/>
      <c r="G19" s="11"/>
      <c r="H19" s="110"/>
      <c r="I19" s="110"/>
      <c r="J19" s="1"/>
      <c r="K19" s="1"/>
      <c r="L19" s="1"/>
      <c r="M19" s="1"/>
      <c r="N19" s="1"/>
      <c r="O19" s="1"/>
      <c r="P19" s="1"/>
      <c r="Q19" s="1"/>
      <c r="R19" s="1"/>
      <c r="S19" s="1"/>
      <c r="T19" s="1"/>
      <c r="U19" s="1"/>
      <c r="V19" s="1"/>
      <c r="W19" s="1"/>
      <c r="X19" s="1"/>
      <c r="Y19" s="1"/>
      <c r="Z19" s="1"/>
    </row>
    <row r="20" spans="1:26" ht="31.5" hidden="1">
      <c r="A20" s="14" t="s">
        <v>55</v>
      </c>
      <c r="B20" s="15" t="s">
        <v>56</v>
      </c>
      <c r="C20" s="447"/>
      <c r="D20" s="446"/>
      <c r="E20" s="448"/>
      <c r="F20" s="10"/>
      <c r="G20" s="10"/>
      <c r="H20" s="112"/>
      <c r="I20" s="112"/>
      <c r="J20" s="22"/>
      <c r="K20" s="22"/>
      <c r="L20" s="22"/>
      <c r="M20" s="22"/>
      <c r="N20" s="22"/>
      <c r="O20" s="1"/>
      <c r="P20" s="1"/>
      <c r="Q20" s="1"/>
      <c r="R20" s="1"/>
      <c r="S20" s="1"/>
      <c r="T20" s="1"/>
      <c r="U20" s="1"/>
      <c r="V20" s="1"/>
      <c r="W20" s="1"/>
      <c r="X20" s="1"/>
      <c r="Y20" s="1"/>
      <c r="Z20" s="1"/>
    </row>
    <row r="21" spans="1:26" ht="31.5">
      <c r="A21" s="12" t="s">
        <v>64</v>
      </c>
      <c r="B21" s="15" t="s">
        <v>58</v>
      </c>
      <c r="C21" s="447" t="s">
        <v>66</v>
      </c>
      <c r="D21" s="446">
        <v>0</v>
      </c>
      <c r="E21" s="448" t="s">
        <v>27</v>
      </c>
      <c r="F21" s="10" t="s">
        <v>68</v>
      </c>
      <c r="G21" s="11"/>
      <c r="H21" s="110"/>
      <c r="I21" s="110"/>
      <c r="J21" s="1"/>
      <c r="K21" s="1"/>
      <c r="L21" s="1"/>
      <c r="M21" s="1"/>
      <c r="N21" s="1"/>
      <c r="O21" s="1"/>
      <c r="P21" s="1"/>
      <c r="Q21" s="1"/>
      <c r="R21" s="1"/>
      <c r="S21" s="1"/>
      <c r="T21" s="1"/>
      <c r="U21" s="1"/>
      <c r="V21" s="1"/>
      <c r="W21" s="1"/>
      <c r="X21" s="1"/>
      <c r="Y21" s="1"/>
      <c r="Z21" s="1"/>
    </row>
    <row r="22" spans="1:26" ht="31.5">
      <c r="A22" s="12" t="s">
        <v>70</v>
      </c>
      <c r="B22" s="15" t="s">
        <v>61</v>
      </c>
      <c r="C22" s="447" t="s">
        <v>73</v>
      </c>
      <c r="D22" s="446">
        <v>0</v>
      </c>
      <c r="E22" s="452" t="s">
        <v>63</v>
      </c>
      <c r="F22" s="11"/>
      <c r="G22" s="11"/>
      <c r="H22" s="110"/>
      <c r="I22" s="110"/>
      <c r="J22" s="1"/>
      <c r="K22" s="1"/>
      <c r="L22" s="1"/>
      <c r="M22" s="1"/>
      <c r="N22" s="1"/>
      <c r="O22" s="1"/>
      <c r="P22" s="1"/>
      <c r="Q22" s="1"/>
      <c r="R22" s="1"/>
      <c r="S22" s="1"/>
      <c r="T22" s="1"/>
      <c r="U22" s="1"/>
      <c r="V22" s="1"/>
      <c r="W22" s="1"/>
      <c r="X22" s="1"/>
      <c r="Y22" s="1"/>
      <c r="Z22" s="1"/>
    </row>
    <row r="23" spans="1:26" ht="30" hidden="1" customHeight="1">
      <c r="A23" s="14" t="s">
        <v>65</v>
      </c>
      <c r="B23" s="15" t="s">
        <v>67</v>
      </c>
      <c r="C23" s="447"/>
      <c r="D23" s="439"/>
      <c r="E23" s="448"/>
      <c r="F23" s="11"/>
      <c r="G23" s="11"/>
      <c r="H23" s="110"/>
      <c r="I23" s="110"/>
      <c r="J23" s="1"/>
      <c r="K23" s="1"/>
      <c r="L23" s="1"/>
      <c r="M23" s="1"/>
      <c r="N23" s="1"/>
      <c r="O23" s="1"/>
      <c r="P23" s="1"/>
      <c r="Q23" s="1"/>
      <c r="R23" s="1"/>
      <c r="S23" s="1"/>
      <c r="T23" s="1"/>
      <c r="U23" s="1"/>
      <c r="V23" s="1"/>
      <c r="W23" s="1"/>
      <c r="X23" s="1"/>
      <c r="Y23" s="1"/>
      <c r="Z23" s="1"/>
    </row>
    <row r="24" spans="1:26" ht="30" hidden="1" customHeight="1">
      <c r="A24" s="14"/>
      <c r="B24" s="15"/>
      <c r="C24" s="447"/>
      <c r="D24" s="439"/>
      <c r="E24" s="448"/>
      <c r="F24" s="11"/>
      <c r="G24" s="11"/>
      <c r="H24" s="110"/>
      <c r="I24" s="110"/>
      <c r="J24" s="1"/>
      <c r="K24" s="1"/>
      <c r="L24" s="1"/>
      <c r="M24" s="1"/>
      <c r="N24" s="1"/>
      <c r="O24" s="1"/>
      <c r="P24" s="1"/>
      <c r="Q24" s="1"/>
      <c r="R24" s="1"/>
      <c r="S24" s="1"/>
      <c r="T24" s="1"/>
      <c r="U24" s="1"/>
      <c r="V24" s="1"/>
      <c r="W24" s="1"/>
      <c r="X24" s="1"/>
      <c r="Y24" s="1"/>
      <c r="Z24" s="1"/>
    </row>
    <row r="25" spans="1:26" ht="30" hidden="1" customHeight="1">
      <c r="A25" s="14"/>
      <c r="B25" s="15"/>
      <c r="C25" s="447"/>
      <c r="D25" s="439"/>
      <c r="E25" s="448"/>
      <c r="F25" s="11"/>
      <c r="G25" s="11"/>
      <c r="H25" s="110"/>
      <c r="I25" s="110"/>
      <c r="J25" s="1"/>
      <c r="K25" s="1"/>
      <c r="L25" s="1"/>
      <c r="M25" s="1"/>
      <c r="N25" s="1"/>
      <c r="O25" s="1"/>
      <c r="P25" s="1"/>
      <c r="Q25" s="1"/>
      <c r="R25" s="1"/>
      <c r="S25" s="1"/>
      <c r="T25" s="1"/>
      <c r="U25" s="1"/>
      <c r="V25" s="1"/>
      <c r="W25" s="1"/>
      <c r="X25" s="1"/>
      <c r="Y25" s="1"/>
      <c r="Z25" s="1"/>
    </row>
    <row r="26" spans="1:26" ht="30" hidden="1" customHeight="1">
      <c r="A26" s="14"/>
      <c r="B26" s="15"/>
      <c r="C26" s="447"/>
      <c r="D26" s="439"/>
      <c r="E26" s="448"/>
      <c r="F26" s="11"/>
      <c r="G26" s="11"/>
      <c r="H26" s="110"/>
      <c r="I26" s="110"/>
      <c r="J26" s="1"/>
      <c r="K26" s="1"/>
      <c r="L26" s="1"/>
      <c r="M26" s="1"/>
      <c r="N26" s="1"/>
      <c r="O26" s="1"/>
      <c r="P26" s="1"/>
      <c r="Q26" s="1"/>
      <c r="R26" s="1"/>
      <c r="S26" s="1"/>
      <c r="T26" s="1"/>
      <c r="U26" s="1"/>
      <c r="V26" s="1"/>
      <c r="W26" s="1"/>
      <c r="X26" s="1"/>
      <c r="Y26" s="1"/>
      <c r="Z26" s="1"/>
    </row>
    <row r="27" spans="1:26" ht="30" hidden="1" customHeight="1">
      <c r="A27" s="14"/>
      <c r="B27" s="15"/>
      <c r="C27" s="447"/>
      <c r="D27" s="439"/>
      <c r="E27" s="448"/>
      <c r="F27" s="11"/>
      <c r="G27" s="11"/>
      <c r="H27" s="110"/>
      <c r="I27" s="110"/>
      <c r="J27" s="1"/>
      <c r="K27" s="1"/>
      <c r="L27" s="1"/>
      <c r="M27" s="1"/>
      <c r="N27" s="1"/>
      <c r="O27" s="1"/>
      <c r="P27" s="1"/>
      <c r="Q27" s="1"/>
      <c r="R27" s="1"/>
      <c r="S27" s="1"/>
      <c r="T27" s="1"/>
      <c r="U27" s="1"/>
      <c r="V27" s="1"/>
      <c r="W27" s="1"/>
      <c r="X27" s="1"/>
      <c r="Y27" s="1"/>
      <c r="Z27" s="1"/>
    </row>
    <row r="28" spans="1:26" ht="30" hidden="1" customHeight="1">
      <c r="A28" s="14"/>
      <c r="B28" s="15"/>
      <c r="C28" s="447"/>
      <c r="D28" s="439"/>
      <c r="E28" s="448"/>
      <c r="F28" s="11"/>
      <c r="G28" s="11"/>
      <c r="H28" s="110"/>
      <c r="I28" s="110"/>
      <c r="J28" s="1"/>
      <c r="K28" s="1"/>
      <c r="L28" s="1"/>
      <c r="M28" s="1"/>
      <c r="N28" s="1"/>
      <c r="O28" s="1"/>
      <c r="P28" s="1"/>
      <c r="Q28" s="1"/>
      <c r="R28" s="1"/>
      <c r="S28" s="1"/>
      <c r="T28" s="1"/>
      <c r="U28" s="1"/>
      <c r="V28" s="1"/>
      <c r="W28" s="1"/>
      <c r="X28" s="1"/>
      <c r="Y28" s="1"/>
      <c r="Z28" s="1"/>
    </row>
    <row r="29" spans="1:26" ht="30" hidden="1" customHeight="1">
      <c r="A29" s="14"/>
      <c r="B29" s="15"/>
      <c r="C29" s="447"/>
      <c r="D29" s="439"/>
      <c r="E29" s="448"/>
      <c r="F29" s="11"/>
      <c r="G29" s="11"/>
      <c r="H29" s="110"/>
      <c r="I29" s="110"/>
      <c r="J29" s="1"/>
      <c r="K29" s="1"/>
      <c r="L29" s="1"/>
      <c r="M29" s="1"/>
      <c r="N29" s="1"/>
      <c r="O29" s="1"/>
      <c r="P29" s="1"/>
      <c r="Q29" s="1"/>
      <c r="R29" s="1"/>
      <c r="S29" s="1"/>
      <c r="T29" s="1"/>
      <c r="U29" s="1"/>
      <c r="V29" s="1"/>
      <c r="W29" s="1"/>
      <c r="X29" s="1"/>
      <c r="Y29" s="1"/>
      <c r="Z29" s="1"/>
    </row>
    <row r="30" spans="1:26" ht="31.5" hidden="1">
      <c r="A30" s="14" t="s">
        <v>81</v>
      </c>
      <c r="B30" s="15" t="s">
        <v>71</v>
      </c>
      <c r="C30" s="511"/>
      <c r="D30" s="439"/>
      <c r="E30" s="452"/>
      <c r="F30" s="11"/>
      <c r="G30" s="11"/>
      <c r="H30" s="110"/>
      <c r="I30" s="110"/>
      <c r="J30" s="1"/>
      <c r="K30" s="1"/>
      <c r="L30" s="1"/>
      <c r="M30" s="1"/>
      <c r="N30" s="1"/>
      <c r="O30" s="1"/>
      <c r="P30" s="1"/>
      <c r="Q30" s="1"/>
      <c r="R30" s="1"/>
      <c r="S30" s="1"/>
      <c r="T30" s="1"/>
      <c r="U30" s="1"/>
      <c r="V30" s="1"/>
      <c r="W30" s="1"/>
      <c r="X30" s="1"/>
      <c r="Y30" s="1"/>
      <c r="Z30" s="1"/>
    </row>
    <row r="31" spans="1:26" ht="31.5" hidden="1">
      <c r="A31" s="14" t="s">
        <v>75</v>
      </c>
      <c r="B31" s="15" t="s">
        <v>76</v>
      </c>
      <c r="C31" s="511"/>
      <c r="D31" s="439"/>
      <c r="E31" s="452"/>
      <c r="F31" s="11"/>
      <c r="G31" s="11"/>
      <c r="H31" s="110"/>
      <c r="I31" s="110"/>
      <c r="J31" s="1"/>
      <c r="K31" s="1"/>
      <c r="L31" s="1"/>
      <c r="M31" s="1"/>
      <c r="N31" s="1"/>
      <c r="O31" s="1"/>
      <c r="P31" s="1"/>
      <c r="Q31" s="1"/>
      <c r="R31" s="1"/>
      <c r="S31" s="1"/>
      <c r="T31" s="1"/>
      <c r="U31" s="1"/>
      <c r="V31" s="1"/>
      <c r="W31" s="1"/>
      <c r="X31" s="1"/>
      <c r="Y31" s="1"/>
      <c r="Z31" s="1"/>
    </row>
    <row r="32" spans="1:26" ht="31.5" hidden="1">
      <c r="A32" s="14" t="s">
        <v>77</v>
      </c>
      <c r="B32" s="15" t="s">
        <v>78</v>
      </c>
      <c r="C32" s="511"/>
      <c r="D32" s="439"/>
      <c r="E32" s="452"/>
      <c r="F32" s="11"/>
      <c r="G32" s="11"/>
      <c r="H32" s="110"/>
      <c r="I32" s="110"/>
      <c r="J32" s="1"/>
      <c r="K32" s="1"/>
      <c r="L32" s="1"/>
      <c r="M32" s="1"/>
      <c r="N32" s="1"/>
      <c r="O32" s="1"/>
      <c r="P32" s="1"/>
      <c r="Q32" s="1"/>
      <c r="R32" s="1"/>
      <c r="S32" s="1"/>
      <c r="T32" s="1"/>
      <c r="U32" s="1"/>
      <c r="V32" s="1"/>
      <c r="W32" s="1"/>
      <c r="X32" s="1"/>
      <c r="Y32" s="1"/>
      <c r="Z32" s="1"/>
    </row>
    <row r="33" spans="1:26" ht="39.75" customHeight="1">
      <c r="A33" s="12" t="s">
        <v>79</v>
      </c>
      <c r="B33" s="1067" t="s">
        <v>80</v>
      </c>
      <c r="C33" s="1056"/>
      <c r="D33" s="1056"/>
      <c r="E33" s="1056"/>
      <c r="F33" s="1056"/>
      <c r="G33" s="1052"/>
      <c r="H33" s="110">
        <f>SUM(D35:D39)</f>
        <v>0</v>
      </c>
      <c r="I33" s="110">
        <f>COUNT(D35:D39)*2</f>
        <v>6</v>
      </c>
      <c r="J33" s="1"/>
      <c r="K33" s="1"/>
      <c r="L33" s="1"/>
      <c r="M33" s="1"/>
      <c r="N33" s="1"/>
      <c r="O33" s="1"/>
      <c r="P33" s="1"/>
      <c r="Q33" s="1"/>
      <c r="R33" s="1"/>
      <c r="S33" s="1"/>
      <c r="T33" s="1"/>
      <c r="U33" s="1"/>
      <c r="V33" s="1"/>
      <c r="W33" s="1"/>
      <c r="X33" s="1"/>
      <c r="Y33" s="1"/>
      <c r="Z33" s="1"/>
    </row>
    <row r="34" spans="1:26" ht="31.5" hidden="1">
      <c r="A34" s="14" t="s">
        <v>82</v>
      </c>
      <c r="B34" s="26" t="s">
        <v>83</v>
      </c>
      <c r="C34" s="447"/>
      <c r="D34" s="539"/>
      <c r="E34" s="532"/>
      <c r="F34" s="10"/>
      <c r="G34" s="11"/>
      <c r="H34" s="110"/>
      <c r="I34" s="110"/>
      <c r="J34" s="1"/>
      <c r="K34" s="1"/>
      <c r="L34" s="1"/>
      <c r="M34" s="1"/>
      <c r="N34" s="1"/>
      <c r="O34" s="1"/>
      <c r="P34" s="1"/>
      <c r="Q34" s="1"/>
      <c r="R34" s="1"/>
      <c r="S34" s="1"/>
      <c r="T34" s="1"/>
      <c r="U34" s="1"/>
      <c r="V34" s="1"/>
      <c r="W34" s="1"/>
      <c r="X34" s="1"/>
      <c r="Y34" s="1"/>
      <c r="Z34" s="1"/>
    </row>
    <row r="35" spans="1:26" ht="31.5">
      <c r="A35" s="12" t="s">
        <v>84</v>
      </c>
      <c r="B35" s="26" t="s">
        <v>85</v>
      </c>
      <c r="C35" s="447" t="s">
        <v>94</v>
      </c>
      <c r="D35" s="446">
        <v>0</v>
      </c>
      <c r="E35" s="448" t="s">
        <v>27</v>
      </c>
      <c r="F35" s="11"/>
      <c r="G35" s="11"/>
      <c r="H35" s="110"/>
      <c r="I35" s="110"/>
      <c r="J35" s="1"/>
      <c r="K35" s="1"/>
      <c r="L35" s="1"/>
      <c r="M35" s="1"/>
      <c r="N35" s="1"/>
      <c r="O35" s="1"/>
      <c r="P35" s="1"/>
      <c r="Q35" s="1"/>
      <c r="R35" s="1"/>
      <c r="S35" s="1"/>
      <c r="T35" s="1"/>
      <c r="U35" s="1"/>
      <c r="V35" s="1"/>
      <c r="W35" s="1"/>
      <c r="X35" s="1"/>
      <c r="Y35" s="1"/>
      <c r="Z35" s="1"/>
    </row>
    <row r="36" spans="1:26" ht="31.5">
      <c r="A36" s="12" t="s">
        <v>90</v>
      </c>
      <c r="B36" s="26" t="s">
        <v>91</v>
      </c>
      <c r="C36" s="447" t="s">
        <v>95</v>
      </c>
      <c r="D36" s="446">
        <v>0</v>
      </c>
      <c r="E36" s="448" t="s">
        <v>27</v>
      </c>
      <c r="F36" s="11"/>
      <c r="G36" s="11"/>
      <c r="H36" s="110"/>
      <c r="I36" s="110"/>
      <c r="J36" s="1"/>
      <c r="K36" s="1"/>
      <c r="L36" s="1"/>
      <c r="M36" s="1"/>
      <c r="N36" s="1"/>
      <c r="O36" s="1"/>
      <c r="P36" s="1"/>
      <c r="Q36" s="1"/>
      <c r="R36" s="1"/>
      <c r="S36" s="1"/>
      <c r="T36" s="1"/>
      <c r="U36" s="1"/>
      <c r="V36" s="1"/>
      <c r="W36" s="1"/>
      <c r="X36" s="1"/>
      <c r="Y36" s="1"/>
      <c r="Z36" s="1"/>
    </row>
    <row r="37" spans="1:26" ht="31.5" hidden="1">
      <c r="A37" s="14" t="s">
        <v>96</v>
      </c>
      <c r="B37" s="26" t="s">
        <v>97</v>
      </c>
      <c r="C37" s="447"/>
      <c r="D37" s="446"/>
      <c r="E37" s="448"/>
      <c r="F37" s="11"/>
      <c r="G37" s="11"/>
      <c r="H37" s="110"/>
      <c r="I37" s="110"/>
      <c r="J37" s="1"/>
      <c r="K37" s="1"/>
      <c r="L37" s="1"/>
      <c r="M37" s="1"/>
      <c r="N37" s="1"/>
      <c r="O37" s="1"/>
      <c r="P37" s="1"/>
      <c r="Q37" s="1"/>
      <c r="R37" s="1"/>
      <c r="S37" s="1"/>
      <c r="T37" s="1"/>
      <c r="U37" s="1"/>
      <c r="V37" s="1"/>
      <c r="W37" s="1"/>
      <c r="X37" s="1"/>
      <c r="Y37" s="1"/>
      <c r="Z37" s="1"/>
    </row>
    <row r="38" spans="1:26" ht="15.75" hidden="1">
      <c r="A38" s="14"/>
      <c r="B38" s="26"/>
      <c r="C38" s="447"/>
      <c r="D38" s="446"/>
      <c r="E38" s="448"/>
      <c r="F38" s="11"/>
      <c r="G38" s="11"/>
      <c r="H38" s="110"/>
      <c r="I38" s="110"/>
      <c r="J38" s="1"/>
      <c r="K38" s="1"/>
      <c r="L38" s="1"/>
      <c r="M38" s="1"/>
      <c r="N38" s="1"/>
      <c r="O38" s="1"/>
      <c r="P38" s="1"/>
      <c r="Q38" s="1"/>
      <c r="R38" s="1"/>
      <c r="S38" s="1"/>
      <c r="T38" s="1"/>
      <c r="U38" s="1"/>
      <c r="V38" s="1"/>
      <c r="W38" s="1"/>
      <c r="X38" s="1"/>
      <c r="Y38" s="1"/>
      <c r="Z38" s="1"/>
    </row>
    <row r="39" spans="1:26" ht="31.5">
      <c r="A39" s="12" t="s">
        <v>98</v>
      </c>
      <c r="B39" s="26" t="s">
        <v>99</v>
      </c>
      <c r="C39" s="447" t="s">
        <v>100</v>
      </c>
      <c r="D39" s="446">
        <v>0</v>
      </c>
      <c r="E39" s="448" t="s">
        <v>27</v>
      </c>
      <c r="F39" s="11"/>
      <c r="G39" s="11"/>
      <c r="H39" s="110"/>
      <c r="I39" s="110"/>
      <c r="J39" s="1"/>
      <c r="K39" s="1"/>
      <c r="L39" s="1"/>
      <c r="M39" s="1"/>
      <c r="N39" s="1"/>
      <c r="O39" s="1"/>
      <c r="P39" s="1"/>
      <c r="Q39" s="1"/>
      <c r="R39" s="1"/>
      <c r="S39" s="1"/>
      <c r="T39" s="1"/>
      <c r="U39" s="1"/>
      <c r="V39" s="1"/>
      <c r="W39" s="1"/>
      <c r="X39" s="1"/>
      <c r="Y39" s="1"/>
      <c r="Z39" s="1"/>
    </row>
    <row r="40" spans="1:26" ht="39.75" hidden="1" customHeight="1">
      <c r="A40" s="431" t="s">
        <v>101</v>
      </c>
      <c r="B40" s="1067" t="s">
        <v>102</v>
      </c>
      <c r="C40" s="1056"/>
      <c r="D40" s="1056"/>
      <c r="E40" s="1056"/>
      <c r="F40" s="1056"/>
      <c r="G40" s="1052"/>
      <c r="H40" s="110">
        <f>SUM(D42:D44)</f>
        <v>0</v>
      </c>
      <c r="I40" s="110">
        <f>COUNT(D42:D44)*2</f>
        <v>0</v>
      </c>
      <c r="J40" s="1"/>
      <c r="K40" s="1"/>
      <c r="L40" s="1"/>
      <c r="M40" s="1"/>
      <c r="N40" s="1"/>
      <c r="O40" s="1"/>
      <c r="P40" s="1"/>
      <c r="Q40" s="1"/>
      <c r="R40" s="1"/>
      <c r="S40" s="1"/>
      <c r="T40" s="1"/>
      <c r="U40" s="1"/>
      <c r="V40" s="1"/>
      <c r="W40" s="1"/>
      <c r="X40" s="1"/>
      <c r="Y40" s="1"/>
      <c r="Z40" s="1"/>
    </row>
    <row r="41" spans="1:26" ht="31.5" hidden="1">
      <c r="A41" s="14" t="s">
        <v>104</v>
      </c>
      <c r="B41" s="26" t="s">
        <v>105</v>
      </c>
      <c r="C41" s="447"/>
      <c r="D41" s="439"/>
      <c r="E41" s="452"/>
      <c r="F41" s="11"/>
      <c r="G41" s="11"/>
      <c r="H41" s="110"/>
      <c r="I41" s="110"/>
      <c r="J41" s="1"/>
      <c r="K41" s="1"/>
      <c r="L41" s="1"/>
      <c r="M41" s="1"/>
      <c r="N41" s="1"/>
      <c r="O41" s="1"/>
      <c r="P41" s="1"/>
      <c r="Q41" s="1"/>
      <c r="R41" s="1"/>
      <c r="S41" s="1"/>
      <c r="T41" s="1"/>
      <c r="U41" s="1"/>
      <c r="V41" s="1"/>
      <c r="W41" s="1"/>
      <c r="X41" s="1"/>
      <c r="Y41" s="1"/>
      <c r="Z41" s="1"/>
    </row>
    <row r="42" spans="1:26" ht="31.5" hidden="1">
      <c r="A42" s="14" t="s">
        <v>106</v>
      </c>
      <c r="B42" s="26" t="s">
        <v>107</v>
      </c>
      <c r="C42" s="447"/>
      <c r="D42" s="439"/>
      <c r="E42" s="452"/>
      <c r="F42" s="11"/>
      <c r="G42" s="11"/>
      <c r="H42" s="110"/>
      <c r="I42" s="110"/>
      <c r="J42" s="1"/>
      <c r="K42" s="1"/>
      <c r="L42" s="1"/>
      <c r="M42" s="1"/>
      <c r="N42" s="1"/>
      <c r="O42" s="1"/>
      <c r="P42" s="1"/>
      <c r="Q42" s="1"/>
      <c r="R42" s="1"/>
      <c r="S42" s="1"/>
      <c r="T42" s="1"/>
      <c r="U42" s="1"/>
      <c r="V42" s="1"/>
      <c r="W42" s="1"/>
      <c r="X42" s="1"/>
      <c r="Y42" s="1"/>
      <c r="Z42" s="1"/>
    </row>
    <row r="43" spans="1:26" ht="47.25" hidden="1">
      <c r="A43" s="14" t="s">
        <v>108</v>
      </c>
      <c r="B43" s="26" t="s">
        <v>109</v>
      </c>
      <c r="C43" s="447"/>
      <c r="D43" s="439"/>
      <c r="E43" s="452"/>
      <c r="F43" s="11"/>
      <c r="G43" s="11"/>
      <c r="H43" s="110"/>
      <c r="I43" s="110"/>
      <c r="J43" s="1"/>
      <c r="K43" s="1"/>
      <c r="L43" s="1"/>
      <c r="M43" s="1"/>
      <c r="N43" s="1"/>
      <c r="O43" s="1"/>
      <c r="P43" s="1"/>
      <c r="Q43" s="1"/>
      <c r="R43" s="1"/>
      <c r="S43" s="1"/>
      <c r="T43" s="1"/>
      <c r="U43" s="1"/>
      <c r="V43" s="1"/>
      <c r="W43" s="1"/>
      <c r="X43" s="1"/>
      <c r="Y43" s="1"/>
      <c r="Z43" s="1"/>
    </row>
    <row r="44" spans="1:26" ht="15.75" hidden="1">
      <c r="A44" s="14"/>
      <c r="B44" s="26"/>
      <c r="C44" s="447"/>
      <c r="D44" s="439"/>
      <c r="E44" s="452"/>
      <c r="F44" s="11"/>
      <c r="G44" s="11"/>
      <c r="H44" s="110"/>
      <c r="I44" s="110"/>
      <c r="J44" s="1"/>
      <c r="K44" s="1"/>
      <c r="L44" s="1"/>
      <c r="M44" s="1"/>
      <c r="N44" s="1"/>
      <c r="O44" s="1"/>
      <c r="P44" s="1"/>
      <c r="Q44" s="1"/>
      <c r="R44" s="1"/>
      <c r="S44" s="1"/>
      <c r="T44" s="1"/>
      <c r="U44" s="1"/>
      <c r="V44" s="1"/>
      <c r="W44" s="1"/>
      <c r="X44" s="1"/>
      <c r="Y44" s="1"/>
      <c r="Z44" s="1"/>
    </row>
    <row r="45" spans="1:26" ht="39.75" customHeight="1">
      <c r="A45" s="12" t="s">
        <v>110</v>
      </c>
      <c r="B45" s="1067" t="s">
        <v>111</v>
      </c>
      <c r="C45" s="1056"/>
      <c r="D45" s="1056"/>
      <c r="E45" s="1056"/>
      <c r="F45" s="1056"/>
      <c r="G45" s="1052"/>
      <c r="H45" s="110">
        <f>SUM(D46:D63)</f>
        <v>0</v>
      </c>
      <c r="I45" s="110">
        <f>COUNT(D46:D63)*2</f>
        <v>6</v>
      </c>
      <c r="J45" s="1"/>
      <c r="K45" s="1"/>
      <c r="L45" s="1"/>
      <c r="M45" s="1"/>
      <c r="N45" s="1"/>
      <c r="O45" s="1"/>
      <c r="P45" s="1"/>
      <c r="Q45" s="1"/>
      <c r="R45" s="1"/>
      <c r="S45" s="1"/>
      <c r="T45" s="1"/>
      <c r="U45" s="1"/>
      <c r="V45" s="1"/>
      <c r="W45" s="1"/>
      <c r="X45" s="1"/>
      <c r="Y45" s="1"/>
      <c r="Z45" s="1"/>
    </row>
    <row r="46" spans="1:26" ht="63" hidden="1">
      <c r="A46" s="14" t="s">
        <v>119</v>
      </c>
      <c r="B46" s="15" t="s">
        <v>120</v>
      </c>
      <c r="C46" s="449"/>
      <c r="D46" s="539"/>
      <c r="E46" s="532"/>
      <c r="F46" s="10"/>
      <c r="G46" s="11"/>
      <c r="H46" s="110"/>
      <c r="I46" s="110"/>
      <c r="J46" s="1"/>
      <c r="K46" s="1"/>
      <c r="L46" s="1"/>
      <c r="M46" s="1"/>
      <c r="N46" s="1"/>
      <c r="O46" s="1"/>
      <c r="P46" s="1"/>
      <c r="Q46" s="1"/>
      <c r="R46" s="1"/>
      <c r="S46" s="1"/>
      <c r="T46" s="1"/>
      <c r="U46" s="1"/>
      <c r="V46" s="1"/>
      <c r="W46" s="1"/>
      <c r="X46" s="1"/>
      <c r="Y46" s="1"/>
      <c r="Z46" s="1"/>
    </row>
    <row r="47" spans="1:26" ht="63" hidden="1">
      <c r="A47" s="14" t="s">
        <v>121</v>
      </c>
      <c r="B47" s="15" t="s">
        <v>122</v>
      </c>
      <c r="C47" s="447"/>
      <c r="D47" s="539"/>
      <c r="E47" s="532"/>
      <c r="F47" s="11"/>
      <c r="G47" s="11"/>
      <c r="H47" s="110"/>
      <c r="I47" s="110"/>
      <c r="J47" s="1"/>
      <c r="K47" s="1"/>
      <c r="L47" s="1"/>
      <c r="M47" s="1"/>
      <c r="N47" s="1"/>
      <c r="O47" s="1"/>
      <c r="P47" s="1"/>
      <c r="Q47" s="1"/>
      <c r="R47" s="1"/>
      <c r="S47" s="1"/>
      <c r="T47" s="1"/>
      <c r="U47" s="1"/>
      <c r="V47" s="1"/>
      <c r="W47" s="1"/>
      <c r="X47" s="1"/>
      <c r="Y47" s="1"/>
      <c r="Z47" s="1"/>
    </row>
    <row r="48" spans="1:26" ht="63" hidden="1">
      <c r="A48" s="14" t="s">
        <v>123</v>
      </c>
      <c r="B48" s="15" t="s">
        <v>124</v>
      </c>
      <c r="C48" s="447"/>
      <c r="D48" s="439"/>
      <c r="E48" s="532"/>
      <c r="F48" s="11"/>
      <c r="G48" s="11"/>
      <c r="H48" s="110"/>
      <c r="I48" s="110"/>
      <c r="J48" s="1"/>
      <c r="K48" s="1"/>
      <c r="L48" s="1"/>
      <c r="M48" s="1"/>
      <c r="N48" s="1"/>
      <c r="O48" s="1"/>
      <c r="P48" s="1"/>
      <c r="Q48" s="1"/>
      <c r="R48" s="1"/>
      <c r="S48" s="1"/>
      <c r="T48" s="1"/>
      <c r="U48" s="1"/>
      <c r="V48" s="1"/>
      <c r="W48" s="1"/>
      <c r="X48" s="1"/>
      <c r="Y48" s="1"/>
      <c r="Z48" s="1"/>
    </row>
    <row r="49" spans="1:26" ht="15.75" hidden="1">
      <c r="A49" s="14"/>
      <c r="B49" s="15"/>
      <c r="C49" s="447"/>
      <c r="D49" s="439"/>
      <c r="E49" s="532"/>
      <c r="F49" s="11"/>
      <c r="G49" s="10"/>
      <c r="H49" s="110"/>
      <c r="I49" s="110"/>
      <c r="J49" s="1"/>
      <c r="K49" s="1"/>
      <c r="L49" s="1"/>
      <c r="M49" s="1"/>
      <c r="N49" s="1"/>
      <c r="O49" s="1"/>
      <c r="P49" s="1"/>
      <c r="Q49" s="1"/>
      <c r="R49" s="1"/>
      <c r="S49" s="1"/>
      <c r="T49" s="1"/>
      <c r="U49" s="1"/>
      <c r="V49" s="1"/>
      <c r="W49" s="1"/>
      <c r="X49" s="1"/>
      <c r="Y49" s="1"/>
      <c r="Z49" s="1"/>
    </row>
    <row r="50" spans="1:26" ht="15.75" hidden="1">
      <c r="A50" s="14"/>
      <c r="B50" s="15"/>
      <c r="C50" s="447"/>
      <c r="D50" s="439"/>
      <c r="E50" s="532"/>
      <c r="F50" s="11"/>
      <c r="G50" s="10"/>
      <c r="H50" s="110"/>
      <c r="I50" s="110"/>
      <c r="J50" s="1"/>
      <c r="K50" s="1"/>
      <c r="L50" s="1"/>
      <c r="M50" s="1"/>
      <c r="N50" s="1"/>
      <c r="O50" s="1"/>
      <c r="P50" s="1"/>
      <c r="Q50" s="1"/>
      <c r="R50" s="1"/>
      <c r="S50" s="1"/>
      <c r="T50" s="1"/>
      <c r="U50" s="1"/>
      <c r="V50" s="1"/>
      <c r="W50" s="1"/>
      <c r="X50" s="1"/>
      <c r="Y50" s="1"/>
      <c r="Z50" s="1"/>
    </row>
    <row r="51" spans="1:26" ht="47.25">
      <c r="A51" s="12" t="s">
        <v>125</v>
      </c>
      <c r="B51" s="15" t="s">
        <v>126</v>
      </c>
      <c r="C51" s="447" t="s">
        <v>132</v>
      </c>
      <c r="D51" s="446">
        <v>0</v>
      </c>
      <c r="E51" s="452" t="s">
        <v>87</v>
      </c>
      <c r="F51" s="11"/>
      <c r="G51" s="11"/>
      <c r="H51" s="110"/>
      <c r="I51" s="110"/>
      <c r="J51" s="1"/>
      <c r="K51" s="1"/>
      <c r="L51" s="1"/>
      <c r="M51" s="1"/>
      <c r="N51" s="1"/>
      <c r="O51" s="1"/>
      <c r="P51" s="1"/>
      <c r="Q51" s="1"/>
      <c r="R51" s="1"/>
      <c r="S51" s="1"/>
      <c r="T51" s="1"/>
      <c r="U51" s="1"/>
      <c r="V51" s="1"/>
      <c r="W51" s="1"/>
      <c r="X51" s="1"/>
      <c r="Y51" s="1"/>
      <c r="Z51" s="1"/>
    </row>
    <row r="52" spans="1:26" ht="30">
      <c r="A52" s="12"/>
      <c r="B52" s="15"/>
      <c r="C52" s="447" t="s">
        <v>135</v>
      </c>
      <c r="D52" s="446">
        <v>0</v>
      </c>
      <c r="E52" s="452" t="s">
        <v>137</v>
      </c>
      <c r="F52" s="11"/>
      <c r="G52" s="11"/>
      <c r="H52" s="110"/>
      <c r="I52" s="110"/>
      <c r="J52" s="1"/>
      <c r="K52" s="1"/>
      <c r="L52" s="1"/>
      <c r="M52" s="1"/>
      <c r="N52" s="1"/>
      <c r="O52" s="1"/>
      <c r="P52" s="1"/>
      <c r="Q52" s="1"/>
      <c r="R52" s="1"/>
      <c r="S52" s="1"/>
      <c r="T52" s="1"/>
      <c r="U52" s="1"/>
      <c r="V52" s="1"/>
      <c r="W52" s="1"/>
      <c r="X52" s="1"/>
      <c r="Y52" s="1"/>
      <c r="Z52" s="1"/>
    </row>
    <row r="53" spans="1:26" ht="30">
      <c r="A53" s="12"/>
      <c r="B53" s="15"/>
      <c r="C53" s="447" t="s">
        <v>138</v>
      </c>
      <c r="D53" s="446">
        <v>0</v>
      </c>
      <c r="E53" s="452" t="s">
        <v>87</v>
      </c>
      <c r="F53" s="11"/>
      <c r="G53" s="11"/>
      <c r="H53" s="110"/>
      <c r="I53" s="110"/>
      <c r="J53" s="1"/>
      <c r="K53" s="1"/>
      <c r="L53" s="1"/>
      <c r="M53" s="1"/>
      <c r="N53" s="1"/>
      <c r="O53" s="1"/>
      <c r="P53" s="1"/>
      <c r="Q53" s="1"/>
      <c r="R53" s="1"/>
      <c r="S53" s="1"/>
      <c r="T53" s="1"/>
      <c r="U53" s="1"/>
      <c r="V53" s="1"/>
      <c r="W53" s="1"/>
      <c r="X53" s="1"/>
      <c r="Y53" s="1"/>
      <c r="Z53" s="1"/>
    </row>
    <row r="54" spans="1:26" ht="15.75" hidden="1">
      <c r="A54" s="14"/>
      <c r="B54" s="15"/>
      <c r="C54" s="447"/>
      <c r="D54" s="439"/>
      <c r="E54" s="452"/>
      <c r="F54" s="11"/>
      <c r="G54" s="11"/>
      <c r="H54" s="110"/>
      <c r="I54" s="110"/>
      <c r="J54" s="1"/>
      <c r="K54" s="1"/>
      <c r="L54" s="1"/>
      <c r="M54" s="1"/>
      <c r="N54" s="1"/>
      <c r="O54" s="1"/>
      <c r="P54" s="1"/>
      <c r="Q54" s="1"/>
      <c r="R54" s="1"/>
      <c r="S54" s="1"/>
      <c r="T54" s="1"/>
      <c r="U54" s="1"/>
      <c r="V54" s="1"/>
      <c r="W54" s="1"/>
      <c r="X54" s="1"/>
      <c r="Y54" s="1"/>
      <c r="Z54" s="1"/>
    </row>
    <row r="55" spans="1:26" ht="15.75" hidden="1">
      <c r="A55" s="14"/>
      <c r="B55" s="15"/>
      <c r="C55" s="447"/>
      <c r="D55" s="439"/>
      <c r="E55" s="452"/>
      <c r="F55" s="11"/>
      <c r="G55" s="11"/>
      <c r="H55" s="110"/>
      <c r="I55" s="110"/>
      <c r="J55" s="1"/>
      <c r="K55" s="1"/>
      <c r="L55" s="1"/>
      <c r="M55" s="1"/>
      <c r="N55" s="1"/>
      <c r="O55" s="1"/>
      <c r="P55" s="1"/>
      <c r="Q55" s="1"/>
      <c r="R55" s="1"/>
      <c r="S55" s="1"/>
      <c r="T55" s="1"/>
      <c r="U55" s="1"/>
      <c r="V55" s="1"/>
      <c r="W55" s="1"/>
      <c r="X55" s="1"/>
      <c r="Y55" s="1"/>
      <c r="Z55" s="1"/>
    </row>
    <row r="56" spans="1:26" ht="63" hidden="1">
      <c r="A56" s="14" t="s">
        <v>127</v>
      </c>
      <c r="B56" s="15" t="s">
        <v>141</v>
      </c>
      <c r="C56" s="447"/>
      <c r="D56" s="439"/>
      <c r="E56" s="452"/>
      <c r="F56" s="10"/>
      <c r="G56" s="11"/>
      <c r="H56" s="110"/>
      <c r="I56" s="110"/>
      <c r="J56" s="1"/>
      <c r="K56" s="1"/>
      <c r="L56" s="1"/>
      <c r="M56" s="1"/>
      <c r="N56" s="1"/>
      <c r="O56" s="1"/>
      <c r="P56" s="1"/>
      <c r="Q56" s="1"/>
      <c r="R56" s="1"/>
      <c r="S56" s="1"/>
      <c r="T56" s="1"/>
      <c r="U56" s="1"/>
      <c r="V56" s="1"/>
      <c r="W56" s="1"/>
      <c r="X56" s="1"/>
      <c r="Y56" s="1"/>
      <c r="Z56" s="1"/>
    </row>
    <row r="57" spans="1:26" ht="15.75" hidden="1">
      <c r="A57" s="14"/>
      <c r="B57" s="15"/>
      <c r="C57" s="447"/>
      <c r="D57" s="439"/>
      <c r="E57" s="452"/>
      <c r="F57" s="10"/>
      <c r="G57" s="11"/>
      <c r="H57" s="110"/>
      <c r="I57" s="110"/>
      <c r="J57" s="1"/>
      <c r="K57" s="1"/>
      <c r="L57" s="1"/>
      <c r="M57" s="1"/>
      <c r="N57" s="1"/>
      <c r="O57" s="1"/>
      <c r="P57" s="1"/>
      <c r="Q57" s="1"/>
      <c r="R57" s="1"/>
      <c r="S57" s="1"/>
      <c r="T57" s="1"/>
      <c r="U57" s="1"/>
      <c r="V57" s="1"/>
      <c r="W57" s="1"/>
      <c r="X57" s="1"/>
      <c r="Y57" s="1"/>
      <c r="Z57" s="1"/>
    </row>
    <row r="58" spans="1:26" ht="47.25" hidden="1">
      <c r="A58" s="14" t="s">
        <v>129</v>
      </c>
      <c r="B58" s="15" t="s">
        <v>130</v>
      </c>
      <c r="C58" s="447"/>
      <c r="D58" s="439"/>
      <c r="E58" s="452"/>
      <c r="F58" s="11"/>
      <c r="G58" s="11"/>
      <c r="H58" s="110"/>
      <c r="I58" s="110"/>
      <c r="J58" s="1"/>
      <c r="K58" s="1"/>
      <c r="L58" s="1"/>
      <c r="M58" s="1"/>
      <c r="N58" s="1"/>
      <c r="O58" s="1"/>
      <c r="P58" s="1"/>
      <c r="Q58" s="1"/>
      <c r="R58" s="1"/>
      <c r="S58" s="1"/>
      <c r="T58" s="1"/>
      <c r="U58" s="1"/>
      <c r="V58" s="1"/>
      <c r="W58" s="1"/>
      <c r="X58" s="1"/>
      <c r="Y58" s="1"/>
      <c r="Z58" s="1"/>
    </row>
    <row r="59" spans="1:26" ht="63" hidden="1">
      <c r="A59" s="14" t="s">
        <v>131</v>
      </c>
      <c r="B59" s="15" t="s">
        <v>133</v>
      </c>
      <c r="C59" s="449"/>
      <c r="D59" s="439"/>
      <c r="E59" s="452"/>
      <c r="F59" s="11"/>
      <c r="G59" s="11"/>
      <c r="H59" s="110"/>
      <c r="I59" s="110"/>
      <c r="J59" s="1"/>
      <c r="K59" s="1"/>
      <c r="L59" s="1"/>
      <c r="M59" s="1"/>
      <c r="N59" s="1"/>
      <c r="O59" s="1"/>
      <c r="P59" s="1"/>
      <c r="Q59" s="1"/>
      <c r="R59" s="1"/>
      <c r="S59" s="1"/>
      <c r="T59" s="1"/>
      <c r="U59" s="1"/>
      <c r="V59" s="1"/>
      <c r="W59" s="1"/>
      <c r="X59" s="1"/>
      <c r="Y59" s="1"/>
      <c r="Z59" s="1"/>
    </row>
    <row r="60" spans="1:26" ht="110.25" hidden="1">
      <c r="A60" s="14" t="s">
        <v>134</v>
      </c>
      <c r="B60" s="15" t="s">
        <v>136</v>
      </c>
      <c r="C60" s="447"/>
      <c r="D60" s="439"/>
      <c r="E60" s="452"/>
      <c r="F60" s="11"/>
      <c r="G60" s="11"/>
      <c r="H60" s="110"/>
      <c r="I60" s="110"/>
      <c r="J60" s="1"/>
      <c r="K60" s="1"/>
      <c r="L60" s="1"/>
      <c r="M60" s="1"/>
      <c r="N60" s="1"/>
      <c r="O60" s="1"/>
      <c r="P60" s="1"/>
      <c r="Q60" s="1"/>
      <c r="R60" s="1"/>
      <c r="S60" s="1"/>
      <c r="T60" s="1"/>
      <c r="U60" s="1"/>
      <c r="V60" s="1"/>
      <c r="W60" s="1"/>
      <c r="X60" s="1"/>
      <c r="Y60" s="1"/>
      <c r="Z60" s="1"/>
    </row>
    <row r="61" spans="1:26" ht="63" hidden="1">
      <c r="A61" s="14" t="s">
        <v>139</v>
      </c>
      <c r="B61" s="15" t="s">
        <v>140</v>
      </c>
      <c r="C61" s="449"/>
      <c r="D61" s="439"/>
      <c r="E61" s="452"/>
      <c r="F61" s="11"/>
      <c r="G61" s="11"/>
      <c r="H61" s="110"/>
      <c r="I61" s="110"/>
      <c r="J61" s="1"/>
      <c r="K61" s="1"/>
      <c r="L61" s="1"/>
      <c r="M61" s="1"/>
      <c r="N61" s="1"/>
      <c r="O61" s="1"/>
      <c r="P61" s="1"/>
      <c r="Q61" s="1"/>
      <c r="R61" s="1"/>
      <c r="S61" s="1"/>
      <c r="T61" s="1"/>
      <c r="U61" s="1"/>
      <c r="V61" s="1"/>
      <c r="W61" s="1"/>
      <c r="X61" s="1"/>
      <c r="Y61" s="1"/>
      <c r="Z61" s="1"/>
    </row>
    <row r="62" spans="1:26" ht="47.25" hidden="1">
      <c r="A62" s="14" t="s">
        <v>142</v>
      </c>
      <c r="B62" s="15" t="s">
        <v>143</v>
      </c>
      <c r="C62" s="447"/>
      <c r="D62" s="439"/>
      <c r="E62" s="452"/>
      <c r="F62" s="10"/>
      <c r="G62" s="11"/>
      <c r="H62" s="110"/>
      <c r="I62" s="110"/>
      <c r="J62" s="1"/>
      <c r="K62" s="1"/>
      <c r="L62" s="1"/>
      <c r="M62" s="1"/>
      <c r="N62" s="1"/>
      <c r="O62" s="1"/>
      <c r="P62" s="1"/>
      <c r="Q62" s="1"/>
      <c r="R62" s="1"/>
      <c r="S62" s="1"/>
      <c r="T62" s="1"/>
      <c r="U62" s="1"/>
      <c r="V62" s="1"/>
      <c r="W62" s="1"/>
      <c r="X62" s="1"/>
      <c r="Y62" s="1"/>
      <c r="Z62" s="1"/>
    </row>
    <row r="63" spans="1:26" ht="45" hidden="1">
      <c r="A63" s="14" t="s">
        <v>144</v>
      </c>
      <c r="B63" s="20" t="s">
        <v>145</v>
      </c>
      <c r="C63" s="447"/>
      <c r="D63" s="439"/>
      <c r="E63" s="452"/>
      <c r="F63" s="11"/>
      <c r="G63" s="11"/>
      <c r="H63" s="110"/>
      <c r="I63" s="110"/>
      <c r="J63" s="1"/>
      <c r="K63" s="1"/>
      <c r="L63" s="1"/>
      <c r="M63" s="1"/>
      <c r="N63" s="1"/>
      <c r="O63" s="1"/>
      <c r="P63" s="1"/>
      <c r="Q63" s="1"/>
      <c r="R63" s="1"/>
      <c r="S63" s="1"/>
      <c r="T63" s="1"/>
      <c r="U63" s="1"/>
      <c r="V63" s="1"/>
      <c r="W63" s="1"/>
      <c r="X63" s="1"/>
      <c r="Y63" s="1"/>
      <c r="Z63" s="1"/>
    </row>
    <row r="64" spans="1:26" ht="39.75" hidden="1" customHeight="1">
      <c r="A64" s="14" t="s">
        <v>148</v>
      </c>
      <c r="B64" s="1067" t="s">
        <v>147</v>
      </c>
      <c r="C64" s="1056"/>
      <c r="D64" s="1056"/>
      <c r="E64" s="1056"/>
      <c r="F64" s="1056"/>
      <c r="G64" s="1052"/>
      <c r="H64" s="110"/>
      <c r="I64" s="110"/>
      <c r="J64" s="1"/>
      <c r="K64" s="1"/>
      <c r="L64" s="1"/>
      <c r="M64" s="1"/>
      <c r="N64" s="1"/>
      <c r="O64" s="1"/>
      <c r="P64" s="1"/>
      <c r="Q64" s="1"/>
      <c r="R64" s="1"/>
      <c r="S64" s="1"/>
      <c r="T64" s="1"/>
      <c r="U64" s="1"/>
      <c r="V64" s="1"/>
      <c r="W64" s="1"/>
      <c r="X64" s="1"/>
      <c r="Y64" s="1"/>
      <c r="Z64" s="1"/>
    </row>
    <row r="65" spans="1:26" ht="31.5" hidden="1">
      <c r="A65" s="14" t="s">
        <v>149</v>
      </c>
      <c r="B65" s="15" t="s">
        <v>150</v>
      </c>
      <c r="C65" s="511"/>
      <c r="D65" s="439"/>
      <c r="E65" s="452"/>
      <c r="F65" s="11"/>
      <c r="G65" s="11"/>
      <c r="H65" s="110"/>
      <c r="I65" s="110"/>
      <c r="J65" s="1"/>
      <c r="K65" s="1"/>
      <c r="L65" s="1"/>
      <c r="M65" s="1"/>
      <c r="N65" s="1"/>
      <c r="O65" s="1"/>
      <c r="P65" s="1"/>
      <c r="Q65" s="1"/>
      <c r="R65" s="1"/>
      <c r="S65" s="1"/>
      <c r="T65" s="1"/>
      <c r="U65" s="1"/>
      <c r="V65" s="1"/>
      <c r="W65" s="1"/>
      <c r="X65" s="1"/>
      <c r="Y65" s="1"/>
      <c r="Z65" s="1"/>
    </row>
    <row r="66" spans="1:26" ht="31.5" hidden="1">
      <c r="A66" s="14" t="s">
        <v>151</v>
      </c>
      <c r="B66" s="15" t="s">
        <v>152</v>
      </c>
      <c r="C66" s="511"/>
      <c r="D66" s="439"/>
      <c r="E66" s="452"/>
      <c r="F66" s="11"/>
      <c r="G66" s="11"/>
      <c r="H66" s="110"/>
      <c r="I66" s="110"/>
      <c r="J66" s="1"/>
      <c r="K66" s="1"/>
      <c r="L66" s="1"/>
      <c r="M66" s="1"/>
      <c r="N66" s="1"/>
      <c r="O66" s="1"/>
      <c r="P66" s="1"/>
      <c r="Q66" s="1"/>
      <c r="R66" s="1"/>
      <c r="S66" s="1"/>
      <c r="T66" s="1"/>
      <c r="U66" s="1"/>
      <c r="V66" s="1"/>
      <c r="W66" s="1"/>
      <c r="X66" s="1"/>
      <c r="Y66" s="1"/>
      <c r="Z66" s="1"/>
    </row>
    <row r="67" spans="1:26" ht="31.5" hidden="1">
      <c r="A67" s="14" t="s">
        <v>153</v>
      </c>
      <c r="B67" s="15" t="s">
        <v>154</v>
      </c>
      <c r="C67" s="511"/>
      <c r="D67" s="439"/>
      <c r="E67" s="452"/>
      <c r="F67" s="11"/>
      <c r="G67" s="11"/>
      <c r="H67" s="110"/>
      <c r="I67" s="110"/>
      <c r="J67" s="1"/>
      <c r="K67" s="1"/>
      <c r="L67" s="1"/>
      <c r="M67" s="1"/>
      <c r="N67" s="1"/>
      <c r="O67" s="1"/>
      <c r="P67" s="1"/>
      <c r="Q67" s="1"/>
      <c r="R67" s="1"/>
      <c r="S67" s="1"/>
      <c r="T67" s="1"/>
      <c r="U67" s="1"/>
      <c r="V67" s="1"/>
      <c r="W67" s="1"/>
      <c r="X67" s="1"/>
      <c r="Y67" s="1"/>
      <c r="Z67" s="1"/>
    </row>
    <row r="68" spans="1:26" ht="31.5" hidden="1">
      <c r="A68" s="14" t="s">
        <v>156</v>
      </c>
      <c r="B68" s="15" t="s">
        <v>157</v>
      </c>
      <c r="C68" s="511"/>
      <c r="D68" s="439"/>
      <c r="E68" s="452"/>
      <c r="F68" s="11"/>
      <c r="G68" s="11"/>
      <c r="H68" s="110"/>
      <c r="I68" s="110"/>
      <c r="J68" s="1"/>
      <c r="K68" s="1"/>
      <c r="L68" s="1"/>
      <c r="M68" s="1"/>
      <c r="N68" s="1"/>
      <c r="O68" s="1"/>
      <c r="P68" s="1"/>
      <c r="Q68" s="1"/>
      <c r="R68" s="1"/>
      <c r="S68" s="1"/>
      <c r="T68" s="1"/>
      <c r="U68" s="1"/>
      <c r="V68" s="1"/>
      <c r="W68" s="1"/>
      <c r="X68" s="1"/>
      <c r="Y68" s="1"/>
      <c r="Z68" s="1"/>
    </row>
    <row r="69" spans="1:26" ht="31.5" hidden="1">
      <c r="A69" s="14" t="s">
        <v>158</v>
      </c>
      <c r="B69" s="15" t="s">
        <v>159</v>
      </c>
      <c r="C69" s="511"/>
      <c r="D69" s="439"/>
      <c r="E69" s="452"/>
      <c r="F69" s="11"/>
      <c r="G69" s="11"/>
      <c r="H69" s="110"/>
      <c r="I69" s="110"/>
      <c r="J69" s="1"/>
      <c r="K69" s="1"/>
      <c r="L69" s="1"/>
      <c r="M69" s="1"/>
      <c r="N69" s="1"/>
      <c r="O69" s="1"/>
      <c r="P69" s="1"/>
      <c r="Q69" s="1"/>
      <c r="R69" s="1"/>
      <c r="S69" s="1"/>
      <c r="T69" s="1"/>
      <c r="U69" s="1"/>
      <c r="V69" s="1"/>
      <c r="W69" s="1"/>
      <c r="X69" s="1"/>
      <c r="Y69" s="1"/>
      <c r="Z69" s="1"/>
    </row>
    <row r="70" spans="1:26" ht="31.5" hidden="1">
      <c r="A70" s="14" t="s">
        <v>160</v>
      </c>
      <c r="B70" s="15" t="s">
        <v>161</v>
      </c>
      <c r="C70" s="511"/>
      <c r="D70" s="439"/>
      <c r="E70" s="452"/>
      <c r="F70" s="11"/>
      <c r="G70" s="11"/>
      <c r="H70" s="110"/>
      <c r="I70" s="110"/>
      <c r="J70" s="1"/>
      <c r="K70" s="1"/>
      <c r="L70" s="1"/>
      <c r="M70" s="1"/>
      <c r="N70" s="1"/>
      <c r="O70" s="1"/>
      <c r="P70" s="1"/>
      <c r="Q70" s="1"/>
      <c r="R70" s="1"/>
      <c r="S70" s="1"/>
      <c r="T70" s="1"/>
      <c r="U70" s="1"/>
      <c r="V70" s="1"/>
      <c r="W70" s="1"/>
      <c r="X70" s="1"/>
      <c r="Y70" s="1"/>
      <c r="Z70" s="1"/>
    </row>
    <row r="71" spans="1:26" ht="31.5" hidden="1">
      <c r="A71" s="14" t="s">
        <v>162</v>
      </c>
      <c r="B71" s="15" t="s">
        <v>163</v>
      </c>
      <c r="C71" s="511"/>
      <c r="D71" s="439"/>
      <c r="E71" s="452"/>
      <c r="F71" s="11"/>
      <c r="G71" s="11"/>
      <c r="H71" s="110"/>
      <c r="I71" s="110"/>
      <c r="J71" s="1"/>
      <c r="K71" s="1"/>
      <c r="L71" s="1"/>
      <c r="M71" s="1"/>
      <c r="N71" s="1"/>
      <c r="O71" s="1"/>
      <c r="P71" s="1"/>
      <c r="Q71" s="1"/>
      <c r="R71" s="1"/>
      <c r="S71" s="1"/>
      <c r="T71" s="1"/>
      <c r="U71" s="1"/>
      <c r="V71" s="1"/>
      <c r="W71" s="1"/>
      <c r="X71" s="1"/>
      <c r="Y71" s="1"/>
      <c r="Z71" s="1"/>
    </row>
    <row r="72" spans="1:26" ht="39.75" customHeight="1">
      <c r="A72" s="12" t="s">
        <v>164</v>
      </c>
      <c r="B72" s="1063" t="s">
        <v>165</v>
      </c>
      <c r="C72" s="1056"/>
      <c r="D72" s="1056"/>
      <c r="E72" s="1056"/>
      <c r="F72" s="1056"/>
      <c r="G72" s="1052"/>
      <c r="H72" s="110">
        <f>SUM(D73)</f>
        <v>0</v>
      </c>
      <c r="I72" s="110">
        <f>COUNT(D73)*2</f>
        <v>0</v>
      </c>
      <c r="J72" s="1"/>
      <c r="K72" s="1"/>
      <c r="L72" s="1"/>
      <c r="M72" s="1"/>
      <c r="N72" s="1"/>
      <c r="O72" s="1"/>
      <c r="P72" s="1"/>
      <c r="Q72" s="1"/>
      <c r="R72" s="1"/>
      <c r="S72" s="1"/>
      <c r="T72" s="1"/>
      <c r="U72" s="1"/>
      <c r="V72" s="1"/>
      <c r="W72" s="1"/>
      <c r="X72" s="1"/>
      <c r="Y72" s="1"/>
      <c r="Z72" s="1"/>
    </row>
    <row r="73" spans="1:26" ht="63" hidden="1">
      <c r="A73" s="14" t="s">
        <v>169</v>
      </c>
      <c r="B73" s="15" t="s">
        <v>170</v>
      </c>
      <c r="C73" s="450"/>
      <c r="E73" s="448"/>
      <c r="F73" s="28"/>
      <c r="G73" s="11"/>
      <c r="H73" s="110"/>
      <c r="I73" s="110"/>
      <c r="J73" s="1"/>
      <c r="K73" s="1"/>
      <c r="L73" s="1"/>
      <c r="M73" s="1"/>
      <c r="N73" s="1"/>
      <c r="O73" s="1"/>
      <c r="P73" s="1"/>
      <c r="Q73" s="1"/>
      <c r="R73" s="1"/>
      <c r="S73" s="1"/>
      <c r="T73" s="1"/>
      <c r="U73" s="1"/>
      <c r="V73" s="1"/>
      <c r="W73" s="1"/>
      <c r="X73" s="1"/>
      <c r="Y73" s="1"/>
      <c r="Z73" s="1"/>
    </row>
    <row r="74" spans="1:26" ht="78.75" hidden="1">
      <c r="A74" s="14" t="s">
        <v>171</v>
      </c>
      <c r="B74" s="15" t="s">
        <v>172</v>
      </c>
      <c r="C74" s="511"/>
      <c r="D74" s="439"/>
      <c r="E74" s="452"/>
      <c r="F74" s="11"/>
      <c r="G74" s="11"/>
      <c r="H74" s="110"/>
      <c r="I74" s="110"/>
      <c r="J74" s="1"/>
      <c r="K74" s="1"/>
      <c r="L74" s="1"/>
      <c r="M74" s="1"/>
      <c r="N74" s="1"/>
      <c r="O74" s="1"/>
      <c r="P74" s="1"/>
      <c r="Q74" s="1"/>
      <c r="R74" s="1"/>
      <c r="S74" s="1"/>
      <c r="T74" s="1"/>
      <c r="U74" s="1"/>
      <c r="V74" s="1"/>
      <c r="W74" s="1"/>
      <c r="X74" s="1"/>
      <c r="Y74" s="1"/>
      <c r="Z74" s="1"/>
    </row>
    <row r="75" spans="1:26" ht="18.75">
      <c r="A75" s="9"/>
      <c r="B75" s="1079" t="s">
        <v>173</v>
      </c>
      <c r="C75" s="1056"/>
      <c r="D75" s="1056"/>
      <c r="E75" s="1056"/>
      <c r="F75" s="1056"/>
      <c r="G75" s="1069"/>
      <c r="H75" s="110">
        <f>H76+H91+H102+H109+H116+H123</f>
        <v>0</v>
      </c>
      <c r="I75" s="110">
        <f>I76+I91+I102+I109+I116+I123</f>
        <v>74</v>
      </c>
      <c r="J75" s="1"/>
      <c r="K75" s="1"/>
      <c r="L75" s="1"/>
      <c r="M75" s="1"/>
      <c r="N75" s="1"/>
      <c r="O75" s="1"/>
      <c r="P75" s="1"/>
      <c r="Q75" s="1"/>
      <c r="R75" s="1"/>
      <c r="S75" s="1"/>
      <c r="T75" s="1"/>
      <c r="U75" s="1"/>
      <c r="V75" s="1"/>
      <c r="W75" s="1"/>
      <c r="X75" s="1"/>
      <c r="Y75" s="1"/>
      <c r="Z75" s="1"/>
    </row>
    <row r="76" spans="1:26" ht="39.75" customHeight="1">
      <c r="A76" s="30" t="s">
        <v>177</v>
      </c>
      <c r="B76" s="1067" t="s">
        <v>178</v>
      </c>
      <c r="C76" s="1056"/>
      <c r="D76" s="1056"/>
      <c r="E76" s="1056"/>
      <c r="F76" s="1056"/>
      <c r="G76" s="1052"/>
      <c r="H76" s="110">
        <f>SUM(D77:D90)</f>
        <v>0</v>
      </c>
      <c r="I76" s="110">
        <f>COUNT(D77:D90)*2</f>
        <v>28</v>
      </c>
      <c r="J76" s="1"/>
      <c r="K76" s="1"/>
      <c r="L76" s="1"/>
      <c r="M76" s="1"/>
      <c r="N76" s="1"/>
      <c r="O76" s="1"/>
      <c r="P76" s="1"/>
      <c r="Q76" s="1"/>
      <c r="R76" s="1"/>
      <c r="S76" s="1"/>
      <c r="T76" s="1"/>
      <c r="U76" s="1"/>
      <c r="V76" s="1"/>
      <c r="W76" s="1"/>
      <c r="X76" s="1"/>
      <c r="Y76" s="1"/>
      <c r="Z76" s="1"/>
    </row>
    <row r="77" spans="1:26" ht="45">
      <c r="A77" s="12" t="s">
        <v>180</v>
      </c>
      <c r="B77" s="31" t="s">
        <v>181</v>
      </c>
      <c r="C77" s="449" t="s">
        <v>182</v>
      </c>
      <c r="D77" s="446">
        <v>0</v>
      </c>
      <c r="E77" s="448" t="s">
        <v>183</v>
      </c>
      <c r="F77" s="28" t="s">
        <v>184</v>
      </c>
      <c r="G77" s="11"/>
      <c r="H77" s="110"/>
      <c r="I77" s="110"/>
      <c r="J77" s="1"/>
      <c r="K77" s="1"/>
      <c r="L77" s="1"/>
      <c r="M77" s="1"/>
      <c r="N77" s="1"/>
      <c r="O77" s="1"/>
      <c r="P77" s="1"/>
      <c r="Q77" s="1"/>
      <c r="R77" s="1"/>
      <c r="S77" s="1"/>
      <c r="T77" s="1"/>
      <c r="U77" s="1"/>
      <c r="V77" s="1"/>
      <c r="W77" s="1"/>
      <c r="X77" s="1"/>
      <c r="Y77" s="1"/>
      <c r="Z77" s="1"/>
    </row>
    <row r="78" spans="1:26" ht="31.5">
      <c r="A78" s="12"/>
      <c r="B78" s="31"/>
      <c r="C78" s="512" t="s">
        <v>185</v>
      </c>
      <c r="D78" s="446">
        <v>0</v>
      </c>
      <c r="E78" s="448" t="s">
        <v>183</v>
      </c>
      <c r="F78" s="29"/>
      <c r="G78" s="11"/>
      <c r="H78" s="110"/>
      <c r="I78" s="110"/>
      <c r="J78" s="1"/>
      <c r="K78" s="1"/>
      <c r="L78" s="1"/>
      <c r="M78" s="1"/>
      <c r="N78" s="1"/>
      <c r="O78" s="1"/>
      <c r="P78" s="1"/>
      <c r="Q78" s="1"/>
      <c r="R78" s="1"/>
      <c r="S78" s="1"/>
      <c r="T78" s="1"/>
      <c r="U78" s="1"/>
      <c r="V78" s="1"/>
      <c r="W78" s="1"/>
      <c r="X78" s="1"/>
      <c r="Y78" s="1"/>
      <c r="Z78" s="1"/>
    </row>
    <row r="79" spans="1:26" ht="47.25">
      <c r="A79" s="12" t="s">
        <v>187</v>
      </c>
      <c r="B79" s="31" t="s">
        <v>188</v>
      </c>
      <c r="C79" s="449" t="s">
        <v>189</v>
      </c>
      <c r="D79" s="446">
        <v>0</v>
      </c>
      <c r="E79" s="448" t="s">
        <v>183</v>
      </c>
      <c r="F79" s="11"/>
      <c r="G79" s="11"/>
      <c r="H79" s="110"/>
      <c r="I79" s="110"/>
      <c r="J79" s="1"/>
      <c r="K79" s="1"/>
      <c r="L79" s="1"/>
      <c r="M79" s="1"/>
      <c r="N79" s="1"/>
      <c r="O79" s="1"/>
      <c r="P79" s="1"/>
      <c r="Q79" s="1"/>
      <c r="R79" s="1"/>
      <c r="S79" s="1"/>
      <c r="T79" s="1"/>
      <c r="U79" s="1"/>
      <c r="V79" s="1"/>
      <c r="W79" s="1"/>
      <c r="X79" s="1"/>
      <c r="Y79" s="1"/>
      <c r="Z79" s="1"/>
    </row>
    <row r="80" spans="1:26" ht="30">
      <c r="A80" s="12"/>
      <c r="B80" s="31"/>
      <c r="C80" s="451" t="s">
        <v>192</v>
      </c>
      <c r="D80" s="446">
        <v>0</v>
      </c>
      <c r="E80" s="448" t="s">
        <v>183</v>
      </c>
      <c r="F80" s="11"/>
      <c r="G80" s="11"/>
      <c r="H80" s="110"/>
      <c r="I80" s="110"/>
      <c r="J80" s="1"/>
      <c r="K80" s="1"/>
      <c r="L80" s="1"/>
      <c r="M80" s="1"/>
      <c r="N80" s="1"/>
      <c r="O80" s="1"/>
      <c r="P80" s="1"/>
      <c r="Q80" s="1"/>
      <c r="R80" s="1"/>
      <c r="S80" s="1"/>
      <c r="T80" s="1"/>
      <c r="U80" s="1"/>
      <c r="V80" s="1"/>
      <c r="W80" s="1"/>
      <c r="X80" s="1"/>
      <c r="Y80" s="1"/>
      <c r="Z80" s="1"/>
    </row>
    <row r="81" spans="1:26" ht="30">
      <c r="A81" s="12"/>
      <c r="B81" s="31"/>
      <c r="C81" s="449" t="s">
        <v>194</v>
      </c>
      <c r="D81" s="446">
        <v>0</v>
      </c>
      <c r="E81" s="448" t="s">
        <v>183</v>
      </c>
      <c r="F81" s="11"/>
      <c r="G81" s="11"/>
      <c r="H81" s="110"/>
      <c r="I81" s="110"/>
      <c r="J81" s="1"/>
      <c r="K81" s="1"/>
      <c r="L81" s="1"/>
      <c r="M81" s="1"/>
      <c r="N81" s="1"/>
      <c r="O81" s="1"/>
      <c r="P81" s="1"/>
      <c r="Q81" s="1"/>
      <c r="R81" s="1"/>
      <c r="S81" s="1"/>
      <c r="T81" s="1"/>
      <c r="U81" s="1"/>
      <c r="V81" s="1"/>
      <c r="W81" s="1"/>
      <c r="X81" s="1"/>
      <c r="Y81" s="1"/>
      <c r="Z81" s="1"/>
    </row>
    <row r="82" spans="1:26" ht="30">
      <c r="A82" s="12"/>
      <c r="B82" s="31"/>
      <c r="C82" s="449" t="s">
        <v>198</v>
      </c>
      <c r="D82" s="446">
        <v>0</v>
      </c>
      <c r="E82" s="448" t="s">
        <v>183</v>
      </c>
      <c r="F82" s="11"/>
      <c r="G82" s="11"/>
      <c r="H82" s="110"/>
      <c r="I82" s="110"/>
      <c r="J82" s="1"/>
      <c r="K82" s="1"/>
      <c r="L82" s="1"/>
      <c r="M82" s="1"/>
      <c r="N82" s="1"/>
      <c r="O82" s="1"/>
      <c r="P82" s="1"/>
      <c r="Q82" s="1"/>
      <c r="R82" s="1"/>
      <c r="S82" s="1"/>
      <c r="T82" s="1"/>
      <c r="U82" s="1"/>
      <c r="V82" s="1"/>
      <c r="W82" s="1"/>
      <c r="X82" s="1"/>
      <c r="Y82" s="1"/>
      <c r="Z82" s="1"/>
    </row>
    <row r="83" spans="1:26" ht="30">
      <c r="A83" s="12"/>
      <c r="B83" s="31"/>
      <c r="C83" s="451" t="s">
        <v>200</v>
      </c>
      <c r="D83" s="446">
        <v>0</v>
      </c>
      <c r="E83" s="448" t="s">
        <v>183</v>
      </c>
      <c r="F83" s="11"/>
      <c r="G83" s="11"/>
      <c r="H83" s="110"/>
      <c r="I83" s="110"/>
      <c r="J83" s="1"/>
      <c r="K83" s="1"/>
      <c r="L83" s="1"/>
      <c r="M83" s="1"/>
      <c r="N83" s="1"/>
      <c r="O83" s="1"/>
      <c r="P83" s="1"/>
      <c r="Q83" s="1"/>
      <c r="R83" s="1"/>
      <c r="S83" s="1"/>
      <c r="T83" s="1"/>
      <c r="U83" s="1"/>
      <c r="V83" s="1"/>
      <c r="W83" s="1"/>
      <c r="X83" s="1"/>
      <c r="Y83" s="1"/>
      <c r="Z83" s="1"/>
    </row>
    <row r="84" spans="1:26" ht="47.25">
      <c r="A84" s="12" t="s">
        <v>202</v>
      </c>
      <c r="B84" s="31" t="s">
        <v>203</v>
      </c>
      <c r="C84" s="513" t="s">
        <v>204</v>
      </c>
      <c r="D84" s="446">
        <v>0</v>
      </c>
      <c r="E84" s="448" t="s">
        <v>183</v>
      </c>
      <c r="F84" s="11"/>
      <c r="G84" s="11"/>
      <c r="H84" s="110"/>
      <c r="I84" s="110"/>
      <c r="J84" s="1"/>
      <c r="K84" s="1"/>
      <c r="L84" s="1"/>
      <c r="M84" s="1"/>
      <c r="N84" s="1"/>
      <c r="O84" s="1"/>
      <c r="P84" s="1"/>
      <c r="Q84" s="1"/>
      <c r="R84" s="1"/>
      <c r="S84" s="1"/>
      <c r="T84" s="1"/>
      <c r="U84" s="1"/>
      <c r="V84" s="1"/>
      <c r="W84" s="1"/>
      <c r="X84" s="1"/>
      <c r="Y84" s="1"/>
      <c r="Z84" s="1"/>
    </row>
    <row r="85" spans="1:26" ht="47.25">
      <c r="A85" s="12" t="s">
        <v>205</v>
      </c>
      <c r="B85" s="31" t="s">
        <v>206</v>
      </c>
      <c r="C85" s="449" t="s">
        <v>207</v>
      </c>
      <c r="D85" s="446">
        <v>0</v>
      </c>
      <c r="E85" s="448" t="s">
        <v>183</v>
      </c>
      <c r="F85" s="11"/>
      <c r="G85" s="11"/>
      <c r="H85" s="110"/>
      <c r="I85" s="110"/>
      <c r="J85" s="1"/>
      <c r="K85" s="1"/>
      <c r="L85" s="1"/>
      <c r="M85" s="1"/>
      <c r="N85" s="1"/>
      <c r="O85" s="1"/>
      <c r="P85" s="1"/>
      <c r="Q85" s="1"/>
      <c r="R85" s="1"/>
      <c r="S85" s="1"/>
      <c r="T85" s="1"/>
      <c r="U85" s="1"/>
      <c r="V85" s="1"/>
      <c r="W85" s="1"/>
      <c r="X85" s="1"/>
      <c r="Y85" s="1"/>
      <c r="Z85" s="1"/>
    </row>
    <row r="86" spans="1:26" ht="63">
      <c r="A86" s="12" t="s">
        <v>208</v>
      </c>
      <c r="B86" s="31" t="s">
        <v>209</v>
      </c>
      <c r="C86" s="449" t="s">
        <v>210</v>
      </c>
      <c r="D86" s="446">
        <v>0</v>
      </c>
      <c r="E86" s="448" t="s">
        <v>183</v>
      </c>
      <c r="F86" s="22" t="s">
        <v>211</v>
      </c>
      <c r="G86" s="11"/>
      <c r="H86" s="110"/>
      <c r="I86" s="110"/>
      <c r="J86" s="1"/>
      <c r="K86" s="1"/>
      <c r="L86" s="1"/>
      <c r="M86" s="1"/>
      <c r="N86" s="1"/>
      <c r="O86" s="1"/>
      <c r="P86" s="1"/>
      <c r="Q86" s="1"/>
      <c r="R86" s="1"/>
      <c r="S86" s="1"/>
      <c r="T86" s="1"/>
      <c r="U86" s="1"/>
      <c r="V86" s="1"/>
      <c r="W86" s="1"/>
      <c r="X86" s="1"/>
      <c r="Y86" s="1"/>
      <c r="Z86" s="1"/>
    </row>
    <row r="87" spans="1:26" ht="45">
      <c r="A87" s="12"/>
      <c r="B87" s="31"/>
      <c r="C87" s="453" t="s">
        <v>213</v>
      </c>
      <c r="D87" s="446">
        <v>0</v>
      </c>
      <c r="E87" s="448" t="s">
        <v>183</v>
      </c>
      <c r="F87" s="10"/>
      <c r="G87" s="11"/>
      <c r="H87" s="110"/>
      <c r="I87" s="110"/>
      <c r="J87" s="1"/>
      <c r="K87" s="1"/>
      <c r="L87" s="1"/>
      <c r="M87" s="1"/>
      <c r="N87" s="1"/>
      <c r="O87" s="1"/>
      <c r="P87" s="1"/>
      <c r="Q87" s="1"/>
      <c r="R87" s="1"/>
      <c r="S87" s="1"/>
      <c r="T87" s="1"/>
      <c r="U87" s="1"/>
      <c r="V87" s="1"/>
      <c r="W87" s="1"/>
      <c r="X87" s="1"/>
      <c r="Y87" s="1"/>
      <c r="Z87" s="1"/>
    </row>
    <row r="88" spans="1:26" ht="47.25">
      <c r="A88" s="12" t="s">
        <v>215</v>
      </c>
      <c r="B88" s="31" t="s">
        <v>216</v>
      </c>
      <c r="C88" s="451" t="s">
        <v>217</v>
      </c>
      <c r="D88" s="446">
        <v>0</v>
      </c>
      <c r="E88" s="448" t="s">
        <v>183</v>
      </c>
      <c r="F88" s="11"/>
      <c r="G88" s="11"/>
      <c r="H88" s="110"/>
      <c r="I88" s="110"/>
      <c r="J88" s="1"/>
      <c r="K88" s="1"/>
      <c r="L88" s="1"/>
      <c r="M88" s="1"/>
      <c r="N88" s="1"/>
      <c r="O88" s="1"/>
      <c r="P88" s="1"/>
      <c r="Q88" s="1"/>
      <c r="R88" s="1"/>
      <c r="S88" s="1"/>
      <c r="T88" s="1"/>
      <c r="U88" s="1"/>
      <c r="V88" s="1"/>
      <c r="W88" s="1"/>
      <c r="X88" s="1"/>
      <c r="Y88" s="1"/>
      <c r="Z88" s="1"/>
    </row>
    <row r="89" spans="1:26" ht="63">
      <c r="A89" s="12" t="s">
        <v>218</v>
      </c>
      <c r="B89" s="31" t="s">
        <v>219</v>
      </c>
      <c r="C89" s="449" t="s">
        <v>220</v>
      </c>
      <c r="D89" s="446">
        <v>0</v>
      </c>
      <c r="E89" s="448" t="s">
        <v>183</v>
      </c>
      <c r="F89" s="10" t="s">
        <v>221</v>
      </c>
      <c r="G89" s="11"/>
      <c r="H89" s="110"/>
      <c r="I89" s="110"/>
      <c r="J89" s="1"/>
      <c r="K89" s="1"/>
      <c r="L89" s="1"/>
      <c r="M89" s="1"/>
      <c r="N89" s="1"/>
      <c r="O89" s="1"/>
      <c r="P89" s="1"/>
      <c r="Q89" s="1"/>
      <c r="R89" s="1"/>
      <c r="S89" s="1"/>
      <c r="T89" s="1"/>
      <c r="U89" s="1"/>
      <c r="V89" s="1"/>
      <c r="W89" s="1"/>
      <c r="X89" s="1"/>
      <c r="Y89" s="1"/>
      <c r="Z89" s="1"/>
    </row>
    <row r="90" spans="1:26" ht="47.25">
      <c r="A90" s="12" t="s">
        <v>222</v>
      </c>
      <c r="B90" s="31" t="s">
        <v>223</v>
      </c>
      <c r="C90" s="449" t="s">
        <v>224</v>
      </c>
      <c r="D90" s="446">
        <v>0</v>
      </c>
      <c r="E90" s="452" t="s">
        <v>225</v>
      </c>
      <c r="F90" s="11"/>
      <c r="G90" s="11"/>
      <c r="H90" s="110"/>
      <c r="I90" s="110"/>
      <c r="J90" s="1"/>
      <c r="K90" s="1"/>
      <c r="L90" s="1"/>
      <c r="M90" s="1"/>
      <c r="N90" s="1"/>
      <c r="O90" s="1"/>
      <c r="P90" s="1"/>
      <c r="Q90" s="1"/>
      <c r="R90" s="1"/>
      <c r="S90" s="1"/>
      <c r="T90" s="1"/>
      <c r="U90" s="1"/>
      <c r="V90" s="1"/>
      <c r="W90" s="1"/>
      <c r="X90" s="1"/>
      <c r="Y90" s="1"/>
      <c r="Z90" s="1"/>
    </row>
    <row r="91" spans="1:26" ht="39.75" customHeight="1">
      <c r="A91" s="30" t="s">
        <v>226</v>
      </c>
      <c r="B91" s="1063" t="s">
        <v>227</v>
      </c>
      <c r="C91" s="1056"/>
      <c r="D91" s="1056"/>
      <c r="E91" s="1056"/>
      <c r="F91" s="1056"/>
      <c r="G91" s="1052"/>
      <c r="H91" s="110">
        <f>SUM(D92:D99)</f>
        <v>0</v>
      </c>
      <c r="I91" s="110">
        <f>COUNT(D92:D99)*2</f>
        <v>14</v>
      </c>
      <c r="J91" s="1"/>
      <c r="K91" s="1"/>
      <c r="L91" s="1"/>
      <c r="M91" s="1"/>
      <c r="N91" s="1"/>
      <c r="O91" s="1"/>
      <c r="P91" s="1"/>
      <c r="Q91" s="1"/>
      <c r="R91" s="1"/>
      <c r="S91" s="1"/>
      <c r="T91" s="1"/>
      <c r="U91" s="1"/>
      <c r="V91" s="1"/>
      <c r="W91" s="1"/>
      <c r="X91" s="1"/>
      <c r="Y91" s="1"/>
      <c r="Z91" s="1"/>
    </row>
    <row r="92" spans="1:26" ht="47.25">
      <c r="A92" s="12" t="s">
        <v>229</v>
      </c>
      <c r="B92" s="35" t="s">
        <v>230</v>
      </c>
      <c r="C92" s="449" t="s">
        <v>232</v>
      </c>
      <c r="D92" s="446">
        <v>0</v>
      </c>
      <c r="E92" s="452" t="s">
        <v>183</v>
      </c>
      <c r="F92" s="11"/>
      <c r="G92" s="11"/>
      <c r="H92" s="110"/>
      <c r="I92" s="110"/>
      <c r="J92" s="1"/>
      <c r="K92" s="1"/>
      <c r="L92" s="1"/>
      <c r="M92" s="1"/>
      <c r="N92" s="1"/>
      <c r="O92" s="1"/>
      <c r="P92" s="1"/>
      <c r="Q92" s="1"/>
      <c r="R92" s="1"/>
      <c r="S92" s="1"/>
      <c r="T92" s="1"/>
      <c r="U92" s="1"/>
      <c r="V92" s="1"/>
      <c r="W92" s="1"/>
      <c r="X92" s="1"/>
      <c r="Y92" s="1"/>
      <c r="Z92" s="1"/>
    </row>
    <row r="93" spans="1:26" ht="60">
      <c r="A93" s="12"/>
      <c r="B93" s="35"/>
      <c r="C93" s="449" t="s">
        <v>233</v>
      </c>
      <c r="D93" s="446">
        <v>0</v>
      </c>
      <c r="E93" s="452" t="s">
        <v>183</v>
      </c>
      <c r="F93" s="11"/>
      <c r="G93" s="11"/>
      <c r="H93" s="110"/>
      <c r="I93" s="110"/>
      <c r="J93" s="1"/>
      <c r="K93" s="1"/>
      <c r="L93" s="1"/>
      <c r="M93" s="1"/>
      <c r="N93" s="1"/>
      <c r="O93" s="1"/>
      <c r="P93" s="1"/>
      <c r="Q93" s="1"/>
      <c r="R93" s="1"/>
      <c r="S93" s="1"/>
      <c r="T93" s="1"/>
      <c r="U93" s="1"/>
      <c r="V93" s="1"/>
      <c r="W93" s="1"/>
      <c r="X93" s="1"/>
      <c r="Y93" s="1"/>
      <c r="Z93" s="1"/>
    </row>
    <row r="94" spans="1:26" ht="30">
      <c r="A94" s="12"/>
      <c r="B94" s="35"/>
      <c r="C94" s="449" t="s">
        <v>237</v>
      </c>
      <c r="D94" s="446">
        <v>0</v>
      </c>
      <c r="E94" s="452" t="s">
        <v>183</v>
      </c>
      <c r="F94" s="11"/>
      <c r="G94" s="11"/>
      <c r="H94" s="110"/>
      <c r="I94" s="110"/>
      <c r="J94" s="1"/>
      <c r="K94" s="1"/>
      <c r="L94" s="1"/>
      <c r="M94" s="1"/>
      <c r="N94" s="1"/>
      <c r="O94" s="1"/>
      <c r="P94" s="1"/>
      <c r="Q94" s="1"/>
      <c r="R94" s="1"/>
      <c r="S94" s="1"/>
      <c r="T94" s="1"/>
      <c r="U94" s="1"/>
      <c r="V94" s="1"/>
      <c r="W94" s="1"/>
      <c r="X94" s="1"/>
      <c r="Y94" s="1"/>
      <c r="Z94" s="1"/>
    </row>
    <row r="95" spans="1:26" ht="99.75" hidden="1" customHeight="1">
      <c r="A95" s="14" t="s">
        <v>239</v>
      </c>
      <c r="B95" s="35" t="s">
        <v>240</v>
      </c>
      <c r="C95" s="511"/>
      <c r="D95" s="446"/>
      <c r="E95" s="452"/>
      <c r="F95" s="11"/>
      <c r="G95" s="11"/>
      <c r="H95" s="110"/>
      <c r="I95" s="110"/>
      <c r="J95" s="1"/>
      <c r="K95" s="1"/>
      <c r="L95" s="1"/>
      <c r="M95" s="1"/>
      <c r="N95" s="1"/>
      <c r="O95" s="1"/>
      <c r="P95" s="1"/>
      <c r="Q95" s="1"/>
      <c r="R95" s="1"/>
      <c r="S95" s="1"/>
      <c r="T95" s="1"/>
      <c r="U95" s="1"/>
      <c r="V95" s="1"/>
      <c r="W95" s="1"/>
      <c r="X95" s="1"/>
      <c r="Y95" s="1"/>
      <c r="Z95" s="1"/>
    </row>
    <row r="96" spans="1:26" ht="63">
      <c r="A96" s="12" t="s">
        <v>242</v>
      </c>
      <c r="B96" s="36" t="s">
        <v>243</v>
      </c>
      <c r="C96" s="449" t="s">
        <v>246</v>
      </c>
      <c r="D96" s="446">
        <v>0</v>
      </c>
      <c r="E96" s="452" t="s">
        <v>183</v>
      </c>
      <c r="F96" s="11"/>
      <c r="G96" s="11"/>
      <c r="H96" s="110"/>
      <c r="I96" s="110"/>
      <c r="J96" s="1"/>
      <c r="K96" s="1"/>
      <c r="L96" s="1"/>
      <c r="M96" s="1"/>
      <c r="N96" s="1"/>
      <c r="O96" s="1"/>
      <c r="P96" s="1"/>
      <c r="Q96" s="1"/>
      <c r="R96" s="1"/>
      <c r="S96" s="1"/>
      <c r="T96" s="1"/>
      <c r="U96" s="1"/>
      <c r="V96" s="1"/>
      <c r="W96" s="1"/>
      <c r="X96" s="1"/>
      <c r="Y96" s="1"/>
      <c r="Z96" s="1"/>
    </row>
    <row r="97" spans="1:26" ht="30">
      <c r="A97" s="12"/>
      <c r="B97" s="35"/>
      <c r="C97" s="449" t="s">
        <v>247</v>
      </c>
      <c r="D97" s="446">
        <v>0</v>
      </c>
      <c r="E97" s="452" t="s">
        <v>183</v>
      </c>
      <c r="F97" s="11"/>
      <c r="G97" s="11"/>
      <c r="H97" s="110"/>
      <c r="I97" s="110"/>
      <c r="J97" s="1"/>
      <c r="K97" s="1"/>
      <c r="L97" s="1"/>
      <c r="M97" s="1"/>
      <c r="N97" s="1"/>
      <c r="O97" s="1"/>
      <c r="P97" s="1"/>
      <c r="Q97" s="1"/>
      <c r="R97" s="1"/>
      <c r="S97" s="1"/>
      <c r="T97" s="1"/>
      <c r="U97" s="1"/>
      <c r="V97" s="1"/>
      <c r="W97" s="1"/>
      <c r="X97" s="1"/>
      <c r="Y97" s="1"/>
      <c r="Z97" s="1"/>
    </row>
    <row r="98" spans="1:26" ht="30">
      <c r="A98" s="12"/>
      <c r="B98" s="35"/>
      <c r="C98" s="449" t="s">
        <v>248</v>
      </c>
      <c r="D98" s="446">
        <v>0</v>
      </c>
      <c r="E98" s="452" t="s">
        <v>183</v>
      </c>
      <c r="F98" s="11"/>
      <c r="G98" s="11"/>
      <c r="H98" s="110"/>
      <c r="I98" s="110"/>
      <c r="J98" s="1"/>
      <c r="K98" s="1"/>
      <c r="L98" s="1"/>
      <c r="M98" s="1"/>
      <c r="N98" s="1"/>
      <c r="O98" s="1"/>
      <c r="P98" s="1"/>
      <c r="Q98" s="1"/>
      <c r="R98" s="1"/>
      <c r="S98" s="1"/>
      <c r="T98" s="1"/>
      <c r="U98" s="1"/>
      <c r="V98" s="1"/>
      <c r="W98" s="1"/>
      <c r="X98" s="1"/>
      <c r="Y98" s="1"/>
      <c r="Z98" s="1"/>
    </row>
    <row r="99" spans="1:26" ht="30">
      <c r="A99" s="12"/>
      <c r="B99" s="35"/>
      <c r="C99" s="451" t="s">
        <v>249</v>
      </c>
      <c r="D99" s="446">
        <v>0</v>
      </c>
      <c r="E99" s="452" t="s">
        <v>183</v>
      </c>
      <c r="F99" s="11"/>
      <c r="G99" s="11"/>
      <c r="H99" s="110"/>
      <c r="I99" s="110"/>
      <c r="J99" s="1"/>
      <c r="K99" s="1"/>
      <c r="L99" s="1"/>
      <c r="M99" s="1"/>
      <c r="N99" s="1"/>
      <c r="O99" s="1"/>
      <c r="P99" s="1"/>
      <c r="Q99" s="1"/>
      <c r="R99" s="1"/>
      <c r="S99" s="1"/>
      <c r="T99" s="1"/>
      <c r="U99" s="1"/>
      <c r="V99" s="1"/>
      <c r="W99" s="1"/>
      <c r="X99" s="1"/>
      <c r="Y99" s="1"/>
      <c r="Z99" s="1"/>
    </row>
    <row r="100" spans="1:26" ht="75" hidden="1" customHeight="1">
      <c r="A100" s="14" t="s">
        <v>250</v>
      </c>
      <c r="B100" s="35" t="s">
        <v>251</v>
      </c>
      <c r="C100" s="514"/>
      <c r="D100" s="439"/>
      <c r="E100" s="452"/>
      <c r="F100" s="11"/>
      <c r="G100" s="11"/>
      <c r="H100" s="110"/>
      <c r="I100" s="110"/>
      <c r="J100" s="1"/>
      <c r="K100" s="1"/>
      <c r="L100" s="1"/>
      <c r="M100" s="1"/>
      <c r="N100" s="1"/>
      <c r="O100" s="1"/>
      <c r="P100" s="1"/>
      <c r="Q100" s="1"/>
      <c r="R100" s="1"/>
      <c r="S100" s="1"/>
      <c r="T100" s="1"/>
      <c r="U100" s="1"/>
      <c r="V100" s="1"/>
      <c r="W100" s="1"/>
      <c r="X100" s="1"/>
      <c r="Y100" s="1"/>
      <c r="Z100" s="1"/>
    </row>
    <row r="101" spans="1:26" ht="72" hidden="1" customHeight="1">
      <c r="A101" s="14" t="s">
        <v>252</v>
      </c>
      <c r="B101" s="37" t="s">
        <v>254</v>
      </c>
      <c r="C101" s="511"/>
      <c r="D101" s="439"/>
      <c r="E101" s="452"/>
      <c r="F101" s="11"/>
      <c r="G101" s="11"/>
      <c r="H101" s="110"/>
      <c r="I101" s="110"/>
      <c r="J101" s="1"/>
      <c r="K101" s="1"/>
      <c r="L101" s="1"/>
      <c r="M101" s="1"/>
      <c r="N101" s="1"/>
      <c r="O101" s="1"/>
      <c r="P101" s="1"/>
      <c r="Q101" s="1"/>
      <c r="R101" s="1"/>
      <c r="S101" s="1"/>
      <c r="T101" s="1"/>
      <c r="U101" s="1"/>
      <c r="V101" s="1"/>
      <c r="W101" s="1"/>
      <c r="X101" s="1"/>
      <c r="Y101" s="1"/>
      <c r="Z101" s="1"/>
    </row>
    <row r="102" spans="1:26" ht="39.75" customHeight="1">
      <c r="A102" s="30" t="s">
        <v>257</v>
      </c>
      <c r="B102" s="1067" t="s">
        <v>258</v>
      </c>
      <c r="C102" s="1056"/>
      <c r="D102" s="1056"/>
      <c r="E102" s="1056"/>
      <c r="F102" s="1056"/>
      <c r="G102" s="1052"/>
      <c r="H102" s="110">
        <f>SUM(D103:D108)</f>
        <v>0</v>
      </c>
      <c r="I102" s="110">
        <f>COUNT(D103:D108)*2</f>
        <v>12</v>
      </c>
      <c r="J102" s="1"/>
      <c r="K102" s="1"/>
      <c r="L102" s="1"/>
      <c r="M102" s="1"/>
      <c r="N102" s="1"/>
      <c r="O102" s="1"/>
      <c r="P102" s="1"/>
      <c r="Q102" s="1"/>
      <c r="R102" s="1"/>
      <c r="S102" s="1"/>
      <c r="T102" s="1"/>
      <c r="U102" s="1"/>
      <c r="V102" s="1"/>
      <c r="W102" s="1"/>
      <c r="X102" s="1"/>
      <c r="Y102" s="1"/>
      <c r="Z102" s="1"/>
    </row>
    <row r="103" spans="1:26" ht="31.5">
      <c r="A103" s="12" t="s">
        <v>265</v>
      </c>
      <c r="B103" s="35" t="s">
        <v>266</v>
      </c>
      <c r="C103" s="449" t="s">
        <v>267</v>
      </c>
      <c r="D103" s="446">
        <v>0</v>
      </c>
      <c r="E103" s="452" t="s">
        <v>183</v>
      </c>
      <c r="F103" s="11"/>
      <c r="G103" s="11"/>
      <c r="H103" s="110"/>
      <c r="I103" s="110"/>
      <c r="J103" s="1"/>
      <c r="K103" s="1"/>
      <c r="L103" s="1"/>
      <c r="M103" s="1"/>
      <c r="N103" s="1"/>
      <c r="O103" s="1"/>
      <c r="P103" s="1"/>
      <c r="Q103" s="1"/>
      <c r="R103" s="1"/>
      <c r="S103" s="1"/>
      <c r="T103" s="1"/>
      <c r="U103" s="1"/>
      <c r="V103" s="1"/>
      <c r="W103" s="1"/>
      <c r="X103" s="1"/>
      <c r="Y103" s="1"/>
      <c r="Z103" s="1"/>
    </row>
    <row r="104" spans="1:26" ht="30">
      <c r="A104" s="12"/>
      <c r="B104" s="35"/>
      <c r="C104" s="449" t="s">
        <v>268</v>
      </c>
      <c r="D104" s="446">
        <v>0</v>
      </c>
      <c r="E104" s="452" t="s">
        <v>183</v>
      </c>
      <c r="F104" s="11"/>
      <c r="G104" s="11"/>
      <c r="H104" s="110"/>
      <c r="I104" s="110"/>
      <c r="J104" s="1"/>
      <c r="K104" s="1"/>
      <c r="L104" s="1"/>
      <c r="M104" s="1"/>
      <c r="N104" s="1"/>
      <c r="O104" s="1"/>
      <c r="P104" s="1"/>
      <c r="Q104" s="1"/>
      <c r="R104" s="1"/>
      <c r="S104" s="1"/>
      <c r="T104" s="1"/>
      <c r="U104" s="1"/>
      <c r="V104" s="1"/>
      <c r="W104" s="1"/>
      <c r="X104" s="1"/>
      <c r="Y104" s="1"/>
      <c r="Z104" s="1"/>
    </row>
    <row r="105" spans="1:26" ht="30">
      <c r="A105" s="12"/>
      <c r="B105" s="35"/>
      <c r="C105" s="449" t="s">
        <v>269</v>
      </c>
      <c r="D105" s="446">
        <v>0</v>
      </c>
      <c r="E105" s="452" t="s">
        <v>183</v>
      </c>
      <c r="F105" s="11"/>
      <c r="G105" s="11"/>
      <c r="H105" s="110"/>
      <c r="I105" s="110"/>
      <c r="J105" s="1"/>
      <c r="K105" s="1"/>
      <c r="L105" s="1"/>
      <c r="M105" s="1"/>
      <c r="N105" s="1"/>
      <c r="O105" s="1"/>
      <c r="P105" s="1"/>
      <c r="Q105" s="1"/>
      <c r="R105" s="1"/>
      <c r="S105" s="1"/>
      <c r="T105" s="1"/>
      <c r="U105" s="1"/>
      <c r="V105" s="1"/>
      <c r="W105" s="1"/>
      <c r="X105" s="1"/>
      <c r="Y105" s="1"/>
      <c r="Z105" s="1"/>
    </row>
    <row r="106" spans="1:26" ht="47.25">
      <c r="A106" s="12" t="s">
        <v>270</v>
      </c>
      <c r="B106" s="35" t="s">
        <v>271</v>
      </c>
      <c r="C106" s="449" t="s">
        <v>272</v>
      </c>
      <c r="D106" s="446">
        <v>0</v>
      </c>
      <c r="E106" s="452" t="s">
        <v>27</v>
      </c>
      <c r="F106" s="11"/>
      <c r="G106" s="11"/>
      <c r="H106" s="110"/>
      <c r="I106" s="110"/>
      <c r="J106" s="1"/>
      <c r="K106" s="1"/>
      <c r="L106" s="1"/>
      <c r="M106" s="1"/>
      <c r="N106" s="1"/>
      <c r="O106" s="1"/>
      <c r="P106" s="1"/>
      <c r="Q106" s="1"/>
      <c r="R106" s="1"/>
      <c r="S106" s="1"/>
      <c r="T106" s="1"/>
      <c r="U106" s="1"/>
      <c r="V106" s="1"/>
      <c r="W106" s="1"/>
      <c r="X106" s="1"/>
      <c r="Y106" s="1"/>
      <c r="Z106" s="1"/>
    </row>
    <row r="107" spans="1:26" ht="63">
      <c r="A107" s="12" t="s">
        <v>273</v>
      </c>
      <c r="B107" s="35" t="s">
        <v>275</v>
      </c>
      <c r="C107" s="451" t="s">
        <v>276</v>
      </c>
      <c r="D107" s="446">
        <v>0</v>
      </c>
      <c r="E107" s="452" t="s">
        <v>278</v>
      </c>
      <c r="F107" s="29"/>
      <c r="G107" s="11"/>
      <c r="H107" s="110"/>
      <c r="I107" s="110"/>
      <c r="J107" s="1"/>
      <c r="K107" s="1"/>
      <c r="L107" s="1"/>
      <c r="M107" s="1"/>
      <c r="N107" s="1"/>
      <c r="O107" s="1"/>
      <c r="P107" s="1"/>
      <c r="Q107" s="1"/>
      <c r="R107" s="1"/>
      <c r="S107" s="1"/>
      <c r="T107" s="1"/>
      <c r="U107" s="1"/>
      <c r="V107" s="1"/>
      <c r="W107" s="1"/>
      <c r="X107" s="1"/>
      <c r="Y107" s="1"/>
      <c r="Z107" s="1"/>
    </row>
    <row r="108" spans="1:26" ht="78.75">
      <c r="A108" s="12" t="s">
        <v>279</v>
      </c>
      <c r="B108" s="35" t="s">
        <v>280</v>
      </c>
      <c r="C108" s="449" t="s">
        <v>281</v>
      </c>
      <c r="D108" s="446">
        <v>0</v>
      </c>
      <c r="E108" s="452" t="s">
        <v>27</v>
      </c>
      <c r="F108" s="28" t="s">
        <v>282</v>
      </c>
      <c r="G108" s="11"/>
      <c r="H108" s="110"/>
      <c r="I108" s="110"/>
      <c r="J108" s="1"/>
      <c r="K108" s="1"/>
      <c r="L108" s="1"/>
      <c r="M108" s="1"/>
      <c r="N108" s="1"/>
      <c r="O108" s="1"/>
      <c r="P108" s="1"/>
      <c r="Q108" s="1"/>
      <c r="R108" s="1"/>
      <c r="S108" s="1"/>
      <c r="T108" s="1"/>
      <c r="U108" s="1"/>
      <c r="V108" s="1"/>
      <c r="W108" s="1"/>
      <c r="X108" s="1"/>
      <c r="Y108" s="1"/>
      <c r="Z108" s="1"/>
    </row>
    <row r="109" spans="1:26" ht="39.75" customHeight="1">
      <c r="A109" s="30" t="s">
        <v>283</v>
      </c>
      <c r="B109" s="1067" t="s">
        <v>284</v>
      </c>
      <c r="C109" s="1056"/>
      <c r="D109" s="1056"/>
      <c r="E109" s="1056"/>
      <c r="F109" s="1056"/>
      <c r="G109" s="1052"/>
      <c r="H109" s="110">
        <f>SUM(D110:D115)</f>
        <v>0</v>
      </c>
      <c r="I109" s="110">
        <f>COUNT(D110:D115)*2</f>
        <v>10</v>
      </c>
      <c r="J109" s="1"/>
      <c r="K109" s="1"/>
      <c r="L109" s="1"/>
      <c r="M109" s="1"/>
      <c r="N109" s="1"/>
      <c r="O109" s="1"/>
      <c r="P109" s="1"/>
      <c r="Q109" s="1"/>
      <c r="R109" s="1"/>
      <c r="S109" s="1"/>
      <c r="T109" s="1"/>
      <c r="U109" s="1"/>
      <c r="V109" s="1"/>
      <c r="W109" s="1"/>
      <c r="X109" s="1"/>
      <c r="Y109" s="1"/>
      <c r="Z109" s="1"/>
    </row>
    <row r="110" spans="1:26" ht="63">
      <c r="A110" s="12" t="s">
        <v>289</v>
      </c>
      <c r="B110" s="38" t="s">
        <v>291</v>
      </c>
      <c r="C110" s="449" t="s">
        <v>292</v>
      </c>
      <c r="D110" s="446">
        <v>0</v>
      </c>
      <c r="E110" s="452" t="s">
        <v>63</v>
      </c>
      <c r="F110" s="11"/>
      <c r="G110" s="11"/>
      <c r="H110" s="110"/>
      <c r="I110" s="110"/>
      <c r="J110" s="1"/>
      <c r="K110" s="1"/>
      <c r="L110" s="1"/>
      <c r="M110" s="1"/>
      <c r="N110" s="1"/>
      <c r="O110" s="1"/>
      <c r="P110" s="1"/>
      <c r="Q110" s="1"/>
      <c r="R110" s="1"/>
      <c r="S110" s="1"/>
      <c r="T110" s="1"/>
      <c r="U110" s="1"/>
      <c r="V110" s="1"/>
      <c r="W110" s="1"/>
      <c r="X110" s="1"/>
      <c r="Y110" s="1"/>
      <c r="Z110" s="1"/>
    </row>
    <row r="111" spans="1:26" ht="47.25">
      <c r="A111" s="12" t="s">
        <v>293</v>
      </c>
      <c r="B111" s="38" t="s">
        <v>294</v>
      </c>
      <c r="C111" s="449" t="s">
        <v>295</v>
      </c>
      <c r="D111" s="446">
        <v>0</v>
      </c>
      <c r="E111" s="452" t="s">
        <v>183</v>
      </c>
      <c r="F111" s="11"/>
      <c r="G111" s="11"/>
      <c r="H111" s="110"/>
      <c r="I111" s="110"/>
      <c r="J111" s="1"/>
      <c r="K111" s="1"/>
      <c r="L111" s="1"/>
      <c r="M111" s="1"/>
      <c r="N111" s="1"/>
      <c r="O111" s="1"/>
      <c r="P111" s="1"/>
      <c r="Q111" s="1"/>
      <c r="R111" s="1"/>
      <c r="S111" s="1"/>
      <c r="T111" s="1"/>
      <c r="U111" s="1"/>
      <c r="V111" s="1"/>
      <c r="W111" s="1"/>
      <c r="X111" s="1"/>
      <c r="Y111" s="1"/>
      <c r="Z111" s="1"/>
    </row>
    <row r="112" spans="1:26" ht="31.5" hidden="1">
      <c r="A112" s="14" t="s">
        <v>296</v>
      </c>
      <c r="B112" s="38" t="s">
        <v>297</v>
      </c>
      <c r="C112" s="449"/>
      <c r="D112" s="446"/>
      <c r="E112" s="452"/>
      <c r="F112" s="11"/>
      <c r="G112" s="11"/>
      <c r="H112" s="110"/>
      <c r="I112" s="110"/>
      <c r="J112" s="1"/>
      <c r="K112" s="1"/>
      <c r="L112" s="1"/>
      <c r="M112" s="1"/>
      <c r="N112" s="1"/>
      <c r="O112" s="1"/>
      <c r="P112" s="1"/>
      <c r="Q112" s="1"/>
      <c r="R112" s="1"/>
      <c r="S112" s="1"/>
      <c r="T112" s="1"/>
      <c r="U112" s="1"/>
      <c r="V112" s="1"/>
      <c r="W112" s="1"/>
      <c r="X112" s="1"/>
      <c r="Y112" s="1"/>
      <c r="Z112" s="1"/>
    </row>
    <row r="113" spans="1:26" ht="63">
      <c r="A113" s="12" t="s">
        <v>298</v>
      </c>
      <c r="B113" s="38" t="s">
        <v>299</v>
      </c>
      <c r="C113" s="449" t="s">
        <v>300</v>
      </c>
      <c r="D113" s="446">
        <v>0</v>
      </c>
      <c r="E113" s="452" t="s">
        <v>301</v>
      </c>
      <c r="F113" s="32" t="s">
        <v>302</v>
      </c>
      <c r="G113" s="11"/>
      <c r="H113" s="110"/>
      <c r="I113" s="110"/>
      <c r="J113" s="1"/>
      <c r="K113" s="1"/>
      <c r="L113" s="1"/>
      <c r="M113" s="1"/>
      <c r="N113" s="1"/>
      <c r="O113" s="1"/>
      <c r="P113" s="1"/>
      <c r="Q113" s="1"/>
      <c r="R113" s="1"/>
      <c r="S113" s="1"/>
      <c r="T113" s="1"/>
      <c r="U113" s="1"/>
      <c r="V113" s="1"/>
      <c r="W113" s="1"/>
      <c r="X113" s="1"/>
      <c r="Y113" s="1"/>
      <c r="Z113" s="1"/>
    </row>
    <row r="114" spans="1:26" ht="30">
      <c r="A114" s="12"/>
      <c r="B114" s="38"/>
      <c r="C114" s="449" t="s">
        <v>304</v>
      </c>
      <c r="D114" s="446">
        <v>0</v>
      </c>
      <c r="E114" s="533" t="s">
        <v>305</v>
      </c>
      <c r="F114" s="11"/>
      <c r="G114" s="11"/>
      <c r="H114" s="110"/>
      <c r="I114" s="110"/>
      <c r="J114" s="1"/>
      <c r="K114" s="1"/>
      <c r="L114" s="1"/>
      <c r="M114" s="1"/>
      <c r="N114" s="1"/>
      <c r="O114" s="1"/>
      <c r="P114" s="1"/>
      <c r="Q114" s="1"/>
      <c r="R114" s="1"/>
      <c r="S114" s="1"/>
      <c r="T114" s="1"/>
      <c r="U114" s="1"/>
      <c r="V114" s="1"/>
      <c r="W114" s="1"/>
      <c r="X114" s="1"/>
      <c r="Y114" s="1"/>
      <c r="Z114" s="1"/>
    </row>
    <row r="115" spans="1:26" ht="75">
      <c r="A115" s="12" t="s">
        <v>309</v>
      </c>
      <c r="B115" s="26" t="s">
        <v>310</v>
      </c>
      <c r="C115" s="450" t="s">
        <v>311</v>
      </c>
      <c r="D115" s="446">
        <v>0</v>
      </c>
      <c r="E115" s="452" t="s">
        <v>183</v>
      </c>
      <c r="F115" s="11"/>
      <c r="G115" s="11"/>
      <c r="H115" s="110"/>
      <c r="I115" s="110"/>
      <c r="J115" s="1"/>
      <c r="K115" s="1"/>
      <c r="L115" s="1"/>
      <c r="M115" s="1"/>
      <c r="N115" s="1"/>
      <c r="O115" s="1"/>
      <c r="P115" s="1"/>
      <c r="Q115" s="1"/>
      <c r="R115" s="1"/>
      <c r="S115" s="1"/>
      <c r="T115" s="1"/>
      <c r="U115" s="1"/>
      <c r="V115" s="1"/>
      <c r="W115" s="1"/>
      <c r="X115" s="1"/>
      <c r="Y115" s="1"/>
      <c r="Z115" s="1"/>
    </row>
    <row r="116" spans="1:26" ht="39.75" customHeight="1">
      <c r="A116" s="30" t="s">
        <v>314</v>
      </c>
      <c r="B116" s="1067" t="s">
        <v>315</v>
      </c>
      <c r="C116" s="1056"/>
      <c r="D116" s="1056"/>
      <c r="E116" s="1056"/>
      <c r="F116" s="1056"/>
      <c r="G116" s="1052"/>
      <c r="H116" s="110">
        <f>SUM(D117:D121)</f>
        <v>0</v>
      </c>
      <c r="I116" s="110">
        <f>COUNT(D117:D121)*2</f>
        <v>10</v>
      </c>
      <c r="J116" s="1"/>
      <c r="K116" s="1"/>
      <c r="L116" s="1"/>
      <c r="M116" s="1"/>
      <c r="N116" s="1"/>
      <c r="O116" s="1"/>
      <c r="P116" s="1"/>
      <c r="Q116" s="1"/>
      <c r="R116" s="1"/>
      <c r="S116" s="1"/>
      <c r="T116" s="1"/>
      <c r="U116" s="1"/>
      <c r="V116" s="1"/>
      <c r="W116" s="1"/>
      <c r="X116" s="1"/>
      <c r="Y116" s="1"/>
      <c r="Z116" s="1"/>
    </row>
    <row r="117" spans="1:26" ht="63">
      <c r="A117" s="12" t="s">
        <v>321</v>
      </c>
      <c r="B117" s="35" t="s">
        <v>323</v>
      </c>
      <c r="C117" s="449" t="s">
        <v>325</v>
      </c>
      <c r="D117" s="446">
        <v>0</v>
      </c>
      <c r="E117" s="452" t="s">
        <v>326</v>
      </c>
      <c r="F117" s="29" t="s">
        <v>327</v>
      </c>
      <c r="G117" s="11"/>
      <c r="H117" s="110"/>
      <c r="I117" s="110"/>
      <c r="J117" s="1"/>
      <c r="K117" s="1"/>
      <c r="L117" s="1"/>
      <c r="M117" s="1"/>
      <c r="N117" s="1"/>
      <c r="O117" s="1"/>
      <c r="P117" s="1"/>
      <c r="Q117" s="1"/>
      <c r="R117" s="1"/>
      <c r="S117" s="1"/>
      <c r="T117" s="1"/>
      <c r="U117" s="1"/>
      <c r="V117" s="1"/>
      <c r="W117" s="1"/>
      <c r="X117" s="1"/>
      <c r="Y117" s="1"/>
      <c r="Z117" s="1"/>
    </row>
    <row r="118" spans="1:26" ht="60">
      <c r="A118" s="12" t="s">
        <v>328</v>
      </c>
      <c r="B118" s="35" t="s">
        <v>329</v>
      </c>
      <c r="C118" s="451" t="s">
        <v>330</v>
      </c>
      <c r="D118" s="446">
        <v>0</v>
      </c>
      <c r="E118" s="452" t="s">
        <v>326</v>
      </c>
      <c r="F118" s="11"/>
      <c r="G118" s="11"/>
      <c r="H118" s="110"/>
      <c r="I118" s="110"/>
      <c r="J118" s="1"/>
      <c r="K118" s="1"/>
      <c r="L118" s="1"/>
      <c r="M118" s="1"/>
      <c r="N118" s="1"/>
      <c r="O118" s="1"/>
      <c r="P118" s="1"/>
      <c r="Q118" s="1"/>
      <c r="R118" s="1"/>
      <c r="S118" s="1"/>
      <c r="T118" s="1"/>
      <c r="U118" s="1"/>
      <c r="V118" s="1"/>
      <c r="W118" s="1"/>
      <c r="X118" s="1"/>
      <c r="Y118" s="1"/>
      <c r="Z118" s="1"/>
    </row>
    <row r="119" spans="1:26" ht="47.25">
      <c r="A119" s="12" t="s">
        <v>331</v>
      </c>
      <c r="B119" s="35" t="s">
        <v>332</v>
      </c>
      <c r="C119" s="451" t="s">
        <v>333</v>
      </c>
      <c r="D119" s="446">
        <v>0</v>
      </c>
      <c r="E119" s="452" t="s">
        <v>326</v>
      </c>
      <c r="F119" s="11"/>
      <c r="G119" s="11"/>
      <c r="H119" s="110"/>
      <c r="I119" s="110"/>
      <c r="J119" s="1"/>
      <c r="K119" s="1"/>
      <c r="L119" s="1"/>
      <c r="M119" s="1"/>
      <c r="N119" s="1"/>
      <c r="O119" s="1"/>
      <c r="P119" s="1"/>
      <c r="Q119" s="1"/>
      <c r="R119" s="1"/>
      <c r="S119" s="1"/>
      <c r="T119" s="1"/>
      <c r="U119" s="1"/>
      <c r="V119" s="1"/>
      <c r="W119" s="1"/>
      <c r="X119" s="1"/>
      <c r="Y119" s="1"/>
      <c r="Z119" s="1"/>
    </row>
    <row r="120" spans="1:26" ht="63">
      <c r="A120" s="12" t="s">
        <v>334</v>
      </c>
      <c r="B120" s="35" t="s">
        <v>335</v>
      </c>
      <c r="C120" s="449" t="s">
        <v>336</v>
      </c>
      <c r="D120" s="446">
        <v>0</v>
      </c>
      <c r="E120" s="452" t="s">
        <v>337</v>
      </c>
      <c r="F120" s="11"/>
      <c r="G120" s="11"/>
      <c r="H120" s="110"/>
      <c r="I120" s="110"/>
      <c r="J120" s="1"/>
      <c r="K120" s="1"/>
      <c r="L120" s="1"/>
      <c r="M120" s="1"/>
      <c r="N120" s="1"/>
      <c r="O120" s="1"/>
      <c r="P120" s="1"/>
      <c r="Q120" s="1"/>
      <c r="R120" s="1"/>
      <c r="S120" s="1"/>
      <c r="T120" s="1"/>
      <c r="U120" s="1"/>
      <c r="V120" s="1"/>
      <c r="W120" s="1"/>
      <c r="X120" s="1"/>
      <c r="Y120" s="1"/>
      <c r="Z120" s="1"/>
    </row>
    <row r="121" spans="1:26" ht="63">
      <c r="A121" s="12" t="s">
        <v>338</v>
      </c>
      <c r="B121" s="35" t="s">
        <v>339</v>
      </c>
      <c r="C121" s="449" t="s">
        <v>340</v>
      </c>
      <c r="D121" s="446">
        <v>0</v>
      </c>
      <c r="E121" s="452" t="s">
        <v>337</v>
      </c>
      <c r="F121" s="11"/>
      <c r="G121" s="11"/>
      <c r="H121" s="110"/>
      <c r="I121" s="110"/>
      <c r="J121" s="1"/>
      <c r="K121" s="1"/>
      <c r="L121" s="1"/>
      <c r="M121" s="1"/>
      <c r="N121" s="1"/>
      <c r="O121" s="1"/>
      <c r="P121" s="1"/>
      <c r="Q121" s="1"/>
      <c r="R121" s="1"/>
      <c r="S121" s="1"/>
      <c r="T121" s="1"/>
      <c r="U121" s="1"/>
      <c r="V121" s="1"/>
      <c r="W121" s="1"/>
      <c r="X121" s="1"/>
      <c r="Y121" s="1"/>
      <c r="Z121" s="1"/>
    </row>
    <row r="122" spans="1:26" ht="63" hidden="1">
      <c r="A122" s="14" t="s">
        <v>341</v>
      </c>
      <c r="B122" s="42" t="s">
        <v>342</v>
      </c>
      <c r="C122" s="511"/>
      <c r="D122" s="439"/>
      <c r="E122" s="452"/>
      <c r="F122" s="11"/>
      <c r="G122" s="11"/>
      <c r="H122" s="110"/>
      <c r="I122" s="110"/>
      <c r="J122" s="1"/>
      <c r="K122" s="1"/>
      <c r="L122" s="1"/>
      <c r="M122" s="1"/>
      <c r="N122" s="1"/>
      <c r="O122" s="1"/>
      <c r="P122" s="1"/>
      <c r="Q122" s="1"/>
      <c r="R122" s="1"/>
      <c r="S122" s="1"/>
      <c r="T122" s="1"/>
      <c r="U122" s="1"/>
      <c r="V122" s="1"/>
      <c r="W122" s="1"/>
      <c r="X122" s="1"/>
      <c r="Y122" s="1"/>
      <c r="Z122" s="1"/>
    </row>
    <row r="123" spans="1:26" ht="15.75" hidden="1">
      <c r="A123" s="761" t="s">
        <v>5383</v>
      </c>
      <c r="B123" s="1042" t="s">
        <v>4386</v>
      </c>
      <c r="C123" s="1043"/>
      <c r="D123" s="1043"/>
      <c r="E123" s="1043"/>
      <c r="F123" s="1043"/>
      <c r="G123" s="1047"/>
      <c r="H123" s="783">
        <f>SUM(D124:D134)</f>
        <v>0</v>
      </c>
      <c r="I123" s="783">
        <f>COUNT(D124:D134)*2</f>
        <v>0</v>
      </c>
      <c r="J123" s="1"/>
      <c r="K123" s="1"/>
      <c r="L123" s="1"/>
      <c r="M123" s="1"/>
      <c r="N123" s="1"/>
      <c r="O123" s="1"/>
      <c r="P123" s="1"/>
      <c r="Q123" s="1"/>
      <c r="R123" s="1"/>
      <c r="S123" s="1"/>
      <c r="T123" s="1"/>
      <c r="U123" s="1"/>
      <c r="V123" s="1"/>
      <c r="W123" s="1"/>
      <c r="X123" s="1"/>
      <c r="Y123" s="1"/>
      <c r="Z123" s="1"/>
    </row>
    <row r="124" spans="1:26" ht="75" hidden="1">
      <c r="A124" s="761" t="s">
        <v>4387</v>
      </c>
      <c r="B124" s="378" t="s">
        <v>4388</v>
      </c>
      <c r="C124" s="378" t="s">
        <v>5384</v>
      </c>
      <c r="D124" s="762"/>
      <c r="E124" s="749"/>
      <c r="F124" s="378" t="s">
        <v>5385</v>
      </c>
      <c r="G124" s="784"/>
      <c r="H124" s="783"/>
      <c r="I124" s="783"/>
      <c r="J124" s="1"/>
      <c r="K124" s="1"/>
      <c r="L124" s="1"/>
      <c r="M124" s="1"/>
      <c r="N124" s="1"/>
      <c r="O124" s="1"/>
      <c r="P124" s="1"/>
      <c r="Q124" s="1"/>
      <c r="R124" s="1"/>
      <c r="S124" s="1"/>
      <c r="T124" s="1"/>
      <c r="U124" s="1"/>
      <c r="V124" s="1"/>
      <c r="W124" s="1"/>
      <c r="X124" s="1"/>
      <c r="Y124" s="1"/>
      <c r="Z124" s="1"/>
    </row>
    <row r="125" spans="1:26" ht="45" hidden="1">
      <c r="A125" s="761" t="s">
        <v>4389</v>
      </c>
      <c r="B125" s="378" t="s">
        <v>4390</v>
      </c>
      <c r="C125" s="378" t="s">
        <v>5386</v>
      </c>
      <c r="D125" s="762"/>
      <c r="E125" s="749"/>
      <c r="F125" s="378" t="s">
        <v>5387</v>
      </c>
      <c r="G125" s="784"/>
      <c r="H125" s="783"/>
      <c r="I125" s="783"/>
      <c r="J125" s="1"/>
      <c r="K125" s="1"/>
      <c r="L125" s="1"/>
      <c r="M125" s="1"/>
      <c r="N125" s="1"/>
      <c r="O125" s="1"/>
      <c r="P125" s="1"/>
      <c r="Q125" s="1"/>
      <c r="R125" s="1"/>
      <c r="S125" s="1"/>
      <c r="T125" s="1"/>
      <c r="U125" s="1"/>
      <c r="V125" s="1"/>
      <c r="W125" s="1"/>
      <c r="X125" s="1"/>
      <c r="Y125" s="1"/>
      <c r="Z125" s="1"/>
    </row>
    <row r="126" spans="1:26" ht="135" hidden="1">
      <c r="A126" s="761" t="s">
        <v>4391</v>
      </c>
      <c r="B126" s="378" t="s">
        <v>4392</v>
      </c>
      <c r="C126" s="378" t="s">
        <v>5388</v>
      </c>
      <c r="D126" s="762"/>
      <c r="E126" s="749"/>
      <c r="F126" s="378" t="s">
        <v>5389</v>
      </c>
      <c r="G126" s="784"/>
      <c r="H126" s="783"/>
      <c r="I126" s="783"/>
      <c r="J126" s="1"/>
      <c r="K126" s="1"/>
      <c r="L126" s="1"/>
      <c r="M126" s="1"/>
      <c r="N126" s="1"/>
      <c r="O126" s="1"/>
      <c r="P126" s="1"/>
      <c r="Q126" s="1"/>
      <c r="R126" s="1"/>
      <c r="S126" s="1"/>
      <c r="T126" s="1"/>
      <c r="U126" s="1"/>
      <c r="V126" s="1"/>
      <c r="W126" s="1"/>
      <c r="X126" s="1"/>
      <c r="Y126" s="1"/>
      <c r="Z126" s="1"/>
    </row>
    <row r="127" spans="1:26" ht="105" hidden="1">
      <c r="A127" s="761" t="s">
        <v>4393</v>
      </c>
      <c r="B127" s="378" t="s">
        <v>4394</v>
      </c>
      <c r="C127" s="378" t="s">
        <v>5390</v>
      </c>
      <c r="D127" s="762"/>
      <c r="E127" s="749"/>
      <c r="F127" s="378" t="s">
        <v>5391</v>
      </c>
      <c r="G127" s="784"/>
      <c r="H127" s="783"/>
      <c r="I127" s="783"/>
      <c r="J127" s="1"/>
      <c r="K127" s="1"/>
      <c r="L127" s="1"/>
      <c r="M127" s="1"/>
      <c r="N127" s="1"/>
      <c r="O127" s="1"/>
      <c r="P127" s="1"/>
      <c r="Q127" s="1"/>
      <c r="R127" s="1"/>
      <c r="S127" s="1"/>
      <c r="T127" s="1"/>
      <c r="U127" s="1"/>
      <c r="V127" s="1"/>
      <c r="W127" s="1"/>
      <c r="X127" s="1"/>
      <c r="Y127" s="1"/>
      <c r="Z127" s="1"/>
    </row>
    <row r="128" spans="1:26" ht="150" hidden="1">
      <c r="A128" s="761" t="s">
        <v>4395</v>
      </c>
      <c r="B128" s="378" t="s">
        <v>4396</v>
      </c>
      <c r="C128" s="378" t="s">
        <v>5392</v>
      </c>
      <c r="D128" s="762"/>
      <c r="E128" s="749"/>
      <c r="F128" s="378" t="s">
        <v>5393</v>
      </c>
      <c r="G128" s="784"/>
      <c r="H128" s="783"/>
      <c r="I128" s="783"/>
      <c r="J128" s="1"/>
      <c r="K128" s="1"/>
      <c r="L128" s="1"/>
      <c r="M128" s="1"/>
      <c r="N128" s="1"/>
      <c r="O128" s="1"/>
      <c r="P128" s="1"/>
      <c r="Q128" s="1"/>
      <c r="R128" s="1"/>
      <c r="S128" s="1"/>
      <c r="T128" s="1"/>
      <c r="U128" s="1"/>
      <c r="V128" s="1"/>
      <c r="W128" s="1"/>
      <c r="X128" s="1"/>
      <c r="Y128" s="1"/>
      <c r="Z128" s="1"/>
    </row>
    <row r="129" spans="1:26" ht="60" hidden="1">
      <c r="A129" s="761" t="s">
        <v>4397</v>
      </c>
      <c r="B129" s="378" t="s">
        <v>4398</v>
      </c>
      <c r="C129" s="785" t="s">
        <v>5417</v>
      </c>
      <c r="D129" s="747"/>
      <c r="E129" s="748"/>
      <c r="F129" s="749"/>
      <c r="G129" s="784"/>
      <c r="H129" s="783"/>
      <c r="I129" s="783"/>
      <c r="J129" s="1"/>
      <c r="K129" s="1"/>
      <c r="L129" s="1"/>
      <c r="M129" s="1"/>
      <c r="N129" s="1"/>
      <c r="O129" s="1"/>
      <c r="P129" s="1"/>
      <c r="Q129" s="1"/>
      <c r="R129" s="1"/>
      <c r="S129" s="1"/>
      <c r="T129" s="1"/>
      <c r="U129" s="1"/>
      <c r="V129" s="1"/>
      <c r="W129" s="1"/>
      <c r="X129" s="1"/>
      <c r="Y129" s="1"/>
      <c r="Z129" s="1"/>
    </row>
    <row r="130" spans="1:26" ht="75" hidden="1">
      <c r="A130" s="761" t="s">
        <v>5394</v>
      </c>
      <c r="B130" s="378" t="s">
        <v>4400</v>
      </c>
      <c r="C130" s="785" t="s">
        <v>5418</v>
      </c>
      <c r="D130" s="747"/>
      <c r="E130" s="748"/>
      <c r="F130" s="749"/>
      <c r="G130" s="784"/>
      <c r="H130" s="783"/>
      <c r="I130" s="783"/>
      <c r="J130" s="1"/>
      <c r="K130" s="1"/>
      <c r="L130" s="1"/>
      <c r="M130" s="1"/>
      <c r="N130" s="1"/>
      <c r="O130" s="1"/>
      <c r="P130" s="1"/>
      <c r="Q130" s="1"/>
      <c r="R130" s="1"/>
      <c r="S130" s="1"/>
      <c r="T130" s="1"/>
      <c r="U130" s="1"/>
      <c r="V130" s="1"/>
      <c r="W130" s="1"/>
      <c r="X130" s="1"/>
      <c r="Y130" s="1"/>
      <c r="Z130" s="1"/>
    </row>
    <row r="131" spans="1:26" ht="90" hidden="1">
      <c r="A131" s="761" t="s">
        <v>4401</v>
      </c>
      <c r="B131" s="378" t="s">
        <v>4402</v>
      </c>
      <c r="C131" s="378" t="s">
        <v>5395</v>
      </c>
      <c r="D131" s="762"/>
      <c r="E131" s="749"/>
      <c r="F131" s="378" t="s">
        <v>5396</v>
      </c>
      <c r="G131" s="784"/>
      <c r="H131" s="783"/>
      <c r="I131" s="783"/>
      <c r="J131" s="1"/>
      <c r="K131" s="1"/>
      <c r="L131" s="1"/>
      <c r="M131" s="1"/>
      <c r="N131" s="1"/>
      <c r="O131" s="1"/>
      <c r="P131" s="1"/>
      <c r="Q131" s="1"/>
      <c r="R131" s="1"/>
      <c r="S131" s="1"/>
      <c r="T131" s="1"/>
      <c r="U131" s="1"/>
      <c r="V131" s="1"/>
      <c r="W131" s="1"/>
      <c r="X131" s="1"/>
      <c r="Y131" s="1"/>
      <c r="Z131" s="1"/>
    </row>
    <row r="132" spans="1:26" ht="165" hidden="1">
      <c r="A132" s="761" t="s">
        <v>4403</v>
      </c>
      <c r="B132" s="378" t="s">
        <v>4404</v>
      </c>
      <c r="C132" s="378" t="s">
        <v>5397</v>
      </c>
      <c r="D132" s="762"/>
      <c r="E132" s="749"/>
      <c r="F132" s="378" t="s">
        <v>5398</v>
      </c>
      <c r="G132" s="784"/>
      <c r="H132" s="783"/>
      <c r="I132" s="783"/>
      <c r="J132" s="1"/>
      <c r="K132" s="1"/>
      <c r="L132" s="1"/>
      <c r="M132" s="1"/>
      <c r="N132" s="1"/>
      <c r="O132" s="1"/>
      <c r="P132" s="1"/>
      <c r="Q132" s="1"/>
      <c r="R132" s="1"/>
      <c r="S132" s="1"/>
      <c r="T132" s="1"/>
      <c r="U132" s="1"/>
      <c r="V132" s="1"/>
      <c r="W132" s="1"/>
      <c r="X132" s="1"/>
      <c r="Y132" s="1"/>
      <c r="Z132" s="1"/>
    </row>
    <row r="133" spans="1:26" ht="135" hidden="1">
      <c r="A133" s="761" t="s">
        <v>4405</v>
      </c>
      <c r="B133" s="378" t="s">
        <v>4406</v>
      </c>
      <c r="C133" s="378" t="s">
        <v>5399</v>
      </c>
      <c r="D133" s="762"/>
      <c r="E133" s="749"/>
      <c r="F133" s="378" t="s">
        <v>5400</v>
      </c>
      <c r="G133" s="784"/>
      <c r="H133" s="783"/>
      <c r="I133" s="783"/>
      <c r="J133" s="1"/>
      <c r="K133" s="1"/>
      <c r="L133" s="1"/>
      <c r="M133" s="1"/>
      <c r="N133" s="1"/>
      <c r="O133" s="1"/>
      <c r="P133" s="1"/>
      <c r="Q133" s="1"/>
      <c r="R133" s="1"/>
      <c r="S133" s="1"/>
      <c r="T133" s="1"/>
      <c r="U133" s="1"/>
      <c r="V133" s="1"/>
      <c r="W133" s="1"/>
      <c r="X133" s="1"/>
      <c r="Y133" s="1"/>
      <c r="Z133" s="1"/>
    </row>
    <row r="134" spans="1:26" ht="60" hidden="1">
      <c r="A134" s="761" t="s">
        <v>4407</v>
      </c>
      <c r="B134" s="378" t="s">
        <v>4408</v>
      </c>
      <c r="C134" s="378" t="s">
        <v>5401</v>
      </c>
      <c r="D134" s="766"/>
      <c r="E134" s="740"/>
      <c r="F134" s="378" t="s">
        <v>5402</v>
      </c>
      <c r="G134" s="784"/>
      <c r="H134" s="783"/>
      <c r="I134" s="783"/>
      <c r="J134" s="1"/>
      <c r="K134" s="1"/>
      <c r="L134" s="1"/>
      <c r="M134" s="1"/>
      <c r="N134" s="1"/>
      <c r="O134" s="1"/>
      <c r="P134" s="1"/>
      <c r="Q134" s="1"/>
      <c r="R134" s="1"/>
      <c r="S134" s="1"/>
      <c r="T134" s="1"/>
      <c r="U134" s="1"/>
      <c r="V134" s="1"/>
      <c r="W134" s="1"/>
      <c r="X134" s="1"/>
      <c r="Y134" s="1"/>
      <c r="Z134" s="1"/>
    </row>
    <row r="135" spans="1:26" ht="18.75">
      <c r="A135" s="9"/>
      <c r="B135" s="1079" t="s">
        <v>345</v>
      </c>
      <c r="C135" s="1056"/>
      <c r="D135" s="1056"/>
      <c r="E135" s="1056"/>
      <c r="F135" s="1056"/>
      <c r="G135" s="1069"/>
      <c r="H135" s="110">
        <f>H136+H161+H167+H173+H184+H190+H205</f>
        <v>0</v>
      </c>
      <c r="I135" s="110">
        <f>I136+I161+I167+I173+I184+I190+I205</f>
        <v>134</v>
      </c>
      <c r="J135" s="1"/>
      <c r="K135" s="1"/>
      <c r="L135" s="1"/>
      <c r="M135" s="1"/>
      <c r="N135" s="1"/>
      <c r="O135" s="1"/>
      <c r="P135" s="1"/>
      <c r="Q135" s="1"/>
      <c r="R135" s="1"/>
      <c r="S135" s="1"/>
      <c r="T135" s="1"/>
      <c r="U135" s="1"/>
      <c r="V135" s="1"/>
      <c r="W135" s="1"/>
      <c r="X135" s="1"/>
      <c r="Y135" s="1"/>
      <c r="Z135" s="1"/>
    </row>
    <row r="136" spans="1:26" ht="39.75" customHeight="1">
      <c r="A136" s="12" t="s">
        <v>355</v>
      </c>
      <c r="B136" s="1063" t="s">
        <v>356</v>
      </c>
      <c r="C136" s="1056"/>
      <c r="D136" s="1056"/>
      <c r="E136" s="1056"/>
      <c r="F136" s="1056"/>
      <c r="G136" s="1052"/>
      <c r="H136" s="110">
        <f>SUM(D137:D160)</f>
        <v>0</v>
      </c>
      <c r="I136" s="110">
        <f>COUNT(D137:D160)*2</f>
        <v>46</v>
      </c>
      <c r="J136" s="1"/>
      <c r="K136" s="1"/>
      <c r="L136" s="1"/>
      <c r="M136" s="1"/>
      <c r="N136" s="1"/>
      <c r="O136" s="1"/>
      <c r="P136" s="1"/>
      <c r="Q136" s="1"/>
      <c r="R136" s="1"/>
      <c r="S136" s="1"/>
      <c r="T136" s="1"/>
      <c r="U136" s="1"/>
      <c r="V136" s="1"/>
      <c r="W136" s="1"/>
      <c r="X136" s="1"/>
      <c r="Y136" s="1"/>
      <c r="Z136" s="1"/>
    </row>
    <row r="137" spans="1:26" ht="47.25">
      <c r="A137" s="12" t="s">
        <v>358</v>
      </c>
      <c r="B137" s="44" t="s">
        <v>359</v>
      </c>
      <c r="C137" s="449" t="s">
        <v>363</v>
      </c>
      <c r="D137" s="446">
        <v>0</v>
      </c>
      <c r="E137" s="448" t="s">
        <v>183</v>
      </c>
      <c r="F137" s="10" t="s">
        <v>364</v>
      </c>
      <c r="G137" s="11"/>
      <c r="H137" s="110"/>
      <c r="I137" s="110"/>
      <c r="J137" s="1"/>
      <c r="K137" s="1"/>
      <c r="L137" s="1"/>
      <c r="M137" s="1"/>
      <c r="N137" s="1"/>
      <c r="O137" s="1"/>
      <c r="P137" s="1"/>
      <c r="Q137" s="1"/>
      <c r="R137" s="1"/>
      <c r="S137" s="1"/>
      <c r="T137" s="1"/>
      <c r="U137" s="1"/>
      <c r="V137" s="1"/>
      <c r="W137" s="1"/>
      <c r="X137" s="1"/>
      <c r="Y137" s="1"/>
      <c r="Z137" s="1"/>
    </row>
    <row r="138" spans="1:26" ht="60">
      <c r="A138" s="12"/>
      <c r="B138" s="44"/>
      <c r="C138" s="449" t="s">
        <v>366</v>
      </c>
      <c r="D138" s="446">
        <v>0</v>
      </c>
      <c r="E138" s="448" t="s">
        <v>183</v>
      </c>
      <c r="F138" s="34" t="s">
        <v>367</v>
      </c>
      <c r="G138" s="11"/>
      <c r="H138" s="110"/>
      <c r="I138" s="110"/>
      <c r="J138" s="1"/>
      <c r="K138" s="1"/>
      <c r="L138" s="1"/>
      <c r="M138" s="1"/>
      <c r="N138" s="1"/>
      <c r="O138" s="1"/>
      <c r="P138" s="1"/>
      <c r="Q138" s="1"/>
      <c r="R138" s="1"/>
      <c r="S138" s="1"/>
      <c r="T138" s="1"/>
      <c r="U138" s="1"/>
      <c r="V138" s="1"/>
      <c r="W138" s="1"/>
      <c r="X138" s="1"/>
      <c r="Y138" s="1"/>
      <c r="Z138" s="1"/>
    </row>
    <row r="139" spans="1:26" ht="31.5">
      <c r="A139" s="12" t="s">
        <v>368</v>
      </c>
      <c r="B139" s="45" t="s">
        <v>370</v>
      </c>
      <c r="C139" s="449" t="s">
        <v>373</v>
      </c>
      <c r="D139" s="446">
        <v>0</v>
      </c>
      <c r="E139" s="448" t="s">
        <v>183</v>
      </c>
      <c r="F139" s="28" t="s">
        <v>374</v>
      </c>
      <c r="G139" s="11"/>
      <c r="H139" s="110"/>
      <c r="I139" s="110"/>
      <c r="J139" s="1"/>
      <c r="K139" s="1"/>
      <c r="L139" s="1"/>
      <c r="M139" s="1"/>
      <c r="N139" s="1"/>
      <c r="O139" s="1"/>
      <c r="P139" s="1"/>
      <c r="Q139" s="1"/>
      <c r="R139" s="1"/>
      <c r="S139" s="1"/>
      <c r="T139" s="1"/>
      <c r="U139" s="1"/>
      <c r="V139" s="1"/>
      <c r="W139" s="1"/>
      <c r="X139" s="1"/>
      <c r="Y139" s="1"/>
      <c r="Z139" s="1"/>
    </row>
    <row r="140" spans="1:26" ht="30">
      <c r="A140" s="12"/>
      <c r="B140" s="45"/>
      <c r="C140" s="449" t="s">
        <v>375</v>
      </c>
      <c r="D140" s="446">
        <v>0</v>
      </c>
      <c r="E140" s="448" t="s">
        <v>183</v>
      </c>
      <c r="F140" s="34" t="s">
        <v>376</v>
      </c>
      <c r="G140" s="11"/>
      <c r="H140" s="112"/>
      <c r="I140" s="110"/>
      <c r="J140" s="1"/>
      <c r="K140" s="1"/>
      <c r="L140" s="1"/>
      <c r="M140" s="1"/>
      <c r="N140" s="1"/>
      <c r="O140" s="1"/>
      <c r="P140" s="1"/>
      <c r="Q140" s="1"/>
      <c r="R140" s="1"/>
      <c r="S140" s="1"/>
      <c r="T140" s="1"/>
      <c r="U140" s="1"/>
      <c r="V140" s="1"/>
      <c r="W140" s="1"/>
      <c r="X140" s="1"/>
      <c r="Y140" s="1"/>
      <c r="Z140" s="1"/>
    </row>
    <row r="141" spans="1:26" ht="30">
      <c r="A141" s="12"/>
      <c r="B141" s="45"/>
      <c r="C141" s="449" t="s">
        <v>377</v>
      </c>
      <c r="D141" s="446">
        <v>0</v>
      </c>
      <c r="E141" s="448" t="s">
        <v>183</v>
      </c>
      <c r="F141" s="28" t="s">
        <v>378</v>
      </c>
      <c r="G141" s="11"/>
      <c r="H141" s="110"/>
      <c r="I141" s="110"/>
      <c r="J141" s="1"/>
      <c r="K141" s="1"/>
      <c r="L141" s="1"/>
      <c r="M141" s="1"/>
      <c r="N141" s="1"/>
      <c r="O141" s="1"/>
      <c r="P141" s="1"/>
      <c r="Q141" s="1"/>
      <c r="R141" s="1"/>
      <c r="S141" s="1"/>
      <c r="T141" s="1"/>
      <c r="U141" s="1"/>
      <c r="V141" s="1"/>
      <c r="W141" s="1"/>
      <c r="X141" s="1"/>
      <c r="Y141" s="1"/>
      <c r="Z141" s="1"/>
    </row>
    <row r="142" spans="1:26" ht="45">
      <c r="A142" s="12"/>
      <c r="B142" s="45"/>
      <c r="C142" s="449" t="s">
        <v>379</v>
      </c>
      <c r="D142" s="446">
        <v>0</v>
      </c>
      <c r="E142" s="448" t="s">
        <v>183</v>
      </c>
      <c r="F142" s="28" t="s">
        <v>380</v>
      </c>
      <c r="G142" s="11"/>
      <c r="H142" s="110"/>
      <c r="I142" s="110"/>
      <c r="J142" s="1"/>
      <c r="K142" s="1"/>
      <c r="L142" s="1"/>
      <c r="M142" s="1"/>
      <c r="N142" s="1"/>
      <c r="O142" s="1"/>
      <c r="P142" s="1"/>
      <c r="Q142" s="1"/>
      <c r="R142" s="1"/>
      <c r="S142" s="1"/>
      <c r="T142" s="1"/>
      <c r="U142" s="1"/>
      <c r="V142" s="1"/>
      <c r="W142" s="1"/>
      <c r="X142" s="1"/>
      <c r="Y142" s="1"/>
      <c r="Z142" s="1"/>
    </row>
    <row r="143" spans="1:26" ht="30">
      <c r="A143" s="12"/>
      <c r="B143" s="46"/>
      <c r="C143" s="447" t="s">
        <v>381</v>
      </c>
      <c r="D143" s="446">
        <v>0</v>
      </c>
      <c r="E143" s="448" t="s">
        <v>183</v>
      </c>
      <c r="F143" s="11"/>
      <c r="G143" s="11"/>
      <c r="H143" s="110"/>
      <c r="I143" s="110"/>
      <c r="J143" s="1"/>
      <c r="K143" s="1"/>
      <c r="L143" s="1"/>
      <c r="M143" s="1"/>
      <c r="N143" s="1"/>
      <c r="O143" s="1"/>
      <c r="P143" s="1"/>
      <c r="Q143" s="1"/>
      <c r="R143" s="1"/>
      <c r="S143" s="1"/>
      <c r="T143" s="1"/>
      <c r="U143" s="1"/>
      <c r="V143" s="1"/>
      <c r="W143" s="1"/>
      <c r="X143" s="1"/>
      <c r="Y143" s="1"/>
      <c r="Z143" s="1"/>
    </row>
    <row r="144" spans="1:26" ht="30">
      <c r="A144" s="12"/>
      <c r="B144" s="45"/>
      <c r="C144" s="447" t="s">
        <v>382</v>
      </c>
      <c r="D144" s="446">
        <v>0</v>
      </c>
      <c r="E144" s="448" t="s">
        <v>183</v>
      </c>
      <c r="F144" s="11"/>
      <c r="G144" s="11"/>
      <c r="H144" s="110"/>
      <c r="I144" s="110"/>
      <c r="J144" s="1"/>
      <c r="K144" s="1"/>
      <c r="L144" s="1"/>
      <c r="M144" s="1"/>
      <c r="N144" s="1"/>
      <c r="O144" s="1"/>
      <c r="P144" s="1"/>
      <c r="Q144" s="1"/>
      <c r="R144" s="1"/>
      <c r="S144" s="1"/>
      <c r="T144" s="1"/>
      <c r="U144" s="1"/>
      <c r="V144" s="1"/>
      <c r="W144" s="1"/>
      <c r="X144" s="1"/>
      <c r="Y144" s="1"/>
      <c r="Z144" s="1"/>
    </row>
    <row r="145" spans="1:26" ht="47.25">
      <c r="A145" s="12" t="s">
        <v>384</v>
      </c>
      <c r="B145" s="44" t="s">
        <v>385</v>
      </c>
      <c r="C145" s="449" t="s">
        <v>386</v>
      </c>
      <c r="D145" s="446">
        <v>0</v>
      </c>
      <c r="E145" s="448" t="s">
        <v>183</v>
      </c>
      <c r="F145" s="28"/>
      <c r="G145" s="11"/>
      <c r="H145" s="110"/>
      <c r="I145" s="110"/>
      <c r="J145" s="1"/>
      <c r="K145" s="1"/>
      <c r="L145" s="1"/>
      <c r="M145" s="1"/>
      <c r="N145" s="1"/>
      <c r="O145" s="1"/>
      <c r="P145" s="1"/>
      <c r="Q145" s="1"/>
      <c r="R145" s="1"/>
      <c r="S145" s="1"/>
      <c r="T145" s="1"/>
      <c r="U145" s="1"/>
      <c r="V145" s="1"/>
      <c r="W145" s="1"/>
      <c r="X145" s="1"/>
      <c r="Y145" s="1"/>
      <c r="Z145" s="1"/>
    </row>
    <row r="146" spans="1:26" ht="30">
      <c r="A146" s="12"/>
      <c r="B146" s="44"/>
      <c r="C146" s="449" t="s">
        <v>387</v>
      </c>
      <c r="D146" s="446">
        <v>0</v>
      </c>
      <c r="E146" s="448" t="s">
        <v>183</v>
      </c>
      <c r="F146" s="28"/>
      <c r="G146" s="11"/>
      <c r="H146" s="110"/>
      <c r="I146" s="110"/>
      <c r="J146" s="1"/>
      <c r="K146" s="1"/>
      <c r="L146" s="1"/>
      <c r="M146" s="1"/>
      <c r="N146" s="1"/>
      <c r="O146" s="1"/>
      <c r="P146" s="1"/>
      <c r="Q146" s="1"/>
      <c r="R146" s="1"/>
      <c r="S146" s="1"/>
      <c r="T146" s="1"/>
      <c r="U146" s="1"/>
      <c r="V146" s="1"/>
      <c r="W146" s="1"/>
      <c r="X146" s="1"/>
      <c r="Y146" s="1"/>
      <c r="Z146" s="1"/>
    </row>
    <row r="147" spans="1:26" ht="30">
      <c r="A147" s="12"/>
      <c r="B147" s="44"/>
      <c r="C147" s="449" t="s">
        <v>389</v>
      </c>
      <c r="D147" s="446">
        <v>0</v>
      </c>
      <c r="E147" s="448" t="s">
        <v>183</v>
      </c>
      <c r="F147" s="28"/>
      <c r="G147" s="11"/>
      <c r="H147" s="110"/>
      <c r="I147" s="110"/>
      <c r="J147" s="1"/>
      <c r="K147" s="1"/>
      <c r="L147" s="1"/>
      <c r="M147" s="1"/>
      <c r="N147" s="1"/>
      <c r="O147" s="1"/>
      <c r="P147" s="1"/>
      <c r="Q147" s="1"/>
      <c r="R147" s="1"/>
      <c r="S147" s="1"/>
      <c r="T147" s="1"/>
      <c r="U147" s="1"/>
      <c r="V147" s="1"/>
      <c r="W147" s="1"/>
      <c r="X147" s="1"/>
      <c r="Y147" s="1"/>
      <c r="Z147" s="1"/>
    </row>
    <row r="148" spans="1:26" ht="45">
      <c r="A148" s="12"/>
      <c r="B148" s="44"/>
      <c r="C148" s="449" t="s">
        <v>390</v>
      </c>
      <c r="D148" s="446">
        <v>0</v>
      </c>
      <c r="E148" s="448" t="s">
        <v>183</v>
      </c>
      <c r="F148" s="29"/>
      <c r="G148" s="11"/>
      <c r="H148" s="110"/>
      <c r="I148" s="110"/>
      <c r="J148" s="1"/>
      <c r="K148" s="1"/>
      <c r="L148" s="1"/>
      <c r="M148" s="1"/>
      <c r="N148" s="1"/>
      <c r="O148" s="1"/>
      <c r="P148" s="1"/>
      <c r="Q148" s="1"/>
      <c r="R148" s="1"/>
      <c r="S148" s="1"/>
      <c r="T148" s="1"/>
      <c r="U148" s="1"/>
      <c r="V148" s="1"/>
      <c r="W148" s="1"/>
      <c r="X148" s="1"/>
      <c r="Y148" s="1"/>
      <c r="Z148" s="1"/>
    </row>
    <row r="149" spans="1:26" ht="15.75" hidden="1">
      <c r="A149" s="14"/>
      <c r="B149" s="44"/>
      <c r="C149" s="450"/>
      <c r="D149" s="446"/>
      <c r="E149" s="448"/>
      <c r="F149" s="29"/>
      <c r="G149" s="11"/>
      <c r="H149" s="110"/>
      <c r="I149" s="110"/>
      <c r="J149" s="1"/>
      <c r="K149" s="1"/>
      <c r="L149" s="1"/>
      <c r="M149" s="1"/>
      <c r="N149" s="1"/>
      <c r="O149" s="1"/>
      <c r="P149" s="1"/>
      <c r="Q149" s="1"/>
      <c r="R149" s="1"/>
      <c r="S149" s="1"/>
      <c r="T149" s="1"/>
      <c r="U149" s="1"/>
      <c r="V149" s="1"/>
      <c r="W149" s="1"/>
      <c r="X149" s="1"/>
      <c r="Y149" s="1"/>
      <c r="Z149" s="1"/>
    </row>
    <row r="150" spans="1:26" ht="15.75">
      <c r="A150" s="12"/>
      <c r="B150" s="44"/>
      <c r="C150" s="450" t="s">
        <v>393</v>
      </c>
      <c r="D150" s="446">
        <v>0</v>
      </c>
      <c r="E150" s="448" t="s">
        <v>183</v>
      </c>
      <c r="F150" s="11"/>
      <c r="G150" s="11"/>
      <c r="H150" s="110"/>
      <c r="I150" s="110"/>
      <c r="J150" s="1"/>
      <c r="K150" s="1"/>
      <c r="L150" s="1"/>
      <c r="M150" s="1"/>
      <c r="N150" s="1"/>
      <c r="O150" s="1"/>
      <c r="P150" s="1"/>
      <c r="Q150" s="1"/>
      <c r="R150" s="1"/>
      <c r="S150" s="1"/>
      <c r="T150" s="1"/>
      <c r="U150" s="1"/>
      <c r="V150" s="1"/>
      <c r="W150" s="1"/>
      <c r="X150" s="1"/>
      <c r="Y150" s="1"/>
      <c r="Z150" s="1"/>
    </row>
    <row r="151" spans="1:26" ht="45">
      <c r="A151" s="12"/>
      <c r="B151" s="15"/>
      <c r="C151" s="450" t="s">
        <v>396</v>
      </c>
      <c r="D151" s="446">
        <v>0</v>
      </c>
      <c r="E151" s="448" t="s">
        <v>183</v>
      </c>
      <c r="F151" s="28"/>
      <c r="G151" s="11"/>
      <c r="H151" s="110"/>
      <c r="I151" s="110"/>
      <c r="J151" s="1"/>
      <c r="K151" s="1"/>
      <c r="L151" s="1"/>
      <c r="M151" s="1"/>
      <c r="N151" s="1"/>
      <c r="O151" s="1"/>
      <c r="P151" s="1"/>
      <c r="Q151" s="1"/>
      <c r="R151" s="1"/>
      <c r="S151" s="1"/>
      <c r="T151" s="1"/>
      <c r="U151" s="1"/>
      <c r="V151" s="1"/>
      <c r="W151" s="1"/>
      <c r="X151" s="1"/>
      <c r="Y151" s="1"/>
      <c r="Z151" s="1"/>
    </row>
    <row r="152" spans="1:26" ht="45">
      <c r="A152" s="12"/>
      <c r="B152" s="44"/>
      <c r="C152" s="449" t="s">
        <v>398</v>
      </c>
      <c r="D152" s="446">
        <v>0</v>
      </c>
      <c r="E152" s="448" t="s">
        <v>183</v>
      </c>
      <c r="F152" s="28"/>
      <c r="G152" s="11"/>
      <c r="H152" s="110"/>
      <c r="I152" s="110"/>
      <c r="J152" s="1"/>
      <c r="K152" s="1"/>
      <c r="L152" s="1"/>
      <c r="M152" s="1"/>
      <c r="N152" s="1"/>
      <c r="O152" s="1"/>
      <c r="P152" s="1"/>
      <c r="Q152" s="1"/>
      <c r="R152" s="1"/>
      <c r="S152" s="1"/>
      <c r="T152" s="1"/>
      <c r="U152" s="1"/>
      <c r="V152" s="1"/>
      <c r="W152" s="1"/>
      <c r="X152" s="1"/>
      <c r="Y152" s="1"/>
      <c r="Z152" s="1"/>
    </row>
    <row r="153" spans="1:26" ht="30">
      <c r="A153" s="12"/>
      <c r="B153" s="44"/>
      <c r="C153" s="515" t="s">
        <v>399</v>
      </c>
      <c r="D153" s="540">
        <v>0</v>
      </c>
      <c r="E153" s="534" t="s">
        <v>183</v>
      </c>
      <c r="F153" s="49"/>
      <c r="G153" s="11"/>
      <c r="H153" s="110"/>
      <c r="I153" s="110"/>
      <c r="J153" s="1"/>
      <c r="K153" s="1"/>
      <c r="L153" s="1"/>
      <c r="M153" s="1"/>
      <c r="N153" s="1"/>
      <c r="O153" s="1"/>
      <c r="P153" s="1"/>
      <c r="Q153" s="1"/>
      <c r="R153" s="1"/>
      <c r="S153" s="1"/>
      <c r="T153" s="1"/>
      <c r="U153" s="1"/>
      <c r="V153" s="1"/>
      <c r="W153" s="1"/>
      <c r="X153" s="1"/>
      <c r="Y153" s="1"/>
      <c r="Z153" s="1"/>
    </row>
    <row r="154" spans="1:26" ht="30">
      <c r="A154" s="12"/>
      <c r="B154" s="50"/>
      <c r="C154" s="516" t="s">
        <v>410</v>
      </c>
      <c r="D154" s="446">
        <v>0</v>
      </c>
      <c r="E154" s="448" t="s">
        <v>183</v>
      </c>
      <c r="F154" s="1"/>
      <c r="G154" s="11"/>
      <c r="H154" s="110"/>
      <c r="I154" s="110"/>
      <c r="J154" s="1"/>
      <c r="K154" s="1"/>
      <c r="L154" s="1"/>
      <c r="M154" s="1"/>
      <c r="N154" s="1"/>
      <c r="O154" s="1"/>
      <c r="P154" s="1"/>
      <c r="Q154" s="1"/>
      <c r="R154" s="1"/>
      <c r="S154" s="1"/>
      <c r="T154" s="1"/>
      <c r="U154" s="1"/>
      <c r="V154" s="1"/>
      <c r="W154" s="1"/>
      <c r="X154" s="1"/>
      <c r="Y154" s="1"/>
      <c r="Z154" s="1"/>
    </row>
    <row r="155" spans="1:26" ht="63">
      <c r="A155" s="12" t="s">
        <v>413</v>
      </c>
      <c r="B155" s="51" t="s">
        <v>414</v>
      </c>
      <c r="C155" s="98" t="s">
        <v>418</v>
      </c>
      <c r="D155" s="446">
        <v>0</v>
      </c>
      <c r="E155" s="535" t="s">
        <v>183</v>
      </c>
      <c r="F155" s="52"/>
      <c r="G155" s="11"/>
      <c r="H155" s="110"/>
      <c r="I155" s="110"/>
      <c r="J155" s="1"/>
      <c r="K155" s="1"/>
      <c r="L155" s="1"/>
      <c r="M155" s="1"/>
      <c r="N155" s="1"/>
      <c r="O155" s="1"/>
      <c r="P155" s="1"/>
      <c r="Q155" s="1"/>
      <c r="R155" s="1"/>
      <c r="S155" s="1"/>
      <c r="T155" s="1"/>
      <c r="U155" s="1"/>
      <c r="V155" s="1"/>
      <c r="W155" s="1"/>
      <c r="X155" s="1"/>
      <c r="Y155" s="1"/>
      <c r="Z155" s="1"/>
    </row>
    <row r="156" spans="1:26" ht="47.25">
      <c r="A156" s="12" t="s">
        <v>433</v>
      </c>
      <c r="B156" s="44" t="s">
        <v>424</v>
      </c>
      <c r="C156" s="449" t="s">
        <v>435</v>
      </c>
      <c r="D156" s="446">
        <v>0</v>
      </c>
      <c r="E156" s="535" t="s">
        <v>183</v>
      </c>
      <c r="F156" s="11"/>
      <c r="G156" s="11"/>
      <c r="H156" s="110"/>
      <c r="I156" s="110"/>
      <c r="J156" s="1"/>
      <c r="K156" s="1"/>
      <c r="L156" s="1"/>
      <c r="M156" s="1"/>
      <c r="N156" s="1"/>
      <c r="O156" s="1"/>
      <c r="P156" s="1"/>
      <c r="Q156" s="1"/>
      <c r="R156" s="1"/>
      <c r="S156" s="1"/>
      <c r="T156" s="1"/>
      <c r="U156" s="1"/>
      <c r="V156" s="1"/>
      <c r="W156" s="1"/>
      <c r="X156" s="1"/>
      <c r="Y156" s="1"/>
      <c r="Z156" s="1"/>
    </row>
    <row r="157" spans="1:26" ht="90">
      <c r="A157" s="12" t="s">
        <v>436</v>
      </c>
      <c r="B157" s="44" t="s">
        <v>428</v>
      </c>
      <c r="C157" s="449" t="s">
        <v>438</v>
      </c>
      <c r="D157" s="446">
        <v>0</v>
      </c>
      <c r="E157" s="535" t="s">
        <v>183</v>
      </c>
      <c r="F157" s="28" t="s">
        <v>440</v>
      </c>
      <c r="G157" s="11"/>
      <c r="H157" s="110"/>
      <c r="I157" s="110"/>
      <c r="J157" s="1"/>
      <c r="K157" s="1"/>
      <c r="L157" s="1"/>
      <c r="M157" s="1"/>
      <c r="N157" s="1"/>
      <c r="O157" s="1"/>
      <c r="P157" s="1"/>
      <c r="Q157" s="1"/>
      <c r="R157" s="1"/>
      <c r="S157" s="1"/>
      <c r="T157" s="1"/>
      <c r="U157" s="1"/>
      <c r="V157" s="1"/>
      <c r="W157" s="1"/>
      <c r="X157" s="1"/>
      <c r="Y157" s="1"/>
      <c r="Z157" s="1"/>
    </row>
    <row r="158" spans="1:26" ht="135">
      <c r="A158" s="12" t="s">
        <v>443</v>
      </c>
      <c r="B158" s="44" t="s">
        <v>431</v>
      </c>
      <c r="C158" s="449" t="s">
        <v>444</v>
      </c>
      <c r="D158" s="446">
        <v>0</v>
      </c>
      <c r="E158" s="535" t="s">
        <v>183</v>
      </c>
      <c r="F158" s="28" t="s">
        <v>445</v>
      </c>
      <c r="G158" s="11"/>
      <c r="H158" s="110"/>
      <c r="I158" s="110"/>
      <c r="J158" s="1"/>
      <c r="K158" s="1"/>
      <c r="L158" s="1"/>
      <c r="M158" s="1"/>
      <c r="N158" s="1"/>
      <c r="O158" s="1"/>
      <c r="P158" s="1"/>
      <c r="Q158" s="1"/>
      <c r="R158" s="1"/>
      <c r="S158" s="1"/>
      <c r="T158" s="1"/>
      <c r="U158" s="1"/>
      <c r="V158" s="1"/>
      <c r="W158" s="1"/>
      <c r="X158" s="1"/>
      <c r="Y158" s="1"/>
      <c r="Z158" s="1"/>
    </row>
    <row r="159" spans="1:26" ht="60">
      <c r="A159" s="12"/>
      <c r="B159" s="15"/>
      <c r="C159" s="449" t="s">
        <v>448</v>
      </c>
      <c r="D159" s="446">
        <v>0</v>
      </c>
      <c r="E159" s="535" t="s">
        <v>183</v>
      </c>
      <c r="F159" s="28"/>
      <c r="G159" s="11"/>
      <c r="H159" s="110"/>
      <c r="I159" s="110"/>
      <c r="J159" s="1"/>
      <c r="K159" s="1"/>
      <c r="L159" s="1"/>
      <c r="M159" s="1"/>
      <c r="N159" s="1"/>
      <c r="O159" s="1"/>
      <c r="P159" s="1"/>
      <c r="Q159" s="1"/>
      <c r="R159" s="1"/>
      <c r="S159" s="1"/>
      <c r="T159" s="1"/>
      <c r="U159" s="1"/>
      <c r="V159" s="1"/>
      <c r="W159" s="1"/>
      <c r="X159" s="1"/>
      <c r="Y159" s="1"/>
      <c r="Z159" s="1"/>
    </row>
    <row r="160" spans="1:26" ht="30">
      <c r="A160" s="12"/>
      <c r="B160" s="15"/>
      <c r="C160" s="450" t="s">
        <v>450</v>
      </c>
      <c r="D160" s="446">
        <v>0</v>
      </c>
      <c r="E160" s="535" t="s">
        <v>183</v>
      </c>
      <c r="F160" s="28"/>
      <c r="G160" s="11"/>
      <c r="H160" s="110"/>
      <c r="I160" s="110"/>
      <c r="J160" s="1"/>
      <c r="K160" s="1"/>
      <c r="L160" s="1"/>
      <c r="M160" s="1"/>
      <c r="N160" s="1"/>
      <c r="O160" s="1"/>
      <c r="P160" s="1"/>
      <c r="Q160" s="1"/>
      <c r="R160" s="1"/>
      <c r="S160" s="1"/>
      <c r="T160" s="1"/>
      <c r="U160" s="1"/>
      <c r="V160" s="1"/>
      <c r="W160" s="1"/>
      <c r="X160" s="1"/>
      <c r="Y160" s="1"/>
      <c r="Z160" s="1"/>
    </row>
    <row r="161" spans="1:26" ht="39.75" customHeight="1">
      <c r="A161" s="12" t="s">
        <v>451</v>
      </c>
      <c r="B161" s="1067" t="s">
        <v>449</v>
      </c>
      <c r="C161" s="1056"/>
      <c r="D161" s="1056"/>
      <c r="E161" s="1056"/>
      <c r="F161" s="1056"/>
      <c r="G161" s="1052"/>
      <c r="H161" s="110">
        <f>SUM(D162:D166)</f>
        <v>0</v>
      </c>
      <c r="I161" s="110">
        <f>COUNT(D162:D166)*2</f>
        <v>8</v>
      </c>
      <c r="J161" s="1"/>
      <c r="K161" s="1"/>
      <c r="L161" s="1"/>
      <c r="M161" s="1"/>
      <c r="N161" s="1"/>
      <c r="O161" s="1"/>
      <c r="P161" s="1"/>
      <c r="Q161" s="1"/>
      <c r="R161" s="1"/>
      <c r="S161" s="1"/>
      <c r="T161" s="1"/>
      <c r="U161" s="1"/>
      <c r="V161" s="1"/>
      <c r="W161" s="1"/>
      <c r="X161" s="1"/>
      <c r="Y161" s="1"/>
      <c r="Z161" s="1"/>
    </row>
    <row r="162" spans="1:26" ht="90">
      <c r="A162" s="12" t="s">
        <v>454</v>
      </c>
      <c r="B162" s="53" t="s">
        <v>455</v>
      </c>
      <c r="C162" s="451" t="s">
        <v>456</v>
      </c>
      <c r="D162" s="488">
        <v>0</v>
      </c>
      <c r="E162" s="452" t="s">
        <v>183</v>
      </c>
      <c r="F162" s="20" t="s">
        <v>457</v>
      </c>
      <c r="G162" s="11"/>
      <c r="H162" s="110"/>
      <c r="I162" s="110"/>
      <c r="J162" s="1"/>
      <c r="K162" s="1"/>
      <c r="L162" s="1"/>
      <c r="M162" s="1"/>
      <c r="N162" s="1"/>
      <c r="O162" s="1"/>
      <c r="P162" s="1"/>
      <c r="Q162" s="1"/>
      <c r="R162" s="1"/>
      <c r="S162" s="1"/>
      <c r="T162" s="1"/>
      <c r="U162" s="1"/>
      <c r="V162" s="1"/>
      <c r="W162" s="1"/>
      <c r="X162" s="1"/>
      <c r="Y162" s="1"/>
      <c r="Z162" s="1"/>
    </row>
    <row r="163" spans="1:26" ht="63" hidden="1">
      <c r="A163" s="14" t="s">
        <v>458</v>
      </c>
      <c r="B163" s="45" t="s">
        <v>459</v>
      </c>
      <c r="C163" s="511"/>
      <c r="D163" s="446"/>
      <c r="E163" s="452"/>
      <c r="F163" s="11"/>
      <c r="G163" s="11"/>
      <c r="H163" s="110"/>
      <c r="I163" s="110"/>
      <c r="J163" s="1"/>
      <c r="K163" s="1"/>
      <c r="L163" s="1"/>
      <c r="M163" s="1"/>
      <c r="N163" s="1"/>
      <c r="O163" s="1"/>
      <c r="P163" s="1"/>
      <c r="Q163" s="1"/>
      <c r="R163" s="1"/>
      <c r="S163" s="1"/>
      <c r="T163" s="1"/>
      <c r="U163" s="1"/>
      <c r="V163" s="1"/>
      <c r="W163" s="1"/>
      <c r="X163" s="1"/>
      <c r="Y163" s="1"/>
      <c r="Z163" s="1"/>
    </row>
    <row r="164" spans="1:26" ht="45">
      <c r="A164" s="12" t="s">
        <v>467</v>
      </c>
      <c r="B164" s="45" t="s">
        <v>462</v>
      </c>
      <c r="C164" s="449" t="s">
        <v>468</v>
      </c>
      <c r="D164" s="446">
        <v>0</v>
      </c>
      <c r="E164" s="452" t="s">
        <v>183</v>
      </c>
      <c r="F164" s="11"/>
      <c r="G164" s="11"/>
      <c r="H164" s="110"/>
      <c r="I164" s="110"/>
      <c r="J164" s="1"/>
      <c r="K164" s="1"/>
      <c r="L164" s="1"/>
      <c r="M164" s="1"/>
      <c r="N164" s="1"/>
      <c r="O164" s="1"/>
      <c r="P164" s="1"/>
      <c r="Q164" s="1"/>
      <c r="R164" s="1"/>
      <c r="S164" s="1"/>
      <c r="T164" s="1"/>
      <c r="U164" s="1"/>
      <c r="V164" s="1"/>
      <c r="W164" s="1"/>
      <c r="X164" s="1"/>
      <c r="Y164" s="1"/>
      <c r="Z164" s="1"/>
    </row>
    <row r="165" spans="1:26" ht="47.25">
      <c r="A165" s="12" t="s">
        <v>469</v>
      </c>
      <c r="B165" s="54" t="s">
        <v>466</v>
      </c>
      <c r="C165" s="82" t="s">
        <v>471</v>
      </c>
      <c r="D165" s="446">
        <v>0</v>
      </c>
      <c r="E165" s="452" t="s">
        <v>183</v>
      </c>
      <c r="F165" s="11"/>
      <c r="G165" s="11"/>
      <c r="H165" s="110"/>
      <c r="I165" s="110"/>
      <c r="J165" s="1"/>
      <c r="K165" s="1"/>
      <c r="L165" s="1"/>
      <c r="M165" s="1"/>
      <c r="N165" s="1"/>
      <c r="O165" s="1"/>
      <c r="P165" s="1"/>
      <c r="Q165" s="1"/>
      <c r="R165" s="1"/>
      <c r="S165" s="1"/>
      <c r="T165" s="1"/>
      <c r="U165" s="1"/>
      <c r="V165" s="1"/>
      <c r="W165" s="1"/>
      <c r="X165" s="1"/>
      <c r="Y165" s="1"/>
      <c r="Z165" s="1"/>
    </row>
    <row r="166" spans="1:26" ht="30">
      <c r="A166" s="12"/>
      <c r="B166" s="54"/>
      <c r="C166" s="82" t="s">
        <v>472</v>
      </c>
      <c r="D166" s="446">
        <v>0</v>
      </c>
      <c r="E166" s="452" t="s">
        <v>183</v>
      </c>
      <c r="F166" s="11"/>
      <c r="G166" s="11"/>
      <c r="H166" s="110"/>
      <c r="I166" s="110"/>
      <c r="J166" s="1"/>
      <c r="K166" s="1"/>
      <c r="L166" s="1"/>
      <c r="M166" s="1"/>
      <c r="N166" s="1"/>
      <c r="O166" s="1"/>
      <c r="P166" s="1"/>
      <c r="Q166" s="1"/>
      <c r="R166" s="1"/>
      <c r="S166" s="1"/>
      <c r="T166" s="1"/>
      <c r="U166" s="1"/>
      <c r="V166" s="1"/>
      <c r="W166" s="1"/>
      <c r="X166" s="1"/>
      <c r="Y166" s="1"/>
      <c r="Z166" s="1"/>
    </row>
    <row r="167" spans="1:26" ht="39.75" customHeight="1">
      <c r="A167" s="12" t="s">
        <v>473</v>
      </c>
      <c r="B167" s="1067" t="s">
        <v>474</v>
      </c>
      <c r="C167" s="1056"/>
      <c r="D167" s="1056"/>
      <c r="E167" s="1056"/>
      <c r="F167" s="1056"/>
      <c r="G167" s="1052"/>
      <c r="H167" s="110">
        <f>SUM(D168:D172)</f>
        <v>0</v>
      </c>
      <c r="I167" s="110">
        <f>COUNT(D168:D172)*2</f>
        <v>10</v>
      </c>
      <c r="J167" s="1"/>
      <c r="K167" s="1"/>
      <c r="L167" s="1"/>
      <c r="M167" s="1"/>
      <c r="N167" s="1"/>
      <c r="O167" s="1"/>
      <c r="P167" s="1"/>
      <c r="Q167" s="1"/>
      <c r="R167" s="1"/>
      <c r="S167" s="1"/>
      <c r="T167" s="1"/>
      <c r="U167" s="1"/>
      <c r="V167" s="1"/>
      <c r="W167" s="1"/>
      <c r="X167" s="1"/>
      <c r="Y167" s="1"/>
      <c r="Z167" s="1"/>
    </row>
    <row r="168" spans="1:26" ht="45">
      <c r="A168" s="12" t="s">
        <v>476</v>
      </c>
      <c r="B168" s="53" t="s">
        <v>477</v>
      </c>
      <c r="C168" s="513" t="s">
        <v>478</v>
      </c>
      <c r="D168" s="446">
        <v>0</v>
      </c>
      <c r="E168" s="452" t="s">
        <v>264</v>
      </c>
      <c r="F168" s="11"/>
      <c r="G168" s="11"/>
      <c r="H168" s="110"/>
      <c r="I168" s="110"/>
      <c r="J168" s="1"/>
      <c r="K168" s="1"/>
      <c r="L168" s="1"/>
      <c r="M168" s="1"/>
      <c r="N168" s="1"/>
      <c r="O168" s="1"/>
      <c r="P168" s="1"/>
      <c r="Q168" s="1"/>
      <c r="R168" s="1"/>
      <c r="S168" s="1"/>
      <c r="T168" s="1"/>
      <c r="U168" s="1"/>
      <c r="V168" s="1"/>
      <c r="W168" s="1"/>
      <c r="X168" s="1"/>
      <c r="Y168" s="1"/>
      <c r="Z168" s="1"/>
    </row>
    <row r="169" spans="1:26" ht="60">
      <c r="A169" s="12"/>
      <c r="B169" s="56"/>
      <c r="C169" s="513" t="s">
        <v>483</v>
      </c>
      <c r="D169" s="446">
        <v>0</v>
      </c>
      <c r="E169" s="452" t="s">
        <v>183</v>
      </c>
      <c r="F169" s="11"/>
      <c r="G169" s="11"/>
      <c r="H169" s="110"/>
      <c r="I169" s="110"/>
      <c r="J169" s="1"/>
      <c r="K169" s="1"/>
      <c r="L169" s="1"/>
      <c r="M169" s="1"/>
      <c r="N169" s="1"/>
      <c r="O169" s="1"/>
      <c r="P169" s="1"/>
      <c r="Q169" s="1"/>
      <c r="R169" s="1"/>
      <c r="S169" s="1"/>
      <c r="T169" s="1"/>
      <c r="U169" s="1"/>
      <c r="V169" s="1"/>
      <c r="W169" s="1"/>
      <c r="X169" s="1"/>
      <c r="Y169" s="1"/>
      <c r="Z169" s="1"/>
    </row>
    <row r="170" spans="1:26" ht="45">
      <c r="A170" s="12" t="s">
        <v>484</v>
      </c>
      <c r="B170" s="56" t="s">
        <v>485</v>
      </c>
      <c r="C170" s="513" t="s">
        <v>486</v>
      </c>
      <c r="D170" s="446">
        <v>0</v>
      </c>
      <c r="E170" s="452" t="s">
        <v>183</v>
      </c>
      <c r="F170" s="11"/>
      <c r="G170" s="11"/>
      <c r="H170" s="110"/>
      <c r="I170" s="110"/>
      <c r="J170" s="1"/>
      <c r="K170" s="1"/>
      <c r="L170" s="1"/>
      <c r="M170" s="1"/>
      <c r="N170" s="1"/>
      <c r="O170" s="1"/>
      <c r="P170" s="1"/>
      <c r="Q170" s="1"/>
      <c r="R170" s="1"/>
      <c r="S170" s="1"/>
      <c r="T170" s="1"/>
      <c r="U170" s="1"/>
      <c r="V170" s="1"/>
      <c r="W170" s="1"/>
      <c r="X170" s="1"/>
      <c r="Y170" s="1"/>
      <c r="Z170" s="1"/>
    </row>
    <row r="171" spans="1:26" ht="90">
      <c r="A171" s="12"/>
      <c r="B171" s="56"/>
      <c r="C171" s="513" t="s">
        <v>487</v>
      </c>
      <c r="D171" s="446">
        <v>0</v>
      </c>
      <c r="E171" s="452" t="s">
        <v>262</v>
      </c>
      <c r="F171" s="11"/>
      <c r="G171" s="11"/>
      <c r="H171" s="110"/>
      <c r="I171" s="110"/>
      <c r="J171" s="1"/>
      <c r="K171" s="1"/>
      <c r="L171" s="1"/>
      <c r="M171" s="1"/>
      <c r="N171" s="1"/>
      <c r="O171" s="1"/>
      <c r="P171" s="1"/>
      <c r="Q171" s="1"/>
      <c r="R171" s="1"/>
      <c r="S171" s="1"/>
      <c r="T171" s="1"/>
      <c r="U171" s="1"/>
      <c r="V171" s="1"/>
      <c r="W171" s="1"/>
      <c r="X171" s="1"/>
      <c r="Y171" s="1"/>
      <c r="Z171" s="1"/>
    </row>
    <row r="172" spans="1:26" ht="78.75">
      <c r="A172" s="12" t="s">
        <v>488</v>
      </c>
      <c r="B172" s="53" t="s">
        <v>489</v>
      </c>
      <c r="C172" s="451" t="s">
        <v>490</v>
      </c>
      <c r="D172" s="446">
        <v>0</v>
      </c>
      <c r="E172" s="452"/>
      <c r="F172" s="11"/>
      <c r="G172" s="11"/>
      <c r="H172" s="110"/>
      <c r="I172" s="110"/>
      <c r="J172" s="1"/>
      <c r="K172" s="1"/>
      <c r="L172" s="1"/>
      <c r="M172" s="1"/>
      <c r="N172" s="1"/>
      <c r="O172" s="1"/>
      <c r="P172" s="1"/>
      <c r="Q172" s="1"/>
      <c r="R172" s="1"/>
      <c r="S172" s="1"/>
      <c r="T172" s="1"/>
      <c r="U172" s="1"/>
      <c r="V172" s="1"/>
      <c r="W172" s="1"/>
      <c r="X172" s="1"/>
      <c r="Y172" s="1"/>
      <c r="Z172" s="1"/>
    </row>
    <row r="173" spans="1:26" ht="39.75" customHeight="1">
      <c r="A173" s="12" t="s">
        <v>493</v>
      </c>
      <c r="B173" s="1063" t="s">
        <v>494</v>
      </c>
      <c r="C173" s="1056"/>
      <c r="D173" s="1056"/>
      <c r="E173" s="1056"/>
      <c r="F173" s="1056"/>
      <c r="G173" s="1052"/>
      <c r="H173" s="110">
        <f>SUM(D174:D183)</f>
        <v>0</v>
      </c>
      <c r="I173" s="110">
        <f>COUNT(D174:D183)*2</f>
        <v>20</v>
      </c>
      <c r="J173" s="1"/>
      <c r="K173" s="1"/>
      <c r="L173" s="1"/>
      <c r="M173" s="1"/>
      <c r="N173" s="1"/>
      <c r="O173" s="1"/>
      <c r="P173" s="1"/>
      <c r="Q173" s="1"/>
      <c r="R173" s="1"/>
      <c r="S173" s="1"/>
      <c r="T173" s="1"/>
      <c r="U173" s="1"/>
      <c r="V173" s="1"/>
      <c r="W173" s="1"/>
      <c r="X173" s="1"/>
      <c r="Y173" s="1"/>
      <c r="Z173" s="1"/>
    </row>
    <row r="174" spans="1:26" ht="47.25">
      <c r="A174" s="12" t="s">
        <v>500</v>
      </c>
      <c r="B174" s="58" t="s">
        <v>501</v>
      </c>
      <c r="C174" s="449" t="s">
        <v>502</v>
      </c>
      <c r="D174" s="446">
        <v>0</v>
      </c>
      <c r="E174" s="448" t="s">
        <v>262</v>
      </c>
      <c r="F174" s="28" t="s">
        <v>503</v>
      </c>
      <c r="G174" s="11"/>
      <c r="H174" s="110"/>
      <c r="I174" s="110"/>
      <c r="J174" s="1"/>
      <c r="K174" s="1"/>
      <c r="L174" s="1"/>
      <c r="M174" s="1"/>
      <c r="N174" s="1"/>
      <c r="O174" s="1"/>
      <c r="P174" s="1"/>
      <c r="Q174" s="1"/>
      <c r="R174" s="1"/>
      <c r="S174" s="1"/>
      <c r="T174" s="1"/>
      <c r="U174" s="1"/>
      <c r="V174" s="1"/>
      <c r="W174" s="1"/>
      <c r="X174" s="1"/>
      <c r="Y174" s="1"/>
      <c r="Z174" s="1"/>
    </row>
    <row r="175" spans="1:26" ht="47.25">
      <c r="A175" s="12" t="s">
        <v>504</v>
      </c>
      <c r="B175" s="58" t="s">
        <v>505</v>
      </c>
      <c r="C175" s="449" t="s">
        <v>506</v>
      </c>
      <c r="D175" s="446">
        <v>0</v>
      </c>
      <c r="E175" s="452" t="s">
        <v>262</v>
      </c>
      <c r="F175" s="28"/>
      <c r="G175" s="11"/>
      <c r="H175" s="110"/>
      <c r="I175" s="110"/>
      <c r="J175" s="1"/>
      <c r="K175" s="1"/>
      <c r="L175" s="1"/>
      <c r="M175" s="1"/>
      <c r="N175" s="1"/>
      <c r="O175" s="1"/>
      <c r="P175" s="1"/>
      <c r="Q175" s="1"/>
      <c r="R175" s="1"/>
      <c r="S175" s="1"/>
      <c r="T175" s="1"/>
      <c r="U175" s="1"/>
      <c r="V175" s="1"/>
      <c r="W175" s="1"/>
      <c r="X175" s="1"/>
      <c r="Y175" s="1"/>
      <c r="Z175" s="1"/>
    </row>
    <row r="176" spans="1:26" ht="47.25">
      <c r="A176" s="12" t="s">
        <v>507</v>
      </c>
      <c r="B176" s="58" t="s">
        <v>508</v>
      </c>
      <c r="C176" s="449" t="s">
        <v>509</v>
      </c>
      <c r="D176" s="446">
        <v>0</v>
      </c>
      <c r="E176" s="452" t="s">
        <v>510</v>
      </c>
      <c r="F176" s="28" t="s">
        <v>511</v>
      </c>
      <c r="G176" s="11"/>
      <c r="H176" s="110"/>
      <c r="I176" s="110"/>
      <c r="J176" s="1"/>
      <c r="K176" s="1"/>
      <c r="L176" s="1"/>
      <c r="M176" s="1"/>
      <c r="N176" s="1"/>
      <c r="O176" s="1"/>
      <c r="P176" s="1"/>
      <c r="Q176" s="1"/>
      <c r="R176" s="1"/>
      <c r="S176" s="1"/>
      <c r="T176" s="1"/>
      <c r="U176" s="1"/>
      <c r="V176" s="1"/>
      <c r="W176" s="1"/>
      <c r="X176" s="1"/>
      <c r="Y176" s="1"/>
      <c r="Z176" s="1"/>
    </row>
    <row r="177" spans="1:26" ht="47.25">
      <c r="A177" s="12" t="s">
        <v>512</v>
      </c>
      <c r="B177" s="58" t="s">
        <v>513</v>
      </c>
      <c r="C177" s="449" t="s">
        <v>514</v>
      </c>
      <c r="D177" s="446">
        <v>0</v>
      </c>
      <c r="E177" s="452" t="s">
        <v>264</v>
      </c>
      <c r="F177" s="11"/>
      <c r="G177" s="11"/>
      <c r="H177" s="110"/>
      <c r="I177" s="110"/>
      <c r="J177" s="1"/>
      <c r="K177" s="1"/>
      <c r="L177" s="1"/>
      <c r="M177" s="1"/>
      <c r="N177" s="1"/>
      <c r="O177" s="1"/>
      <c r="P177" s="1"/>
      <c r="Q177" s="1"/>
      <c r="R177" s="1"/>
      <c r="S177" s="1"/>
      <c r="T177" s="1"/>
      <c r="U177" s="1"/>
      <c r="V177" s="1"/>
      <c r="W177" s="1"/>
      <c r="X177" s="1"/>
      <c r="Y177" s="1"/>
      <c r="Z177" s="1"/>
    </row>
    <row r="178" spans="1:26" ht="24.75" customHeight="1">
      <c r="A178" s="12"/>
      <c r="B178" s="58"/>
      <c r="C178" s="449" t="s">
        <v>518</v>
      </c>
      <c r="D178" s="446">
        <v>0</v>
      </c>
      <c r="E178" s="452" t="s">
        <v>137</v>
      </c>
      <c r="F178" s="11" t="s">
        <v>520</v>
      </c>
      <c r="G178" s="11"/>
      <c r="H178" s="110"/>
      <c r="I178" s="110"/>
      <c r="J178" s="1"/>
      <c r="K178" s="1"/>
      <c r="L178" s="1"/>
      <c r="M178" s="1"/>
      <c r="N178" s="1"/>
      <c r="O178" s="1"/>
      <c r="P178" s="1"/>
      <c r="Q178" s="1"/>
      <c r="R178" s="1"/>
      <c r="S178" s="1"/>
      <c r="T178" s="1"/>
      <c r="U178" s="1"/>
      <c r="V178" s="1"/>
      <c r="W178" s="1"/>
      <c r="X178" s="1"/>
      <c r="Y178" s="1"/>
      <c r="Z178" s="1"/>
    </row>
    <row r="179" spans="1:26" ht="24.75" customHeight="1">
      <c r="A179" s="12"/>
      <c r="B179" s="58"/>
      <c r="C179" s="449" t="s">
        <v>523</v>
      </c>
      <c r="D179" s="446">
        <v>0</v>
      </c>
      <c r="E179" s="452" t="s">
        <v>137</v>
      </c>
      <c r="F179" s="11" t="s">
        <v>524</v>
      </c>
      <c r="G179" s="11"/>
      <c r="H179" s="110"/>
      <c r="I179" s="110"/>
      <c r="J179" s="1"/>
      <c r="K179" s="1"/>
      <c r="L179" s="1"/>
      <c r="M179" s="1"/>
      <c r="N179" s="1"/>
      <c r="O179" s="1"/>
      <c r="P179" s="1"/>
      <c r="Q179" s="1"/>
      <c r="R179" s="1"/>
      <c r="S179" s="1"/>
      <c r="T179" s="1"/>
      <c r="U179" s="1"/>
      <c r="V179" s="1"/>
      <c r="W179" s="1"/>
      <c r="X179" s="1"/>
      <c r="Y179" s="1"/>
      <c r="Z179" s="1"/>
    </row>
    <row r="180" spans="1:26" ht="24.75" customHeight="1">
      <c r="A180" s="12"/>
      <c r="B180" s="58"/>
      <c r="C180" s="449" t="s">
        <v>523</v>
      </c>
      <c r="D180" s="446">
        <v>0</v>
      </c>
      <c r="E180" s="452" t="s">
        <v>137</v>
      </c>
      <c r="F180" s="11"/>
      <c r="G180" s="11"/>
      <c r="H180" s="110"/>
      <c r="I180" s="110"/>
      <c r="J180" s="1"/>
      <c r="K180" s="1"/>
      <c r="L180" s="1"/>
      <c r="M180" s="1"/>
      <c r="N180" s="1"/>
      <c r="O180" s="1"/>
      <c r="P180" s="1"/>
      <c r="Q180" s="1"/>
      <c r="R180" s="1"/>
      <c r="S180" s="1"/>
      <c r="T180" s="1"/>
      <c r="U180" s="1"/>
      <c r="V180" s="1"/>
      <c r="W180" s="1"/>
      <c r="X180" s="1"/>
      <c r="Y180" s="1"/>
      <c r="Z180" s="1"/>
    </row>
    <row r="181" spans="1:26" ht="31.5">
      <c r="A181" s="12" t="s">
        <v>528</v>
      </c>
      <c r="B181" s="58" t="s">
        <v>529</v>
      </c>
      <c r="C181" s="449" t="s">
        <v>530</v>
      </c>
      <c r="D181" s="446">
        <v>0</v>
      </c>
      <c r="E181" s="452" t="s">
        <v>137</v>
      </c>
      <c r="F181" s="11"/>
      <c r="G181" s="11"/>
      <c r="H181" s="110"/>
      <c r="I181" s="110"/>
      <c r="J181" s="1"/>
      <c r="K181" s="1"/>
      <c r="L181" s="1"/>
      <c r="M181" s="1"/>
      <c r="N181" s="1"/>
      <c r="O181" s="1"/>
      <c r="P181" s="1"/>
      <c r="Q181" s="1"/>
      <c r="R181" s="1"/>
      <c r="S181" s="1"/>
      <c r="T181" s="1"/>
      <c r="U181" s="1"/>
      <c r="V181" s="1"/>
      <c r="W181" s="1"/>
      <c r="X181" s="1"/>
      <c r="Y181" s="1"/>
      <c r="Z181" s="1"/>
    </row>
    <row r="182" spans="1:26" ht="30">
      <c r="A182" s="12"/>
      <c r="B182" s="58"/>
      <c r="C182" s="449" t="s">
        <v>532</v>
      </c>
      <c r="D182" s="446">
        <v>0</v>
      </c>
      <c r="E182" s="452" t="s">
        <v>137</v>
      </c>
      <c r="F182" s="11"/>
      <c r="G182" s="11"/>
      <c r="H182" s="110"/>
      <c r="I182" s="110"/>
      <c r="J182" s="1"/>
      <c r="K182" s="1"/>
      <c r="L182" s="1"/>
      <c r="M182" s="1"/>
      <c r="N182" s="1"/>
      <c r="O182" s="1"/>
      <c r="P182" s="1"/>
      <c r="Q182" s="1"/>
      <c r="R182" s="1"/>
      <c r="S182" s="1"/>
      <c r="T182" s="1"/>
      <c r="U182" s="1"/>
      <c r="V182" s="1"/>
      <c r="W182" s="1"/>
      <c r="X182" s="1"/>
      <c r="Y182" s="1"/>
      <c r="Z182" s="1"/>
    </row>
    <row r="183" spans="1:26" ht="30">
      <c r="A183" s="12"/>
      <c r="B183" s="58"/>
      <c r="C183" s="449" t="s">
        <v>534</v>
      </c>
      <c r="D183" s="446">
        <v>0</v>
      </c>
      <c r="E183" s="452" t="s">
        <v>137</v>
      </c>
      <c r="F183" s="11"/>
      <c r="G183" s="11"/>
      <c r="H183" s="110"/>
      <c r="I183" s="110"/>
      <c r="J183" s="1"/>
      <c r="K183" s="1"/>
      <c r="L183" s="1"/>
      <c r="M183" s="1"/>
      <c r="N183" s="1"/>
      <c r="O183" s="1"/>
      <c r="P183" s="1"/>
      <c r="Q183" s="1"/>
      <c r="R183" s="1"/>
      <c r="S183" s="1"/>
      <c r="T183" s="1"/>
      <c r="U183" s="1"/>
      <c r="V183" s="1"/>
      <c r="W183" s="1"/>
      <c r="X183" s="1"/>
      <c r="Y183" s="1"/>
      <c r="Z183" s="1"/>
    </row>
    <row r="184" spans="1:26" ht="39.75" customHeight="1">
      <c r="A184" s="12" t="s">
        <v>551</v>
      </c>
      <c r="B184" s="1067" t="s">
        <v>552</v>
      </c>
      <c r="C184" s="1056"/>
      <c r="D184" s="1056"/>
      <c r="E184" s="1056"/>
      <c r="F184" s="1056"/>
      <c r="G184" s="1052"/>
      <c r="H184" s="110">
        <f>SUM(D185:D189)</f>
        <v>0</v>
      </c>
      <c r="I184" s="110">
        <f>COUNT(D185:D189)*2</f>
        <v>10</v>
      </c>
      <c r="J184" s="1"/>
      <c r="K184" s="1"/>
      <c r="L184" s="1"/>
      <c r="M184" s="1"/>
      <c r="N184" s="1"/>
      <c r="O184" s="1"/>
      <c r="P184" s="1"/>
      <c r="Q184" s="1"/>
      <c r="R184" s="1"/>
      <c r="S184" s="1"/>
      <c r="T184" s="1"/>
      <c r="U184" s="1"/>
      <c r="V184" s="1"/>
      <c r="W184" s="1"/>
      <c r="X184" s="1"/>
      <c r="Y184" s="1"/>
      <c r="Z184" s="1"/>
    </row>
    <row r="185" spans="1:26" ht="47.25">
      <c r="A185" s="12" t="s">
        <v>555</v>
      </c>
      <c r="B185" s="58" t="s">
        <v>556</v>
      </c>
      <c r="C185" s="449" t="s">
        <v>557</v>
      </c>
      <c r="D185" s="446">
        <v>0</v>
      </c>
      <c r="E185" s="452" t="s">
        <v>558</v>
      </c>
      <c r="F185" s="29" t="s">
        <v>559</v>
      </c>
      <c r="G185" s="11"/>
      <c r="H185" s="110"/>
      <c r="I185" s="110"/>
      <c r="J185" s="1"/>
      <c r="K185" s="1"/>
      <c r="L185" s="1"/>
      <c r="M185" s="1"/>
      <c r="N185" s="1"/>
      <c r="O185" s="1"/>
      <c r="P185" s="1"/>
      <c r="Q185" s="1"/>
      <c r="R185" s="1"/>
      <c r="S185" s="1"/>
      <c r="T185" s="1"/>
      <c r="U185" s="1"/>
      <c r="V185" s="1"/>
      <c r="W185" s="1"/>
      <c r="X185" s="1"/>
      <c r="Y185" s="1"/>
      <c r="Z185" s="1"/>
    </row>
    <row r="186" spans="1:26" ht="45">
      <c r="A186" s="12"/>
      <c r="B186" s="58"/>
      <c r="C186" s="449" t="s">
        <v>561</v>
      </c>
      <c r="D186" s="446">
        <v>0</v>
      </c>
      <c r="E186" s="452" t="s">
        <v>558</v>
      </c>
      <c r="F186" s="29"/>
      <c r="G186" s="11"/>
      <c r="H186" s="110"/>
      <c r="I186" s="110"/>
      <c r="J186" s="1"/>
      <c r="K186" s="1"/>
      <c r="L186" s="1"/>
      <c r="M186" s="1"/>
      <c r="N186" s="1"/>
      <c r="O186" s="1"/>
      <c r="P186" s="1"/>
      <c r="Q186" s="1"/>
      <c r="R186" s="1"/>
      <c r="S186" s="1"/>
      <c r="T186" s="1"/>
      <c r="U186" s="1"/>
      <c r="V186" s="1"/>
      <c r="W186" s="1"/>
      <c r="X186" s="1"/>
      <c r="Y186" s="1"/>
      <c r="Z186" s="1"/>
    </row>
    <row r="187" spans="1:26" ht="47.25">
      <c r="A187" s="12" t="s">
        <v>562</v>
      </c>
      <c r="B187" s="58" t="s">
        <v>563</v>
      </c>
      <c r="C187" s="517" t="s">
        <v>564</v>
      </c>
      <c r="D187" s="446">
        <v>0</v>
      </c>
      <c r="E187" s="452" t="s">
        <v>558</v>
      </c>
      <c r="F187" s="28" t="s">
        <v>565</v>
      </c>
      <c r="G187" s="11"/>
      <c r="H187" s="110"/>
      <c r="I187" s="110"/>
      <c r="J187" s="1"/>
      <c r="K187" s="1"/>
      <c r="L187" s="1"/>
      <c r="M187" s="1"/>
      <c r="N187" s="1"/>
      <c r="O187" s="1"/>
      <c r="P187" s="1"/>
      <c r="Q187" s="1"/>
      <c r="R187" s="1"/>
      <c r="S187" s="1"/>
      <c r="T187" s="1"/>
      <c r="U187" s="1"/>
      <c r="V187" s="1"/>
      <c r="W187" s="1"/>
      <c r="X187" s="1"/>
      <c r="Y187" s="1"/>
      <c r="Z187" s="1"/>
    </row>
    <row r="188" spans="1:26" ht="30">
      <c r="A188" s="12"/>
      <c r="B188" s="58"/>
      <c r="C188" s="449" t="s">
        <v>566</v>
      </c>
      <c r="D188" s="446">
        <v>0</v>
      </c>
      <c r="E188" s="452" t="s">
        <v>558</v>
      </c>
      <c r="F188" s="28"/>
      <c r="G188" s="11"/>
      <c r="H188" s="110"/>
      <c r="I188" s="110"/>
      <c r="J188" s="1"/>
      <c r="K188" s="1"/>
      <c r="L188" s="1"/>
      <c r="M188" s="1"/>
      <c r="N188" s="1"/>
      <c r="O188" s="1"/>
      <c r="P188" s="1"/>
      <c r="Q188" s="1"/>
      <c r="R188" s="1"/>
      <c r="S188" s="1"/>
      <c r="T188" s="1"/>
      <c r="U188" s="1"/>
      <c r="V188" s="1"/>
      <c r="W188" s="1"/>
      <c r="X188" s="1"/>
      <c r="Y188" s="1"/>
      <c r="Z188" s="1"/>
    </row>
    <row r="189" spans="1:26" ht="63">
      <c r="A189" s="12" t="s">
        <v>567</v>
      </c>
      <c r="B189" s="45" t="s">
        <v>568</v>
      </c>
      <c r="C189" s="447" t="s">
        <v>569</v>
      </c>
      <c r="D189" s="446">
        <v>0</v>
      </c>
      <c r="E189" s="452" t="s">
        <v>558</v>
      </c>
      <c r="F189" s="11"/>
      <c r="G189" s="11"/>
      <c r="H189" s="110"/>
      <c r="I189" s="110"/>
      <c r="J189" s="1"/>
      <c r="K189" s="1"/>
      <c r="L189" s="1"/>
      <c r="M189" s="1"/>
      <c r="N189" s="1"/>
      <c r="O189" s="1"/>
      <c r="P189" s="1"/>
      <c r="Q189" s="1"/>
      <c r="R189" s="1"/>
      <c r="S189" s="1"/>
      <c r="T189" s="1"/>
      <c r="U189" s="1"/>
      <c r="V189" s="1"/>
      <c r="W189" s="1"/>
      <c r="X189" s="1"/>
      <c r="Y189" s="1"/>
      <c r="Z189" s="1"/>
    </row>
    <row r="190" spans="1:26" ht="39.75" customHeight="1">
      <c r="A190" s="12" t="s">
        <v>570</v>
      </c>
      <c r="B190" s="1067" t="s">
        <v>571</v>
      </c>
      <c r="C190" s="1056"/>
      <c r="D190" s="1056"/>
      <c r="E190" s="1056"/>
      <c r="F190" s="1056"/>
      <c r="G190" s="1052"/>
      <c r="H190" s="110">
        <f>SUM(D191:D204)</f>
        <v>0</v>
      </c>
      <c r="I190" s="110">
        <f>COUNT(D191:D204)*2</f>
        <v>16</v>
      </c>
      <c r="J190" s="1"/>
      <c r="K190" s="1"/>
      <c r="L190" s="1"/>
      <c r="M190" s="1"/>
      <c r="N190" s="1"/>
      <c r="O190" s="1"/>
      <c r="P190" s="1"/>
      <c r="Q190" s="1"/>
      <c r="R190" s="1"/>
      <c r="S190" s="1"/>
      <c r="T190" s="1"/>
      <c r="U190" s="1"/>
      <c r="V190" s="1"/>
      <c r="W190" s="1"/>
      <c r="X190" s="1"/>
      <c r="Y190" s="1"/>
      <c r="Z190" s="1"/>
    </row>
    <row r="191" spans="1:26" ht="63">
      <c r="A191" s="12" t="s">
        <v>574</v>
      </c>
      <c r="B191" s="58" t="s">
        <v>575</v>
      </c>
      <c r="C191" s="518" t="s">
        <v>576</v>
      </c>
      <c r="D191" s="446">
        <v>0</v>
      </c>
      <c r="E191" s="448" t="s">
        <v>183</v>
      </c>
      <c r="F191" s="28" t="s">
        <v>578</v>
      </c>
      <c r="G191" s="11"/>
      <c r="H191" s="110"/>
      <c r="I191" s="110"/>
      <c r="J191" s="1"/>
      <c r="K191" s="1"/>
      <c r="L191" s="1"/>
      <c r="M191" s="1"/>
      <c r="N191" s="1"/>
      <c r="O191" s="1"/>
      <c r="P191" s="1"/>
      <c r="Q191" s="1"/>
      <c r="R191" s="1"/>
      <c r="S191" s="1"/>
      <c r="T191" s="1"/>
      <c r="U191" s="1"/>
      <c r="V191" s="1"/>
      <c r="W191" s="1"/>
      <c r="X191" s="1"/>
      <c r="Y191" s="1"/>
      <c r="Z191" s="1"/>
    </row>
    <row r="192" spans="1:26" ht="63">
      <c r="A192" s="12" t="s">
        <v>579</v>
      </c>
      <c r="B192" s="58" t="s">
        <v>580</v>
      </c>
      <c r="C192" s="517" t="s">
        <v>581</v>
      </c>
      <c r="D192" s="446">
        <v>0</v>
      </c>
      <c r="E192" s="448" t="s">
        <v>183</v>
      </c>
      <c r="F192" s="28" t="s">
        <v>582</v>
      </c>
      <c r="G192" s="11"/>
      <c r="H192" s="110"/>
      <c r="I192" s="110"/>
      <c r="J192" s="1"/>
      <c r="K192" s="1"/>
      <c r="L192" s="1"/>
      <c r="M192" s="1"/>
      <c r="N192" s="1"/>
      <c r="O192" s="1"/>
      <c r="P192" s="1"/>
      <c r="Q192" s="1"/>
      <c r="R192" s="1"/>
      <c r="S192" s="1"/>
      <c r="T192" s="1"/>
      <c r="U192" s="1"/>
      <c r="V192" s="1"/>
      <c r="W192" s="1"/>
      <c r="X192" s="1"/>
      <c r="Y192" s="1"/>
      <c r="Z192" s="1"/>
    </row>
    <row r="193" spans="1:26" ht="15.75" hidden="1">
      <c r="A193" s="14"/>
      <c r="B193" s="58"/>
      <c r="C193" s="517"/>
      <c r="D193" s="446"/>
      <c r="E193" s="448"/>
      <c r="F193" s="28"/>
      <c r="G193" s="11"/>
      <c r="H193" s="110"/>
      <c r="I193" s="110"/>
      <c r="J193" s="1"/>
      <c r="K193" s="1"/>
      <c r="L193" s="1"/>
      <c r="M193" s="1"/>
      <c r="N193" s="1"/>
      <c r="O193" s="1"/>
      <c r="P193" s="1"/>
      <c r="Q193" s="1"/>
      <c r="R193" s="1"/>
      <c r="S193" s="1"/>
      <c r="T193" s="1"/>
      <c r="U193" s="1"/>
      <c r="V193" s="1"/>
      <c r="W193" s="1"/>
      <c r="X193" s="1"/>
      <c r="Y193" s="1"/>
      <c r="Z193" s="1"/>
    </row>
    <row r="194" spans="1:26" ht="15.75" hidden="1">
      <c r="A194" s="14"/>
      <c r="B194" s="58"/>
      <c r="C194" s="517"/>
      <c r="D194" s="446"/>
      <c r="E194" s="448"/>
      <c r="F194" s="28"/>
      <c r="G194" s="11"/>
      <c r="H194" s="110"/>
      <c r="I194" s="110"/>
      <c r="J194" s="1"/>
      <c r="K194" s="1"/>
      <c r="L194" s="1"/>
      <c r="M194" s="1"/>
      <c r="N194" s="1"/>
      <c r="O194" s="1"/>
      <c r="P194" s="1"/>
      <c r="Q194" s="1"/>
      <c r="R194" s="1"/>
      <c r="S194" s="1"/>
      <c r="T194" s="1"/>
      <c r="U194" s="1"/>
      <c r="V194" s="1"/>
      <c r="W194" s="1"/>
      <c r="X194" s="1"/>
      <c r="Y194" s="1"/>
      <c r="Z194" s="1"/>
    </row>
    <row r="195" spans="1:26" ht="15.75" hidden="1">
      <c r="A195" s="14"/>
      <c r="B195" s="58"/>
      <c r="C195" s="517"/>
      <c r="D195" s="446"/>
      <c r="E195" s="448"/>
      <c r="F195" s="28"/>
      <c r="G195" s="11"/>
      <c r="H195" s="110"/>
      <c r="I195" s="110"/>
      <c r="J195" s="1"/>
      <c r="K195" s="1"/>
      <c r="L195" s="1"/>
      <c r="M195" s="1"/>
      <c r="N195" s="1"/>
      <c r="O195" s="1"/>
      <c r="P195" s="1"/>
      <c r="Q195" s="1"/>
      <c r="R195" s="1"/>
      <c r="S195" s="1"/>
      <c r="T195" s="1"/>
      <c r="U195" s="1"/>
      <c r="V195" s="1"/>
      <c r="W195" s="1"/>
      <c r="X195" s="1"/>
      <c r="Y195" s="1"/>
      <c r="Z195" s="1"/>
    </row>
    <row r="196" spans="1:26" ht="15.75" hidden="1">
      <c r="A196" s="14"/>
      <c r="B196" s="58"/>
      <c r="C196" s="517"/>
      <c r="D196" s="446"/>
      <c r="E196" s="448"/>
      <c r="F196" s="28"/>
      <c r="G196" s="11"/>
      <c r="H196" s="110"/>
      <c r="I196" s="110"/>
      <c r="J196" s="1"/>
      <c r="K196" s="1"/>
      <c r="L196" s="1"/>
      <c r="M196" s="1"/>
      <c r="N196" s="1"/>
      <c r="O196" s="1"/>
      <c r="P196" s="1"/>
      <c r="Q196" s="1"/>
      <c r="R196" s="1"/>
      <c r="S196" s="1"/>
      <c r="T196" s="1"/>
      <c r="U196" s="1"/>
      <c r="V196" s="1"/>
      <c r="W196" s="1"/>
      <c r="X196" s="1"/>
      <c r="Y196" s="1"/>
      <c r="Z196" s="1"/>
    </row>
    <row r="197" spans="1:26" ht="15.75" hidden="1">
      <c r="A197" s="14"/>
      <c r="B197" s="58"/>
      <c r="C197" s="517"/>
      <c r="D197" s="446"/>
      <c r="E197" s="448"/>
      <c r="F197" s="28"/>
      <c r="G197" s="11"/>
      <c r="H197" s="110"/>
      <c r="I197" s="110"/>
      <c r="J197" s="1"/>
      <c r="K197" s="1"/>
      <c r="L197" s="1"/>
      <c r="M197" s="1"/>
      <c r="N197" s="1"/>
      <c r="O197" s="1"/>
      <c r="P197" s="1"/>
      <c r="Q197" s="1"/>
      <c r="R197" s="1"/>
      <c r="S197" s="1"/>
      <c r="T197" s="1"/>
      <c r="U197" s="1"/>
      <c r="V197" s="1"/>
      <c r="W197" s="1"/>
      <c r="X197" s="1"/>
      <c r="Y197" s="1"/>
      <c r="Z197" s="1"/>
    </row>
    <row r="198" spans="1:26" ht="63">
      <c r="A198" s="12" t="s">
        <v>584</v>
      </c>
      <c r="B198" s="58" t="s">
        <v>585</v>
      </c>
      <c r="C198" s="447" t="s">
        <v>586</v>
      </c>
      <c r="D198" s="446">
        <v>0</v>
      </c>
      <c r="E198" s="448" t="s">
        <v>183</v>
      </c>
      <c r="F198" s="10" t="s">
        <v>587</v>
      </c>
      <c r="G198" s="11"/>
      <c r="H198" s="110"/>
      <c r="I198" s="110"/>
      <c r="J198" s="1"/>
      <c r="K198" s="1"/>
      <c r="L198" s="1"/>
      <c r="M198" s="1"/>
      <c r="N198" s="1"/>
      <c r="O198" s="1"/>
      <c r="P198" s="1"/>
      <c r="Q198" s="1"/>
      <c r="R198" s="1"/>
      <c r="S198" s="1"/>
      <c r="T198" s="1"/>
      <c r="U198" s="1"/>
      <c r="V198" s="1"/>
      <c r="W198" s="1"/>
      <c r="X198" s="1"/>
      <c r="Y198" s="1"/>
      <c r="Z198" s="1"/>
    </row>
    <row r="199" spans="1:26" ht="78.75" hidden="1">
      <c r="A199" s="14" t="s">
        <v>589</v>
      </c>
      <c r="B199" s="58" t="s">
        <v>590</v>
      </c>
      <c r="C199" s="511"/>
      <c r="D199" s="446"/>
      <c r="E199" s="452"/>
      <c r="F199" s="11"/>
      <c r="G199" s="11"/>
      <c r="H199" s="110"/>
      <c r="I199" s="110"/>
      <c r="J199" s="1"/>
      <c r="K199" s="1"/>
      <c r="L199" s="1"/>
      <c r="M199" s="1"/>
      <c r="N199" s="1"/>
      <c r="O199" s="1"/>
      <c r="P199" s="1"/>
      <c r="Q199" s="1"/>
      <c r="R199" s="1"/>
      <c r="S199" s="1"/>
      <c r="T199" s="1"/>
      <c r="U199" s="1"/>
      <c r="V199" s="1"/>
      <c r="W199" s="1"/>
      <c r="X199" s="1"/>
      <c r="Y199" s="1"/>
      <c r="Z199" s="1"/>
    </row>
    <row r="200" spans="1:26" ht="60">
      <c r="A200" s="12" t="s">
        <v>591</v>
      </c>
      <c r="B200" s="58" t="s">
        <v>592</v>
      </c>
      <c r="C200" s="518" t="s">
        <v>593</v>
      </c>
      <c r="D200" s="488">
        <v>0</v>
      </c>
      <c r="E200" s="452" t="s">
        <v>195</v>
      </c>
      <c r="F200" s="20" t="s">
        <v>594</v>
      </c>
      <c r="G200" s="11"/>
      <c r="H200" s="110"/>
      <c r="I200" s="110"/>
      <c r="J200" s="1"/>
      <c r="K200" s="1"/>
      <c r="L200" s="1"/>
      <c r="M200" s="1"/>
      <c r="N200" s="1"/>
      <c r="O200" s="1"/>
      <c r="P200" s="1"/>
      <c r="Q200" s="1"/>
      <c r="R200" s="1"/>
      <c r="S200" s="1"/>
      <c r="T200" s="1"/>
      <c r="U200" s="1"/>
      <c r="V200" s="1"/>
      <c r="W200" s="1"/>
      <c r="X200" s="1"/>
      <c r="Y200" s="1"/>
      <c r="Z200" s="1"/>
    </row>
    <row r="201" spans="1:26" ht="47.25">
      <c r="A201" s="12" t="s">
        <v>595</v>
      </c>
      <c r="B201" s="58" t="s">
        <v>596</v>
      </c>
      <c r="C201" s="518" t="s">
        <v>597</v>
      </c>
      <c r="D201" s="446">
        <v>0</v>
      </c>
      <c r="E201" s="452" t="s">
        <v>195</v>
      </c>
      <c r="F201" s="20" t="s">
        <v>598</v>
      </c>
      <c r="G201" s="11"/>
      <c r="H201" s="110"/>
      <c r="I201" s="110"/>
      <c r="J201" s="1"/>
      <c r="K201" s="1"/>
      <c r="L201" s="1"/>
      <c r="M201" s="1"/>
      <c r="N201" s="1"/>
      <c r="O201" s="1"/>
      <c r="P201" s="1"/>
      <c r="Q201" s="1"/>
      <c r="R201" s="1"/>
      <c r="S201" s="1"/>
      <c r="T201" s="1"/>
      <c r="U201" s="1"/>
      <c r="V201" s="1"/>
      <c r="W201" s="1"/>
      <c r="X201" s="1"/>
      <c r="Y201" s="1"/>
      <c r="Z201" s="1"/>
    </row>
    <row r="202" spans="1:26" ht="47.25">
      <c r="A202" s="12"/>
      <c r="B202" s="58"/>
      <c r="C202" s="518" t="s">
        <v>600</v>
      </c>
      <c r="D202" s="488">
        <v>0</v>
      </c>
      <c r="E202" s="452" t="s">
        <v>195</v>
      </c>
      <c r="F202" s="20" t="s">
        <v>602</v>
      </c>
      <c r="G202" s="11"/>
      <c r="H202" s="110"/>
      <c r="I202" s="110"/>
      <c r="J202" s="1"/>
      <c r="K202" s="1"/>
      <c r="L202" s="1"/>
      <c r="M202" s="1"/>
      <c r="N202" s="1"/>
      <c r="O202" s="1"/>
      <c r="P202" s="1"/>
      <c r="Q202" s="1"/>
      <c r="R202" s="1"/>
      <c r="S202" s="1"/>
      <c r="T202" s="1"/>
      <c r="U202" s="1"/>
      <c r="V202" s="1"/>
      <c r="W202" s="1"/>
      <c r="X202" s="1"/>
      <c r="Y202" s="1"/>
      <c r="Z202" s="1"/>
    </row>
    <row r="203" spans="1:26" ht="47.25">
      <c r="A203" s="12" t="s">
        <v>604</v>
      </c>
      <c r="B203" s="58" t="s">
        <v>605</v>
      </c>
      <c r="C203" s="511" t="s">
        <v>606</v>
      </c>
      <c r="D203" s="446">
        <v>0</v>
      </c>
      <c r="E203" s="452" t="s">
        <v>195</v>
      </c>
      <c r="F203" s="10" t="s">
        <v>607</v>
      </c>
      <c r="G203" s="11"/>
      <c r="H203" s="110"/>
      <c r="I203" s="110"/>
      <c r="J203" s="1"/>
      <c r="K203" s="1"/>
      <c r="L203" s="1"/>
      <c r="M203" s="1"/>
      <c r="N203" s="1"/>
      <c r="O203" s="1"/>
      <c r="P203" s="1"/>
      <c r="Q203" s="1"/>
      <c r="R203" s="1"/>
      <c r="S203" s="1"/>
      <c r="T203" s="1"/>
      <c r="U203" s="1"/>
      <c r="V203" s="1"/>
      <c r="W203" s="1"/>
      <c r="X203" s="1"/>
      <c r="Y203" s="1"/>
      <c r="Z203" s="1"/>
    </row>
    <row r="204" spans="1:26" ht="60">
      <c r="A204" s="61"/>
      <c r="B204" s="26"/>
      <c r="C204" s="449" t="s">
        <v>609</v>
      </c>
      <c r="D204" s="446">
        <v>0</v>
      </c>
      <c r="E204" s="452" t="s">
        <v>195</v>
      </c>
      <c r="F204" s="28" t="s">
        <v>610</v>
      </c>
      <c r="G204" s="11"/>
      <c r="H204" s="110"/>
      <c r="I204" s="110"/>
      <c r="J204" s="1"/>
      <c r="K204" s="1"/>
      <c r="L204" s="1"/>
      <c r="M204" s="1"/>
      <c r="N204" s="1"/>
      <c r="O204" s="1"/>
      <c r="P204" s="1"/>
      <c r="Q204" s="1"/>
      <c r="R204" s="1"/>
      <c r="S204" s="1"/>
      <c r="T204" s="1"/>
      <c r="U204" s="1"/>
      <c r="V204" s="1"/>
      <c r="W204" s="1"/>
      <c r="X204" s="1"/>
      <c r="Y204" s="1"/>
      <c r="Z204" s="1"/>
    </row>
    <row r="205" spans="1:26" ht="15.75">
      <c r="A205" s="768" t="s">
        <v>4476</v>
      </c>
      <c r="B205" s="1042" t="s">
        <v>5403</v>
      </c>
      <c r="C205" s="1043"/>
      <c r="D205" s="1043"/>
      <c r="E205" s="1043"/>
      <c r="F205" s="1043"/>
      <c r="G205" s="1047"/>
      <c r="H205" s="1005">
        <f>SUM(D206:D218)</f>
        <v>0</v>
      </c>
      <c r="I205" s="797">
        <f>COUNT(D206:D218)*2</f>
        <v>24</v>
      </c>
      <c r="J205" s="1"/>
      <c r="K205" s="1"/>
      <c r="L205" s="1"/>
      <c r="M205" s="1"/>
      <c r="N205" s="1"/>
      <c r="O205" s="1"/>
      <c r="P205" s="1"/>
      <c r="Q205" s="1"/>
      <c r="R205" s="1"/>
      <c r="S205" s="1"/>
      <c r="T205" s="1"/>
      <c r="U205" s="1"/>
      <c r="V205" s="1"/>
      <c r="W205" s="1"/>
      <c r="X205" s="1"/>
      <c r="Y205" s="1"/>
      <c r="Z205" s="1"/>
    </row>
    <row r="206" spans="1:26" ht="150">
      <c r="A206" s="768" t="s">
        <v>4478</v>
      </c>
      <c r="B206" s="823" t="s">
        <v>4479</v>
      </c>
      <c r="C206" s="823" t="s">
        <v>4480</v>
      </c>
      <c r="D206" s="853">
        <v>0</v>
      </c>
      <c r="E206" s="748" t="s">
        <v>780</v>
      </c>
      <c r="F206" s="823" t="s">
        <v>5404</v>
      </c>
      <c r="G206" s="787"/>
      <c r="H206" s="1005"/>
      <c r="I206" s="797"/>
      <c r="J206" s="1"/>
      <c r="K206" s="1"/>
      <c r="L206" s="1"/>
      <c r="M206" s="1"/>
      <c r="N206" s="1"/>
      <c r="O206" s="1"/>
      <c r="P206" s="1"/>
      <c r="Q206" s="1"/>
      <c r="R206" s="1"/>
      <c r="S206" s="1"/>
      <c r="T206" s="1"/>
      <c r="U206" s="1"/>
      <c r="V206" s="1"/>
      <c r="W206" s="1"/>
      <c r="X206" s="1"/>
      <c r="Y206" s="1"/>
      <c r="Z206" s="1"/>
    </row>
    <row r="207" spans="1:26" ht="105">
      <c r="A207" s="768" t="s">
        <v>4482</v>
      </c>
      <c r="B207" s="823" t="s">
        <v>4483</v>
      </c>
      <c r="C207" s="823" t="s">
        <v>4484</v>
      </c>
      <c r="D207" s="854">
        <v>0</v>
      </c>
      <c r="E207" s="748" t="s">
        <v>780</v>
      </c>
      <c r="F207" s="823" t="s">
        <v>4485</v>
      </c>
      <c r="G207" s="787"/>
      <c r="H207" s="1005"/>
      <c r="I207" s="797"/>
      <c r="J207" s="1"/>
      <c r="K207" s="1"/>
      <c r="L207" s="1"/>
      <c r="M207" s="1"/>
      <c r="N207" s="1"/>
      <c r="O207" s="1"/>
      <c r="P207" s="1"/>
      <c r="Q207" s="1"/>
      <c r="R207" s="1"/>
      <c r="S207" s="1"/>
      <c r="T207" s="1"/>
      <c r="U207" s="1"/>
      <c r="V207" s="1"/>
      <c r="W207" s="1"/>
      <c r="X207" s="1"/>
      <c r="Y207" s="1"/>
      <c r="Z207" s="1"/>
    </row>
    <row r="208" spans="1:26" ht="45">
      <c r="A208" s="768" t="s">
        <v>5405</v>
      </c>
      <c r="B208" s="823" t="s">
        <v>4499</v>
      </c>
      <c r="C208" s="304" t="s">
        <v>536</v>
      </c>
      <c r="D208" s="796">
        <v>0</v>
      </c>
      <c r="E208" s="748" t="s">
        <v>137</v>
      </c>
      <c r="F208" s="823"/>
      <c r="G208" s="787"/>
      <c r="H208" s="1005"/>
      <c r="I208" s="797"/>
      <c r="J208" s="1"/>
      <c r="K208" s="1"/>
      <c r="L208" s="1"/>
      <c r="M208" s="1"/>
      <c r="N208" s="1"/>
      <c r="O208" s="1"/>
      <c r="P208" s="1"/>
      <c r="Q208" s="1"/>
      <c r="R208" s="1"/>
      <c r="S208" s="1"/>
      <c r="T208" s="1"/>
      <c r="U208" s="1"/>
      <c r="V208" s="1"/>
      <c r="W208" s="1"/>
      <c r="X208" s="1"/>
      <c r="Y208" s="1"/>
      <c r="Z208" s="1"/>
    </row>
    <row r="209" spans="1:26" ht="30">
      <c r="A209" s="768"/>
      <c r="B209" s="823"/>
      <c r="C209" s="823" t="s">
        <v>538</v>
      </c>
      <c r="D209" s="796">
        <v>0</v>
      </c>
      <c r="E209" s="748" t="s">
        <v>137</v>
      </c>
      <c r="F209" s="823"/>
      <c r="G209" s="787"/>
      <c r="H209" s="1005"/>
      <c r="I209" s="797"/>
      <c r="J209" s="1"/>
      <c r="K209" s="1"/>
      <c r="L209" s="1"/>
      <c r="M209" s="1"/>
      <c r="N209" s="1"/>
      <c r="O209" s="1"/>
      <c r="P209" s="1"/>
      <c r="Q209" s="1"/>
      <c r="R209" s="1"/>
      <c r="S209" s="1"/>
      <c r="T209" s="1"/>
      <c r="U209" s="1"/>
      <c r="V209" s="1"/>
      <c r="W209" s="1"/>
      <c r="X209" s="1"/>
      <c r="Y209" s="1"/>
      <c r="Z209" s="1"/>
    </row>
    <row r="210" spans="1:26">
      <c r="A210" s="768"/>
      <c r="B210" s="823"/>
      <c r="C210" s="823" t="s">
        <v>539</v>
      </c>
      <c r="D210" s="796">
        <v>0</v>
      </c>
      <c r="E210" s="748" t="s">
        <v>137</v>
      </c>
      <c r="F210" s="823"/>
      <c r="G210" s="787"/>
      <c r="H210" s="1005"/>
      <c r="I210" s="797"/>
      <c r="J210" s="1"/>
      <c r="K210" s="1"/>
      <c r="L210" s="1"/>
      <c r="M210" s="1"/>
      <c r="N210" s="1"/>
      <c r="O210" s="1"/>
      <c r="P210" s="1"/>
      <c r="Q210" s="1"/>
      <c r="R210" s="1"/>
      <c r="S210" s="1"/>
      <c r="T210" s="1"/>
      <c r="U210" s="1"/>
      <c r="V210" s="1"/>
      <c r="W210" s="1"/>
      <c r="X210" s="1"/>
      <c r="Y210" s="1"/>
      <c r="Z210" s="1"/>
    </row>
    <row r="211" spans="1:26">
      <c r="A211" s="768"/>
      <c r="B211" s="823"/>
      <c r="C211" s="823" t="s">
        <v>540</v>
      </c>
      <c r="D211" s="796">
        <v>0</v>
      </c>
      <c r="E211" s="748" t="s">
        <v>137</v>
      </c>
      <c r="F211" s="823"/>
      <c r="G211" s="787"/>
      <c r="H211" s="1005"/>
      <c r="I211" s="797"/>
      <c r="J211" s="1"/>
      <c r="K211" s="1"/>
      <c r="L211" s="1"/>
      <c r="M211" s="1"/>
      <c r="N211" s="1"/>
      <c r="O211" s="1"/>
      <c r="P211" s="1"/>
      <c r="Q211" s="1"/>
      <c r="R211" s="1"/>
      <c r="S211" s="1"/>
      <c r="T211" s="1"/>
      <c r="U211" s="1"/>
      <c r="V211" s="1"/>
      <c r="W211" s="1"/>
      <c r="X211" s="1"/>
      <c r="Y211" s="1"/>
      <c r="Z211" s="1"/>
    </row>
    <row r="212" spans="1:26" ht="30">
      <c r="A212" s="768"/>
      <c r="B212" s="823"/>
      <c r="C212" s="823" t="s">
        <v>542</v>
      </c>
      <c r="D212" s="796">
        <v>0</v>
      </c>
      <c r="E212" s="748" t="s">
        <v>137</v>
      </c>
      <c r="F212" s="823"/>
      <c r="G212" s="787"/>
      <c r="H212" s="1005"/>
      <c r="I212" s="797"/>
      <c r="J212" s="1"/>
      <c r="K212" s="1"/>
      <c r="L212" s="1"/>
      <c r="M212" s="1"/>
      <c r="N212" s="1"/>
      <c r="O212" s="1"/>
      <c r="P212" s="1"/>
      <c r="Q212" s="1"/>
      <c r="R212" s="1"/>
      <c r="S212" s="1"/>
      <c r="T212" s="1"/>
      <c r="U212" s="1"/>
      <c r="V212" s="1"/>
      <c r="W212" s="1"/>
      <c r="X212" s="1"/>
      <c r="Y212" s="1"/>
      <c r="Z212" s="1"/>
    </row>
    <row r="213" spans="1:26" ht="45">
      <c r="A213" s="768"/>
      <c r="B213" s="823"/>
      <c r="C213" s="823" t="s">
        <v>544</v>
      </c>
      <c r="D213" s="796">
        <v>0</v>
      </c>
      <c r="E213" s="748" t="s">
        <v>137</v>
      </c>
      <c r="F213" s="855"/>
      <c r="G213" s="787"/>
      <c r="H213" s="1005"/>
      <c r="I213" s="797"/>
      <c r="J213" s="1"/>
      <c r="K213" s="1"/>
      <c r="L213" s="1"/>
      <c r="M213" s="1"/>
      <c r="N213" s="1"/>
      <c r="O213" s="1"/>
      <c r="P213" s="1"/>
      <c r="Q213" s="1"/>
      <c r="R213" s="1"/>
      <c r="S213" s="1"/>
      <c r="T213" s="1"/>
      <c r="U213" s="1"/>
      <c r="V213" s="1"/>
      <c r="W213" s="1"/>
      <c r="X213" s="1"/>
      <c r="Y213" s="1"/>
      <c r="Z213" s="1"/>
    </row>
    <row r="214" spans="1:26" ht="120">
      <c r="A214" s="768" t="s">
        <v>4507</v>
      </c>
      <c r="B214" s="823" t="s">
        <v>4508</v>
      </c>
      <c r="C214" s="823" t="s">
        <v>545</v>
      </c>
      <c r="D214" s="796">
        <v>0</v>
      </c>
      <c r="E214" s="748" t="s">
        <v>137</v>
      </c>
      <c r="F214" s="823" t="s">
        <v>5407</v>
      </c>
      <c r="G214" s="826"/>
      <c r="H214" s="797"/>
      <c r="I214" s="797"/>
      <c r="J214" s="1"/>
      <c r="K214" s="1"/>
      <c r="L214" s="1"/>
      <c r="M214" s="1"/>
      <c r="N214" s="1"/>
      <c r="O214" s="1"/>
      <c r="P214" s="1"/>
      <c r="Q214" s="1"/>
      <c r="R214" s="1"/>
      <c r="S214" s="1"/>
      <c r="T214" s="1"/>
      <c r="U214" s="1"/>
      <c r="V214" s="1"/>
      <c r="W214" s="1"/>
      <c r="X214" s="1"/>
      <c r="Y214" s="1"/>
      <c r="Z214" s="1"/>
    </row>
    <row r="215" spans="1:26" ht="120">
      <c r="A215" s="768"/>
      <c r="B215" s="823"/>
      <c r="C215" s="823" t="s">
        <v>547</v>
      </c>
      <c r="D215" s="796">
        <v>0</v>
      </c>
      <c r="E215" s="748" t="s">
        <v>137</v>
      </c>
      <c r="F215" s="823" t="s">
        <v>5407</v>
      </c>
      <c r="G215" s="826"/>
      <c r="H215" s="797"/>
      <c r="I215" s="797"/>
      <c r="J215" s="1"/>
      <c r="K215" s="1"/>
      <c r="L215" s="1"/>
      <c r="M215" s="1"/>
      <c r="N215" s="1"/>
      <c r="O215" s="1"/>
      <c r="P215" s="1"/>
      <c r="Q215" s="1"/>
      <c r="R215" s="1"/>
      <c r="S215" s="1"/>
      <c r="T215" s="1"/>
      <c r="U215" s="1"/>
      <c r="V215" s="1"/>
      <c r="W215" s="1"/>
      <c r="X215" s="1"/>
      <c r="Y215" s="1"/>
      <c r="Z215" s="1"/>
    </row>
    <row r="216" spans="1:26" ht="120">
      <c r="A216" s="768"/>
      <c r="B216" s="823"/>
      <c r="C216" s="823" t="s">
        <v>549</v>
      </c>
      <c r="D216" s="796">
        <v>0</v>
      </c>
      <c r="E216" s="748" t="s">
        <v>137</v>
      </c>
      <c r="F216" s="823" t="s">
        <v>5407</v>
      </c>
      <c r="G216" s="826"/>
      <c r="H216" s="797"/>
      <c r="I216" s="797"/>
      <c r="J216" s="1"/>
      <c r="K216" s="1"/>
      <c r="L216" s="1"/>
      <c r="M216" s="1"/>
      <c r="N216" s="1"/>
      <c r="O216" s="1"/>
      <c r="P216" s="1"/>
      <c r="Q216" s="1"/>
      <c r="R216" s="1"/>
      <c r="S216" s="1"/>
      <c r="T216" s="1"/>
      <c r="U216" s="1"/>
      <c r="V216" s="1"/>
      <c r="W216" s="1"/>
      <c r="X216" s="1"/>
      <c r="Y216" s="1"/>
      <c r="Z216" s="1"/>
    </row>
    <row r="217" spans="1:26" ht="120">
      <c r="A217" s="768"/>
      <c r="B217" s="823"/>
      <c r="C217" s="823" t="s">
        <v>550</v>
      </c>
      <c r="D217" s="796">
        <v>0</v>
      </c>
      <c r="E217" s="748" t="s">
        <v>137</v>
      </c>
      <c r="F217" s="823" t="s">
        <v>5407</v>
      </c>
      <c r="G217" s="826"/>
      <c r="H217" s="797"/>
      <c r="I217" s="797"/>
      <c r="J217" s="1"/>
      <c r="K217" s="1"/>
      <c r="L217" s="1"/>
      <c r="M217" s="1"/>
      <c r="N217" s="1"/>
      <c r="O217" s="1"/>
      <c r="P217" s="1"/>
      <c r="Q217" s="1"/>
      <c r="R217" s="1"/>
      <c r="S217" s="1"/>
      <c r="T217" s="1"/>
      <c r="U217" s="1"/>
      <c r="V217" s="1"/>
      <c r="W217" s="1"/>
      <c r="X217" s="1"/>
      <c r="Y217" s="1"/>
      <c r="Z217" s="1"/>
    </row>
    <row r="218" spans="1:26" ht="105" hidden="1">
      <c r="A218" s="769" t="s">
        <v>4509</v>
      </c>
      <c r="B218" s="378" t="s">
        <v>4510</v>
      </c>
      <c r="C218" s="378" t="s">
        <v>5408</v>
      </c>
      <c r="D218" s="762"/>
      <c r="E218" s="749"/>
      <c r="F218" s="378" t="s">
        <v>5409</v>
      </c>
      <c r="G218" s="784"/>
      <c r="H218" s="786"/>
      <c r="I218" s="783"/>
      <c r="J218" s="1"/>
      <c r="K218" s="1"/>
      <c r="L218" s="1"/>
      <c r="M218" s="1"/>
      <c r="N218" s="1"/>
      <c r="O218" s="1"/>
      <c r="P218" s="1"/>
      <c r="Q218" s="1"/>
      <c r="R218" s="1"/>
      <c r="S218" s="1"/>
      <c r="T218" s="1"/>
      <c r="U218" s="1"/>
      <c r="V218" s="1"/>
      <c r="W218" s="1"/>
      <c r="X218" s="1"/>
      <c r="Y218" s="1"/>
      <c r="Z218" s="1"/>
    </row>
    <row r="219" spans="1:26" ht="18.75">
      <c r="A219" s="9"/>
      <c r="B219" s="1073" t="s">
        <v>612</v>
      </c>
      <c r="C219" s="1056"/>
      <c r="D219" s="1056"/>
      <c r="E219" s="1056"/>
      <c r="F219" s="1056"/>
      <c r="G219" s="1069"/>
      <c r="H219" s="110">
        <f>H225+H240+H250+H263+H267+H271+H285+H290+H290</f>
        <v>0</v>
      </c>
      <c r="I219" s="110">
        <f>I225+I240+I250+I263+I267+I271+I285+I290+I290</f>
        <v>84</v>
      </c>
      <c r="J219" s="1"/>
      <c r="K219" s="1"/>
      <c r="L219" s="1"/>
      <c r="M219" s="1"/>
      <c r="N219" s="1"/>
      <c r="O219" s="1"/>
      <c r="P219" s="1"/>
      <c r="Q219" s="1"/>
      <c r="R219" s="1"/>
      <c r="S219" s="1"/>
      <c r="T219" s="1"/>
      <c r="U219" s="1"/>
      <c r="V219" s="1"/>
      <c r="W219" s="1"/>
      <c r="X219" s="1"/>
      <c r="Y219" s="1"/>
      <c r="Z219" s="1"/>
    </row>
    <row r="220" spans="1:26" ht="39.75" customHeight="1">
      <c r="A220" s="30" t="s">
        <v>617</v>
      </c>
      <c r="B220" s="1063" t="s">
        <v>618</v>
      </c>
      <c r="C220" s="1056"/>
      <c r="D220" s="1056"/>
      <c r="E220" s="1056"/>
      <c r="F220" s="1056"/>
      <c r="G220" s="1052"/>
      <c r="H220" s="110">
        <f>SUM(D221:D223)</f>
        <v>0</v>
      </c>
      <c r="I220" s="110">
        <f>COUNT(D221:D223)*2</f>
        <v>6</v>
      </c>
      <c r="J220" s="1"/>
      <c r="K220" s="1"/>
      <c r="L220" s="1"/>
      <c r="M220" s="1"/>
      <c r="N220" s="1"/>
      <c r="O220" s="1"/>
      <c r="P220" s="1"/>
      <c r="Q220" s="1"/>
      <c r="R220" s="1"/>
      <c r="S220" s="1"/>
      <c r="T220" s="1"/>
      <c r="U220" s="1"/>
      <c r="V220" s="1"/>
      <c r="W220" s="1"/>
      <c r="X220" s="1"/>
      <c r="Y220" s="1"/>
      <c r="Z220" s="1"/>
    </row>
    <row r="221" spans="1:26" ht="47.25">
      <c r="A221" s="12" t="s">
        <v>626</v>
      </c>
      <c r="B221" s="46" t="s">
        <v>627</v>
      </c>
      <c r="C221" s="856" t="s">
        <v>629</v>
      </c>
      <c r="D221" s="545">
        <v>0</v>
      </c>
      <c r="E221" s="857" t="s">
        <v>137</v>
      </c>
      <c r="F221" s="858"/>
      <c r="G221" s="858"/>
      <c r="H221" s="110"/>
      <c r="I221" s="110"/>
      <c r="J221" s="1"/>
      <c r="K221" s="1"/>
      <c r="L221" s="1"/>
      <c r="M221" s="1"/>
      <c r="N221" s="1"/>
      <c r="O221" s="1"/>
      <c r="P221" s="1"/>
      <c r="Q221" s="1"/>
      <c r="R221" s="1"/>
      <c r="S221" s="1"/>
      <c r="T221" s="1"/>
      <c r="U221" s="1"/>
      <c r="V221" s="1"/>
      <c r="W221" s="1"/>
      <c r="X221" s="1"/>
      <c r="Y221" s="1"/>
      <c r="Z221" s="1"/>
    </row>
    <row r="222" spans="1:26" ht="60">
      <c r="A222" s="12"/>
      <c r="B222" s="46"/>
      <c r="C222" s="859" t="s">
        <v>630</v>
      </c>
      <c r="D222" s="545">
        <v>0</v>
      </c>
      <c r="E222" s="857" t="s">
        <v>137</v>
      </c>
      <c r="F222" s="858"/>
      <c r="G222" s="858"/>
      <c r="H222" s="110"/>
      <c r="I222" s="110"/>
      <c r="J222" s="1"/>
      <c r="K222" s="1"/>
      <c r="L222" s="1"/>
      <c r="M222" s="1"/>
      <c r="N222" s="1"/>
      <c r="O222" s="1"/>
      <c r="P222" s="1"/>
      <c r="Q222" s="1"/>
      <c r="R222" s="1"/>
      <c r="S222" s="1"/>
      <c r="T222" s="1"/>
      <c r="U222" s="1"/>
      <c r="V222" s="1"/>
      <c r="W222" s="1"/>
      <c r="X222" s="1"/>
      <c r="Y222" s="1"/>
      <c r="Z222" s="1"/>
    </row>
    <row r="223" spans="1:26" ht="63">
      <c r="A223" s="12" t="s">
        <v>634</v>
      </c>
      <c r="B223" s="15" t="s">
        <v>635</v>
      </c>
      <c r="C223" s="856" t="s">
        <v>636</v>
      </c>
      <c r="D223" s="545">
        <v>0</v>
      </c>
      <c r="E223" s="857" t="s">
        <v>637</v>
      </c>
      <c r="F223" s="860" t="s">
        <v>638</v>
      </c>
      <c r="G223" s="858"/>
      <c r="H223" s="110"/>
      <c r="I223" s="110"/>
      <c r="J223" s="1"/>
      <c r="K223" s="1"/>
      <c r="L223" s="1"/>
      <c r="M223" s="1"/>
      <c r="N223" s="1"/>
      <c r="O223" s="1"/>
      <c r="P223" s="1"/>
      <c r="Q223" s="1"/>
      <c r="R223" s="1"/>
      <c r="S223" s="1"/>
      <c r="T223" s="1"/>
      <c r="U223" s="1"/>
      <c r="V223" s="1"/>
      <c r="W223" s="1"/>
      <c r="X223" s="1"/>
      <c r="Y223" s="1"/>
      <c r="Z223" s="1"/>
    </row>
    <row r="224" spans="1:26" ht="47.25" hidden="1">
      <c r="A224" s="14" t="s">
        <v>640</v>
      </c>
      <c r="B224" s="26" t="s">
        <v>641</v>
      </c>
      <c r="C224" s="511"/>
      <c r="D224" s="439"/>
      <c r="E224" s="452"/>
      <c r="F224" s="11"/>
      <c r="G224" s="11"/>
      <c r="H224" s="110"/>
      <c r="I224" s="110"/>
      <c r="J224" s="1"/>
      <c r="K224" s="1"/>
      <c r="L224" s="1"/>
      <c r="M224" s="1"/>
      <c r="N224" s="1"/>
      <c r="O224" s="1"/>
      <c r="P224" s="1"/>
      <c r="Q224" s="1"/>
      <c r="R224" s="1"/>
      <c r="S224" s="1"/>
      <c r="T224" s="1"/>
      <c r="U224" s="1"/>
      <c r="V224" s="1"/>
      <c r="W224" s="1"/>
      <c r="X224" s="1"/>
      <c r="Y224" s="1"/>
      <c r="Z224" s="1"/>
    </row>
    <row r="225" spans="1:26" ht="39.75" customHeight="1">
      <c r="A225" s="30" t="s">
        <v>642</v>
      </c>
      <c r="B225" s="1067" t="s">
        <v>644</v>
      </c>
      <c r="C225" s="1056"/>
      <c r="D225" s="1056"/>
      <c r="E225" s="1056"/>
      <c r="F225" s="1056"/>
      <c r="G225" s="1052"/>
      <c r="H225" s="110">
        <f>SUM(D226:D238)</f>
        <v>0</v>
      </c>
      <c r="I225" s="110">
        <f>COUNT(D226:D238)*2</f>
        <v>24</v>
      </c>
      <c r="J225" s="1"/>
      <c r="K225" s="1"/>
      <c r="L225" s="1"/>
      <c r="M225" s="1"/>
      <c r="N225" s="1"/>
      <c r="O225" s="1"/>
      <c r="P225" s="1"/>
      <c r="Q225" s="1"/>
      <c r="R225" s="1"/>
      <c r="S225" s="1"/>
      <c r="T225" s="1"/>
      <c r="U225" s="1"/>
      <c r="V225" s="1"/>
      <c r="W225" s="1"/>
      <c r="X225" s="1"/>
      <c r="Y225" s="1"/>
      <c r="Z225" s="1"/>
    </row>
    <row r="226" spans="1:26" ht="75">
      <c r="A226" s="12" t="s">
        <v>650</v>
      </c>
      <c r="B226" s="26" t="s">
        <v>651</v>
      </c>
      <c r="C226" s="449" t="s">
        <v>652</v>
      </c>
      <c r="D226" s="446">
        <v>0</v>
      </c>
      <c r="E226" s="452" t="s">
        <v>137</v>
      </c>
      <c r="F226" s="28" t="s">
        <v>653</v>
      </c>
      <c r="G226" s="11"/>
      <c r="H226" s="110"/>
      <c r="I226" s="110"/>
      <c r="J226" s="1"/>
      <c r="K226" s="1"/>
      <c r="L226" s="1"/>
      <c r="M226" s="1"/>
      <c r="N226" s="1"/>
      <c r="O226" s="1"/>
      <c r="P226" s="1"/>
      <c r="Q226" s="1"/>
      <c r="R226" s="1"/>
      <c r="S226" s="1"/>
      <c r="T226" s="1"/>
      <c r="U226" s="1"/>
      <c r="V226" s="1"/>
      <c r="W226" s="1"/>
      <c r="X226" s="1"/>
      <c r="Y226" s="1"/>
      <c r="Z226" s="1"/>
    </row>
    <row r="227" spans="1:26" ht="47.25" hidden="1">
      <c r="A227" s="14" t="s">
        <v>654</v>
      </c>
      <c r="B227" s="42" t="s">
        <v>655</v>
      </c>
      <c r="C227" s="511"/>
      <c r="D227" s="446"/>
      <c r="E227" s="452"/>
      <c r="F227" s="11"/>
      <c r="G227" s="11"/>
      <c r="H227" s="110"/>
      <c r="I227" s="110"/>
      <c r="J227" s="1"/>
      <c r="K227" s="1"/>
      <c r="L227" s="1"/>
      <c r="M227" s="1"/>
      <c r="N227" s="1"/>
      <c r="O227" s="1"/>
      <c r="P227" s="1"/>
      <c r="Q227" s="1"/>
      <c r="R227" s="1"/>
      <c r="S227" s="1"/>
      <c r="T227" s="1"/>
      <c r="U227" s="1"/>
      <c r="V227" s="1"/>
      <c r="W227" s="1"/>
      <c r="X227" s="1"/>
      <c r="Y227" s="1"/>
      <c r="Z227" s="1"/>
    </row>
    <row r="228" spans="1:26" ht="47.25">
      <c r="A228" s="12" t="s">
        <v>656</v>
      </c>
      <c r="B228" s="26" t="s">
        <v>657</v>
      </c>
      <c r="C228" s="450" t="s">
        <v>658</v>
      </c>
      <c r="D228" s="446">
        <v>0</v>
      </c>
      <c r="E228" s="452" t="s">
        <v>183</v>
      </c>
      <c r="F228" s="11"/>
      <c r="G228" s="11"/>
      <c r="H228" s="110"/>
      <c r="I228" s="110"/>
      <c r="J228" s="1"/>
      <c r="K228" s="1"/>
      <c r="L228" s="1"/>
      <c r="M228" s="1"/>
      <c r="N228" s="1"/>
      <c r="O228" s="1"/>
      <c r="P228" s="1"/>
      <c r="Q228" s="1"/>
      <c r="R228" s="1"/>
      <c r="S228" s="1"/>
      <c r="T228" s="1"/>
      <c r="U228" s="1"/>
      <c r="V228" s="1"/>
      <c r="W228" s="1"/>
      <c r="X228" s="1"/>
      <c r="Y228" s="1"/>
      <c r="Z228" s="1"/>
    </row>
    <row r="229" spans="1:26" ht="45">
      <c r="A229" s="12"/>
      <c r="B229" s="26"/>
      <c r="C229" s="450" t="s">
        <v>659</v>
      </c>
      <c r="D229" s="446">
        <v>0</v>
      </c>
      <c r="E229" s="452" t="s">
        <v>183</v>
      </c>
      <c r="F229" s="11"/>
      <c r="G229" s="11"/>
      <c r="H229" s="110"/>
      <c r="I229" s="110"/>
      <c r="J229" s="1"/>
      <c r="K229" s="1"/>
      <c r="L229" s="1"/>
      <c r="M229" s="1"/>
      <c r="N229" s="1"/>
      <c r="O229" s="1"/>
      <c r="P229" s="1"/>
      <c r="Q229" s="1"/>
      <c r="R229" s="1"/>
      <c r="S229" s="1"/>
      <c r="T229" s="1"/>
      <c r="U229" s="1"/>
      <c r="V229" s="1"/>
      <c r="W229" s="1"/>
      <c r="X229" s="1"/>
      <c r="Y229" s="1"/>
      <c r="Z229" s="1"/>
    </row>
    <row r="230" spans="1:26" ht="47.25">
      <c r="A230" s="12" t="s">
        <v>660</v>
      </c>
      <c r="B230" s="26" t="s">
        <v>661</v>
      </c>
      <c r="C230" s="451" t="s">
        <v>662</v>
      </c>
      <c r="D230" s="446">
        <v>0</v>
      </c>
      <c r="E230" s="448" t="s">
        <v>262</v>
      </c>
      <c r="F230" s="11"/>
      <c r="G230" s="11"/>
      <c r="H230" s="110"/>
      <c r="I230" s="110"/>
      <c r="J230" s="1"/>
      <c r="K230" s="1"/>
      <c r="L230" s="1"/>
      <c r="M230" s="1"/>
      <c r="N230" s="1"/>
      <c r="O230" s="1"/>
      <c r="P230" s="1"/>
      <c r="Q230" s="1"/>
      <c r="R230" s="1"/>
      <c r="S230" s="1"/>
      <c r="T230" s="1"/>
      <c r="U230" s="1"/>
      <c r="V230" s="1"/>
      <c r="W230" s="1"/>
      <c r="X230" s="1"/>
      <c r="Y230" s="1"/>
      <c r="Z230" s="1"/>
    </row>
    <row r="231" spans="1:26" ht="15.75">
      <c r="A231" s="12"/>
      <c r="B231" s="26"/>
      <c r="C231" s="519" t="s">
        <v>664</v>
      </c>
      <c r="D231" s="446">
        <v>0</v>
      </c>
      <c r="E231" s="448" t="s">
        <v>262</v>
      </c>
      <c r="F231" s="11"/>
      <c r="G231" s="11"/>
      <c r="H231" s="110"/>
      <c r="I231" s="110"/>
      <c r="J231" s="1"/>
      <c r="K231" s="1"/>
      <c r="L231" s="1"/>
      <c r="M231" s="1"/>
      <c r="N231" s="1"/>
      <c r="O231" s="1"/>
      <c r="P231" s="1"/>
      <c r="Q231" s="1"/>
      <c r="R231" s="1"/>
      <c r="S231" s="1"/>
      <c r="T231" s="1"/>
      <c r="U231" s="1"/>
      <c r="V231" s="1"/>
      <c r="W231" s="1"/>
      <c r="X231" s="1"/>
      <c r="Y231" s="1"/>
      <c r="Z231" s="1"/>
    </row>
    <row r="232" spans="1:26" ht="60">
      <c r="A232" s="12"/>
      <c r="B232" s="26"/>
      <c r="C232" s="450" t="s">
        <v>666</v>
      </c>
      <c r="D232" s="446">
        <v>0</v>
      </c>
      <c r="E232" s="448" t="s">
        <v>667</v>
      </c>
      <c r="F232" s="11"/>
      <c r="G232" s="11"/>
      <c r="H232" s="110"/>
      <c r="I232" s="110"/>
      <c r="J232" s="1"/>
      <c r="K232" s="1"/>
      <c r="L232" s="1"/>
      <c r="M232" s="1"/>
      <c r="N232" s="1"/>
      <c r="O232" s="1"/>
      <c r="P232" s="1"/>
      <c r="Q232" s="1"/>
      <c r="R232" s="1"/>
      <c r="S232" s="1"/>
      <c r="T232" s="1"/>
      <c r="U232" s="1"/>
      <c r="V232" s="1"/>
      <c r="W232" s="1"/>
      <c r="X232" s="1"/>
      <c r="Y232" s="1"/>
      <c r="Z232" s="1"/>
    </row>
    <row r="233" spans="1:26" ht="47.25">
      <c r="A233" s="12" t="s">
        <v>668</v>
      </c>
      <c r="B233" s="42" t="s">
        <v>669</v>
      </c>
      <c r="C233" s="451" t="s">
        <v>670</v>
      </c>
      <c r="D233" s="446">
        <v>0</v>
      </c>
      <c r="E233" s="533" t="s">
        <v>137</v>
      </c>
      <c r="F233" s="11"/>
      <c r="G233" s="11"/>
      <c r="H233" s="110"/>
      <c r="I233" s="110"/>
      <c r="J233" s="1"/>
      <c r="K233" s="1"/>
      <c r="L233" s="1"/>
      <c r="M233" s="1"/>
      <c r="N233" s="1"/>
      <c r="O233" s="1"/>
      <c r="P233" s="1"/>
      <c r="Q233" s="1"/>
      <c r="R233" s="1"/>
      <c r="S233" s="1"/>
      <c r="T233" s="1"/>
      <c r="U233" s="1"/>
      <c r="V233" s="1"/>
      <c r="W233" s="1"/>
      <c r="X233" s="1"/>
      <c r="Y233" s="1"/>
      <c r="Z233" s="1"/>
    </row>
    <row r="234" spans="1:26" ht="60">
      <c r="A234" s="12"/>
      <c r="B234" s="42"/>
      <c r="C234" s="451" t="s">
        <v>672</v>
      </c>
      <c r="D234" s="446">
        <v>0</v>
      </c>
      <c r="E234" s="452" t="s">
        <v>137</v>
      </c>
      <c r="F234" s="11"/>
      <c r="G234" s="11"/>
      <c r="H234" s="110"/>
      <c r="I234" s="110"/>
      <c r="J234" s="1"/>
      <c r="K234" s="1"/>
      <c r="L234" s="1"/>
      <c r="M234" s="1"/>
      <c r="N234" s="1"/>
      <c r="O234" s="1"/>
      <c r="P234" s="1"/>
      <c r="Q234" s="1"/>
      <c r="R234" s="1"/>
      <c r="S234" s="1"/>
      <c r="T234" s="1"/>
      <c r="U234" s="1"/>
      <c r="V234" s="1"/>
      <c r="W234" s="1"/>
      <c r="X234" s="1"/>
      <c r="Y234" s="1"/>
      <c r="Z234" s="1"/>
    </row>
    <row r="235" spans="1:26" ht="45">
      <c r="A235" s="12" t="s">
        <v>674</v>
      </c>
      <c r="B235" s="10" t="s">
        <v>676</v>
      </c>
      <c r="C235" s="451" t="s">
        <v>677</v>
      </c>
      <c r="D235" s="446">
        <v>0</v>
      </c>
      <c r="E235" s="452" t="s">
        <v>137</v>
      </c>
      <c r="F235" s="11"/>
      <c r="G235" s="11"/>
      <c r="H235" s="110"/>
      <c r="I235" s="110"/>
      <c r="J235" s="1"/>
      <c r="K235" s="1"/>
      <c r="L235" s="1"/>
      <c r="M235" s="1"/>
      <c r="N235" s="1"/>
      <c r="O235" s="1"/>
      <c r="P235" s="1"/>
      <c r="Q235" s="1"/>
      <c r="R235" s="1"/>
      <c r="S235" s="1"/>
      <c r="T235" s="1"/>
      <c r="U235" s="1"/>
      <c r="V235" s="1"/>
      <c r="W235" s="1"/>
      <c r="X235" s="1"/>
      <c r="Y235" s="1"/>
      <c r="Z235" s="1"/>
    </row>
    <row r="236" spans="1:26" ht="30">
      <c r="A236" s="12"/>
      <c r="B236" s="10"/>
      <c r="C236" s="451" t="s">
        <v>679</v>
      </c>
      <c r="D236" s="446">
        <v>0</v>
      </c>
      <c r="E236" s="452" t="s">
        <v>137</v>
      </c>
      <c r="F236" s="11"/>
      <c r="G236" s="11"/>
      <c r="H236" s="110"/>
      <c r="I236" s="110"/>
      <c r="J236" s="1"/>
      <c r="K236" s="1"/>
      <c r="L236" s="1"/>
      <c r="M236" s="1"/>
      <c r="N236" s="1"/>
      <c r="O236" s="1"/>
      <c r="P236" s="1"/>
      <c r="Q236" s="1"/>
      <c r="R236" s="1"/>
      <c r="S236" s="1"/>
      <c r="T236" s="1"/>
      <c r="U236" s="1"/>
      <c r="V236" s="1"/>
      <c r="W236" s="1"/>
      <c r="X236" s="1"/>
      <c r="Y236" s="1"/>
      <c r="Z236" s="1"/>
    </row>
    <row r="237" spans="1:26" ht="63">
      <c r="A237" s="12" t="s">
        <v>683</v>
      </c>
      <c r="B237" s="26" t="s">
        <v>684</v>
      </c>
      <c r="C237" s="450" t="s">
        <v>685</v>
      </c>
      <c r="D237" s="488">
        <v>0</v>
      </c>
      <c r="E237" s="452" t="s">
        <v>262</v>
      </c>
      <c r="F237" s="20" t="s">
        <v>686</v>
      </c>
      <c r="G237" s="11"/>
      <c r="H237" s="110"/>
      <c r="I237" s="110"/>
      <c r="J237" s="1"/>
      <c r="K237" s="1"/>
      <c r="L237" s="1"/>
      <c r="M237" s="1"/>
      <c r="N237" s="1"/>
      <c r="O237" s="1"/>
      <c r="P237" s="1"/>
      <c r="Q237" s="1"/>
      <c r="R237" s="1"/>
      <c r="S237" s="1"/>
      <c r="T237" s="1"/>
      <c r="U237" s="1"/>
      <c r="V237" s="1"/>
      <c r="W237" s="1"/>
      <c r="X237" s="1"/>
      <c r="Y237" s="1"/>
      <c r="Z237" s="1"/>
    </row>
    <row r="238" spans="1:26" ht="105">
      <c r="A238" s="12"/>
      <c r="B238" s="26"/>
      <c r="C238" s="450" t="s">
        <v>689</v>
      </c>
      <c r="D238" s="488">
        <v>0</v>
      </c>
      <c r="E238" s="452" t="s">
        <v>262</v>
      </c>
      <c r="F238" s="20" t="s">
        <v>691</v>
      </c>
      <c r="G238" s="11"/>
      <c r="H238" s="110"/>
      <c r="I238" s="110"/>
      <c r="J238" s="1"/>
      <c r="K238" s="1"/>
      <c r="L238" s="1"/>
      <c r="M238" s="1"/>
      <c r="N238" s="1"/>
      <c r="O238" s="1"/>
      <c r="P238" s="1"/>
      <c r="Q238" s="1"/>
      <c r="R238" s="1"/>
      <c r="S238" s="1"/>
      <c r="T238" s="1"/>
      <c r="U238" s="1"/>
      <c r="V238" s="1"/>
      <c r="W238" s="1"/>
      <c r="X238" s="1"/>
      <c r="Y238" s="1"/>
      <c r="Z238" s="1"/>
    </row>
    <row r="239" spans="1:26" ht="47.25" hidden="1">
      <c r="A239" s="14" t="s">
        <v>692</v>
      </c>
      <c r="B239" s="26" t="s">
        <v>693</v>
      </c>
      <c r="C239" s="511"/>
      <c r="D239" s="439"/>
      <c r="E239" s="452"/>
      <c r="F239" s="11"/>
      <c r="G239" s="11"/>
      <c r="H239" s="110"/>
      <c r="I239" s="110"/>
      <c r="J239" s="1"/>
      <c r="K239" s="1"/>
      <c r="L239" s="1"/>
      <c r="M239" s="1"/>
      <c r="N239" s="1"/>
      <c r="O239" s="1"/>
      <c r="P239" s="1"/>
      <c r="Q239" s="1"/>
      <c r="R239" s="1"/>
      <c r="S239" s="1"/>
      <c r="T239" s="1"/>
      <c r="U239" s="1"/>
      <c r="V239" s="1"/>
      <c r="W239" s="1"/>
      <c r="X239" s="1"/>
      <c r="Y239" s="1"/>
      <c r="Z239" s="1"/>
    </row>
    <row r="240" spans="1:26" ht="39.75" customHeight="1">
      <c r="A240" s="30" t="s">
        <v>695</v>
      </c>
      <c r="B240" s="1067" t="s">
        <v>696</v>
      </c>
      <c r="C240" s="1056"/>
      <c r="D240" s="1056"/>
      <c r="E240" s="1056"/>
      <c r="F240" s="1056"/>
      <c r="G240" s="1052"/>
      <c r="H240" s="110">
        <f>SUM(D241:D249)</f>
        <v>0</v>
      </c>
      <c r="I240" s="110">
        <f>COUNT(D241:D249)*2</f>
        <v>18</v>
      </c>
      <c r="J240" s="1"/>
      <c r="K240" s="1"/>
      <c r="L240" s="1"/>
      <c r="M240" s="1"/>
      <c r="N240" s="1"/>
      <c r="O240" s="1"/>
      <c r="P240" s="1"/>
      <c r="Q240" s="1"/>
      <c r="R240" s="1"/>
      <c r="S240" s="1"/>
      <c r="T240" s="1"/>
      <c r="U240" s="1"/>
      <c r="V240" s="1"/>
      <c r="W240" s="1"/>
      <c r="X240" s="1"/>
      <c r="Y240" s="1"/>
      <c r="Z240" s="1"/>
    </row>
    <row r="241" spans="1:26" ht="47.25">
      <c r="A241" s="12" t="s">
        <v>699</v>
      </c>
      <c r="B241" s="26" t="s">
        <v>700</v>
      </c>
      <c r="C241" s="449" t="s">
        <v>701</v>
      </c>
      <c r="D241" s="446">
        <v>0</v>
      </c>
      <c r="E241" s="452" t="s">
        <v>183</v>
      </c>
      <c r="F241" s="11" t="s">
        <v>702</v>
      </c>
      <c r="G241" s="11"/>
      <c r="H241" s="110"/>
      <c r="I241" s="110"/>
      <c r="J241" s="1"/>
      <c r="K241" s="1"/>
      <c r="L241" s="1"/>
      <c r="M241" s="1"/>
      <c r="N241" s="1"/>
      <c r="O241" s="1"/>
      <c r="P241" s="1"/>
      <c r="Q241" s="1"/>
      <c r="R241" s="1"/>
      <c r="S241" s="1"/>
      <c r="T241" s="1"/>
      <c r="U241" s="1"/>
      <c r="V241" s="1"/>
      <c r="W241" s="1"/>
      <c r="X241" s="1"/>
      <c r="Y241" s="1"/>
      <c r="Z241" s="1"/>
    </row>
    <row r="242" spans="1:26" ht="45">
      <c r="A242" s="12"/>
      <c r="B242" s="26"/>
      <c r="C242" s="449" t="s">
        <v>705</v>
      </c>
      <c r="D242" s="446">
        <v>0</v>
      </c>
      <c r="E242" s="452" t="s">
        <v>183</v>
      </c>
      <c r="F242" s="10" t="s">
        <v>707</v>
      </c>
      <c r="G242" s="11"/>
      <c r="H242" s="110"/>
      <c r="I242" s="110"/>
      <c r="J242" s="1"/>
      <c r="K242" s="1"/>
      <c r="L242" s="1"/>
      <c r="M242" s="1"/>
      <c r="N242" s="1"/>
      <c r="O242" s="1"/>
      <c r="P242" s="1"/>
      <c r="Q242" s="1"/>
      <c r="R242" s="1"/>
      <c r="S242" s="1"/>
      <c r="T242" s="1"/>
      <c r="U242" s="1"/>
      <c r="V242" s="1"/>
      <c r="W242" s="1"/>
      <c r="X242" s="1"/>
      <c r="Y242" s="1"/>
      <c r="Z242" s="1"/>
    </row>
    <row r="243" spans="1:26" ht="47.25">
      <c r="A243" s="12" t="s">
        <v>708</v>
      </c>
      <c r="B243" s="26" t="s">
        <v>709</v>
      </c>
      <c r="C243" s="453" t="s">
        <v>710</v>
      </c>
      <c r="D243" s="446">
        <v>0</v>
      </c>
      <c r="E243" s="452" t="s">
        <v>264</v>
      </c>
      <c r="F243" s="11"/>
      <c r="G243" s="11"/>
      <c r="H243" s="110"/>
      <c r="I243" s="110"/>
      <c r="J243" s="1"/>
      <c r="K243" s="1"/>
      <c r="L243" s="1"/>
      <c r="M243" s="1"/>
      <c r="N243" s="1"/>
      <c r="O243" s="1"/>
      <c r="P243" s="1"/>
      <c r="Q243" s="1"/>
      <c r="R243" s="1"/>
      <c r="S243" s="1"/>
      <c r="T243" s="1"/>
      <c r="U243" s="1"/>
      <c r="V243" s="1"/>
      <c r="W243" s="1"/>
      <c r="X243" s="1"/>
      <c r="Y243" s="1"/>
      <c r="Z243" s="1"/>
    </row>
    <row r="244" spans="1:26" ht="45">
      <c r="A244" s="12"/>
      <c r="B244" s="26"/>
      <c r="C244" s="449" t="s">
        <v>713</v>
      </c>
      <c r="D244" s="446">
        <v>0</v>
      </c>
      <c r="E244" s="452" t="s">
        <v>264</v>
      </c>
      <c r="F244" s="11"/>
      <c r="G244" s="11"/>
      <c r="H244" s="110"/>
      <c r="I244" s="110"/>
      <c r="J244" s="1"/>
      <c r="K244" s="1"/>
      <c r="L244" s="1"/>
      <c r="M244" s="1"/>
      <c r="N244" s="1"/>
      <c r="O244" s="1"/>
      <c r="P244" s="1"/>
      <c r="Q244" s="1"/>
      <c r="R244" s="1"/>
      <c r="S244" s="1"/>
      <c r="T244" s="1"/>
      <c r="U244" s="1"/>
      <c r="V244" s="1"/>
      <c r="W244" s="1"/>
      <c r="X244" s="1"/>
      <c r="Y244" s="1"/>
      <c r="Z244" s="1"/>
    </row>
    <row r="245" spans="1:26" ht="30">
      <c r="A245" s="12"/>
      <c r="B245" s="26"/>
      <c r="C245" s="449" t="s">
        <v>716</v>
      </c>
      <c r="D245" s="446">
        <v>0</v>
      </c>
      <c r="E245" s="452" t="s">
        <v>264</v>
      </c>
      <c r="F245" s="1"/>
      <c r="G245" s="11"/>
      <c r="H245" s="110"/>
      <c r="I245" s="110"/>
      <c r="J245" s="1"/>
      <c r="K245" s="1"/>
      <c r="L245" s="1"/>
      <c r="M245" s="1"/>
      <c r="N245" s="1"/>
      <c r="O245" s="1"/>
      <c r="P245" s="1"/>
      <c r="Q245" s="1"/>
      <c r="R245" s="1"/>
      <c r="S245" s="1"/>
      <c r="T245" s="1"/>
      <c r="U245" s="1"/>
      <c r="V245" s="1"/>
      <c r="W245" s="1"/>
      <c r="X245" s="1"/>
      <c r="Y245" s="1"/>
      <c r="Z245" s="1"/>
    </row>
    <row r="246" spans="1:26" ht="75">
      <c r="A246" s="12" t="s">
        <v>717</v>
      </c>
      <c r="B246" s="26" t="s">
        <v>718</v>
      </c>
      <c r="C246" s="451" t="s">
        <v>720</v>
      </c>
      <c r="D246" s="488">
        <v>0</v>
      </c>
      <c r="E246" s="452" t="s">
        <v>721</v>
      </c>
      <c r="F246" s="20" t="s">
        <v>722</v>
      </c>
      <c r="G246" s="11"/>
      <c r="H246" s="110"/>
      <c r="I246" s="110"/>
      <c r="J246" s="1"/>
      <c r="K246" s="1"/>
      <c r="L246" s="1"/>
      <c r="M246" s="1"/>
      <c r="N246" s="1"/>
      <c r="O246" s="1"/>
      <c r="P246" s="1"/>
      <c r="Q246" s="1"/>
      <c r="R246" s="1"/>
      <c r="S246" s="1"/>
      <c r="T246" s="1"/>
      <c r="U246" s="1"/>
      <c r="V246" s="1"/>
      <c r="W246" s="1"/>
      <c r="X246" s="1"/>
      <c r="Y246" s="1"/>
      <c r="Z246" s="1"/>
    </row>
    <row r="247" spans="1:26" ht="75">
      <c r="A247" s="12"/>
      <c r="B247" s="26"/>
      <c r="C247" s="451" t="s">
        <v>723</v>
      </c>
      <c r="D247" s="488">
        <v>0</v>
      </c>
      <c r="E247" s="452" t="s">
        <v>87</v>
      </c>
      <c r="F247" s="20" t="s">
        <v>722</v>
      </c>
      <c r="G247" s="11"/>
      <c r="H247" s="110"/>
      <c r="I247" s="110"/>
      <c r="J247" s="1"/>
      <c r="K247" s="1"/>
      <c r="L247" s="1"/>
      <c r="M247" s="1"/>
      <c r="N247" s="1"/>
      <c r="O247" s="1"/>
      <c r="P247" s="1"/>
      <c r="Q247" s="1"/>
      <c r="R247" s="1"/>
      <c r="S247" s="1"/>
      <c r="T247" s="1"/>
      <c r="U247" s="1"/>
      <c r="V247" s="1"/>
      <c r="W247" s="1"/>
      <c r="X247" s="1"/>
      <c r="Y247" s="1"/>
      <c r="Z247" s="1"/>
    </row>
    <row r="248" spans="1:26" ht="45">
      <c r="A248" s="12" t="s">
        <v>724</v>
      </c>
      <c r="B248" s="26" t="s">
        <v>725</v>
      </c>
      <c r="C248" s="449" t="s">
        <v>726</v>
      </c>
      <c r="D248" s="446">
        <v>0</v>
      </c>
      <c r="E248" s="452" t="s">
        <v>264</v>
      </c>
      <c r="F248" s="11"/>
      <c r="G248" s="11"/>
      <c r="H248" s="110"/>
      <c r="I248" s="110"/>
      <c r="J248" s="1"/>
      <c r="K248" s="1"/>
      <c r="L248" s="1"/>
      <c r="M248" s="1"/>
      <c r="N248" s="1"/>
      <c r="O248" s="1"/>
      <c r="P248" s="1"/>
      <c r="Q248" s="1"/>
      <c r="R248" s="1"/>
      <c r="S248" s="1"/>
      <c r="T248" s="1"/>
      <c r="U248" s="1"/>
      <c r="V248" s="1"/>
      <c r="W248" s="1"/>
      <c r="X248" s="1"/>
      <c r="Y248" s="1"/>
      <c r="Z248" s="1"/>
    </row>
    <row r="249" spans="1:26" ht="45">
      <c r="A249" s="12" t="s">
        <v>727</v>
      </c>
      <c r="B249" s="47" t="s">
        <v>728</v>
      </c>
      <c r="C249" s="451" t="s">
        <v>729</v>
      </c>
      <c r="D249" s="446">
        <v>0</v>
      </c>
      <c r="E249" s="452" t="s">
        <v>350</v>
      </c>
      <c r="F249" s="11"/>
      <c r="G249" s="11"/>
      <c r="H249" s="110"/>
      <c r="I249" s="110"/>
      <c r="J249" s="1"/>
      <c r="K249" s="1"/>
      <c r="L249" s="1"/>
      <c r="M249" s="1"/>
      <c r="N249" s="1"/>
      <c r="O249" s="1"/>
      <c r="P249" s="1"/>
      <c r="Q249" s="1"/>
      <c r="R249" s="1"/>
      <c r="S249" s="1"/>
      <c r="T249" s="1"/>
      <c r="U249" s="1"/>
      <c r="V249" s="1"/>
      <c r="W249" s="1"/>
      <c r="X249" s="1"/>
      <c r="Y249" s="1"/>
      <c r="Z249" s="1"/>
    </row>
    <row r="250" spans="1:26" ht="39.75" customHeight="1">
      <c r="A250" s="30" t="s">
        <v>730</v>
      </c>
      <c r="B250" s="1063" t="s">
        <v>731</v>
      </c>
      <c r="C250" s="1056"/>
      <c r="D250" s="1056"/>
      <c r="E250" s="1056"/>
      <c r="F250" s="1056"/>
      <c r="G250" s="1052"/>
      <c r="H250" s="110">
        <f>SUM(D251:D262)</f>
        <v>0</v>
      </c>
      <c r="I250" s="110">
        <f>COUNT(D251:D262)*2</f>
        <v>22</v>
      </c>
      <c r="J250" s="1"/>
      <c r="K250" s="1"/>
      <c r="L250" s="1"/>
      <c r="M250" s="1"/>
      <c r="N250" s="1"/>
      <c r="O250" s="1"/>
      <c r="P250" s="1"/>
      <c r="Q250" s="1"/>
      <c r="R250" s="1"/>
      <c r="S250" s="1"/>
      <c r="T250" s="1"/>
      <c r="U250" s="1"/>
      <c r="V250" s="1"/>
      <c r="W250" s="1"/>
      <c r="X250" s="1"/>
      <c r="Y250" s="1"/>
      <c r="Z250" s="1"/>
    </row>
    <row r="251" spans="1:26" ht="45">
      <c r="A251" s="12" t="s">
        <v>733</v>
      </c>
      <c r="B251" s="46" t="s">
        <v>734</v>
      </c>
      <c r="C251" s="449" t="s">
        <v>735</v>
      </c>
      <c r="D251" s="446">
        <v>0</v>
      </c>
      <c r="E251" s="452" t="s">
        <v>183</v>
      </c>
      <c r="F251" s="11"/>
      <c r="G251" s="11"/>
      <c r="H251" s="110"/>
      <c r="I251" s="110"/>
      <c r="J251" s="1"/>
      <c r="K251" s="1"/>
      <c r="L251" s="1"/>
      <c r="M251" s="1"/>
      <c r="N251" s="1"/>
      <c r="O251" s="1"/>
      <c r="P251" s="1"/>
      <c r="Q251" s="1"/>
      <c r="R251" s="1"/>
      <c r="S251" s="1"/>
      <c r="T251" s="1"/>
      <c r="U251" s="1"/>
      <c r="V251" s="1"/>
      <c r="W251" s="1"/>
      <c r="X251" s="1"/>
      <c r="Y251" s="1"/>
      <c r="Z251" s="1"/>
    </row>
    <row r="252" spans="1:26" ht="45">
      <c r="A252" s="12"/>
      <c r="B252" s="46"/>
      <c r="C252" s="449" t="s">
        <v>736</v>
      </c>
      <c r="D252" s="446">
        <v>0</v>
      </c>
      <c r="E252" s="452" t="s">
        <v>183</v>
      </c>
      <c r="F252" s="11"/>
      <c r="G252" s="11"/>
      <c r="H252" s="110"/>
      <c r="I252" s="110"/>
      <c r="J252" s="1"/>
      <c r="K252" s="1"/>
      <c r="L252" s="1"/>
      <c r="M252" s="1"/>
      <c r="N252" s="1"/>
      <c r="O252" s="1"/>
      <c r="P252" s="1"/>
      <c r="Q252" s="1"/>
      <c r="R252" s="1"/>
      <c r="S252" s="1"/>
      <c r="T252" s="1"/>
      <c r="U252" s="1"/>
      <c r="V252" s="1"/>
      <c r="W252" s="1"/>
      <c r="X252" s="1"/>
      <c r="Y252" s="1"/>
      <c r="Z252" s="1"/>
    </row>
    <row r="253" spans="1:26" ht="60">
      <c r="A253" s="12" t="s">
        <v>737</v>
      </c>
      <c r="B253" s="15" t="s">
        <v>738</v>
      </c>
      <c r="C253" s="449" t="s">
        <v>739</v>
      </c>
      <c r="D253" s="446">
        <v>0</v>
      </c>
      <c r="E253" s="448" t="s">
        <v>183</v>
      </c>
      <c r="F253" s="28" t="s">
        <v>740</v>
      </c>
      <c r="G253" s="11"/>
      <c r="H253" s="110"/>
      <c r="I253" s="110"/>
      <c r="J253" s="1"/>
      <c r="K253" s="1"/>
      <c r="L253" s="1"/>
      <c r="M253" s="1"/>
      <c r="N253" s="1"/>
      <c r="O253" s="1"/>
      <c r="P253" s="1"/>
      <c r="Q253" s="1"/>
      <c r="R253" s="1"/>
      <c r="S253" s="1"/>
      <c r="T253" s="1"/>
      <c r="U253" s="1"/>
      <c r="V253" s="1"/>
      <c r="W253" s="1"/>
      <c r="X253" s="1"/>
      <c r="Y253" s="1"/>
      <c r="Z253" s="1"/>
    </row>
    <row r="254" spans="1:26" ht="30">
      <c r="A254" s="12"/>
      <c r="B254" s="15"/>
      <c r="C254" s="451" t="s">
        <v>741</v>
      </c>
      <c r="D254" s="488">
        <v>0</v>
      </c>
      <c r="E254" s="452" t="s">
        <v>183</v>
      </c>
      <c r="F254" s="20"/>
      <c r="G254" s="11"/>
      <c r="H254" s="110"/>
      <c r="I254" s="110"/>
      <c r="J254" s="1"/>
      <c r="K254" s="1"/>
      <c r="L254" s="1"/>
      <c r="M254" s="1"/>
      <c r="N254" s="1"/>
      <c r="O254" s="1"/>
      <c r="P254" s="1"/>
      <c r="Q254" s="1"/>
      <c r="R254" s="1"/>
      <c r="S254" s="1"/>
      <c r="T254" s="1"/>
      <c r="U254" s="1"/>
      <c r="V254" s="1"/>
      <c r="W254" s="1"/>
      <c r="X254" s="1"/>
      <c r="Y254" s="1"/>
      <c r="Z254" s="1"/>
    </row>
    <row r="255" spans="1:26" ht="45">
      <c r="A255" s="12"/>
      <c r="B255" s="15"/>
      <c r="C255" s="447" t="s">
        <v>742</v>
      </c>
      <c r="D255" s="488">
        <v>0</v>
      </c>
      <c r="E255" s="452" t="s">
        <v>183</v>
      </c>
      <c r="F255" s="20"/>
      <c r="G255" s="11"/>
      <c r="H255" s="110"/>
      <c r="I255" s="110"/>
      <c r="J255" s="1"/>
      <c r="K255" s="1"/>
      <c r="L255" s="1"/>
      <c r="M255" s="1"/>
      <c r="N255" s="1"/>
      <c r="O255" s="1"/>
      <c r="P255" s="1"/>
      <c r="Q255" s="1"/>
      <c r="R255" s="1"/>
      <c r="S255" s="1"/>
      <c r="T255" s="1"/>
      <c r="U255" s="1"/>
      <c r="V255" s="1"/>
      <c r="W255" s="1"/>
      <c r="X255" s="1"/>
      <c r="Y255" s="1"/>
      <c r="Z255" s="1"/>
    </row>
    <row r="256" spans="1:26" ht="45">
      <c r="A256" s="12" t="s">
        <v>743</v>
      </c>
      <c r="B256" s="15" t="s">
        <v>744</v>
      </c>
      <c r="C256" s="520" t="s">
        <v>745</v>
      </c>
      <c r="D256" s="446">
        <v>0</v>
      </c>
      <c r="E256" s="452" t="s">
        <v>183</v>
      </c>
      <c r="F256" s="11"/>
      <c r="G256" s="11"/>
      <c r="H256" s="110"/>
      <c r="I256" s="110"/>
      <c r="J256" s="1"/>
      <c r="K256" s="1"/>
      <c r="L256" s="1"/>
      <c r="M256" s="1"/>
      <c r="N256" s="1"/>
      <c r="O256" s="1"/>
      <c r="P256" s="1"/>
      <c r="Q256" s="1"/>
      <c r="R256" s="1"/>
      <c r="S256" s="1"/>
      <c r="T256" s="1"/>
      <c r="U256" s="1"/>
      <c r="V256" s="1"/>
      <c r="W256" s="1"/>
      <c r="X256" s="1"/>
      <c r="Y256" s="1"/>
      <c r="Z256" s="1"/>
    </row>
    <row r="257" spans="1:26" ht="30">
      <c r="A257" s="12"/>
      <c r="B257" s="15"/>
      <c r="C257" s="449" t="s">
        <v>747</v>
      </c>
      <c r="D257" s="541">
        <v>0</v>
      </c>
      <c r="E257" s="452" t="s">
        <v>183</v>
      </c>
      <c r="F257" s="11"/>
      <c r="G257" s="11"/>
      <c r="H257" s="110"/>
      <c r="I257" s="110"/>
      <c r="J257" s="1"/>
      <c r="K257" s="1"/>
      <c r="L257" s="1"/>
      <c r="M257" s="1"/>
      <c r="N257" s="1"/>
      <c r="O257" s="1"/>
      <c r="P257" s="1"/>
      <c r="Q257" s="1"/>
      <c r="R257" s="1"/>
      <c r="S257" s="1"/>
      <c r="T257" s="1"/>
      <c r="U257" s="1"/>
      <c r="V257" s="1"/>
      <c r="W257" s="1"/>
      <c r="X257" s="1"/>
      <c r="Y257" s="1"/>
      <c r="Z257" s="1"/>
    </row>
    <row r="258" spans="1:26" ht="30">
      <c r="A258" s="12"/>
      <c r="B258" s="15"/>
      <c r="C258" s="449" t="s">
        <v>748</v>
      </c>
      <c r="D258" s="541">
        <v>0</v>
      </c>
      <c r="E258" s="452" t="s">
        <v>183</v>
      </c>
      <c r="F258" s="11"/>
      <c r="G258" s="11"/>
      <c r="H258" s="110"/>
      <c r="I258" s="110"/>
      <c r="J258" s="1"/>
      <c r="K258" s="1"/>
      <c r="L258" s="1"/>
      <c r="M258" s="1"/>
      <c r="N258" s="1"/>
      <c r="O258" s="1"/>
      <c r="P258" s="1"/>
      <c r="Q258" s="1"/>
      <c r="R258" s="1"/>
      <c r="S258" s="1"/>
      <c r="T258" s="1"/>
      <c r="U258" s="1"/>
      <c r="V258" s="1"/>
      <c r="W258" s="1"/>
      <c r="X258" s="1"/>
      <c r="Y258" s="1"/>
      <c r="Z258" s="1"/>
    </row>
    <row r="259" spans="1:26" ht="30">
      <c r="A259" s="12"/>
      <c r="B259" s="15"/>
      <c r="C259" s="449" t="s">
        <v>749</v>
      </c>
      <c r="D259" s="541">
        <v>0</v>
      </c>
      <c r="E259" s="452" t="s">
        <v>183</v>
      </c>
      <c r="F259" s="11"/>
      <c r="G259" s="11"/>
      <c r="H259" s="110"/>
      <c r="I259" s="110"/>
      <c r="J259" s="1"/>
      <c r="K259" s="1"/>
      <c r="L259" s="1"/>
      <c r="M259" s="1"/>
      <c r="N259" s="1"/>
      <c r="O259" s="1"/>
      <c r="P259" s="1"/>
      <c r="Q259" s="1"/>
      <c r="R259" s="1"/>
      <c r="S259" s="1"/>
      <c r="T259" s="1"/>
      <c r="U259" s="1"/>
      <c r="V259" s="1"/>
      <c r="W259" s="1"/>
      <c r="X259" s="1"/>
      <c r="Y259" s="1"/>
      <c r="Z259" s="1"/>
    </row>
    <row r="260" spans="1:26" ht="31.5" hidden="1">
      <c r="A260" s="14" t="s">
        <v>750</v>
      </c>
      <c r="B260" s="15" t="s">
        <v>751</v>
      </c>
      <c r="C260" s="511"/>
      <c r="D260" s="446"/>
      <c r="E260" s="452"/>
      <c r="F260" s="11"/>
      <c r="G260" s="11"/>
      <c r="H260" s="110"/>
      <c r="I260" s="110"/>
      <c r="J260" s="1"/>
      <c r="K260" s="1"/>
      <c r="L260" s="1"/>
      <c r="M260" s="1"/>
      <c r="N260" s="1"/>
      <c r="O260" s="1"/>
      <c r="P260" s="1"/>
      <c r="Q260" s="1"/>
      <c r="R260" s="1"/>
      <c r="S260" s="1"/>
      <c r="T260" s="1"/>
      <c r="U260" s="1"/>
      <c r="V260" s="1"/>
      <c r="W260" s="1"/>
      <c r="X260" s="1"/>
      <c r="Y260" s="1"/>
      <c r="Z260" s="1"/>
    </row>
    <row r="261" spans="1:26" ht="47.25">
      <c r="A261" s="12" t="s">
        <v>752</v>
      </c>
      <c r="B261" s="15" t="s">
        <v>753</v>
      </c>
      <c r="C261" s="449" t="s">
        <v>754</v>
      </c>
      <c r="D261" s="446">
        <v>0</v>
      </c>
      <c r="E261" s="452" t="s">
        <v>183</v>
      </c>
      <c r="F261" s="11"/>
      <c r="G261" s="11"/>
      <c r="H261" s="110"/>
      <c r="I261" s="110"/>
      <c r="J261" s="1"/>
      <c r="K261" s="1"/>
      <c r="L261" s="1"/>
      <c r="M261" s="1"/>
      <c r="N261" s="1"/>
      <c r="O261" s="1"/>
      <c r="P261" s="1"/>
      <c r="Q261" s="1"/>
      <c r="R261" s="1"/>
      <c r="S261" s="1"/>
      <c r="T261" s="1"/>
      <c r="U261" s="1"/>
      <c r="V261" s="1"/>
      <c r="W261" s="1"/>
      <c r="X261" s="1"/>
      <c r="Y261" s="1"/>
      <c r="Z261" s="1"/>
    </row>
    <row r="262" spans="1:26" ht="47.25">
      <c r="A262" s="12" t="s">
        <v>755</v>
      </c>
      <c r="B262" s="15" t="s">
        <v>756</v>
      </c>
      <c r="C262" s="450" t="s">
        <v>757</v>
      </c>
      <c r="D262" s="446">
        <v>0</v>
      </c>
      <c r="E262" s="452" t="s">
        <v>183</v>
      </c>
      <c r="F262" s="11"/>
      <c r="G262" s="11"/>
      <c r="H262" s="110"/>
      <c r="I262" s="110"/>
      <c r="J262" s="1"/>
      <c r="K262" s="1"/>
      <c r="L262" s="1"/>
      <c r="M262" s="1"/>
      <c r="N262" s="1"/>
      <c r="O262" s="1"/>
      <c r="P262" s="1"/>
      <c r="Q262" s="1"/>
      <c r="R262" s="1"/>
      <c r="S262" s="1"/>
      <c r="T262" s="1"/>
      <c r="U262" s="1"/>
      <c r="V262" s="1"/>
      <c r="W262" s="1"/>
      <c r="X262" s="1"/>
      <c r="Y262" s="1"/>
      <c r="Z262" s="1"/>
    </row>
    <row r="263" spans="1:26" ht="39.75" customHeight="1">
      <c r="A263" s="30" t="s">
        <v>759</v>
      </c>
      <c r="B263" s="1063" t="s">
        <v>760</v>
      </c>
      <c r="C263" s="1056"/>
      <c r="D263" s="1056"/>
      <c r="E263" s="1056"/>
      <c r="F263" s="1056"/>
      <c r="G263" s="1052"/>
      <c r="H263" s="110">
        <f>SUM(D264:D265)</f>
        <v>0</v>
      </c>
      <c r="I263" s="110">
        <f>COUNT(D264:D265)*2</f>
        <v>4</v>
      </c>
      <c r="J263" s="1"/>
      <c r="K263" s="1"/>
      <c r="L263" s="1"/>
      <c r="M263" s="1"/>
      <c r="N263" s="1"/>
      <c r="O263" s="1"/>
      <c r="P263" s="1"/>
      <c r="Q263" s="1"/>
      <c r="R263" s="1"/>
      <c r="S263" s="1"/>
      <c r="T263" s="1"/>
      <c r="U263" s="1"/>
      <c r="V263" s="1"/>
      <c r="W263" s="1"/>
      <c r="X263" s="1"/>
      <c r="Y263" s="1"/>
      <c r="Z263" s="1"/>
    </row>
    <row r="264" spans="1:26" ht="63">
      <c r="A264" s="12" t="s">
        <v>764</v>
      </c>
      <c r="B264" s="15" t="s">
        <v>765</v>
      </c>
      <c r="C264" s="451" t="s">
        <v>766</v>
      </c>
      <c r="D264" s="446">
        <v>0</v>
      </c>
      <c r="E264" s="452" t="s">
        <v>264</v>
      </c>
      <c r="F264" s="28"/>
      <c r="G264" s="11"/>
      <c r="H264" s="110"/>
      <c r="I264" s="110"/>
      <c r="J264" s="1"/>
      <c r="K264" s="1"/>
      <c r="L264" s="1"/>
      <c r="M264" s="1"/>
      <c r="N264" s="1"/>
      <c r="O264" s="1"/>
      <c r="P264" s="1"/>
      <c r="Q264" s="1"/>
      <c r="R264" s="1"/>
      <c r="S264" s="1"/>
      <c r="T264" s="1"/>
      <c r="U264" s="1"/>
      <c r="V264" s="1"/>
      <c r="W264" s="1"/>
      <c r="X264" s="1"/>
      <c r="Y264" s="1"/>
      <c r="Z264" s="1"/>
    </row>
    <row r="265" spans="1:26" ht="47.25">
      <c r="A265" s="12" t="s">
        <v>767</v>
      </c>
      <c r="B265" s="15" t="s">
        <v>769</v>
      </c>
      <c r="C265" s="449" t="s">
        <v>770</v>
      </c>
      <c r="D265" s="446">
        <v>0</v>
      </c>
      <c r="E265" s="452" t="s">
        <v>264</v>
      </c>
      <c r="F265" s="29"/>
      <c r="G265" s="11"/>
      <c r="H265" s="110"/>
      <c r="I265" s="110"/>
      <c r="J265" s="1"/>
      <c r="K265" s="1"/>
      <c r="L265" s="1"/>
      <c r="M265" s="1"/>
      <c r="N265" s="1"/>
      <c r="O265" s="1"/>
      <c r="P265" s="1"/>
      <c r="Q265" s="1"/>
      <c r="R265" s="1"/>
      <c r="S265" s="1"/>
      <c r="T265" s="1"/>
      <c r="U265" s="1"/>
      <c r="V265" s="1"/>
      <c r="W265" s="1"/>
      <c r="X265" s="1"/>
      <c r="Y265" s="1"/>
      <c r="Z265" s="1"/>
    </row>
    <row r="266" spans="1:26" ht="60" hidden="1">
      <c r="A266" s="14" t="s">
        <v>772</v>
      </c>
      <c r="B266" s="55" t="s">
        <v>773</v>
      </c>
      <c r="C266" s="511"/>
      <c r="D266" s="439"/>
      <c r="E266" s="452"/>
      <c r="F266" s="11"/>
      <c r="G266" s="11"/>
      <c r="H266" s="110"/>
      <c r="I266" s="110"/>
      <c r="J266" s="1"/>
      <c r="K266" s="1"/>
      <c r="L266" s="1"/>
      <c r="M266" s="1"/>
      <c r="N266" s="1"/>
      <c r="O266" s="1"/>
      <c r="P266" s="1"/>
      <c r="Q266" s="1"/>
      <c r="R266" s="1"/>
      <c r="S266" s="1"/>
      <c r="T266" s="1"/>
      <c r="U266" s="1"/>
      <c r="V266" s="1"/>
      <c r="W266" s="1"/>
      <c r="X266" s="1"/>
      <c r="Y266" s="1"/>
      <c r="Z266" s="1"/>
    </row>
    <row r="267" spans="1:26" ht="39.75" customHeight="1">
      <c r="A267" s="30" t="s">
        <v>775</v>
      </c>
      <c r="B267" s="1067" t="s">
        <v>776</v>
      </c>
      <c r="C267" s="1056"/>
      <c r="D267" s="1056"/>
      <c r="E267" s="1056"/>
      <c r="F267" s="1056"/>
      <c r="G267" s="1052"/>
      <c r="H267" s="110">
        <f>SUM(D268)</f>
        <v>0</v>
      </c>
      <c r="I267" s="110">
        <f>COUNT(D268)*2</f>
        <v>2</v>
      </c>
      <c r="J267" s="1"/>
      <c r="K267" s="1"/>
      <c r="L267" s="1"/>
      <c r="M267" s="1"/>
      <c r="N267" s="1"/>
      <c r="O267" s="1"/>
      <c r="P267" s="1"/>
      <c r="Q267" s="1"/>
      <c r="R267" s="1"/>
      <c r="S267" s="1"/>
      <c r="T267" s="1"/>
      <c r="U267" s="1"/>
      <c r="V267" s="1"/>
      <c r="W267" s="1"/>
      <c r="X267" s="1"/>
      <c r="Y267" s="1"/>
      <c r="Z267" s="1"/>
    </row>
    <row r="268" spans="1:26" ht="47.25">
      <c r="A268" s="30" t="s">
        <v>777</v>
      </c>
      <c r="B268" s="26" t="s">
        <v>778</v>
      </c>
      <c r="C268" s="447" t="s">
        <v>779</v>
      </c>
      <c r="D268" s="446">
        <v>0</v>
      </c>
      <c r="E268" s="452" t="s">
        <v>780</v>
      </c>
      <c r="F268" s="11"/>
      <c r="G268" s="11"/>
      <c r="H268" s="110"/>
      <c r="I268" s="110"/>
      <c r="J268" s="1"/>
      <c r="K268" s="1"/>
      <c r="L268" s="1"/>
      <c r="M268" s="1"/>
      <c r="N268" s="1"/>
      <c r="O268" s="1"/>
      <c r="P268" s="1"/>
      <c r="Q268" s="1"/>
      <c r="R268" s="1"/>
      <c r="S268" s="1"/>
      <c r="T268" s="1"/>
      <c r="U268" s="1"/>
      <c r="V268" s="1"/>
      <c r="W268" s="1"/>
      <c r="X268" s="1"/>
      <c r="Y268" s="1"/>
      <c r="Z268" s="1"/>
    </row>
    <row r="269" spans="1:26" ht="47.25" hidden="1">
      <c r="A269" s="62" t="s">
        <v>781</v>
      </c>
      <c r="B269" s="26" t="s">
        <v>783</v>
      </c>
      <c r="C269" s="511"/>
      <c r="D269" s="439"/>
      <c r="E269" s="452"/>
      <c r="F269" s="11"/>
      <c r="G269" s="11"/>
      <c r="H269" s="110"/>
      <c r="I269" s="110"/>
      <c r="J269" s="1"/>
      <c r="K269" s="1"/>
      <c r="L269" s="1"/>
      <c r="M269" s="1"/>
      <c r="N269" s="1"/>
      <c r="O269" s="1"/>
      <c r="P269" s="1"/>
      <c r="Q269" s="1"/>
      <c r="R269" s="1"/>
      <c r="S269" s="1"/>
      <c r="T269" s="1"/>
      <c r="U269" s="1"/>
      <c r="V269" s="1"/>
      <c r="W269" s="1"/>
      <c r="X269" s="1"/>
      <c r="Y269" s="1"/>
      <c r="Z269" s="1"/>
    </row>
    <row r="270" spans="1:26" ht="60" hidden="1">
      <c r="A270" s="62" t="s">
        <v>784</v>
      </c>
      <c r="B270" s="20" t="s">
        <v>785</v>
      </c>
      <c r="C270" s="511"/>
      <c r="D270" s="439"/>
      <c r="E270" s="452"/>
      <c r="F270" s="11"/>
      <c r="G270" s="11"/>
      <c r="H270" s="110"/>
      <c r="I270" s="110"/>
      <c r="J270" s="1"/>
      <c r="K270" s="1"/>
      <c r="L270" s="1"/>
      <c r="M270" s="1"/>
      <c r="N270" s="1"/>
      <c r="O270" s="1"/>
      <c r="P270" s="1"/>
      <c r="Q270" s="1"/>
      <c r="R270" s="1"/>
      <c r="S270" s="1"/>
      <c r="T270" s="1"/>
      <c r="U270" s="1"/>
      <c r="V270" s="1"/>
      <c r="W270" s="1"/>
      <c r="X270" s="1"/>
      <c r="Y270" s="1"/>
      <c r="Z270" s="1"/>
    </row>
    <row r="271" spans="1:26" ht="39.75" customHeight="1">
      <c r="A271" s="30" t="s">
        <v>786</v>
      </c>
      <c r="B271" s="1067" t="s">
        <v>787</v>
      </c>
      <c r="C271" s="1056"/>
      <c r="D271" s="1056"/>
      <c r="E271" s="1056"/>
      <c r="F271" s="1056"/>
      <c r="G271" s="1052"/>
      <c r="H271" s="110">
        <f>SUM(D272)</f>
        <v>0</v>
      </c>
      <c r="I271" s="110">
        <f>COUNT(D272)*2</f>
        <v>2</v>
      </c>
      <c r="J271" s="1"/>
      <c r="K271" s="1"/>
      <c r="L271" s="1"/>
      <c r="M271" s="1"/>
      <c r="N271" s="1"/>
      <c r="O271" s="1"/>
      <c r="P271" s="1"/>
      <c r="Q271" s="1"/>
      <c r="R271" s="1"/>
      <c r="S271" s="1"/>
      <c r="T271" s="1"/>
      <c r="U271" s="1"/>
      <c r="V271" s="1"/>
      <c r="W271" s="1"/>
      <c r="X271" s="1"/>
      <c r="Y271" s="1"/>
      <c r="Z271" s="1"/>
    </row>
    <row r="272" spans="1:26" ht="31.5">
      <c r="A272" s="12" t="s">
        <v>792</v>
      </c>
      <c r="B272" s="26" t="s">
        <v>793</v>
      </c>
      <c r="C272" s="449" t="s">
        <v>794</v>
      </c>
      <c r="D272" s="446">
        <v>0</v>
      </c>
      <c r="E272" s="452" t="s">
        <v>183</v>
      </c>
      <c r="F272" s="11"/>
      <c r="G272" s="11"/>
      <c r="H272" s="110"/>
      <c r="I272" s="110"/>
      <c r="J272" s="1"/>
      <c r="K272" s="1"/>
      <c r="L272" s="1"/>
      <c r="M272" s="1"/>
      <c r="N272" s="1"/>
      <c r="O272" s="1"/>
      <c r="P272" s="1"/>
      <c r="Q272" s="1"/>
      <c r="R272" s="1"/>
      <c r="S272" s="1"/>
      <c r="T272" s="1"/>
      <c r="U272" s="1"/>
      <c r="V272" s="1"/>
      <c r="W272" s="1"/>
      <c r="X272" s="1"/>
      <c r="Y272" s="1"/>
      <c r="Z272" s="1"/>
    </row>
    <row r="273" spans="1:26" ht="47.25" hidden="1">
      <c r="A273" s="14" t="s">
        <v>795</v>
      </c>
      <c r="B273" s="26" t="s">
        <v>796</v>
      </c>
      <c r="C273" s="511"/>
      <c r="D273" s="439"/>
      <c r="E273" s="452"/>
      <c r="F273" s="11"/>
      <c r="G273" s="11"/>
      <c r="H273" s="110"/>
      <c r="I273" s="110"/>
      <c r="J273" s="1"/>
      <c r="K273" s="1"/>
      <c r="L273" s="1"/>
      <c r="M273" s="1"/>
      <c r="N273" s="1"/>
      <c r="O273" s="1"/>
      <c r="P273" s="1"/>
      <c r="Q273" s="1"/>
      <c r="R273" s="1"/>
      <c r="S273" s="1"/>
      <c r="T273" s="1"/>
      <c r="U273" s="1"/>
      <c r="V273" s="1"/>
      <c r="W273" s="1"/>
      <c r="X273" s="1"/>
      <c r="Y273" s="1"/>
      <c r="Z273" s="1"/>
    </row>
    <row r="274" spans="1:26" ht="60" hidden="1">
      <c r="A274" s="14" t="s">
        <v>797</v>
      </c>
      <c r="B274" s="20" t="s">
        <v>798</v>
      </c>
      <c r="C274" s="511"/>
      <c r="D274" s="439"/>
      <c r="E274" s="452"/>
      <c r="F274" s="11"/>
      <c r="G274" s="11"/>
      <c r="H274" s="110"/>
      <c r="I274" s="110"/>
      <c r="J274" s="1"/>
      <c r="K274" s="1"/>
      <c r="L274" s="1"/>
      <c r="M274" s="1"/>
      <c r="N274" s="1"/>
      <c r="O274" s="1"/>
      <c r="P274" s="1"/>
      <c r="Q274" s="1"/>
      <c r="R274" s="1"/>
      <c r="S274" s="1"/>
      <c r="T274" s="1"/>
      <c r="U274" s="1"/>
      <c r="V274" s="1"/>
      <c r="W274" s="1"/>
      <c r="X274" s="1"/>
      <c r="Y274" s="1"/>
      <c r="Z274" s="1"/>
    </row>
    <row r="275" spans="1:26" ht="39.75" hidden="1" customHeight="1">
      <c r="A275" s="62" t="s">
        <v>799</v>
      </c>
      <c r="B275" s="1067" t="s">
        <v>800</v>
      </c>
      <c r="C275" s="1056"/>
      <c r="D275" s="1056"/>
      <c r="E275" s="1056"/>
      <c r="F275" s="1056"/>
      <c r="G275" s="1052"/>
      <c r="H275" s="110"/>
      <c r="I275" s="110"/>
      <c r="J275" s="1"/>
      <c r="K275" s="1"/>
      <c r="L275" s="1"/>
      <c r="M275" s="1"/>
      <c r="N275" s="1"/>
      <c r="O275" s="1"/>
      <c r="P275" s="1"/>
      <c r="Q275" s="1"/>
      <c r="R275" s="1"/>
      <c r="S275" s="1"/>
      <c r="T275" s="1"/>
      <c r="U275" s="1"/>
      <c r="V275" s="1"/>
      <c r="W275" s="1"/>
      <c r="X275" s="1"/>
      <c r="Y275" s="1"/>
      <c r="Z275" s="1"/>
    </row>
    <row r="276" spans="1:26" ht="63" hidden="1">
      <c r="A276" s="14" t="s">
        <v>803</v>
      </c>
      <c r="B276" s="26" t="s">
        <v>804</v>
      </c>
      <c r="C276" s="511"/>
      <c r="D276" s="439"/>
      <c r="E276" s="452"/>
      <c r="F276" s="11"/>
      <c r="G276" s="11"/>
      <c r="H276" s="110"/>
      <c r="I276" s="110"/>
      <c r="J276" s="1"/>
      <c r="K276" s="1"/>
      <c r="L276" s="1"/>
      <c r="M276" s="1"/>
      <c r="N276" s="1"/>
      <c r="O276" s="1"/>
      <c r="P276" s="1"/>
      <c r="Q276" s="1"/>
      <c r="R276" s="1"/>
      <c r="S276" s="1"/>
      <c r="T276" s="1"/>
      <c r="U276" s="1"/>
      <c r="V276" s="1"/>
      <c r="W276" s="1"/>
      <c r="X276" s="1"/>
      <c r="Y276" s="1"/>
      <c r="Z276" s="1"/>
    </row>
    <row r="277" spans="1:26" ht="63" hidden="1">
      <c r="A277" s="14" t="s">
        <v>805</v>
      </c>
      <c r="B277" s="15" t="s">
        <v>806</v>
      </c>
      <c r="C277" s="511"/>
      <c r="D277" s="439"/>
      <c r="E277" s="452"/>
      <c r="F277" s="11"/>
      <c r="G277" s="11"/>
      <c r="H277" s="110"/>
      <c r="I277" s="110"/>
      <c r="J277" s="1"/>
      <c r="K277" s="1"/>
      <c r="L277" s="1"/>
      <c r="M277" s="1"/>
      <c r="N277" s="1"/>
      <c r="O277" s="1"/>
      <c r="P277" s="1"/>
      <c r="Q277" s="1"/>
      <c r="R277" s="1"/>
      <c r="S277" s="1"/>
      <c r="T277" s="1"/>
      <c r="U277" s="1"/>
      <c r="V277" s="1"/>
      <c r="W277" s="1"/>
      <c r="X277" s="1"/>
      <c r="Y277" s="1"/>
      <c r="Z277" s="1"/>
    </row>
    <row r="278" spans="1:26" ht="39.75" hidden="1" customHeight="1">
      <c r="A278" s="63" t="s">
        <v>807</v>
      </c>
      <c r="B278" s="1067" t="s">
        <v>809</v>
      </c>
      <c r="C278" s="1056"/>
      <c r="D278" s="1056"/>
      <c r="E278" s="1056"/>
      <c r="F278" s="1056"/>
      <c r="G278" s="1052"/>
      <c r="H278" s="110"/>
      <c r="I278" s="110"/>
      <c r="J278" s="1"/>
      <c r="K278" s="1"/>
      <c r="L278" s="1"/>
      <c r="M278" s="1"/>
      <c r="N278" s="1"/>
      <c r="O278" s="1"/>
      <c r="P278" s="1"/>
      <c r="Q278" s="1"/>
      <c r="R278" s="1"/>
      <c r="S278" s="1"/>
      <c r="T278" s="1"/>
      <c r="U278" s="1"/>
      <c r="V278" s="1"/>
      <c r="W278" s="1"/>
      <c r="X278" s="1"/>
      <c r="Y278" s="1"/>
      <c r="Z278" s="1"/>
    </row>
    <row r="279" spans="1:26" ht="31.5" hidden="1">
      <c r="A279" s="14" t="s">
        <v>810</v>
      </c>
      <c r="B279" s="26" t="s">
        <v>811</v>
      </c>
      <c r="C279" s="511"/>
      <c r="D279" s="439"/>
      <c r="E279" s="452"/>
      <c r="F279" s="11"/>
      <c r="G279" s="11"/>
      <c r="H279" s="110"/>
      <c r="I279" s="110"/>
      <c r="J279" s="1"/>
      <c r="K279" s="1"/>
      <c r="L279" s="1"/>
      <c r="M279" s="1"/>
      <c r="N279" s="1"/>
      <c r="O279" s="1"/>
      <c r="P279" s="1"/>
      <c r="Q279" s="1"/>
      <c r="R279" s="1"/>
      <c r="S279" s="1"/>
      <c r="T279" s="1"/>
      <c r="U279" s="1"/>
      <c r="V279" s="1"/>
      <c r="W279" s="1"/>
      <c r="X279" s="1"/>
      <c r="Y279" s="1"/>
      <c r="Z279" s="1"/>
    </row>
    <row r="280" spans="1:26" ht="47.25" hidden="1">
      <c r="A280" s="14" t="s">
        <v>812</v>
      </c>
      <c r="B280" s="26" t="s">
        <v>813</v>
      </c>
      <c r="C280" s="511"/>
      <c r="D280" s="439"/>
      <c r="E280" s="452"/>
      <c r="F280" s="11"/>
      <c r="G280" s="11"/>
      <c r="H280" s="110"/>
      <c r="I280" s="110"/>
      <c r="J280" s="1"/>
      <c r="K280" s="1"/>
      <c r="L280" s="1"/>
      <c r="M280" s="1"/>
      <c r="N280" s="1"/>
      <c r="O280" s="1"/>
      <c r="P280" s="1"/>
      <c r="Q280" s="1"/>
      <c r="R280" s="1"/>
      <c r="S280" s="1"/>
      <c r="T280" s="1"/>
      <c r="U280" s="1"/>
      <c r="V280" s="1"/>
      <c r="W280" s="1"/>
      <c r="X280" s="1"/>
      <c r="Y280" s="1"/>
      <c r="Z280" s="1"/>
    </row>
    <row r="281" spans="1:26" ht="39.75" hidden="1" customHeight="1">
      <c r="A281" s="62" t="s">
        <v>814</v>
      </c>
      <c r="B281" s="1067" t="s">
        <v>815</v>
      </c>
      <c r="C281" s="1056"/>
      <c r="D281" s="1056"/>
      <c r="E281" s="1056"/>
      <c r="F281" s="1056"/>
      <c r="G281" s="1052"/>
      <c r="H281" s="110"/>
      <c r="I281" s="110"/>
      <c r="J281" s="1"/>
      <c r="K281" s="1"/>
      <c r="L281" s="1"/>
      <c r="M281" s="1"/>
      <c r="N281" s="1"/>
      <c r="O281" s="1"/>
      <c r="P281" s="1"/>
      <c r="Q281" s="1"/>
      <c r="R281" s="1"/>
      <c r="S281" s="1"/>
      <c r="T281" s="1"/>
      <c r="U281" s="1"/>
      <c r="V281" s="1"/>
      <c r="W281" s="1"/>
      <c r="X281" s="1"/>
      <c r="Y281" s="1"/>
      <c r="Z281" s="1"/>
    </row>
    <row r="282" spans="1:26" ht="63" hidden="1">
      <c r="A282" s="14" t="s">
        <v>818</v>
      </c>
      <c r="B282" s="26" t="s">
        <v>819</v>
      </c>
      <c r="C282" s="511"/>
      <c r="D282" s="439"/>
      <c r="E282" s="452"/>
      <c r="F282" s="11"/>
      <c r="G282" s="11"/>
      <c r="H282" s="110"/>
      <c r="I282" s="110"/>
      <c r="J282" s="1"/>
      <c r="K282" s="1"/>
      <c r="L282" s="1"/>
      <c r="M282" s="1"/>
      <c r="N282" s="1"/>
      <c r="O282" s="1"/>
      <c r="P282" s="1"/>
      <c r="Q282" s="1"/>
      <c r="R282" s="1"/>
      <c r="S282" s="1"/>
      <c r="T282" s="1"/>
      <c r="U282" s="1"/>
      <c r="V282" s="1"/>
      <c r="W282" s="1"/>
      <c r="X282" s="1"/>
      <c r="Y282" s="1"/>
      <c r="Z282" s="1"/>
    </row>
    <row r="283" spans="1:26" ht="63" hidden="1">
      <c r="A283" s="14" t="s">
        <v>822</v>
      </c>
      <c r="B283" s="26" t="s">
        <v>823</v>
      </c>
      <c r="C283" s="511"/>
      <c r="D283" s="439"/>
      <c r="E283" s="452"/>
      <c r="F283" s="11"/>
      <c r="G283" s="11"/>
      <c r="H283" s="110"/>
      <c r="I283" s="110"/>
      <c r="J283" s="1"/>
      <c r="K283" s="1"/>
      <c r="L283" s="1"/>
      <c r="M283" s="1"/>
      <c r="N283" s="1"/>
      <c r="O283" s="1"/>
      <c r="P283" s="1"/>
      <c r="Q283" s="1"/>
      <c r="R283" s="1"/>
      <c r="S283" s="1"/>
      <c r="T283" s="1"/>
      <c r="U283" s="1"/>
      <c r="V283" s="1"/>
      <c r="W283" s="1"/>
      <c r="X283" s="1"/>
      <c r="Y283" s="1"/>
      <c r="Z283" s="1"/>
    </row>
    <row r="284" spans="1:26" ht="47.25" hidden="1">
      <c r="A284" s="14" t="s">
        <v>824</v>
      </c>
      <c r="B284" s="42" t="s">
        <v>825</v>
      </c>
      <c r="C284" s="511"/>
      <c r="D284" s="439"/>
      <c r="E284" s="452"/>
      <c r="F284" s="11"/>
      <c r="G284" s="11"/>
      <c r="H284" s="110"/>
      <c r="I284" s="110"/>
      <c r="J284" s="1"/>
      <c r="K284" s="1"/>
      <c r="L284" s="1"/>
      <c r="M284" s="1"/>
      <c r="N284" s="1"/>
      <c r="O284" s="1"/>
      <c r="P284" s="1"/>
      <c r="Q284" s="1"/>
      <c r="R284" s="1"/>
      <c r="S284" s="1"/>
      <c r="T284" s="1"/>
      <c r="U284" s="1"/>
      <c r="V284" s="1"/>
      <c r="W284" s="1"/>
      <c r="X284" s="1"/>
      <c r="Y284" s="1"/>
      <c r="Z284" s="1"/>
    </row>
    <row r="285" spans="1:26" ht="39.75" customHeight="1">
      <c r="A285" s="30" t="s">
        <v>828</v>
      </c>
      <c r="B285" s="1067" t="s">
        <v>829</v>
      </c>
      <c r="C285" s="1056"/>
      <c r="D285" s="1056"/>
      <c r="E285" s="1056"/>
      <c r="F285" s="1056"/>
      <c r="G285" s="1052"/>
      <c r="H285" s="110">
        <f>SUM(D286:D289)</f>
        <v>0</v>
      </c>
      <c r="I285" s="110">
        <f>COUNT(D286:D289)*2</f>
        <v>8</v>
      </c>
      <c r="J285" s="1"/>
      <c r="K285" s="1"/>
      <c r="L285" s="1"/>
      <c r="M285" s="1"/>
      <c r="N285" s="1"/>
      <c r="O285" s="1"/>
      <c r="P285" s="1"/>
      <c r="Q285" s="1"/>
      <c r="R285" s="1"/>
      <c r="S285" s="1"/>
      <c r="T285" s="1"/>
      <c r="U285" s="1"/>
      <c r="V285" s="1"/>
      <c r="W285" s="1"/>
      <c r="X285" s="1"/>
      <c r="Y285" s="1"/>
      <c r="Z285" s="1"/>
    </row>
    <row r="286" spans="1:26" ht="63">
      <c r="A286" s="12" t="s">
        <v>833</v>
      </c>
      <c r="B286" s="26" t="s">
        <v>834</v>
      </c>
      <c r="C286" s="518" t="s">
        <v>835</v>
      </c>
      <c r="D286" s="446">
        <v>0</v>
      </c>
      <c r="E286" s="452" t="s">
        <v>350</v>
      </c>
      <c r="F286" s="11"/>
      <c r="G286" s="11"/>
      <c r="H286" s="110"/>
      <c r="I286" s="110"/>
      <c r="J286" s="1"/>
      <c r="K286" s="1"/>
      <c r="L286" s="1"/>
      <c r="M286" s="1"/>
      <c r="N286" s="1"/>
      <c r="O286" s="1"/>
      <c r="P286" s="1"/>
      <c r="Q286" s="1"/>
      <c r="R286" s="1"/>
      <c r="S286" s="1"/>
      <c r="T286" s="1"/>
      <c r="U286" s="1"/>
      <c r="V286" s="1"/>
      <c r="W286" s="1"/>
      <c r="X286" s="1"/>
      <c r="Y286" s="1"/>
      <c r="Z286" s="1"/>
    </row>
    <row r="287" spans="1:26" ht="63">
      <c r="A287" s="12" t="s">
        <v>837</v>
      </c>
      <c r="B287" s="26" t="s">
        <v>838</v>
      </c>
      <c r="C287" s="451" t="s">
        <v>839</v>
      </c>
      <c r="D287" s="488">
        <v>0</v>
      </c>
      <c r="E287" s="452" t="s">
        <v>780</v>
      </c>
      <c r="F287" s="20" t="s">
        <v>840</v>
      </c>
      <c r="G287" s="11"/>
      <c r="H287" s="110"/>
      <c r="I287" s="110"/>
      <c r="J287" s="1"/>
      <c r="K287" s="1"/>
      <c r="L287" s="1"/>
      <c r="M287" s="1"/>
      <c r="N287" s="1"/>
      <c r="O287" s="1"/>
      <c r="P287" s="1"/>
      <c r="Q287" s="1"/>
      <c r="R287" s="1"/>
      <c r="S287" s="1"/>
      <c r="T287" s="1"/>
      <c r="U287" s="1"/>
      <c r="V287" s="1"/>
      <c r="W287" s="1"/>
      <c r="X287" s="1"/>
      <c r="Y287" s="1"/>
      <c r="Z287" s="1"/>
    </row>
    <row r="288" spans="1:26" ht="30">
      <c r="A288" s="12"/>
      <c r="B288" s="26"/>
      <c r="C288" s="451" t="s">
        <v>841</v>
      </c>
      <c r="D288" s="488">
        <v>0</v>
      </c>
      <c r="E288" s="452" t="s">
        <v>350</v>
      </c>
      <c r="F288" s="21"/>
      <c r="G288" s="11"/>
      <c r="H288" s="110"/>
      <c r="I288" s="110"/>
      <c r="J288" s="1"/>
      <c r="K288" s="1"/>
      <c r="L288" s="1"/>
      <c r="M288" s="1"/>
      <c r="N288" s="1"/>
      <c r="O288" s="1"/>
      <c r="P288" s="1"/>
      <c r="Q288" s="1"/>
      <c r="R288" s="1"/>
      <c r="S288" s="1"/>
      <c r="T288" s="1"/>
      <c r="U288" s="1"/>
      <c r="V288" s="1"/>
      <c r="W288" s="1"/>
      <c r="X288" s="1"/>
      <c r="Y288" s="1"/>
      <c r="Z288" s="1"/>
    </row>
    <row r="289" spans="1:26" ht="63">
      <c r="A289" s="12" t="s">
        <v>842</v>
      </c>
      <c r="B289" s="26" t="s">
        <v>843</v>
      </c>
      <c r="C289" s="447" t="s">
        <v>844</v>
      </c>
      <c r="D289" s="446">
        <v>0</v>
      </c>
      <c r="E289" s="452" t="s">
        <v>183</v>
      </c>
      <c r="F289" s="28"/>
      <c r="G289" s="11"/>
      <c r="H289" s="110"/>
      <c r="I289" s="110"/>
      <c r="J289" s="1"/>
      <c r="K289" s="1"/>
      <c r="L289" s="1"/>
      <c r="M289" s="1"/>
      <c r="N289" s="1"/>
      <c r="O289" s="1"/>
      <c r="P289" s="1"/>
      <c r="Q289" s="1"/>
      <c r="R289" s="1"/>
      <c r="S289" s="1"/>
      <c r="T289" s="1"/>
      <c r="U289" s="1"/>
      <c r="V289" s="1"/>
      <c r="W289" s="1"/>
      <c r="X289" s="1"/>
      <c r="Y289" s="1"/>
      <c r="Z289" s="1"/>
    </row>
    <row r="290" spans="1:26" ht="39.75" customHeight="1">
      <c r="A290" s="12" t="s">
        <v>845</v>
      </c>
      <c r="B290" s="1067" t="s">
        <v>846</v>
      </c>
      <c r="C290" s="1056"/>
      <c r="D290" s="1056"/>
      <c r="E290" s="1056"/>
      <c r="F290" s="1056"/>
      <c r="G290" s="1052"/>
      <c r="H290" s="110">
        <f>SUM(D291)</f>
        <v>0</v>
      </c>
      <c r="I290" s="110">
        <f>COUNT(D291)*2</f>
        <v>2</v>
      </c>
      <c r="J290" s="1"/>
      <c r="K290" s="1"/>
      <c r="L290" s="1"/>
      <c r="M290" s="1"/>
      <c r="N290" s="1"/>
      <c r="O290" s="1"/>
      <c r="P290" s="1"/>
      <c r="Q290" s="1"/>
      <c r="R290" s="1"/>
      <c r="S290" s="1"/>
      <c r="T290" s="1"/>
      <c r="U290" s="1"/>
      <c r="V290" s="1"/>
      <c r="W290" s="1"/>
      <c r="X290" s="1"/>
      <c r="Y290" s="1"/>
      <c r="Z290" s="1"/>
    </row>
    <row r="291" spans="1:26" ht="90">
      <c r="A291" s="12" t="s">
        <v>852</v>
      </c>
      <c r="B291" s="64" t="s">
        <v>853</v>
      </c>
      <c r="C291" s="449" t="s">
        <v>856</v>
      </c>
      <c r="D291" s="446">
        <v>0</v>
      </c>
      <c r="E291" s="452" t="s">
        <v>137</v>
      </c>
      <c r="F291" s="10" t="s">
        <v>857</v>
      </c>
      <c r="G291" s="11"/>
      <c r="H291" s="110"/>
      <c r="I291" s="110"/>
      <c r="J291" s="1"/>
      <c r="K291" s="1"/>
      <c r="L291" s="1"/>
      <c r="M291" s="1"/>
      <c r="N291" s="1"/>
      <c r="O291" s="1"/>
      <c r="P291" s="1"/>
      <c r="Q291" s="1"/>
      <c r="R291" s="1"/>
      <c r="S291" s="1"/>
      <c r="T291" s="1"/>
      <c r="U291" s="1"/>
      <c r="V291" s="1"/>
      <c r="W291" s="1"/>
      <c r="X291" s="1"/>
      <c r="Y291" s="1"/>
      <c r="Z291" s="1"/>
    </row>
    <row r="292" spans="1:26" ht="45" hidden="1">
      <c r="A292" s="14" t="s">
        <v>858</v>
      </c>
      <c r="B292" s="64" t="s">
        <v>859</v>
      </c>
      <c r="C292" s="511"/>
      <c r="D292" s="439"/>
      <c r="E292" s="452"/>
      <c r="F292" s="11"/>
      <c r="G292" s="11"/>
      <c r="H292" s="110"/>
      <c r="I292" s="110"/>
      <c r="J292" s="1"/>
      <c r="K292" s="1"/>
      <c r="L292" s="1"/>
      <c r="M292" s="1"/>
      <c r="N292" s="1"/>
      <c r="O292" s="1"/>
      <c r="P292" s="1"/>
      <c r="Q292" s="1"/>
      <c r="R292" s="1"/>
      <c r="S292" s="1"/>
      <c r="T292" s="1"/>
      <c r="U292" s="1"/>
      <c r="V292" s="1"/>
      <c r="W292" s="1"/>
      <c r="X292" s="1"/>
      <c r="Y292" s="1"/>
      <c r="Z292" s="1"/>
    </row>
    <row r="293" spans="1:26" ht="18.75">
      <c r="A293" s="61"/>
      <c r="B293" s="1068" t="s">
        <v>861</v>
      </c>
      <c r="C293" s="1056"/>
      <c r="D293" s="1056"/>
      <c r="E293" s="1056"/>
      <c r="F293" s="1056"/>
      <c r="G293" s="1069"/>
      <c r="H293" s="110">
        <f>H308+H311+H327+H330+H337+H347+H365+H372+H439+H474+H491</f>
        <v>0</v>
      </c>
      <c r="I293" s="110">
        <f>I308+I311+I327+I330+I337+I347+I365+I372+I439+I474+I491</f>
        <v>158</v>
      </c>
      <c r="J293" s="1"/>
      <c r="K293" s="1"/>
      <c r="L293" s="1"/>
      <c r="M293" s="1"/>
      <c r="N293" s="1"/>
      <c r="O293" s="1"/>
      <c r="P293" s="1"/>
      <c r="Q293" s="1"/>
      <c r="R293" s="1"/>
      <c r="S293" s="1"/>
      <c r="T293" s="1"/>
      <c r="U293" s="1"/>
      <c r="V293" s="1"/>
      <c r="W293" s="1"/>
      <c r="X293" s="1"/>
      <c r="Y293" s="1"/>
      <c r="Z293" s="1"/>
    </row>
    <row r="294" spans="1:26" ht="39.75" customHeight="1">
      <c r="A294" s="30" t="s">
        <v>867</v>
      </c>
      <c r="B294" s="1063" t="s">
        <v>868</v>
      </c>
      <c r="C294" s="1056"/>
      <c r="D294" s="1056"/>
      <c r="E294" s="1056"/>
      <c r="F294" s="1056"/>
      <c r="G294" s="1052"/>
      <c r="H294" s="110">
        <f>SUM(D295:D306)</f>
        <v>0</v>
      </c>
      <c r="I294" s="110">
        <f>COUNT(D295:D306)*2</f>
        <v>24</v>
      </c>
      <c r="J294" s="1"/>
      <c r="K294" s="1"/>
      <c r="L294" s="1"/>
      <c r="M294" s="1"/>
      <c r="N294" s="1"/>
      <c r="O294" s="1"/>
      <c r="P294" s="1"/>
      <c r="Q294" s="1"/>
      <c r="R294" s="1"/>
      <c r="S294" s="1"/>
      <c r="T294" s="1"/>
      <c r="U294" s="1"/>
      <c r="V294" s="1"/>
      <c r="W294" s="1"/>
      <c r="X294" s="1"/>
      <c r="Y294" s="1"/>
      <c r="Z294" s="1"/>
    </row>
    <row r="295" spans="1:26" ht="60">
      <c r="A295" s="12" t="s">
        <v>869</v>
      </c>
      <c r="B295" s="15" t="s">
        <v>870</v>
      </c>
      <c r="C295" s="451" t="s">
        <v>871</v>
      </c>
      <c r="D295" s="446">
        <v>0</v>
      </c>
      <c r="E295" s="452" t="s">
        <v>667</v>
      </c>
      <c r="F295" s="1"/>
      <c r="G295" s="11"/>
      <c r="H295" s="110"/>
      <c r="I295" s="110"/>
      <c r="J295" s="1"/>
      <c r="K295" s="1"/>
      <c r="L295" s="1"/>
      <c r="M295" s="1"/>
      <c r="N295" s="1"/>
      <c r="O295" s="1"/>
      <c r="P295" s="1"/>
      <c r="Q295" s="1"/>
      <c r="R295" s="1"/>
      <c r="S295" s="1"/>
      <c r="T295" s="1"/>
      <c r="U295" s="1"/>
      <c r="V295" s="1"/>
      <c r="W295" s="1"/>
      <c r="X295" s="1"/>
      <c r="Y295" s="1"/>
      <c r="Z295" s="1"/>
    </row>
    <row r="296" spans="1:26" ht="45">
      <c r="A296" s="12"/>
      <c r="B296" s="15"/>
      <c r="C296" s="451" t="s">
        <v>872</v>
      </c>
      <c r="D296" s="488">
        <v>0</v>
      </c>
      <c r="E296" s="452" t="s">
        <v>667</v>
      </c>
      <c r="F296" s="20" t="s">
        <v>873</v>
      </c>
      <c r="G296" s="11"/>
      <c r="H296" s="110"/>
      <c r="I296" s="110"/>
      <c r="J296" s="1"/>
      <c r="K296" s="1"/>
      <c r="L296" s="1"/>
      <c r="M296" s="1"/>
      <c r="N296" s="1"/>
      <c r="O296" s="1"/>
      <c r="P296" s="1"/>
      <c r="Q296" s="1"/>
      <c r="R296" s="1"/>
      <c r="S296" s="1"/>
      <c r="T296" s="1"/>
      <c r="U296" s="1"/>
      <c r="V296" s="1"/>
      <c r="W296" s="1"/>
      <c r="X296" s="1"/>
      <c r="Y296" s="1"/>
      <c r="Z296" s="1"/>
    </row>
    <row r="297" spans="1:26" ht="60">
      <c r="A297" s="12"/>
      <c r="B297" s="15"/>
      <c r="C297" s="449" t="s">
        <v>874</v>
      </c>
      <c r="D297" s="446">
        <v>0</v>
      </c>
      <c r="E297" s="536" t="s">
        <v>326</v>
      </c>
      <c r="F297" s="11"/>
      <c r="G297" s="11"/>
      <c r="H297" s="110"/>
      <c r="I297" s="110"/>
      <c r="J297" s="1"/>
      <c r="K297" s="1"/>
      <c r="L297" s="1"/>
      <c r="M297" s="1"/>
      <c r="N297" s="1"/>
      <c r="O297" s="1"/>
      <c r="P297" s="1"/>
      <c r="Q297" s="1"/>
      <c r="R297" s="1"/>
      <c r="S297" s="1"/>
      <c r="T297" s="1"/>
      <c r="U297" s="1"/>
      <c r="V297" s="1"/>
      <c r="W297" s="1"/>
      <c r="X297" s="1"/>
      <c r="Y297" s="1"/>
      <c r="Z297" s="1"/>
    </row>
    <row r="298" spans="1:26" ht="60">
      <c r="A298" s="12"/>
      <c r="B298" s="15"/>
      <c r="C298" s="449" t="s">
        <v>875</v>
      </c>
      <c r="D298" s="446">
        <v>0</v>
      </c>
      <c r="E298" s="536" t="s">
        <v>137</v>
      </c>
      <c r="F298" s="11"/>
      <c r="G298" s="11"/>
      <c r="H298" s="110"/>
      <c r="I298" s="110"/>
      <c r="J298" s="1"/>
      <c r="K298" s="1"/>
      <c r="L298" s="1"/>
      <c r="M298" s="1"/>
      <c r="N298" s="1"/>
      <c r="O298" s="1"/>
      <c r="P298" s="1"/>
      <c r="Q298" s="1"/>
      <c r="R298" s="1"/>
      <c r="S298" s="1"/>
      <c r="T298" s="1"/>
      <c r="U298" s="1"/>
      <c r="V298" s="1"/>
      <c r="W298" s="1"/>
      <c r="X298" s="1"/>
      <c r="Y298" s="1"/>
      <c r="Z298" s="1"/>
    </row>
    <row r="299" spans="1:26" ht="75">
      <c r="A299" s="12" t="s">
        <v>876</v>
      </c>
      <c r="B299" s="15" t="s">
        <v>877</v>
      </c>
      <c r="C299" s="453" t="s">
        <v>878</v>
      </c>
      <c r="D299" s="446">
        <v>0</v>
      </c>
      <c r="E299" s="536" t="s">
        <v>183</v>
      </c>
      <c r="F299" s="28" t="s">
        <v>879</v>
      </c>
      <c r="G299" s="11"/>
      <c r="H299" s="110"/>
      <c r="I299" s="110"/>
      <c r="J299" s="1"/>
      <c r="K299" s="1"/>
      <c r="L299" s="1"/>
      <c r="M299" s="1"/>
      <c r="N299" s="1"/>
      <c r="O299" s="1"/>
      <c r="P299" s="1"/>
      <c r="Q299" s="1"/>
      <c r="R299" s="1"/>
      <c r="S299" s="1"/>
      <c r="T299" s="1"/>
      <c r="U299" s="1"/>
      <c r="V299" s="1"/>
      <c r="W299" s="1"/>
      <c r="X299" s="1"/>
      <c r="Y299" s="1"/>
      <c r="Z299" s="1"/>
    </row>
    <row r="300" spans="1:26" ht="30">
      <c r="A300" s="12"/>
      <c r="B300" s="15"/>
      <c r="C300" s="449" t="s">
        <v>880</v>
      </c>
      <c r="D300" s="446">
        <v>0</v>
      </c>
      <c r="E300" s="536" t="s">
        <v>667</v>
      </c>
      <c r="F300" s="11"/>
      <c r="G300" s="11"/>
      <c r="H300" s="110"/>
      <c r="I300" s="110"/>
      <c r="J300" s="1"/>
      <c r="K300" s="1"/>
      <c r="L300" s="1"/>
      <c r="M300" s="1"/>
      <c r="N300" s="1"/>
      <c r="O300" s="1"/>
      <c r="P300" s="1"/>
      <c r="Q300" s="1"/>
      <c r="R300" s="1"/>
      <c r="S300" s="1"/>
      <c r="T300" s="1"/>
      <c r="U300" s="1"/>
      <c r="V300" s="1"/>
      <c r="W300" s="1"/>
      <c r="X300" s="1"/>
      <c r="Y300" s="1"/>
      <c r="Z300" s="1"/>
    </row>
    <row r="301" spans="1:26" ht="45">
      <c r="A301" s="12"/>
      <c r="B301" s="15"/>
      <c r="C301" s="449" t="s">
        <v>881</v>
      </c>
      <c r="D301" s="446">
        <v>0</v>
      </c>
      <c r="E301" s="536" t="s">
        <v>262</v>
      </c>
      <c r="F301" s="11"/>
      <c r="G301" s="11"/>
      <c r="H301" s="110"/>
      <c r="I301" s="110"/>
      <c r="J301" s="1"/>
      <c r="K301" s="1"/>
      <c r="L301" s="1"/>
      <c r="M301" s="1"/>
      <c r="N301" s="1"/>
      <c r="O301" s="1"/>
      <c r="P301" s="1"/>
      <c r="Q301" s="1"/>
      <c r="R301" s="1"/>
      <c r="S301" s="1"/>
      <c r="T301" s="1"/>
      <c r="U301" s="1"/>
      <c r="V301" s="1"/>
      <c r="W301" s="1"/>
      <c r="X301" s="1"/>
      <c r="Y301" s="1"/>
      <c r="Z301" s="1"/>
    </row>
    <row r="302" spans="1:26" ht="30">
      <c r="A302" s="12"/>
      <c r="B302" s="15"/>
      <c r="C302" s="98" t="s">
        <v>882</v>
      </c>
      <c r="D302" s="446">
        <v>0</v>
      </c>
      <c r="E302" s="536" t="s">
        <v>262</v>
      </c>
      <c r="F302" s="11"/>
      <c r="G302" s="11"/>
      <c r="H302" s="110"/>
      <c r="I302" s="110"/>
      <c r="J302" s="1"/>
      <c r="K302" s="1"/>
      <c r="L302" s="1"/>
      <c r="M302" s="1"/>
      <c r="N302" s="1"/>
      <c r="O302" s="1"/>
      <c r="P302" s="1"/>
      <c r="Q302" s="1"/>
      <c r="R302" s="1"/>
      <c r="S302" s="1"/>
      <c r="T302" s="1"/>
      <c r="U302" s="1"/>
      <c r="V302" s="1"/>
      <c r="W302" s="1"/>
      <c r="X302" s="1"/>
      <c r="Y302" s="1"/>
      <c r="Z302" s="1"/>
    </row>
    <row r="303" spans="1:26" ht="30">
      <c r="A303" s="12"/>
      <c r="B303" s="15"/>
      <c r="C303" s="449" t="s">
        <v>883</v>
      </c>
      <c r="D303" s="446">
        <v>0</v>
      </c>
      <c r="E303" s="536" t="s">
        <v>183</v>
      </c>
      <c r="F303" s="11"/>
      <c r="G303" s="11"/>
      <c r="H303" s="110"/>
      <c r="I303" s="110"/>
      <c r="J303" s="1"/>
      <c r="K303" s="1"/>
      <c r="L303" s="1"/>
      <c r="M303" s="1"/>
      <c r="N303" s="1"/>
      <c r="O303" s="1"/>
      <c r="P303" s="1"/>
      <c r="Q303" s="1"/>
      <c r="R303" s="1"/>
      <c r="S303" s="1"/>
      <c r="T303" s="1"/>
      <c r="U303" s="1"/>
      <c r="V303" s="1"/>
      <c r="W303" s="1"/>
      <c r="X303" s="1"/>
      <c r="Y303" s="1"/>
      <c r="Z303" s="1"/>
    </row>
    <row r="304" spans="1:26" ht="30">
      <c r="A304" s="12"/>
      <c r="B304" s="15"/>
      <c r="C304" s="449" t="s">
        <v>885</v>
      </c>
      <c r="D304" s="446">
        <v>0</v>
      </c>
      <c r="E304" s="536" t="s">
        <v>827</v>
      </c>
      <c r="F304" s="11"/>
      <c r="G304" s="11"/>
      <c r="H304" s="110"/>
      <c r="I304" s="110"/>
      <c r="J304" s="1"/>
      <c r="K304" s="1"/>
      <c r="L304" s="1"/>
      <c r="M304" s="1"/>
      <c r="N304" s="1"/>
      <c r="O304" s="1"/>
      <c r="P304" s="1"/>
      <c r="Q304" s="1"/>
      <c r="R304" s="1"/>
      <c r="S304" s="1"/>
      <c r="T304" s="1"/>
      <c r="U304" s="1"/>
      <c r="V304" s="1"/>
      <c r="W304" s="1"/>
      <c r="X304" s="1"/>
      <c r="Y304" s="1"/>
      <c r="Z304" s="1"/>
    </row>
    <row r="305" spans="1:26" ht="45">
      <c r="A305" s="12" t="s">
        <v>886</v>
      </c>
      <c r="B305" s="15" t="s">
        <v>887</v>
      </c>
      <c r="C305" s="447" t="s">
        <v>888</v>
      </c>
      <c r="D305" s="446">
        <v>0</v>
      </c>
      <c r="E305" s="452" t="s">
        <v>137</v>
      </c>
      <c r="F305" s="11"/>
      <c r="G305" s="11"/>
      <c r="H305" s="110"/>
      <c r="I305" s="110"/>
      <c r="J305" s="1"/>
      <c r="K305" s="1"/>
      <c r="L305" s="1"/>
      <c r="M305" s="1"/>
      <c r="N305" s="1"/>
      <c r="O305" s="1"/>
      <c r="P305" s="1"/>
      <c r="Q305" s="1"/>
      <c r="R305" s="1"/>
      <c r="S305" s="1"/>
      <c r="T305" s="1"/>
      <c r="U305" s="1"/>
      <c r="V305" s="1"/>
      <c r="W305" s="1"/>
      <c r="X305" s="1"/>
      <c r="Y305" s="1"/>
      <c r="Z305" s="1"/>
    </row>
    <row r="306" spans="1:26" ht="45">
      <c r="A306" s="12"/>
      <c r="B306" s="15"/>
      <c r="C306" s="447" t="s">
        <v>889</v>
      </c>
      <c r="D306" s="446">
        <v>0</v>
      </c>
      <c r="E306" s="452" t="s">
        <v>137</v>
      </c>
      <c r="F306" s="11"/>
      <c r="G306" s="11"/>
      <c r="H306" s="110"/>
      <c r="I306" s="110"/>
      <c r="J306" s="1"/>
      <c r="K306" s="1"/>
      <c r="L306" s="1"/>
      <c r="M306" s="1"/>
      <c r="N306" s="1"/>
      <c r="O306" s="1"/>
      <c r="P306" s="1"/>
      <c r="Q306" s="1"/>
      <c r="R306" s="1"/>
      <c r="S306" s="1"/>
      <c r="T306" s="1"/>
      <c r="U306" s="1"/>
      <c r="V306" s="1"/>
      <c r="W306" s="1"/>
      <c r="X306" s="1"/>
      <c r="Y306" s="1"/>
      <c r="Z306" s="1"/>
    </row>
    <row r="307" spans="1:26" ht="63" hidden="1">
      <c r="A307" s="14" t="s">
        <v>890</v>
      </c>
      <c r="B307" s="15" t="s">
        <v>891</v>
      </c>
      <c r="C307" s="511"/>
      <c r="D307" s="439"/>
      <c r="E307" s="452"/>
      <c r="F307" s="11"/>
      <c r="G307" s="11"/>
      <c r="H307" s="110"/>
      <c r="I307" s="110"/>
      <c r="J307" s="1"/>
      <c r="K307" s="1"/>
      <c r="L307" s="1"/>
      <c r="M307" s="1"/>
      <c r="N307" s="1"/>
      <c r="O307" s="1"/>
      <c r="P307" s="1"/>
      <c r="Q307" s="1"/>
      <c r="R307" s="1"/>
      <c r="S307" s="1"/>
      <c r="T307" s="1"/>
      <c r="U307" s="1"/>
      <c r="V307" s="1"/>
      <c r="W307" s="1"/>
      <c r="X307" s="1"/>
      <c r="Y307" s="1"/>
      <c r="Z307" s="1"/>
    </row>
    <row r="308" spans="1:26" ht="39.75" customHeight="1">
      <c r="A308" s="30" t="s">
        <v>892</v>
      </c>
      <c r="B308" s="1067" t="s">
        <v>893</v>
      </c>
      <c r="C308" s="1056"/>
      <c r="D308" s="1056"/>
      <c r="E308" s="1056"/>
      <c r="F308" s="1056"/>
      <c r="G308" s="1052"/>
      <c r="H308" s="110">
        <f>SUM(D309:D310)</f>
        <v>0</v>
      </c>
      <c r="I308" s="110">
        <f>COUNT(D309:D310)*2</f>
        <v>4</v>
      </c>
      <c r="J308" s="1"/>
      <c r="K308" s="1"/>
      <c r="L308" s="1"/>
      <c r="M308" s="1"/>
      <c r="N308" s="1"/>
      <c r="O308" s="1"/>
      <c r="P308" s="1"/>
      <c r="Q308" s="1"/>
      <c r="R308" s="1"/>
      <c r="S308" s="1"/>
      <c r="T308" s="1"/>
      <c r="U308" s="1"/>
      <c r="V308" s="1"/>
      <c r="W308" s="1"/>
      <c r="X308" s="1"/>
      <c r="Y308" s="1"/>
      <c r="Z308" s="1"/>
    </row>
    <row r="309" spans="1:26" ht="47.25">
      <c r="A309" s="12" t="s">
        <v>895</v>
      </c>
      <c r="B309" s="26" t="s">
        <v>896</v>
      </c>
      <c r="C309" s="449" t="s">
        <v>897</v>
      </c>
      <c r="D309" s="446">
        <v>0</v>
      </c>
      <c r="E309" s="452" t="s">
        <v>183</v>
      </c>
      <c r="F309" s="11"/>
      <c r="G309" s="11"/>
      <c r="H309" s="110"/>
      <c r="I309" s="110"/>
      <c r="J309" s="1"/>
      <c r="K309" s="1"/>
      <c r="L309" s="1"/>
      <c r="M309" s="1"/>
      <c r="N309" s="1"/>
      <c r="O309" s="1"/>
      <c r="P309" s="1"/>
      <c r="Q309" s="1"/>
      <c r="R309" s="1"/>
      <c r="S309" s="1"/>
      <c r="T309" s="1"/>
      <c r="U309" s="1"/>
      <c r="V309" s="1"/>
      <c r="W309" s="1"/>
      <c r="X309" s="1"/>
      <c r="Y309" s="1"/>
      <c r="Z309" s="1"/>
    </row>
    <row r="310" spans="1:26" ht="47.25">
      <c r="A310" s="12" t="s">
        <v>898</v>
      </c>
      <c r="B310" s="26" t="s">
        <v>899</v>
      </c>
      <c r="C310" s="449" t="s">
        <v>900</v>
      </c>
      <c r="D310" s="446">
        <v>0</v>
      </c>
      <c r="E310" s="452" t="s">
        <v>262</v>
      </c>
      <c r="F310" s="11"/>
      <c r="G310" s="11"/>
      <c r="H310" s="110"/>
      <c r="I310" s="110"/>
      <c r="J310" s="1"/>
      <c r="K310" s="1"/>
      <c r="L310" s="1"/>
      <c r="M310" s="1"/>
      <c r="N310" s="1"/>
      <c r="O310" s="1"/>
      <c r="P310" s="1"/>
      <c r="Q310" s="1"/>
      <c r="R310" s="1"/>
      <c r="S310" s="1"/>
      <c r="T310" s="1"/>
      <c r="U310" s="1"/>
      <c r="V310" s="1"/>
      <c r="W310" s="1"/>
      <c r="X310" s="1"/>
      <c r="Y310" s="1"/>
      <c r="Z310" s="1"/>
    </row>
    <row r="311" spans="1:26" ht="39.75" customHeight="1">
      <c r="A311" s="30" t="s">
        <v>901</v>
      </c>
      <c r="B311" s="1067" t="s">
        <v>902</v>
      </c>
      <c r="C311" s="1056"/>
      <c r="D311" s="1056"/>
      <c r="E311" s="1056"/>
      <c r="F311" s="1056"/>
      <c r="G311" s="1052"/>
      <c r="H311" s="110">
        <f>SUM(D312:D320)</f>
        <v>0</v>
      </c>
      <c r="I311" s="110">
        <f>COUNT(D312:D320)*2</f>
        <v>14</v>
      </c>
      <c r="J311" s="1"/>
      <c r="K311" s="1"/>
      <c r="L311" s="1"/>
      <c r="M311" s="1"/>
      <c r="N311" s="1"/>
      <c r="O311" s="1"/>
      <c r="P311" s="1"/>
      <c r="Q311" s="1"/>
      <c r="R311" s="1"/>
      <c r="S311" s="1"/>
      <c r="T311" s="1"/>
      <c r="U311" s="1"/>
      <c r="V311" s="1"/>
      <c r="W311" s="1"/>
      <c r="X311" s="1"/>
      <c r="Y311" s="1"/>
      <c r="Z311" s="1"/>
    </row>
    <row r="312" spans="1:26" ht="63">
      <c r="A312" s="12" t="s">
        <v>906</v>
      </c>
      <c r="B312" s="26" t="s">
        <v>907</v>
      </c>
      <c r="C312" s="517" t="s">
        <v>908</v>
      </c>
      <c r="D312" s="446">
        <v>0</v>
      </c>
      <c r="E312" s="452" t="s">
        <v>137</v>
      </c>
      <c r="F312" s="11"/>
      <c r="G312" s="11"/>
      <c r="H312" s="110"/>
      <c r="I312" s="110"/>
      <c r="J312" s="1"/>
      <c r="K312" s="1"/>
      <c r="L312" s="1"/>
      <c r="M312" s="1"/>
      <c r="N312" s="1"/>
      <c r="O312" s="1"/>
      <c r="P312" s="1"/>
      <c r="Q312" s="1"/>
      <c r="R312" s="1"/>
      <c r="S312" s="1"/>
      <c r="T312" s="1"/>
      <c r="U312" s="1"/>
      <c r="V312" s="1"/>
      <c r="W312" s="1"/>
      <c r="X312" s="1"/>
      <c r="Y312" s="1"/>
      <c r="Z312" s="1"/>
    </row>
    <row r="313" spans="1:26" ht="63">
      <c r="A313" s="12"/>
      <c r="B313" s="26"/>
      <c r="C313" s="517" t="s">
        <v>909</v>
      </c>
      <c r="D313" s="446">
        <v>0</v>
      </c>
      <c r="E313" s="536" t="s">
        <v>137</v>
      </c>
      <c r="F313" s="11"/>
      <c r="G313" s="11"/>
      <c r="H313" s="110"/>
      <c r="I313" s="110"/>
      <c r="J313" s="1"/>
      <c r="K313" s="1"/>
      <c r="L313" s="1"/>
      <c r="M313" s="1"/>
      <c r="N313" s="1"/>
      <c r="O313" s="1"/>
      <c r="P313" s="1"/>
      <c r="Q313" s="1"/>
      <c r="R313" s="1"/>
      <c r="S313" s="1"/>
      <c r="T313" s="1"/>
      <c r="U313" s="1"/>
      <c r="V313" s="1"/>
      <c r="W313" s="1"/>
      <c r="X313" s="1"/>
      <c r="Y313" s="1"/>
      <c r="Z313" s="1"/>
    </row>
    <row r="314" spans="1:26" ht="75">
      <c r="A314" s="12" t="s">
        <v>910</v>
      </c>
      <c r="B314" s="10" t="s">
        <v>911</v>
      </c>
      <c r="C314" s="449" t="s">
        <v>912</v>
      </c>
      <c r="D314" s="541">
        <v>0</v>
      </c>
      <c r="E314" s="536" t="s">
        <v>913</v>
      </c>
      <c r="F314" s="10" t="s">
        <v>914</v>
      </c>
      <c r="G314" s="11"/>
      <c r="H314" s="110"/>
      <c r="I314" s="110"/>
      <c r="J314" s="1"/>
      <c r="K314" s="1"/>
      <c r="L314" s="1"/>
      <c r="M314" s="1"/>
      <c r="N314" s="1"/>
      <c r="O314" s="1"/>
      <c r="P314" s="1"/>
      <c r="Q314" s="1"/>
      <c r="R314" s="1"/>
      <c r="S314" s="1"/>
      <c r="T314" s="1"/>
      <c r="U314" s="1"/>
      <c r="V314" s="1"/>
      <c r="W314" s="1"/>
      <c r="X314" s="1"/>
      <c r="Y314" s="1"/>
      <c r="Z314" s="1"/>
    </row>
    <row r="315" spans="1:26" ht="47.25">
      <c r="A315" s="12"/>
      <c r="B315" s="26"/>
      <c r="C315" s="512" t="s">
        <v>915</v>
      </c>
      <c r="D315" s="446">
        <v>0</v>
      </c>
      <c r="E315" s="536" t="s">
        <v>137</v>
      </c>
      <c r="F315" s="11"/>
      <c r="G315" s="11"/>
      <c r="H315" s="110"/>
      <c r="I315" s="110"/>
      <c r="J315" s="1"/>
      <c r="K315" s="1"/>
      <c r="L315" s="1"/>
      <c r="M315" s="1"/>
      <c r="N315" s="1"/>
      <c r="O315" s="1"/>
      <c r="P315" s="1"/>
      <c r="Q315" s="1"/>
      <c r="R315" s="1"/>
      <c r="S315" s="1"/>
      <c r="T315" s="1"/>
      <c r="U315" s="1"/>
      <c r="V315" s="1"/>
      <c r="W315" s="1"/>
      <c r="X315" s="1"/>
      <c r="Y315" s="1"/>
      <c r="Z315" s="1"/>
    </row>
    <row r="316" spans="1:26" ht="47.25">
      <c r="A316" s="12"/>
      <c r="B316" s="26"/>
      <c r="C316" s="512" t="s">
        <v>917</v>
      </c>
      <c r="D316" s="446">
        <v>0</v>
      </c>
      <c r="E316" s="536" t="s">
        <v>137</v>
      </c>
      <c r="F316" s="11"/>
      <c r="G316" s="11"/>
      <c r="H316" s="110"/>
      <c r="I316" s="110"/>
      <c r="J316" s="1"/>
      <c r="K316" s="1"/>
      <c r="L316" s="1"/>
      <c r="M316" s="1"/>
      <c r="N316" s="1"/>
      <c r="O316" s="1"/>
      <c r="P316" s="1"/>
      <c r="Q316" s="1"/>
      <c r="R316" s="1"/>
      <c r="S316" s="1"/>
      <c r="T316" s="1"/>
      <c r="U316" s="1"/>
      <c r="V316" s="1"/>
      <c r="W316" s="1"/>
      <c r="X316" s="1"/>
      <c r="Y316" s="1"/>
      <c r="Z316" s="1"/>
    </row>
    <row r="317" spans="1:26" ht="47.25">
      <c r="A317" s="12"/>
      <c r="B317" s="11"/>
      <c r="C317" s="512" t="s">
        <v>918</v>
      </c>
      <c r="D317" s="446">
        <v>0</v>
      </c>
      <c r="E317" s="452" t="s">
        <v>667</v>
      </c>
      <c r="F317" s="11"/>
      <c r="G317" s="11"/>
      <c r="H317" s="110"/>
      <c r="I317" s="110"/>
      <c r="J317" s="1"/>
      <c r="K317" s="1"/>
      <c r="L317" s="1"/>
      <c r="M317" s="1"/>
      <c r="N317" s="1"/>
      <c r="O317" s="1"/>
      <c r="P317" s="1"/>
      <c r="Q317" s="1"/>
      <c r="R317" s="1"/>
      <c r="S317" s="1"/>
      <c r="T317" s="1"/>
      <c r="U317" s="1"/>
      <c r="V317" s="1"/>
      <c r="W317" s="1"/>
      <c r="X317" s="1"/>
      <c r="Y317" s="1"/>
      <c r="Z317" s="1"/>
    </row>
    <row r="318" spans="1:26" ht="47.25">
      <c r="A318" s="12"/>
      <c r="B318" s="11"/>
      <c r="C318" s="512" t="s">
        <v>921</v>
      </c>
      <c r="D318" s="446">
        <v>0</v>
      </c>
      <c r="E318" s="452" t="s">
        <v>780</v>
      </c>
      <c r="F318" s="11"/>
      <c r="G318" s="11"/>
      <c r="H318" s="110"/>
      <c r="I318" s="110"/>
      <c r="J318" s="1"/>
      <c r="K318" s="1"/>
      <c r="L318" s="1"/>
      <c r="M318" s="1"/>
      <c r="N318" s="1"/>
      <c r="O318" s="1"/>
      <c r="P318" s="1"/>
      <c r="Q318" s="1"/>
      <c r="R318" s="1"/>
      <c r="S318" s="1"/>
      <c r="T318" s="1"/>
      <c r="U318" s="1"/>
      <c r="V318" s="1"/>
      <c r="W318" s="1"/>
      <c r="X318" s="1"/>
      <c r="Y318" s="1"/>
      <c r="Z318" s="1"/>
    </row>
    <row r="319" spans="1:26" ht="31.5" hidden="1">
      <c r="A319" s="14" t="s">
        <v>922</v>
      </c>
      <c r="B319" s="26" t="s">
        <v>923</v>
      </c>
      <c r="C319" s="511"/>
      <c r="D319" s="439"/>
      <c r="E319" s="452"/>
      <c r="F319" s="11"/>
      <c r="G319" s="11"/>
      <c r="H319" s="110"/>
      <c r="I319" s="110"/>
      <c r="J319" s="1"/>
      <c r="K319" s="1"/>
      <c r="L319" s="1"/>
      <c r="M319" s="1"/>
      <c r="N319" s="1"/>
      <c r="O319" s="1"/>
      <c r="P319" s="1"/>
      <c r="Q319" s="1"/>
      <c r="R319" s="1"/>
      <c r="S319" s="1"/>
      <c r="T319" s="1"/>
      <c r="U319" s="1"/>
      <c r="V319" s="1"/>
      <c r="W319" s="1"/>
      <c r="X319" s="1"/>
      <c r="Y319" s="1"/>
      <c r="Z319" s="1"/>
    </row>
    <row r="320" spans="1:26" ht="47.25" hidden="1">
      <c r="A320" s="14" t="s">
        <v>924</v>
      </c>
      <c r="B320" s="26" t="s">
        <v>925</v>
      </c>
      <c r="C320" s="449"/>
      <c r="D320" s="439"/>
      <c r="E320" s="452"/>
      <c r="F320" s="11"/>
      <c r="G320" s="11"/>
      <c r="H320" s="110"/>
      <c r="I320" s="110"/>
      <c r="J320" s="1"/>
      <c r="K320" s="1"/>
      <c r="L320" s="1"/>
      <c r="M320" s="1"/>
      <c r="N320" s="1"/>
      <c r="O320" s="1"/>
      <c r="P320" s="1"/>
      <c r="Q320" s="1"/>
      <c r="R320" s="1"/>
      <c r="S320" s="1"/>
      <c r="T320" s="1"/>
      <c r="U320" s="1"/>
      <c r="V320" s="1"/>
      <c r="W320" s="1"/>
      <c r="X320" s="1"/>
      <c r="Y320" s="1"/>
      <c r="Z320" s="1"/>
    </row>
    <row r="321" spans="1:26" ht="39.75" hidden="1" customHeight="1">
      <c r="A321" s="62" t="s">
        <v>927</v>
      </c>
      <c r="B321" s="1063" t="s">
        <v>928</v>
      </c>
      <c r="C321" s="1056"/>
      <c r="D321" s="1056"/>
      <c r="E321" s="1056"/>
      <c r="F321" s="1056"/>
      <c r="G321" s="1052"/>
      <c r="H321" s="110"/>
      <c r="I321" s="110"/>
      <c r="J321" s="1"/>
      <c r="K321" s="1"/>
      <c r="L321" s="1"/>
      <c r="M321" s="1"/>
      <c r="N321" s="1"/>
      <c r="O321" s="1"/>
      <c r="P321" s="1"/>
      <c r="Q321" s="1"/>
      <c r="R321" s="1"/>
      <c r="S321" s="1"/>
      <c r="T321" s="1"/>
      <c r="U321" s="1"/>
      <c r="V321" s="1"/>
      <c r="W321" s="1"/>
      <c r="X321" s="1"/>
      <c r="Y321" s="1"/>
      <c r="Z321" s="1"/>
    </row>
    <row r="322" spans="1:26" ht="47.25" hidden="1">
      <c r="A322" s="14" t="s">
        <v>930</v>
      </c>
      <c r="B322" s="15" t="s">
        <v>931</v>
      </c>
      <c r="C322" s="511"/>
      <c r="D322" s="439"/>
      <c r="E322" s="452"/>
      <c r="F322" s="11"/>
      <c r="G322" s="11"/>
      <c r="H322" s="110"/>
      <c r="I322" s="110"/>
      <c r="J322" s="1"/>
      <c r="K322" s="1"/>
      <c r="L322" s="1"/>
      <c r="M322" s="1"/>
      <c r="N322" s="1"/>
      <c r="O322" s="1"/>
      <c r="P322" s="1"/>
      <c r="Q322" s="1"/>
      <c r="R322" s="1"/>
      <c r="S322" s="1"/>
      <c r="T322" s="1"/>
      <c r="U322" s="1"/>
      <c r="V322" s="1"/>
      <c r="W322" s="1"/>
      <c r="X322" s="1"/>
      <c r="Y322" s="1"/>
      <c r="Z322" s="1"/>
    </row>
    <row r="323" spans="1:26" ht="60" hidden="1">
      <c r="A323" s="14" t="s">
        <v>932</v>
      </c>
      <c r="B323" s="20" t="s">
        <v>933</v>
      </c>
      <c r="C323" s="517"/>
      <c r="D323" s="439"/>
      <c r="E323" s="452"/>
      <c r="F323" s="11"/>
      <c r="G323" s="11"/>
      <c r="H323" s="110"/>
      <c r="I323" s="110"/>
      <c r="J323" s="1"/>
      <c r="K323" s="1"/>
      <c r="L323" s="1"/>
      <c r="M323" s="1"/>
      <c r="N323" s="1"/>
      <c r="O323" s="1"/>
      <c r="P323" s="1"/>
      <c r="Q323" s="1"/>
      <c r="R323" s="1"/>
      <c r="S323" s="1"/>
      <c r="T323" s="1"/>
      <c r="U323" s="1"/>
      <c r="V323" s="1"/>
      <c r="W323" s="1"/>
      <c r="X323" s="1"/>
      <c r="Y323" s="1"/>
      <c r="Z323" s="1"/>
    </row>
    <row r="324" spans="1:26" ht="47.25" hidden="1">
      <c r="A324" s="14" t="s">
        <v>934</v>
      </c>
      <c r="B324" s="15" t="s">
        <v>935</v>
      </c>
      <c r="C324" s="511"/>
      <c r="D324" s="439"/>
      <c r="E324" s="452"/>
      <c r="F324" s="11"/>
      <c r="G324" s="11"/>
      <c r="H324" s="110"/>
      <c r="I324" s="110"/>
      <c r="J324" s="1"/>
      <c r="K324" s="1"/>
      <c r="L324" s="1"/>
      <c r="M324" s="1"/>
      <c r="N324" s="1"/>
      <c r="O324" s="1"/>
      <c r="P324" s="1"/>
      <c r="Q324" s="1"/>
      <c r="R324" s="1"/>
      <c r="S324" s="1"/>
      <c r="T324" s="1"/>
      <c r="U324" s="1"/>
      <c r="V324" s="1"/>
      <c r="W324" s="1"/>
      <c r="X324" s="1"/>
      <c r="Y324" s="1"/>
      <c r="Z324" s="1"/>
    </row>
    <row r="325" spans="1:26" ht="15.75" hidden="1">
      <c r="A325" s="14" t="s">
        <v>936</v>
      </c>
      <c r="B325" s="15" t="s">
        <v>937</v>
      </c>
      <c r="C325" s="511"/>
      <c r="D325" s="439"/>
      <c r="E325" s="452"/>
      <c r="F325" s="11"/>
      <c r="G325" s="11"/>
      <c r="H325" s="110"/>
      <c r="I325" s="110"/>
      <c r="J325" s="1"/>
      <c r="K325" s="1"/>
      <c r="L325" s="1"/>
      <c r="M325" s="1"/>
      <c r="N325" s="1"/>
      <c r="O325" s="1"/>
      <c r="P325" s="1"/>
      <c r="Q325" s="1"/>
      <c r="R325" s="1"/>
      <c r="S325" s="1"/>
      <c r="T325" s="1"/>
      <c r="U325" s="1"/>
      <c r="V325" s="1"/>
      <c r="W325" s="1"/>
      <c r="X325" s="1"/>
      <c r="Y325" s="1"/>
      <c r="Z325" s="1"/>
    </row>
    <row r="326" spans="1:26" ht="31.5" hidden="1">
      <c r="A326" s="14" t="s">
        <v>938</v>
      </c>
      <c r="B326" s="15" t="s">
        <v>939</v>
      </c>
      <c r="C326" s="511"/>
      <c r="D326" s="439"/>
      <c r="E326" s="452"/>
      <c r="F326" s="11"/>
      <c r="G326" s="11"/>
      <c r="H326" s="110"/>
      <c r="I326" s="110"/>
      <c r="J326" s="1"/>
      <c r="K326" s="1"/>
      <c r="L326" s="1"/>
      <c r="M326" s="1"/>
      <c r="N326" s="1"/>
      <c r="O326" s="1"/>
      <c r="P326" s="1"/>
      <c r="Q326" s="1"/>
      <c r="R326" s="1"/>
      <c r="S326" s="1"/>
      <c r="T326" s="1"/>
      <c r="U326" s="1"/>
      <c r="V326" s="1"/>
      <c r="W326" s="1"/>
      <c r="X326" s="1"/>
      <c r="Y326" s="1"/>
      <c r="Z326" s="1"/>
    </row>
    <row r="327" spans="1:26" ht="39.75" customHeight="1">
      <c r="A327" s="30" t="s">
        <v>940</v>
      </c>
      <c r="B327" s="1063" t="s">
        <v>941</v>
      </c>
      <c r="C327" s="1056"/>
      <c r="D327" s="1056"/>
      <c r="E327" s="1056"/>
      <c r="F327" s="1056"/>
      <c r="G327" s="1052"/>
      <c r="H327" s="110">
        <f>SUM(D329)</f>
        <v>0</v>
      </c>
      <c r="I327" s="110">
        <f>COUNT(D329)*2</f>
        <v>2</v>
      </c>
      <c r="J327" s="1"/>
      <c r="K327" s="1"/>
      <c r="L327" s="1"/>
      <c r="M327" s="1"/>
      <c r="N327" s="1"/>
      <c r="O327" s="1"/>
      <c r="P327" s="1"/>
      <c r="Q327" s="1"/>
      <c r="R327" s="1"/>
      <c r="S327" s="1"/>
      <c r="T327" s="1"/>
      <c r="U327" s="1"/>
      <c r="V327" s="1"/>
      <c r="W327" s="1"/>
      <c r="X327" s="1"/>
      <c r="Y327" s="1"/>
      <c r="Z327" s="1"/>
    </row>
    <row r="328" spans="1:26" ht="45" hidden="1">
      <c r="A328" s="14" t="s">
        <v>943</v>
      </c>
      <c r="B328" s="20" t="s">
        <v>944</v>
      </c>
      <c r="C328" s="511"/>
      <c r="D328" s="439"/>
      <c r="E328" s="452"/>
      <c r="F328" s="11"/>
      <c r="G328" s="11"/>
      <c r="H328" s="110"/>
      <c r="I328" s="110"/>
      <c r="J328" s="1"/>
      <c r="K328" s="1"/>
      <c r="L328" s="1"/>
      <c r="M328" s="1"/>
      <c r="N328" s="1"/>
      <c r="O328" s="1"/>
      <c r="P328" s="1"/>
      <c r="Q328" s="1"/>
      <c r="R328" s="1"/>
      <c r="S328" s="1"/>
      <c r="T328" s="1"/>
      <c r="U328" s="1"/>
      <c r="V328" s="1"/>
      <c r="W328" s="1"/>
      <c r="X328" s="1"/>
      <c r="Y328" s="1"/>
      <c r="Z328" s="1"/>
    </row>
    <row r="329" spans="1:26" ht="75">
      <c r="A329" s="12" t="s">
        <v>945</v>
      </c>
      <c r="B329" s="20" t="s">
        <v>946</v>
      </c>
      <c r="C329" s="449" t="s">
        <v>947</v>
      </c>
      <c r="D329" s="446">
        <v>0</v>
      </c>
      <c r="E329" s="452" t="s">
        <v>264</v>
      </c>
      <c r="F329" s="11"/>
      <c r="G329" s="11"/>
      <c r="H329" s="110"/>
      <c r="I329" s="110"/>
      <c r="J329" s="1"/>
      <c r="K329" s="1"/>
      <c r="L329" s="1"/>
      <c r="M329" s="1"/>
      <c r="N329" s="1"/>
      <c r="O329" s="1"/>
      <c r="P329" s="1"/>
      <c r="Q329" s="1"/>
      <c r="R329" s="1"/>
      <c r="S329" s="1"/>
      <c r="T329" s="1"/>
      <c r="U329" s="1"/>
      <c r="V329" s="1"/>
      <c r="W329" s="1"/>
      <c r="X329" s="1"/>
      <c r="Y329" s="1"/>
      <c r="Z329" s="1"/>
    </row>
    <row r="330" spans="1:26" ht="39.75" customHeight="1">
      <c r="A330" s="30" t="s">
        <v>948</v>
      </c>
      <c r="B330" s="1067" t="s">
        <v>949</v>
      </c>
      <c r="C330" s="1056"/>
      <c r="D330" s="1056"/>
      <c r="E330" s="1056"/>
      <c r="F330" s="1056"/>
      <c r="G330" s="1052"/>
      <c r="H330" s="110">
        <f>SUM(D331:D336)</f>
        <v>0</v>
      </c>
      <c r="I330" s="110">
        <f>COUNT(D331:D336)*2</f>
        <v>12</v>
      </c>
      <c r="J330" s="1"/>
      <c r="K330" s="1"/>
      <c r="L330" s="1"/>
      <c r="M330" s="1"/>
      <c r="N330" s="1"/>
      <c r="O330" s="1"/>
      <c r="P330" s="1"/>
      <c r="Q330" s="1"/>
      <c r="R330" s="1"/>
      <c r="S330" s="1"/>
      <c r="T330" s="1"/>
      <c r="U330" s="1"/>
      <c r="V330" s="1"/>
      <c r="W330" s="1"/>
      <c r="X330" s="1"/>
      <c r="Y330" s="1"/>
      <c r="Z330" s="1"/>
    </row>
    <row r="331" spans="1:26" ht="45">
      <c r="A331" s="12" t="s">
        <v>955</v>
      </c>
      <c r="B331" s="10" t="s">
        <v>956</v>
      </c>
      <c r="C331" s="449" t="s">
        <v>957</v>
      </c>
      <c r="D331" s="446">
        <v>0</v>
      </c>
      <c r="E331" s="452" t="s">
        <v>667</v>
      </c>
      <c r="F331" s="11"/>
      <c r="G331" s="11"/>
      <c r="H331" s="110"/>
      <c r="I331" s="110"/>
      <c r="J331" s="1"/>
      <c r="K331" s="1"/>
      <c r="L331" s="1"/>
      <c r="M331" s="1"/>
      <c r="N331" s="1"/>
      <c r="O331" s="1"/>
      <c r="P331" s="1"/>
      <c r="Q331" s="1"/>
      <c r="R331" s="1"/>
      <c r="S331" s="1"/>
      <c r="T331" s="1"/>
      <c r="U331" s="1"/>
      <c r="V331" s="1"/>
      <c r="W331" s="1"/>
      <c r="X331" s="1"/>
      <c r="Y331" s="1"/>
      <c r="Z331" s="1"/>
    </row>
    <row r="332" spans="1:26" ht="30">
      <c r="A332" s="12"/>
      <c r="B332" s="10"/>
      <c r="C332" s="449" t="s">
        <v>958</v>
      </c>
      <c r="D332" s="541">
        <v>0</v>
      </c>
      <c r="E332" s="452" t="s">
        <v>667</v>
      </c>
      <c r="F332" s="11"/>
      <c r="G332" s="11"/>
      <c r="H332" s="110"/>
      <c r="I332" s="110"/>
      <c r="J332" s="1"/>
      <c r="K332" s="1"/>
      <c r="L332" s="1"/>
      <c r="M332" s="1"/>
      <c r="N332" s="1"/>
      <c r="O332" s="1"/>
      <c r="P332" s="1"/>
      <c r="Q332" s="1"/>
      <c r="R332" s="1"/>
      <c r="S332" s="1"/>
      <c r="T332" s="1"/>
      <c r="U332" s="1"/>
      <c r="V332" s="1"/>
      <c r="W332" s="1"/>
      <c r="X332" s="1"/>
      <c r="Y332" s="1"/>
      <c r="Z332" s="1"/>
    </row>
    <row r="333" spans="1:26" ht="60">
      <c r="A333" s="12" t="s">
        <v>959</v>
      </c>
      <c r="B333" s="10" t="s">
        <v>960</v>
      </c>
      <c r="C333" s="447" t="s">
        <v>961</v>
      </c>
      <c r="D333" s="446">
        <v>0</v>
      </c>
      <c r="E333" s="452" t="s">
        <v>667</v>
      </c>
      <c r="F333" s="11"/>
      <c r="G333" s="11"/>
      <c r="H333" s="110"/>
      <c r="I333" s="110"/>
      <c r="J333" s="1"/>
      <c r="K333" s="1"/>
      <c r="L333" s="1"/>
      <c r="M333" s="1"/>
      <c r="N333" s="1"/>
      <c r="O333" s="1"/>
      <c r="P333" s="1"/>
      <c r="Q333" s="1"/>
      <c r="R333" s="1"/>
      <c r="S333" s="1"/>
      <c r="T333" s="1"/>
      <c r="U333" s="1"/>
      <c r="V333" s="1"/>
      <c r="W333" s="1"/>
      <c r="X333" s="1"/>
      <c r="Y333" s="1"/>
      <c r="Z333" s="1"/>
    </row>
    <row r="334" spans="1:26" ht="45">
      <c r="A334" s="12"/>
      <c r="B334" s="10"/>
      <c r="C334" s="451" t="s">
        <v>962</v>
      </c>
      <c r="D334" s="541">
        <v>0</v>
      </c>
      <c r="E334" s="452" t="s">
        <v>137</v>
      </c>
      <c r="F334" s="11"/>
      <c r="G334" s="11"/>
      <c r="H334" s="110"/>
      <c r="I334" s="110"/>
      <c r="J334" s="1"/>
      <c r="K334" s="1"/>
      <c r="L334" s="1"/>
      <c r="M334" s="1"/>
      <c r="N334" s="1"/>
      <c r="O334" s="1"/>
      <c r="P334" s="1"/>
      <c r="Q334" s="1"/>
      <c r="R334" s="1"/>
      <c r="S334" s="1"/>
      <c r="T334" s="1"/>
      <c r="U334" s="1"/>
      <c r="V334" s="1"/>
      <c r="W334" s="1"/>
      <c r="X334" s="1"/>
      <c r="Y334" s="1"/>
      <c r="Z334" s="1"/>
    </row>
    <row r="335" spans="1:26" ht="30">
      <c r="A335" s="12"/>
      <c r="B335" s="10"/>
      <c r="C335" s="451" t="s">
        <v>963</v>
      </c>
      <c r="D335" s="541">
        <v>0</v>
      </c>
      <c r="E335" s="452" t="s">
        <v>667</v>
      </c>
      <c r="F335" s="11"/>
      <c r="G335" s="11"/>
      <c r="H335" s="110"/>
      <c r="I335" s="110"/>
      <c r="J335" s="1"/>
      <c r="K335" s="1"/>
      <c r="L335" s="1"/>
      <c r="M335" s="1"/>
      <c r="N335" s="1"/>
      <c r="O335" s="1"/>
      <c r="P335" s="1"/>
      <c r="Q335" s="1"/>
      <c r="R335" s="1"/>
      <c r="S335" s="1"/>
      <c r="T335" s="1"/>
      <c r="U335" s="1"/>
      <c r="V335" s="1"/>
      <c r="W335" s="1"/>
      <c r="X335" s="1"/>
      <c r="Y335" s="1"/>
      <c r="Z335" s="1"/>
    </row>
    <row r="336" spans="1:26" ht="30">
      <c r="A336" s="12"/>
      <c r="B336" s="10"/>
      <c r="C336" s="451" t="s">
        <v>964</v>
      </c>
      <c r="D336" s="541">
        <v>0</v>
      </c>
      <c r="E336" s="452" t="s">
        <v>87</v>
      </c>
      <c r="F336" s="11"/>
      <c r="G336" s="11"/>
      <c r="H336" s="110"/>
      <c r="I336" s="110"/>
      <c r="J336" s="1"/>
      <c r="K336" s="1"/>
      <c r="L336" s="1"/>
      <c r="M336" s="1"/>
      <c r="N336" s="1"/>
      <c r="O336" s="1"/>
      <c r="P336" s="1"/>
      <c r="Q336" s="1"/>
      <c r="R336" s="1"/>
      <c r="S336" s="1"/>
      <c r="T336" s="1"/>
      <c r="U336" s="1"/>
      <c r="V336" s="1"/>
      <c r="W336" s="1"/>
      <c r="X336" s="1"/>
      <c r="Y336" s="1"/>
      <c r="Z336" s="1"/>
    </row>
    <row r="337" spans="1:26" ht="39.75" customHeight="1">
      <c r="A337" s="30" t="s">
        <v>965</v>
      </c>
      <c r="B337" s="1063" t="s">
        <v>966</v>
      </c>
      <c r="C337" s="1056"/>
      <c r="D337" s="1056"/>
      <c r="E337" s="1056"/>
      <c r="F337" s="1056"/>
      <c r="G337" s="1052"/>
      <c r="H337" s="110">
        <f>SUM(D339:D346)</f>
        <v>0</v>
      </c>
      <c r="I337" s="110">
        <f>COUNT(D339:D346)*2</f>
        <v>14</v>
      </c>
      <c r="J337" s="1"/>
      <c r="K337" s="1"/>
      <c r="L337" s="1"/>
      <c r="M337" s="1"/>
      <c r="N337" s="1"/>
      <c r="O337" s="1"/>
      <c r="P337" s="1"/>
      <c r="Q337" s="1"/>
      <c r="R337" s="1"/>
      <c r="S337" s="1"/>
      <c r="T337" s="1"/>
      <c r="U337" s="1"/>
      <c r="V337" s="1"/>
      <c r="W337" s="1"/>
      <c r="X337" s="1"/>
      <c r="Y337" s="1"/>
      <c r="Z337" s="1"/>
    </row>
    <row r="338" spans="1:26" ht="47.25" hidden="1">
      <c r="A338" s="14" t="s">
        <v>967</v>
      </c>
      <c r="B338" s="15" t="s">
        <v>968</v>
      </c>
      <c r="C338" s="511"/>
      <c r="D338" s="439"/>
      <c r="E338" s="452"/>
      <c r="F338" s="11"/>
      <c r="G338" s="11"/>
      <c r="H338" s="110"/>
      <c r="I338" s="110"/>
      <c r="J338" s="1"/>
      <c r="K338" s="1"/>
      <c r="L338" s="1"/>
      <c r="M338" s="1"/>
      <c r="N338" s="1"/>
      <c r="O338" s="1"/>
      <c r="P338" s="1"/>
      <c r="Q338" s="1"/>
      <c r="R338" s="1"/>
      <c r="S338" s="1"/>
      <c r="T338" s="1"/>
      <c r="U338" s="1"/>
      <c r="V338" s="1"/>
      <c r="W338" s="1"/>
      <c r="X338" s="1"/>
      <c r="Y338" s="1"/>
      <c r="Z338" s="1"/>
    </row>
    <row r="339" spans="1:26" ht="63">
      <c r="A339" s="12" t="s">
        <v>969</v>
      </c>
      <c r="B339" s="15" t="s">
        <v>970</v>
      </c>
      <c r="C339" s="518" t="s">
        <v>971</v>
      </c>
      <c r="D339" s="446">
        <v>0</v>
      </c>
      <c r="E339" s="452" t="s">
        <v>667</v>
      </c>
      <c r="F339" s="11"/>
      <c r="G339" s="11"/>
      <c r="H339" s="110"/>
      <c r="I339" s="110"/>
      <c r="J339" s="1"/>
      <c r="K339" s="1"/>
      <c r="L339" s="1"/>
      <c r="M339" s="1"/>
      <c r="N339" s="1"/>
      <c r="O339" s="1"/>
      <c r="P339" s="1"/>
      <c r="Q339" s="1"/>
      <c r="R339" s="1"/>
      <c r="S339" s="1"/>
      <c r="T339" s="1"/>
      <c r="U339" s="1"/>
      <c r="V339" s="1"/>
      <c r="W339" s="1"/>
      <c r="X339" s="1"/>
      <c r="Y339" s="1"/>
      <c r="Z339" s="1"/>
    </row>
    <row r="340" spans="1:26" ht="45">
      <c r="A340" s="12"/>
      <c r="B340" s="15"/>
      <c r="C340" s="451" t="s">
        <v>973</v>
      </c>
      <c r="D340" s="446">
        <v>0</v>
      </c>
      <c r="E340" s="452" t="s">
        <v>780</v>
      </c>
      <c r="F340" s="11"/>
      <c r="G340" s="11"/>
      <c r="H340" s="110"/>
      <c r="I340" s="110"/>
      <c r="J340" s="1"/>
      <c r="K340" s="1"/>
      <c r="L340" s="1"/>
      <c r="M340" s="1"/>
      <c r="N340" s="1"/>
      <c r="O340" s="1"/>
      <c r="P340" s="1"/>
      <c r="Q340" s="1"/>
      <c r="R340" s="1"/>
      <c r="S340" s="1"/>
      <c r="T340" s="1"/>
      <c r="U340" s="1"/>
      <c r="V340" s="1"/>
      <c r="W340" s="1"/>
      <c r="X340" s="1"/>
      <c r="Y340" s="1"/>
      <c r="Z340" s="1"/>
    </row>
    <row r="341" spans="1:26" ht="63">
      <c r="A341" s="12" t="s">
        <v>974</v>
      </c>
      <c r="B341" s="15" t="s">
        <v>975</v>
      </c>
      <c r="C341" s="521" t="s">
        <v>976</v>
      </c>
      <c r="D341" s="488">
        <v>0</v>
      </c>
      <c r="E341" s="452" t="s">
        <v>264</v>
      </c>
      <c r="F341" s="20" t="s">
        <v>977</v>
      </c>
      <c r="G341" s="11"/>
      <c r="H341" s="110"/>
      <c r="I341" s="110"/>
      <c r="J341" s="1"/>
      <c r="K341" s="1"/>
      <c r="L341" s="1"/>
      <c r="M341" s="1"/>
      <c r="N341" s="1"/>
      <c r="O341" s="1"/>
      <c r="P341" s="1"/>
      <c r="Q341" s="1"/>
      <c r="R341" s="1"/>
      <c r="S341" s="1"/>
      <c r="T341" s="1"/>
      <c r="U341" s="1"/>
      <c r="V341" s="1"/>
      <c r="W341" s="1"/>
      <c r="X341" s="1"/>
      <c r="Y341" s="1"/>
      <c r="Z341" s="1"/>
    </row>
    <row r="342" spans="1:26" ht="60">
      <c r="A342" s="12"/>
      <c r="B342" s="15"/>
      <c r="C342" s="451" t="s">
        <v>978</v>
      </c>
      <c r="D342" s="488">
        <v>0</v>
      </c>
      <c r="E342" s="452" t="s">
        <v>183</v>
      </c>
      <c r="F342" s="20" t="s">
        <v>979</v>
      </c>
      <c r="G342" s="11"/>
      <c r="H342" s="110"/>
      <c r="I342" s="110"/>
      <c r="J342" s="1"/>
      <c r="K342" s="1"/>
      <c r="L342" s="1"/>
      <c r="M342" s="1"/>
      <c r="N342" s="1"/>
      <c r="O342" s="1"/>
      <c r="P342" s="1"/>
      <c r="Q342" s="1"/>
      <c r="R342" s="1"/>
      <c r="S342" s="1"/>
      <c r="T342" s="1"/>
      <c r="U342" s="1"/>
      <c r="V342" s="1"/>
      <c r="W342" s="1"/>
      <c r="X342" s="1"/>
      <c r="Y342" s="1"/>
      <c r="Z342" s="1"/>
    </row>
    <row r="343" spans="1:26" ht="45">
      <c r="A343" s="12"/>
      <c r="B343" s="15"/>
      <c r="C343" s="451" t="s">
        <v>980</v>
      </c>
      <c r="D343" s="488">
        <v>0</v>
      </c>
      <c r="E343" s="452" t="s">
        <v>183</v>
      </c>
      <c r="F343" s="10" t="s">
        <v>981</v>
      </c>
      <c r="G343" s="11"/>
      <c r="H343" s="110"/>
      <c r="I343" s="110"/>
      <c r="J343" s="1"/>
      <c r="K343" s="1"/>
      <c r="L343" s="1"/>
      <c r="M343" s="1"/>
      <c r="N343" s="1"/>
      <c r="O343" s="1"/>
      <c r="P343" s="1"/>
      <c r="Q343" s="1"/>
      <c r="R343" s="1"/>
      <c r="S343" s="1"/>
      <c r="T343" s="1"/>
      <c r="U343" s="1"/>
      <c r="V343" s="1"/>
      <c r="W343" s="1"/>
      <c r="X343" s="1"/>
      <c r="Y343" s="1"/>
      <c r="Z343" s="1"/>
    </row>
    <row r="344" spans="1:26" ht="30">
      <c r="A344" s="12"/>
      <c r="B344" s="15"/>
      <c r="C344" s="451" t="s">
        <v>982</v>
      </c>
      <c r="D344" s="488">
        <v>0</v>
      </c>
      <c r="E344" s="452" t="s">
        <v>780</v>
      </c>
      <c r="F344" s="20"/>
      <c r="G344" s="11"/>
      <c r="H344" s="110"/>
      <c r="I344" s="110"/>
      <c r="J344" s="1"/>
      <c r="K344" s="1"/>
      <c r="L344" s="1"/>
      <c r="M344" s="1"/>
      <c r="N344" s="1"/>
      <c r="O344" s="1"/>
      <c r="P344" s="1"/>
      <c r="Q344" s="1"/>
      <c r="R344" s="1"/>
      <c r="S344" s="1"/>
      <c r="T344" s="1"/>
      <c r="U344" s="1"/>
      <c r="V344" s="1"/>
      <c r="W344" s="1"/>
      <c r="X344" s="1"/>
      <c r="Y344" s="1"/>
      <c r="Z344" s="1"/>
    </row>
    <row r="345" spans="1:26" ht="47.25" hidden="1">
      <c r="A345" s="14" t="s">
        <v>983</v>
      </c>
      <c r="B345" s="15" t="s">
        <v>984</v>
      </c>
      <c r="C345" s="511"/>
      <c r="D345" s="446"/>
      <c r="E345" s="452"/>
      <c r="F345" s="11"/>
      <c r="G345" s="11"/>
      <c r="H345" s="110"/>
      <c r="I345" s="110"/>
      <c r="J345" s="1"/>
      <c r="K345" s="1"/>
      <c r="L345" s="1"/>
      <c r="M345" s="1"/>
      <c r="N345" s="1"/>
      <c r="O345" s="1"/>
      <c r="P345" s="1"/>
      <c r="Q345" s="1"/>
      <c r="R345" s="1"/>
      <c r="S345" s="1"/>
      <c r="T345" s="1"/>
      <c r="U345" s="1"/>
      <c r="V345" s="1"/>
      <c r="W345" s="1"/>
      <c r="X345" s="1"/>
      <c r="Y345" s="1"/>
      <c r="Z345" s="1"/>
    </row>
    <row r="346" spans="1:26" ht="45">
      <c r="A346" s="12" t="s">
        <v>987</v>
      </c>
      <c r="B346" s="15" t="s">
        <v>988</v>
      </c>
      <c r="C346" s="451" t="s">
        <v>989</v>
      </c>
      <c r="D346" s="446">
        <v>0</v>
      </c>
      <c r="E346" s="452" t="s">
        <v>990</v>
      </c>
      <c r="F346" s="11"/>
      <c r="G346" s="11"/>
      <c r="H346" s="110"/>
      <c r="I346" s="110"/>
      <c r="J346" s="1"/>
      <c r="K346" s="1"/>
      <c r="L346" s="1"/>
      <c r="M346" s="1"/>
      <c r="N346" s="1"/>
      <c r="O346" s="1"/>
      <c r="P346" s="1"/>
      <c r="Q346" s="1"/>
      <c r="R346" s="1"/>
      <c r="S346" s="1"/>
      <c r="T346" s="1"/>
      <c r="U346" s="1"/>
      <c r="V346" s="1"/>
      <c r="W346" s="1"/>
      <c r="X346" s="1"/>
      <c r="Y346" s="1"/>
      <c r="Z346" s="1"/>
    </row>
    <row r="347" spans="1:26" ht="39.75" customHeight="1">
      <c r="A347" s="30" t="s">
        <v>991</v>
      </c>
      <c r="B347" s="1067" t="s">
        <v>992</v>
      </c>
      <c r="C347" s="1056"/>
      <c r="D347" s="1056"/>
      <c r="E347" s="1056"/>
      <c r="F347" s="1056"/>
      <c r="G347" s="1052"/>
      <c r="H347" s="110">
        <f>SUM(D348:D355)</f>
        <v>0</v>
      </c>
      <c r="I347" s="110">
        <f>COUNT(D348:D355)*2</f>
        <v>14</v>
      </c>
      <c r="J347" s="1"/>
      <c r="K347" s="1"/>
      <c r="L347" s="1"/>
      <c r="M347" s="1"/>
      <c r="N347" s="1"/>
      <c r="O347" s="1"/>
      <c r="P347" s="1"/>
      <c r="Q347" s="1"/>
      <c r="R347" s="1"/>
      <c r="S347" s="1"/>
      <c r="T347" s="1"/>
      <c r="U347" s="1"/>
      <c r="V347" s="1"/>
      <c r="W347" s="1"/>
      <c r="X347" s="1"/>
      <c r="Y347" s="1"/>
      <c r="Z347" s="1"/>
    </row>
    <row r="348" spans="1:26" ht="75">
      <c r="A348" s="12" t="s">
        <v>996</v>
      </c>
      <c r="B348" s="15" t="s">
        <v>997</v>
      </c>
      <c r="C348" s="449" t="s">
        <v>998</v>
      </c>
      <c r="D348" s="446">
        <v>0</v>
      </c>
      <c r="E348" s="452" t="s">
        <v>667</v>
      </c>
      <c r="F348" s="11"/>
      <c r="G348" s="11"/>
      <c r="H348" s="110"/>
      <c r="I348" s="110"/>
      <c r="J348" s="1"/>
      <c r="K348" s="1"/>
      <c r="L348" s="1"/>
      <c r="M348" s="1"/>
      <c r="N348" s="1"/>
      <c r="O348" s="1"/>
      <c r="P348" s="1"/>
      <c r="Q348" s="1"/>
      <c r="R348" s="1"/>
      <c r="S348" s="1"/>
      <c r="T348" s="1"/>
      <c r="U348" s="1"/>
      <c r="V348" s="1"/>
      <c r="W348" s="1"/>
      <c r="X348" s="1"/>
      <c r="Y348" s="1"/>
      <c r="Z348" s="1"/>
    </row>
    <row r="349" spans="1:26" ht="47.25">
      <c r="A349" s="12" t="s">
        <v>999</v>
      </c>
      <c r="B349" s="15" t="s">
        <v>1000</v>
      </c>
      <c r="C349" s="449" t="s">
        <v>1001</v>
      </c>
      <c r="D349" s="446">
        <v>0</v>
      </c>
      <c r="E349" s="452" t="s">
        <v>667</v>
      </c>
      <c r="F349" s="11"/>
      <c r="G349" s="11"/>
      <c r="H349" s="110"/>
      <c r="I349" s="110"/>
      <c r="J349" s="1"/>
      <c r="K349" s="1"/>
      <c r="L349" s="1"/>
      <c r="M349" s="1"/>
      <c r="N349" s="1"/>
      <c r="O349" s="1"/>
      <c r="P349" s="1"/>
      <c r="Q349" s="1"/>
      <c r="R349" s="1"/>
      <c r="S349" s="1"/>
      <c r="T349" s="1"/>
      <c r="U349" s="1"/>
      <c r="V349" s="1"/>
      <c r="W349" s="1"/>
      <c r="X349" s="1"/>
      <c r="Y349" s="1"/>
      <c r="Z349" s="1"/>
    </row>
    <row r="350" spans="1:26" ht="47.25" hidden="1">
      <c r="A350" s="14" t="s">
        <v>1002</v>
      </c>
      <c r="B350" s="15" t="s">
        <v>1003</v>
      </c>
      <c r="C350" s="511"/>
      <c r="D350" s="446"/>
      <c r="E350" s="452"/>
      <c r="F350" s="11"/>
      <c r="G350" s="11"/>
      <c r="H350" s="110"/>
      <c r="I350" s="110"/>
      <c r="J350" s="1"/>
      <c r="K350" s="1"/>
      <c r="L350" s="1"/>
      <c r="M350" s="1"/>
      <c r="N350" s="1"/>
      <c r="O350" s="1"/>
      <c r="P350" s="1"/>
      <c r="Q350" s="1"/>
      <c r="R350" s="1"/>
      <c r="S350" s="1"/>
      <c r="T350" s="1"/>
      <c r="U350" s="1"/>
      <c r="V350" s="1"/>
      <c r="W350" s="1"/>
      <c r="X350" s="1"/>
      <c r="Y350" s="1"/>
      <c r="Z350" s="1"/>
    </row>
    <row r="351" spans="1:26" ht="45">
      <c r="A351" s="12" t="s">
        <v>1004</v>
      </c>
      <c r="B351" s="46" t="s">
        <v>1005</v>
      </c>
      <c r="C351" s="449" t="s">
        <v>1006</v>
      </c>
      <c r="D351" s="446">
        <v>0</v>
      </c>
      <c r="E351" s="452" t="s">
        <v>667</v>
      </c>
      <c r="F351" s="11"/>
      <c r="G351" s="11"/>
      <c r="H351" s="110"/>
      <c r="I351" s="110"/>
      <c r="J351" s="1"/>
      <c r="K351" s="1"/>
      <c r="L351" s="1"/>
      <c r="M351" s="1"/>
      <c r="N351" s="1"/>
      <c r="O351" s="1"/>
      <c r="P351" s="1"/>
      <c r="Q351" s="1"/>
      <c r="R351" s="1"/>
      <c r="S351" s="1"/>
      <c r="T351" s="1"/>
      <c r="U351" s="1"/>
      <c r="V351" s="1"/>
      <c r="W351" s="1"/>
      <c r="X351" s="1"/>
      <c r="Y351" s="1"/>
      <c r="Z351" s="1"/>
    </row>
    <row r="352" spans="1:26" ht="45">
      <c r="A352" s="12" t="s">
        <v>1007</v>
      </c>
      <c r="B352" s="15" t="s">
        <v>1008</v>
      </c>
      <c r="C352" s="449" t="s">
        <v>1009</v>
      </c>
      <c r="D352" s="446">
        <v>0</v>
      </c>
      <c r="E352" s="452" t="s">
        <v>264</v>
      </c>
      <c r="F352" s="11"/>
      <c r="G352" s="11"/>
      <c r="H352" s="110"/>
      <c r="I352" s="110"/>
      <c r="J352" s="1"/>
      <c r="K352" s="1"/>
      <c r="L352" s="1"/>
      <c r="M352" s="1"/>
      <c r="N352" s="1"/>
      <c r="O352" s="1"/>
      <c r="P352" s="1"/>
      <c r="Q352" s="1"/>
      <c r="R352" s="1"/>
      <c r="S352" s="1"/>
      <c r="T352" s="1"/>
      <c r="U352" s="1"/>
      <c r="V352" s="1"/>
      <c r="W352" s="1"/>
      <c r="X352" s="1"/>
      <c r="Y352" s="1"/>
      <c r="Z352" s="1"/>
    </row>
    <row r="353" spans="1:26" ht="31.5">
      <c r="A353" s="12" t="s">
        <v>1010</v>
      </c>
      <c r="B353" s="15" t="s">
        <v>1011</v>
      </c>
      <c r="C353" s="453" t="s">
        <v>1012</v>
      </c>
      <c r="D353" s="446">
        <v>0</v>
      </c>
      <c r="E353" s="452" t="s">
        <v>262</v>
      </c>
      <c r="F353" s="10" t="s">
        <v>1013</v>
      </c>
      <c r="G353" s="11"/>
      <c r="H353" s="110"/>
      <c r="I353" s="110"/>
      <c r="J353" s="1"/>
      <c r="K353" s="1"/>
      <c r="L353" s="1"/>
      <c r="M353" s="1"/>
      <c r="N353" s="1"/>
      <c r="O353" s="1"/>
      <c r="P353" s="1"/>
      <c r="Q353" s="1"/>
      <c r="R353" s="1"/>
      <c r="S353" s="1"/>
      <c r="T353" s="1"/>
      <c r="U353" s="1"/>
      <c r="V353" s="1"/>
      <c r="W353" s="1"/>
      <c r="X353" s="1"/>
      <c r="Y353" s="1"/>
      <c r="Z353" s="1"/>
    </row>
    <row r="354" spans="1:26" ht="30">
      <c r="A354" s="12"/>
      <c r="B354" s="15"/>
      <c r="C354" s="447" t="s">
        <v>1014</v>
      </c>
      <c r="D354" s="446">
        <v>0</v>
      </c>
      <c r="E354" s="452" t="s">
        <v>262</v>
      </c>
      <c r="F354" s="11"/>
      <c r="G354" s="11"/>
      <c r="H354" s="110"/>
      <c r="I354" s="110"/>
      <c r="J354" s="1"/>
      <c r="K354" s="1"/>
      <c r="L354" s="1"/>
      <c r="M354" s="1"/>
      <c r="N354" s="1"/>
      <c r="O354" s="1"/>
      <c r="P354" s="1"/>
      <c r="Q354" s="1"/>
      <c r="R354" s="1"/>
      <c r="S354" s="1"/>
      <c r="T354" s="1"/>
      <c r="U354" s="1"/>
      <c r="V354" s="1"/>
      <c r="W354" s="1"/>
      <c r="X354" s="1"/>
      <c r="Y354" s="1"/>
      <c r="Z354" s="1"/>
    </row>
    <row r="355" spans="1:26" ht="47.25">
      <c r="A355" s="12" t="s">
        <v>1015</v>
      </c>
      <c r="B355" s="15" t="s">
        <v>1016</v>
      </c>
      <c r="C355" s="447" t="s">
        <v>1017</v>
      </c>
      <c r="D355" s="446">
        <v>0</v>
      </c>
      <c r="E355" s="452" t="s">
        <v>264</v>
      </c>
      <c r="F355" s="11"/>
      <c r="G355" s="11"/>
      <c r="H355" s="110"/>
      <c r="I355" s="110"/>
      <c r="J355" s="1"/>
      <c r="K355" s="1"/>
      <c r="L355" s="1"/>
      <c r="M355" s="1"/>
      <c r="N355" s="1"/>
      <c r="O355" s="1"/>
      <c r="P355" s="1"/>
      <c r="Q355" s="1"/>
      <c r="R355" s="1"/>
      <c r="S355" s="1"/>
      <c r="T355" s="1"/>
      <c r="U355" s="1"/>
      <c r="V355" s="1"/>
      <c r="W355" s="1"/>
      <c r="X355" s="1"/>
      <c r="Y355" s="1"/>
      <c r="Z355" s="1"/>
    </row>
    <row r="356" spans="1:26" ht="39.75" hidden="1" customHeight="1">
      <c r="A356" s="62" t="s">
        <v>1018</v>
      </c>
      <c r="B356" s="1063" t="s">
        <v>1019</v>
      </c>
      <c r="C356" s="1056"/>
      <c r="D356" s="1056"/>
      <c r="E356" s="1056"/>
      <c r="F356" s="1056"/>
      <c r="G356" s="1052"/>
      <c r="H356" s="110"/>
      <c r="I356" s="110"/>
      <c r="J356" s="1"/>
      <c r="K356" s="1"/>
      <c r="L356" s="1"/>
      <c r="M356" s="1"/>
      <c r="N356" s="1"/>
      <c r="O356" s="1"/>
      <c r="P356" s="1"/>
      <c r="Q356" s="1"/>
      <c r="R356" s="1"/>
      <c r="S356" s="1"/>
      <c r="T356" s="1"/>
      <c r="U356" s="1"/>
      <c r="V356" s="1"/>
      <c r="W356" s="1"/>
      <c r="X356" s="1"/>
      <c r="Y356" s="1"/>
      <c r="Z356" s="1"/>
    </row>
    <row r="357" spans="1:26" ht="31.5" hidden="1">
      <c r="A357" s="14" t="s">
        <v>1022</v>
      </c>
      <c r="B357" s="15" t="s">
        <v>1023</v>
      </c>
      <c r="C357" s="511"/>
      <c r="D357" s="439"/>
      <c r="E357" s="452"/>
      <c r="F357" s="11"/>
      <c r="G357" s="11"/>
      <c r="H357" s="110"/>
      <c r="I357" s="110"/>
      <c r="J357" s="1"/>
      <c r="K357" s="1"/>
      <c r="L357" s="1"/>
      <c r="M357" s="1"/>
      <c r="N357" s="1"/>
      <c r="O357" s="1"/>
      <c r="P357" s="1"/>
      <c r="Q357" s="1"/>
      <c r="R357" s="1"/>
      <c r="S357" s="1"/>
      <c r="T357" s="1"/>
      <c r="U357" s="1"/>
      <c r="V357" s="1"/>
      <c r="W357" s="1"/>
      <c r="X357" s="1"/>
      <c r="Y357" s="1"/>
      <c r="Z357" s="1"/>
    </row>
    <row r="358" spans="1:26" ht="47.25" hidden="1">
      <c r="A358" s="14" t="s">
        <v>1024</v>
      </c>
      <c r="B358" s="15" t="s">
        <v>1025</v>
      </c>
      <c r="C358" s="511"/>
      <c r="D358" s="439"/>
      <c r="E358" s="452"/>
      <c r="F358" s="11"/>
      <c r="G358" s="11"/>
      <c r="H358" s="110"/>
      <c r="I358" s="110"/>
      <c r="J358" s="1"/>
      <c r="K358" s="1"/>
      <c r="L358" s="1"/>
      <c r="M358" s="1"/>
      <c r="N358" s="1"/>
      <c r="O358" s="1"/>
      <c r="P358" s="1"/>
      <c r="Q358" s="1"/>
      <c r="R358" s="1"/>
      <c r="S358" s="1"/>
      <c r="T358" s="1"/>
      <c r="U358" s="1"/>
      <c r="V358" s="1"/>
      <c r="W358" s="1"/>
      <c r="X358" s="1"/>
      <c r="Y358" s="1"/>
      <c r="Z358" s="1"/>
    </row>
    <row r="359" spans="1:26" ht="47.25" hidden="1">
      <c r="A359" s="14" t="s">
        <v>1027</v>
      </c>
      <c r="B359" s="15" t="s">
        <v>1028</v>
      </c>
      <c r="C359" s="511"/>
      <c r="D359" s="439"/>
      <c r="E359" s="452"/>
      <c r="F359" s="11"/>
      <c r="G359" s="11"/>
      <c r="H359" s="110"/>
      <c r="I359" s="110"/>
      <c r="J359" s="1"/>
      <c r="K359" s="1"/>
      <c r="L359" s="1"/>
      <c r="M359" s="1"/>
      <c r="N359" s="1"/>
      <c r="O359" s="1"/>
      <c r="P359" s="1"/>
      <c r="Q359" s="1"/>
      <c r="R359" s="1"/>
      <c r="S359" s="1"/>
      <c r="T359" s="1"/>
      <c r="U359" s="1"/>
      <c r="V359" s="1"/>
      <c r="W359" s="1"/>
      <c r="X359" s="1"/>
      <c r="Y359" s="1"/>
      <c r="Z359" s="1"/>
    </row>
    <row r="360" spans="1:26" ht="63" hidden="1">
      <c r="A360" s="14" t="s">
        <v>1029</v>
      </c>
      <c r="B360" s="15" t="s">
        <v>1030</v>
      </c>
      <c r="C360" s="511"/>
      <c r="D360" s="439"/>
      <c r="E360" s="452"/>
      <c r="F360" s="11"/>
      <c r="G360" s="11"/>
      <c r="H360" s="110"/>
      <c r="I360" s="110"/>
      <c r="J360" s="1"/>
      <c r="K360" s="1"/>
      <c r="L360" s="1"/>
      <c r="M360" s="1"/>
      <c r="N360" s="1"/>
      <c r="O360" s="1"/>
      <c r="P360" s="1"/>
      <c r="Q360" s="1"/>
      <c r="R360" s="1"/>
      <c r="S360" s="1"/>
      <c r="T360" s="1"/>
      <c r="U360" s="1"/>
      <c r="V360" s="1"/>
      <c r="W360" s="1"/>
      <c r="X360" s="1"/>
      <c r="Y360" s="1"/>
      <c r="Z360" s="1"/>
    </row>
    <row r="361" spans="1:26" ht="39.75" hidden="1" customHeight="1">
      <c r="A361" s="62" t="s">
        <v>1031</v>
      </c>
      <c r="B361" s="1067" t="s">
        <v>1032</v>
      </c>
      <c r="C361" s="1056"/>
      <c r="D361" s="1056"/>
      <c r="E361" s="1056"/>
      <c r="F361" s="1056"/>
      <c r="G361" s="1052"/>
      <c r="H361" s="110"/>
      <c r="I361" s="110"/>
      <c r="J361" s="1"/>
      <c r="K361" s="1"/>
      <c r="L361" s="1"/>
      <c r="M361" s="1"/>
      <c r="N361" s="1"/>
      <c r="O361" s="1"/>
      <c r="P361" s="1"/>
      <c r="Q361" s="1"/>
      <c r="R361" s="1"/>
      <c r="S361" s="1"/>
      <c r="T361" s="1"/>
      <c r="U361" s="1"/>
      <c r="V361" s="1"/>
      <c r="W361" s="1"/>
      <c r="X361" s="1"/>
      <c r="Y361" s="1"/>
      <c r="Z361" s="1"/>
    </row>
    <row r="362" spans="1:26" ht="75" hidden="1">
      <c r="A362" s="14" t="s">
        <v>1033</v>
      </c>
      <c r="B362" s="10" t="s">
        <v>1034</v>
      </c>
      <c r="C362" s="511"/>
      <c r="D362" s="439"/>
      <c r="E362" s="452"/>
      <c r="F362" s="11"/>
      <c r="G362" s="11"/>
      <c r="H362" s="110"/>
      <c r="I362" s="110"/>
      <c r="J362" s="1"/>
      <c r="K362" s="1"/>
      <c r="L362" s="1"/>
      <c r="M362" s="1"/>
      <c r="N362" s="1"/>
      <c r="O362" s="1"/>
      <c r="P362" s="1"/>
      <c r="Q362" s="1"/>
      <c r="R362" s="1"/>
      <c r="S362" s="1"/>
      <c r="T362" s="1"/>
      <c r="U362" s="1"/>
      <c r="V362" s="1"/>
      <c r="W362" s="1"/>
      <c r="X362" s="1"/>
      <c r="Y362" s="1"/>
      <c r="Z362" s="1"/>
    </row>
    <row r="363" spans="1:26" ht="45" hidden="1">
      <c r="A363" s="14" t="s">
        <v>1035</v>
      </c>
      <c r="B363" s="10" t="s">
        <v>1036</v>
      </c>
      <c r="C363" s="511"/>
      <c r="D363" s="439"/>
      <c r="E363" s="452"/>
      <c r="F363" s="11"/>
      <c r="G363" s="11"/>
      <c r="H363" s="110"/>
      <c r="I363" s="110"/>
      <c r="J363" s="1"/>
      <c r="K363" s="1"/>
      <c r="L363" s="1"/>
      <c r="M363" s="1"/>
      <c r="N363" s="1"/>
      <c r="O363" s="1"/>
      <c r="P363" s="1"/>
      <c r="Q363" s="1"/>
      <c r="R363" s="1"/>
      <c r="S363" s="1"/>
      <c r="T363" s="1"/>
      <c r="U363" s="1"/>
      <c r="V363" s="1"/>
      <c r="W363" s="1"/>
      <c r="X363" s="1"/>
      <c r="Y363" s="1"/>
      <c r="Z363" s="1"/>
    </row>
    <row r="364" spans="1:26" ht="94.5" hidden="1">
      <c r="A364" s="14" t="s">
        <v>1037</v>
      </c>
      <c r="B364" s="26" t="s">
        <v>1038</v>
      </c>
      <c r="C364" s="511"/>
      <c r="D364" s="439"/>
      <c r="E364" s="452"/>
      <c r="F364" s="11"/>
      <c r="G364" s="11"/>
      <c r="H364" s="110"/>
      <c r="I364" s="110"/>
      <c r="J364" s="1"/>
      <c r="K364" s="1"/>
      <c r="L364" s="1"/>
      <c r="M364" s="1"/>
      <c r="N364" s="1"/>
      <c r="O364" s="1"/>
      <c r="P364" s="1"/>
      <c r="Q364" s="1"/>
      <c r="R364" s="1"/>
      <c r="S364" s="1"/>
      <c r="T364" s="1"/>
      <c r="U364" s="1"/>
      <c r="V364" s="1"/>
      <c r="W364" s="1"/>
      <c r="X364" s="1"/>
      <c r="Y364" s="1"/>
      <c r="Z364" s="1"/>
    </row>
    <row r="365" spans="1:26" ht="39.75" customHeight="1">
      <c r="A365" s="12" t="s">
        <v>1039</v>
      </c>
      <c r="B365" s="1063" t="s">
        <v>1040</v>
      </c>
      <c r="C365" s="1056"/>
      <c r="D365" s="1056"/>
      <c r="E365" s="1056"/>
      <c r="F365" s="1056"/>
      <c r="G365" s="1052"/>
      <c r="H365" s="110">
        <f>SUM(D368:D369)</f>
        <v>0</v>
      </c>
      <c r="I365" s="110">
        <f>COUNT(D368:D369)*2</f>
        <v>4</v>
      </c>
      <c r="J365" s="1"/>
      <c r="K365" s="1"/>
      <c r="L365" s="1"/>
      <c r="M365" s="1"/>
      <c r="N365" s="1"/>
      <c r="O365" s="1"/>
      <c r="P365" s="1"/>
      <c r="Q365" s="1"/>
      <c r="R365" s="1"/>
      <c r="S365" s="1"/>
      <c r="T365" s="1"/>
      <c r="U365" s="1"/>
      <c r="V365" s="1"/>
      <c r="W365" s="1"/>
      <c r="X365" s="1"/>
      <c r="Y365" s="1"/>
      <c r="Z365" s="1"/>
    </row>
    <row r="366" spans="1:26" ht="47.25" hidden="1">
      <c r="A366" s="14" t="s">
        <v>1042</v>
      </c>
      <c r="B366" s="15" t="s">
        <v>1043</v>
      </c>
      <c r="C366" s="511"/>
      <c r="D366" s="439"/>
      <c r="E366" s="452"/>
      <c r="F366" s="11"/>
      <c r="G366" s="11"/>
      <c r="H366" s="110"/>
      <c r="I366" s="110"/>
      <c r="J366" s="1"/>
      <c r="K366" s="1"/>
      <c r="L366" s="1"/>
      <c r="M366" s="1"/>
      <c r="N366" s="1"/>
      <c r="O366" s="1"/>
      <c r="P366" s="1"/>
      <c r="Q366" s="1"/>
      <c r="R366" s="1"/>
      <c r="S366" s="1"/>
      <c r="T366" s="1"/>
      <c r="U366" s="1"/>
      <c r="V366" s="1"/>
      <c r="W366" s="1"/>
      <c r="X366" s="1"/>
      <c r="Y366" s="1"/>
      <c r="Z366" s="1"/>
    </row>
    <row r="367" spans="1:26" ht="31.5" hidden="1">
      <c r="A367" s="14" t="s">
        <v>1044</v>
      </c>
      <c r="B367" s="15" t="s">
        <v>1045</v>
      </c>
      <c r="C367" s="511"/>
      <c r="D367" s="439"/>
      <c r="E367" s="452"/>
      <c r="F367" s="11"/>
      <c r="G367" s="11"/>
      <c r="H367" s="110"/>
      <c r="I367" s="110"/>
      <c r="J367" s="1"/>
      <c r="K367" s="1"/>
      <c r="L367" s="1"/>
      <c r="M367" s="1"/>
      <c r="N367" s="1"/>
      <c r="O367" s="1"/>
      <c r="P367" s="1"/>
      <c r="Q367" s="1"/>
      <c r="R367" s="1"/>
      <c r="S367" s="1"/>
      <c r="T367" s="1"/>
      <c r="U367" s="1"/>
      <c r="V367" s="1"/>
      <c r="W367" s="1"/>
      <c r="X367" s="1"/>
      <c r="Y367" s="1"/>
      <c r="Z367" s="1"/>
    </row>
    <row r="368" spans="1:26" ht="31.5">
      <c r="A368" s="12" t="s">
        <v>1046</v>
      </c>
      <c r="B368" s="15" t="s">
        <v>1047</v>
      </c>
      <c r="C368" s="451" t="s">
        <v>1048</v>
      </c>
      <c r="D368" s="446">
        <v>0</v>
      </c>
      <c r="E368" s="533" t="s">
        <v>137</v>
      </c>
      <c r="F368" s="11"/>
      <c r="G368" s="11"/>
      <c r="H368" s="110"/>
      <c r="I368" s="110"/>
      <c r="J368" s="1"/>
      <c r="K368" s="1"/>
      <c r="L368" s="1"/>
      <c r="M368" s="1"/>
      <c r="N368" s="1"/>
      <c r="O368" s="1"/>
      <c r="P368" s="1"/>
      <c r="Q368" s="1"/>
      <c r="R368" s="1"/>
      <c r="S368" s="1"/>
      <c r="T368" s="1"/>
      <c r="U368" s="1"/>
      <c r="V368" s="1"/>
      <c r="W368" s="1"/>
      <c r="X368" s="1"/>
      <c r="Y368" s="1"/>
      <c r="Z368" s="1"/>
    </row>
    <row r="369" spans="1:26" ht="30">
      <c r="A369" s="12"/>
      <c r="B369" s="15"/>
      <c r="C369" s="451" t="s">
        <v>1049</v>
      </c>
      <c r="D369" s="446">
        <v>0</v>
      </c>
      <c r="E369" s="452" t="s">
        <v>137</v>
      </c>
      <c r="F369" s="11"/>
      <c r="G369" s="11"/>
      <c r="H369" s="110"/>
      <c r="I369" s="110"/>
      <c r="J369" s="1"/>
      <c r="K369" s="1"/>
      <c r="L369" s="1"/>
      <c r="M369" s="1"/>
      <c r="N369" s="1"/>
      <c r="O369" s="1"/>
      <c r="P369" s="1"/>
      <c r="Q369" s="1"/>
      <c r="R369" s="1"/>
      <c r="S369" s="1"/>
      <c r="T369" s="1"/>
      <c r="U369" s="1"/>
      <c r="V369" s="1"/>
      <c r="W369" s="1"/>
      <c r="X369" s="1"/>
      <c r="Y369" s="1"/>
      <c r="Z369" s="1"/>
    </row>
    <row r="370" spans="1:26" ht="78.75" hidden="1">
      <c r="A370" s="14" t="s">
        <v>1050</v>
      </c>
      <c r="B370" s="46" t="s">
        <v>1051</v>
      </c>
      <c r="C370" s="514"/>
      <c r="D370" s="439"/>
      <c r="E370" s="452"/>
      <c r="F370" s="11"/>
      <c r="G370" s="11"/>
      <c r="H370" s="110"/>
      <c r="I370" s="110"/>
      <c r="J370" s="1"/>
      <c r="K370" s="1"/>
      <c r="L370" s="1"/>
      <c r="M370" s="1"/>
      <c r="N370" s="1"/>
      <c r="O370" s="1"/>
      <c r="P370" s="1"/>
      <c r="Q370" s="1"/>
      <c r="R370" s="1"/>
      <c r="S370" s="1"/>
      <c r="T370" s="1"/>
      <c r="U370" s="1"/>
      <c r="V370" s="1"/>
      <c r="W370" s="1"/>
      <c r="X370" s="1"/>
      <c r="Y370" s="1"/>
      <c r="Z370" s="1"/>
    </row>
    <row r="371" spans="1:26" ht="31.5" hidden="1">
      <c r="A371" s="14" t="s">
        <v>1052</v>
      </c>
      <c r="B371" s="15" t="s">
        <v>1053</v>
      </c>
      <c r="C371" s="511"/>
      <c r="D371" s="439"/>
      <c r="E371" s="452"/>
      <c r="F371" s="11"/>
      <c r="G371" s="11"/>
      <c r="H371" s="110"/>
      <c r="I371" s="110"/>
      <c r="J371" s="1"/>
      <c r="K371" s="1"/>
      <c r="L371" s="1"/>
      <c r="M371" s="1"/>
      <c r="N371" s="1"/>
      <c r="O371" s="1"/>
      <c r="P371" s="1"/>
      <c r="Q371" s="1"/>
      <c r="R371" s="1"/>
      <c r="S371" s="1"/>
      <c r="T371" s="1"/>
      <c r="U371" s="1"/>
      <c r="V371" s="1"/>
      <c r="W371" s="1"/>
      <c r="X371" s="1"/>
      <c r="Y371" s="1"/>
      <c r="Z371" s="1"/>
    </row>
    <row r="372" spans="1:26" ht="39.75" customHeight="1">
      <c r="A372" s="30" t="s">
        <v>1054</v>
      </c>
      <c r="B372" s="1067" t="s">
        <v>1055</v>
      </c>
      <c r="C372" s="1056"/>
      <c r="D372" s="1056"/>
      <c r="E372" s="1056"/>
      <c r="F372" s="1056"/>
      <c r="G372" s="1052"/>
      <c r="H372" s="110">
        <f>SUM(D373:D375)</f>
        <v>0</v>
      </c>
      <c r="I372" s="110">
        <f>COUNT(D373:D400)*2</f>
        <v>4</v>
      </c>
      <c r="J372" s="1"/>
      <c r="K372" s="1"/>
      <c r="L372" s="1"/>
      <c r="M372" s="1"/>
      <c r="N372" s="1"/>
      <c r="O372" s="1"/>
      <c r="P372" s="1"/>
      <c r="Q372" s="1"/>
      <c r="R372" s="1"/>
      <c r="S372" s="1"/>
      <c r="T372" s="1"/>
      <c r="U372" s="1"/>
      <c r="V372" s="1"/>
      <c r="W372" s="1"/>
      <c r="X372" s="1"/>
      <c r="Y372" s="1"/>
      <c r="Z372" s="1"/>
    </row>
    <row r="373" spans="1:26" ht="47.25">
      <c r="A373" s="12" t="s">
        <v>1056</v>
      </c>
      <c r="B373" s="26" t="s">
        <v>1057</v>
      </c>
      <c r="C373" s="451" t="s">
        <v>1058</v>
      </c>
      <c r="D373" s="446">
        <v>0</v>
      </c>
      <c r="E373" s="452" t="s">
        <v>183</v>
      </c>
      <c r="F373" s="11"/>
      <c r="G373" s="11"/>
      <c r="H373" s="110"/>
      <c r="I373" s="110"/>
      <c r="J373" s="1"/>
      <c r="K373" s="1"/>
      <c r="L373" s="1"/>
      <c r="M373" s="1"/>
      <c r="N373" s="1"/>
      <c r="O373" s="1"/>
      <c r="P373" s="1"/>
      <c r="Q373" s="1"/>
      <c r="R373" s="1"/>
      <c r="S373" s="1"/>
      <c r="T373" s="1"/>
      <c r="U373" s="1"/>
      <c r="V373" s="1"/>
      <c r="W373" s="1"/>
      <c r="X373" s="1"/>
      <c r="Y373" s="1"/>
      <c r="Z373" s="1"/>
    </row>
    <row r="374" spans="1:26" ht="47.25" hidden="1">
      <c r="A374" s="14" t="s">
        <v>1060</v>
      </c>
      <c r="B374" s="26" t="s">
        <v>1061</v>
      </c>
      <c r="C374" s="511"/>
      <c r="D374" s="446"/>
      <c r="E374" s="452"/>
      <c r="F374" s="11"/>
      <c r="G374" s="11"/>
      <c r="H374" s="110"/>
      <c r="I374" s="110"/>
      <c r="J374" s="1"/>
      <c r="K374" s="1"/>
      <c r="L374" s="1"/>
      <c r="M374" s="1"/>
      <c r="N374" s="1"/>
      <c r="O374" s="1"/>
      <c r="P374" s="1"/>
      <c r="Q374" s="1"/>
      <c r="R374" s="1"/>
      <c r="S374" s="1"/>
      <c r="T374" s="1"/>
      <c r="U374" s="1"/>
      <c r="V374" s="1"/>
      <c r="W374" s="1"/>
      <c r="X374" s="1"/>
      <c r="Y374" s="1"/>
      <c r="Z374" s="1"/>
    </row>
    <row r="375" spans="1:26" ht="47.25">
      <c r="A375" s="12" t="s">
        <v>1062</v>
      </c>
      <c r="B375" s="26" t="s">
        <v>1063</v>
      </c>
      <c r="C375" s="451" t="s">
        <v>1064</v>
      </c>
      <c r="D375" s="446">
        <v>0</v>
      </c>
      <c r="E375" s="452" t="s">
        <v>137</v>
      </c>
      <c r="F375" s="11"/>
      <c r="G375" s="11"/>
      <c r="H375" s="110"/>
      <c r="I375" s="110"/>
      <c r="J375" s="1"/>
      <c r="K375" s="1"/>
      <c r="L375" s="1"/>
      <c r="M375" s="1"/>
      <c r="N375" s="1"/>
      <c r="O375" s="1"/>
      <c r="P375" s="1"/>
      <c r="Q375" s="1"/>
      <c r="R375" s="1"/>
      <c r="S375" s="1"/>
      <c r="T375" s="1"/>
      <c r="U375" s="1"/>
      <c r="V375" s="1"/>
      <c r="W375" s="1"/>
      <c r="X375" s="1"/>
      <c r="Y375" s="1"/>
      <c r="Z375" s="1"/>
    </row>
    <row r="376" spans="1:26" ht="39.75" hidden="1" customHeight="1">
      <c r="A376" s="62" t="s">
        <v>1065</v>
      </c>
      <c r="B376" s="1067" t="s">
        <v>1066</v>
      </c>
      <c r="C376" s="1056"/>
      <c r="D376" s="1056"/>
      <c r="E376" s="1056"/>
      <c r="F376" s="1056"/>
      <c r="G376" s="1052"/>
      <c r="H376" s="110"/>
      <c r="I376" s="110"/>
      <c r="J376" s="1"/>
      <c r="K376" s="1"/>
      <c r="L376" s="1"/>
      <c r="M376" s="1"/>
      <c r="N376" s="1"/>
      <c r="O376" s="1"/>
      <c r="P376" s="1"/>
      <c r="Q376" s="1"/>
      <c r="R376" s="1"/>
      <c r="S376" s="1"/>
      <c r="T376" s="1"/>
      <c r="U376" s="1"/>
      <c r="V376" s="1"/>
      <c r="W376" s="1"/>
      <c r="X376" s="1"/>
      <c r="Y376" s="1"/>
      <c r="Z376" s="1"/>
    </row>
    <row r="377" spans="1:26" ht="47.25" hidden="1">
      <c r="A377" s="14" t="s">
        <v>1067</v>
      </c>
      <c r="B377" s="26" t="s">
        <v>1068</v>
      </c>
      <c r="C377" s="511"/>
      <c r="D377" s="439"/>
      <c r="E377" s="452"/>
      <c r="F377" s="11"/>
      <c r="G377" s="11"/>
      <c r="H377" s="110"/>
      <c r="I377" s="110"/>
      <c r="J377" s="1"/>
      <c r="K377" s="1"/>
      <c r="L377" s="1"/>
      <c r="M377" s="1"/>
      <c r="N377" s="1"/>
      <c r="O377" s="1"/>
      <c r="P377" s="1"/>
      <c r="Q377" s="1"/>
      <c r="R377" s="1"/>
      <c r="S377" s="1"/>
      <c r="T377" s="1"/>
      <c r="U377" s="1"/>
      <c r="V377" s="1"/>
      <c r="W377" s="1"/>
      <c r="X377" s="1"/>
      <c r="Y377" s="1"/>
      <c r="Z377" s="1"/>
    </row>
    <row r="378" spans="1:26" ht="31.5" hidden="1">
      <c r="A378" s="14" t="s">
        <v>1069</v>
      </c>
      <c r="B378" s="26" t="s">
        <v>1070</v>
      </c>
      <c r="C378" s="511"/>
      <c r="D378" s="439"/>
      <c r="E378" s="452"/>
      <c r="F378" s="11"/>
      <c r="G378" s="11"/>
      <c r="H378" s="110"/>
      <c r="I378" s="110"/>
      <c r="J378" s="1"/>
      <c r="K378" s="1"/>
      <c r="L378" s="1"/>
      <c r="M378" s="1"/>
      <c r="N378" s="1"/>
      <c r="O378" s="1"/>
      <c r="P378" s="1"/>
      <c r="Q378" s="1"/>
      <c r="R378" s="1"/>
      <c r="S378" s="1"/>
      <c r="T378" s="1"/>
      <c r="U378" s="1"/>
      <c r="V378" s="1"/>
      <c r="W378" s="1"/>
      <c r="X378" s="1"/>
      <c r="Y378" s="1"/>
      <c r="Z378" s="1"/>
    </row>
    <row r="379" spans="1:26" ht="31.5" hidden="1">
      <c r="A379" s="14" t="s">
        <v>1071</v>
      </c>
      <c r="B379" s="26" t="s">
        <v>1072</v>
      </c>
      <c r="C379" s="511"/>
      <c r="D379" s="439"/>
      <c r="E379" s="452"/>
      <c r="F379" s="11"/>
      <c r="G379" s="11"/>
      <c r="H379" s="110"/>
      <c r="I379" s="110"/>
      <c r="J379" s="1"/>
      <c r="K379" s="1"/>
      <c r="L379" s="1"/>
      <c r="M379" s="1"/>
      <c r="N379" s="1"/>
      <c r="O379" s="1"/>
      <c r="P379" s="1"/>
      <c r="Q379" s="1"/>
      <c r="R379" s="1"/>
      <c r="S379" s="1"/>
      <c r="T379" s="1"/>
      <c r="U379" s="1"/>
      <c r="V379" s="1"/>
      <c r="W379" s="1"/>
      <c r="X379" s="1"/>
      <c r="Y379" s="1"/>
      <c r="Z379" s="1"/>
    </row>
    <row r="380" spans="1:26" ht="47.25" hidden="1">
      <c r="A380" s="14" t="s">
        <v>1074</v>
      </c>
      <c r="B380" s="26" t="s">
        <v>1075</v>
      </c>
      <c r="C380" s="511"/>
      <c r="D380" s="439"/>
      <c r="E380" s="452"/>
      <c r="F380" s="11"/>
      <c r="G380" s="11"/>
      <c r="H380" s="110"/>
      <c r="I380" s="110"/>
      <c r="J380" s="1"/>
      <c r="K380" s="1"/>
      <c r="L380" s="1"/>
      <c r="M380" s="1"/>
      <c r="N380" s="1"/>
      <c r="O380" s="1"/>
      <c r="P380" s="1"/>
      <c r="Q380" s="1"/>
      <c r="R380" s="1"/>
      <c r="S380" s="1"/>
      <c r="T380" s="1"/>
      <c r="U380" s="1"/>
      <c r="V380" s="1"/>
      <c r="W380" s="1"/>
      <c r="X380" s="1"/>
      <c r="Y380" s="1"/>
      <c r="Z380" s="1"/>
    </row>
    <row r="381" spans="1:26" ht="47.25" hidden="1">
      <c r="A381" s="14" t="s">
        <v>1076</v>
      </c>
      <c r="B381" s="26" t="s">
        <v>1077</v>
      </c>
      <c r="C381" s="511"/>
      <c r="D381" s="439"/>
      <c r="E381" s="452"/>
      <c r="F381" s="11"/>
      <c r="G381" s="11"/>
      <c r="H381" s="110"/>
      <c r="I381" s="110"/>
      <c r="J381" s="1"/>
      <c r="K381" s="1"/>
      <c r="L381" s="1"/>
      <c r="M381" s="1"/>
      <c r="N381" s="1"/>
      <c r="O381" s="1"/>
      <c r="P381" s="1"/>
      <c r="Q381" s="1"/>
      <c r="R381" s="1"/>
      <c r="S381" s="1"/>
      <c r="T381" s="1"/>
      <c r="U381" s="1"/>
      <c r="V381" s="1"/>
      <c r="W381" s="1"/>
      <c r="X381" s="1"/>
      <c r="Y381" s="1"/>
      <c r="Z381" s="1"/>
    </row>
    <row r="382" spans="1:26" ht="31.5" hidden="1">
      <c r="A382" s="14" t="s">
        <v>1080</v>
      </c>
      <c r="B382" s="26" t="s">
        <v>1081</v>
      </c>
      <c r="C382" s="511"/>
      <c r="D382" s="439"/>
      <c r="E382" s="452"/>
      <c r="F382" s="11"/>
      <c r="G382" s="11"/>
      <c r="H382" s="110"/>
      <c r="I382" s="110"/>
      <c r="J382" s="1"/>
      <c r="K382" s="1"/>
      <c r="L382" s="1"/>
      <c r="M382" s="1"/>
      <c r="N382" s="1"/>
      <c r="O382" s="1"/>
      <c r="P382" s="1"/>
      <c r="Q382" s="1"/>
      <c r="R382" s="1"/>
      <c r="S382" s="1"/>
      <c r="T382" s="1"/>
      <c r="U382" s="1"/>
      <c r="V382" s="1"/>
      <c r="W382" s="1"/>
      <c r="X382" s="1"/>
      <c r="Y382" s="1"/>
      <c r="Z382" s="1"/>
    </row>
    <row r="383" spans="1:26" ht="31.5" hidden="1">
      <c r="A383" s="14" t="s">
        <v>1082</v>
      </c>
      <c r="B383" s="26" t="s">
        <v>1083</v>
      </c>
      <c r="C383" s="511"/>
      <c r="D383" s="439"/>
      <c r="E383" s="452"/>
      <c r="F383" s="11"/>
      <c r="G383" s="11"/>
      <c r="H383" s="110"/>
      <c r="I383" s="110"/>
      <c r="J383" s="1"/>
      <c r="K383" s="1"/>
      <c r="L383" s="1"/>
      <c r="M383" s="1"/>
      <c r="N383" s="1"/>
      <c r="O383" s="1"/>
      <c r="P383" s="1"/>
      <c r="Q383" s="1"/>
      <c r="R383" s="1"/>
      <c r="S383" s="1"/>
      <c r="T383" s="1"/>
      <c r="U383" s="1"/>
      <c r="V383" s="1"/>
      <c r="W383" s="1"/>
      <c r="X383" s="1"/>
      <c r="Y383" s="1"/>
      <c r="Z383" s="1"/>
    </row>
    <row r="384" spans="1:26" ht="31.5" hidden="1">
      <c r="A384" s="14" t="s">
        <v>1085</v>
      </c>
      <c r="B384" s="15" t="s">
        <v>1086</v>
      </c>
      <c r="C384" s="511"/>
      <c r="D384" s="439"/>
      <c r="E384" s="452"/>
      <c r="F384" s="11"/>
      <c r="G384" s="11"/>
      <c r="H384" s="110"/>
      <c r="I384" s="110"/>
      <c r="J384" s="1"/>
      <c r="K384" s="1"/>
      <c r="L384" s="1"/>
      <c r="M384" s="1"/>
      <c r="N384" s="1"/>
      <c r="O384" s="1"/>
      <c r="P384" s="1"/>
      <c r="Q384" s="1"/>
      <c r="R384" s="1"/>
      <c r="S384" s="1"/>
      <c r="T384" s="1"/>
      <c r="U384" s="1"/>
      <c r="V384" s="1"/>
      <c r="W384" s="1"/>
      <c r="X384" s="1"/>
      <c r="Y384" s="1"/>
      <c r="Z384" s="1"/>
    </row>
    <row r="385" spans="1:26" ht="31.5" hidden="1">
      <c r="A385" s="14" t="s">
        <v>1088</v>
      </c>
      <c r="B385" s="15" t="s">
        <v>1089</v>
      </c>
      <c r="C385" s="511"/>
      <c r="D385" s="439"/>
      <c r="E385" s="452"/>
      <c r="F385" s="11"/>
      <c r="G385" s="11"/>
      <c r="H385" s="110"/>
      <c r="I385" s="110"/>
      <c r="J385" s="1"/>
      <c r="K385" s="1"/>
      <c r="L385" s="1"/>
      <c r="M385" s="1"/>
      <c r="N385" s="1"/>
      <c r="O385" s="1"/>
      <c r="P385" s="1"/>
      <c r="Q385" s="1"/>
      <c r="R385" s="1"/>
      <c r="S385" s="1"/>
      <c r="T385" s="1"/>
      <c r="U385" s="1"/>
      <c r="V385" s="1"/>
      <c r="W385" s="1"/>
      <c r="X385" s="1"/>
      <c r="Y385" s="1"/>
      <c r="Z385" s="1"/>
    </row>
    <row r="386" spans="1:26" ht="63" hidden="1">
      <c r="A386" s="14" t="s">
        <v>1090</v>
      </c>
      <c r="B386" s="15" t="s">
        <v>1091</v>
      </c>
      <c r="C386" s="511"/>
      <c r="D386" s="439"/>
      <c r="E386" s="452"/>
      <c r="F386" s="11"/>
      <c r="G386" s="11"/>
      <c r="H386" s="110"/>
      <c r="I386" s="110"/>
      <c r="J386" s="1"/>
      <c r="K386" s="1"/>
      <c r="L386" s="1"/>
      <c r="M386" s="1"/>
      <c r="N386" s="1"/>
      <c r="O386" s="1"/>
      <c r="P386" s="1"/>
      <c r="Q386" s="1"/>
      <c r="R386" s="1"/>
      <c r="S386" s="1"/>
      <c r="T386" s="1"/>
      <c r="U386" s="1"/>
      <c r="V386" s="1"/>
      <c r="W386" s="1"/>
      <c r="X386" s="1"/>
      <c r="Y386" s="1"/>
      <c r="Z386" s="1"/>
    </row>
    <row r="387" spans="1:26" ht="39.75" hidden="1" customHeight="1">
      <c r="A387" s="62" t="s">
        <v>1093</v>
      </c>
      <c r="B387" s="1067" t="s">
        <v>1094</v>
      </c>
      <c r="C387" s="1056"/>
      <c r="D387" s="1056"/>
      <c r="E387" s="1056"/>
      <c r="F387" s="1056"/>
      <c r="G387" s="1052"/>
      <c r="H387" s="110"/>
      <c r="I387" s="110"/>
      <c r="J387" s="1"/>
      <c r="K387" s="1"/>
      <c r="L387" s="1"/>
      <c r="M387" s="1"/>
      <c r="N387" s="1"/>
      <c r="O387" s="1"/>
      <c r="P387" s="1"/>
      <c r="Q387" s="1"/>
      <c r="R387" s="1"/>
      <c r="S387" s="1"/>
      <c r="T387" s="1"/>
      <c r="U387" s="1"/>
      <c r="V387" s="1"/>
      <c r="W387" s="1"/>
      <c r="X387" s="1"/>
      <c r="Y387" s="1"/>
      <c r="Z387" s="1"/>
    </row>
    <row r="388" spans="1:26" ht="47.25" hidden="1">
      <c r="A388" s="14" t="s">
        <v>1096</v>
      </c>
      <c r="B388" s="26" t="s">
        <v>1097</v>
      </c>
      <c r="C388" s="511"/>
      <c r="D388" s="439"/>
      <c r="E388" s="452"/>
      <c r="F388" s="11"/>
      <c r="G388" s="11"/>
      <c r="H388" s="110"/>
      <c r="I388" s="110"/>
      <c r="J388" s="1"/>
      <c r="K388" s="1"/>
      <c r="L388" s="1"/>
      <c r="M388" s="1"/>
      <c r="N388" s="1"/>
      <c r="O388" s="1"/>
      <c r="P388" s="1"/>
      <c r="Q388" s="1"/>
      <c r="R388" s="1"/>
      <c r="S388" s="1"/>
      <c r="T388" s="1"/>
      <c r="U388" s="1"/>
      <c r="V388" s="1"/>
      <c r="W388" s="1"/>
      <c r="X388" s="1"/>
      <c r="Y388" s="1"/>
      <c r="Z388" s="1"/>
    </row>
    <row r="389" spans="1:26" ht="47.25" hidden="1">
      <c r="A389" s="14" t="s">
        <v>1099</v>
      </c>
      <c r="B389" s="26" t="s">
        <v>1100</v>
      </c>
      <c r="C389" s="511"/>
      <c r="D389" s="439"/>
      <c r="E389" s="452"/>
      <c r="F389" s="11"/>
      <c r="G389" s="11"/>
      <c r="H389" s="110"/>
      <c r="I389" s="110"/>
      <c r="J389" s="1"/>
      <c r="K389" s="1"/>
      <c r="L389" s="1"/>
      <c r="M389" s="1"/>
      <c r="N389" s="1"/>
      <c r="O389" s="1"/>
      <c r="P389" s="1"/>
      <c r="Q389" s="1"/>
      <c r="R389" s="1"/>
      <c r="S389" s="1"/>
      <c r="T389" s="1"/>
      <c r="U389" s="1"/>
      <c r="V389" s="1"/>
      <c r="W389" s="1"/>
      <c r="X389" s="1"/>
      <c r="Y389" s="1"/>
      <c r="Z389" s="1"/>
    </row>
    <row r="390" spans="1:26" ht="47.25" hidden="1">
      <c r="A390" s="14" t="s">
        <v>1101</v>
      </c>
      <c r="B390" s="26" t="s">
        <v>1102</v>
      </c>
      <c r="C390" s="511"/>
      <c r="D390" s="439"/>
      <c r="E390" s="452"/>
      <c r="F390" s="11"/>
      <c r="G390" s="11"/>
      <c r="H390" s="110"/>
      <c r="I390" s="110"/>
      <c r="J390" s="1"/>
      <c r="K390" s="1"/>
      <c r="L390" s="1"/>
      <c r="M390" s="1"/>
      <c r="N390" s="1"/>
      <c r="O390" s="1"/>
      <c r="P390" s="1"/>
      <c r="Q390" s="1"/>
      <c r="R390" s="1"/>
      <c r="S390" s="1"/>
      <c r="T390" s="1"/>
      <c r="U390" s="1"/>
      <c r="V390" s="1"/>
      <c r="W390" s="1"/>
      <c r="X390" s="1"/>
      <c r="Y390" s="1"/>
      <c r="Z390" s="1"/>
    </row>
    <row r="391" spans="1:26" ht="39.75" hidden="1" customHeight="1">
      <c r="A391" s="62" t="s">
        <v>1104</v>
      </c>
      <c r="B391" s="1067" t="s">
        <v>1105</v>
      </c>
      <c r="C391" s="1056"/>
      <c r="D391" s="1056"/>
      <c r="E391" s="1056"/>
      <c r="F391" s="1056"/>
      <c r="G391" s="1052"/>
      <c r="H391" s="110"/>
      <c r="I391" s="110"/>
      <c r="J391" s="1"/>
      <c r="K391" s="1"/>
      <c r="L391" s="1"/>
      <c r="M391" s="1"/>
      <c r="N391" s="1"/>
      <c r="O391" s="1"/>
      <c r="P391" s="1"/>
      <c r="Q391" s="1"/>
      <c r="R391" s="1"/>
      <c r="S391" s="1"/>
      <c r="T391" s="1"/>
      <c r="U391" s="1"/>
      <c r="V391" s="1"/>
      <c r="W391" s="1"/>
      <c r="X391" s="1"/>
      <c r="Y391" s="1"/>
      <c r="Z391" s="1"/>
    </row>
    <row r="392" spans="1:26" ht="31.5" hidden="1">
      <c r="A392" s="14" t="s">
        <v>1107</v>
      </c>
      <c r="B392" s="26" t="s">
        <v>1108</v>
      </c>
      <c r="C392" s="511"/>
      <c r="D392" s="439"/>
      <c r="E392" s="452"/>
      <c r="F392" s="11"/>
      <c r="G392" s="11"/>
      <c r="H392" s="110"/>
      <c r="I392" s="110"/>
      <c r="J392" s="1"/>
      <c r="K392" s="1"/>
      <c r="L392" s="1"/>
      <c r="M392" s="1"/>
      <c r="N392" s="1"/>
      <c r="O392" s="1"/>
      <c r="P392" s="1"/>
      <c r="Q392" s="1"/>
      <c r="R392" s="1"/>
      <c r="S392" s="1"/>
      <c r="T392" s="1"/>
      <c r="U392" s="1"/>
      <c r="V392" s="1"/>
      <c r="W392" s="1"/>
      <c r="X392" s="1"/>
      <c r="Y392" s="1"/>
      <c r="Z392" s="1"/>
    </row>
    <row r="393" spans="1:26" ht="47.25" hidden="1">
      <c r="A393" s="14" t="s">
        <v>1110</v>
      </c>
      <c r="B393" s="26" t="s">
        <v>1111</v>
      </c>
      <c r="C393" s="511"/>
      <c r="D393" s="439"/>
      <c r="E393" s="452"/>
      <c r="F393" s="11"/>
      <c r="G393" s="11"/>
      <c r="H393" s="110"/>
      <c r="I393" s="110"/>
      <c r="J393" s="1"/>
      <c r="K393" s="1"/>
      <c r="L393" s="1"/>
      <c r="M393" s="1"/>
      <c r="N393" s="1"/>
      <c r="O393" s="1"/>
      <c r="P393" s="1"/>
      <c r="Q393" s="1"/>
      <c r="R393" s="1"/>
      <c r="S393" s="1"/>
      <c r="T393" s="1"/>
      <c r="U393" s="1"/>
      <c r="V393" s="1"/>
      <c r="W393" s="1"/>
      <c r="X393" s="1"/>
      <c r="Y393" s="1"/>
      <c r="Z393" s="1"/>
    </row>
    <row r="394" spans="1:26" ht="31.5" hidden="1">
      <c r="A394" s="14" t="s">
        <v>1113</v>
      </c>
      <c r="B394" s="26" t="s">
        <v>1114</v>
      </c>
      <c r="C394" s="511"/>
      <c r="D394" s="439"/>
      <c r="E394" s="452"/>
      <c r="F394" s="11"/>
      <c r="G394" s="11"/>
      <c r="H394" s="110"/>
      <c r="I394" s="110"/>
      <c r="J394" s="1"/>
      <c r="K394" s="1"/>
      <c r="L394" s="1"/>
      <c r="M394" s="1"/>
      <c r="N394" s="1"/>
      <c r="O394" s="1"/>
      <c r="P394" s="1"/>
      <c r="Q394" s="1"/>
      <c r="R394" s="1"/>
      <c r="S394" s="1"/>
      <c r="T394" s="1"/>
      <c r="U394" s="1"/>
      <c r="V394" s="1"/>
      <c r="W394" s="1"/>
      <c r="X394" s="1"/>
      <c r="Y394" s="1"/>
      <c r="Z394" s="1"/>
    </row>
    <row r="395" spans="1:26" ht="47.25" hidden="1">
      <c r="A395" s="14" t="s">
        <v>1116</v>
      </c>
      <c r="B395" s="26" t="s">
        <v>1117</v>
      </c>
      <c r="C395" s="511"/>
      <c r="D395" s="439"/>
      <c r="E395" s="452"/>
      <c r="F395" s="11"/>
      <c r="G395" s="11"/>
      <c r="H395" s="110"/>
      <c r="I395" s="110"/>
      <c r="J395" s="1"/>
      <c r="K395" s="1"/>
      <c r="L395" s="1"/>
      <c r="M395" s="1"/>
      <c r="N395" s="1"/>
      <c r="O395" s="1"/>
      <c r="P395" s="1"/>
      <c r="Q395" s="1"/>
      <c r="R395" s="1"/>
      <c r="S395" s="1"/>
      <c r="T395" s="1"/>
      <c r="U395" s="1"/>
      <c r="V395" s="1"/>
      <c r="W395" s="1"/>
      <c r="X395" s="1"/>
      <c r="Y395" s="1"/>
      <c r="Z395" s="1"/>
    </row>
    <row r="396" spans="1:26" ht="39.75" hidden="1" customHeight="1">
      <c r="A396" s="62" t="s">
        <v>1120</v>
      </c>
      <c r="B396" s="1063" t="s">
        <v>1121</v>
      </c>
      <c r="C396" s="1056"/>
      <c r="D396" s="1056"/>
      <c r="E396" s="1056"/>
      <c r="F396" s="1056"/>
      <c r="G396" s="1052"/>
      <c r="H396" s="110"/>
      <c r="I396" s="110"/>
      <c r="J396" s="1"/>
      <c r="K396" s="1"/>
      <c r="L396" s="1"/>
      <c r="M396" s="1"/>
      <c r="N396" s="1"/>
      <c r="O396" s="1"/>
      <c r="P396" s="1"/>
      <c r="Q396" s="1"/>
      <c r="R396" s="1"/>
      <c r="S396" s="1"/>
      <c r="T396" s="1"/>
      <c r="U396" s="1"/>
      <c r="V396" s="1"/>
      <c r="W396" s="1"/>
      <c r="X396" s="1"/>
      <c r="Y396" s="1"/>
      <c r="Z396" s="1"/>
    </row>
    <row r="397" spans="1:26" ht="47.25" hidden="1">
      <c r="A397" s="14" t="s">
        <v>1123</v>
      </c>
      <c r="B397" s="15" t="s">
        <v>1124</v>
      </c>
      <c r="C397" s="517"/>
      <c r="D397" s="439"/>
      <c r="E397" s="452"/>
      <c r="F397" s="11"/>
      <c r="G397" s="11"/>
      <c r="H397" s="110"/>
      <c r="I397" s="110"/>
      <c r="J397" s="1"/>
      <c r="K397" s="1"/>
      <c r="L397" s="1"/>
      <c r="M397" s="1"/>
      <c r="N397" s="1"/>
      <c r="O397" s="1"/>
      <c r="P397" s="1"/>
      <c r="Q397" s="1"/>
      <c r="R397" s="1"/>
      <c r="S397" s="1"/>
      <c r="T397" s="1"/>
      <c r="U397" s="1"/>
      <c r="V397" s="1"/>
      <c r="W397" s="1"/>
      <c r="X397" s="1"/>
      <c r="Y397" s="1"/>
      <c r="Z397" s="1"/>
    </row>
    <row r="398" spans="1:26" ht="47.25" hidden="1">
      <c r="A398" s="14" t="s">
        <v>1125</v>
      </c>
      <c r="B398" s="15" t="s">
        <v>1126</v>
      </c>
      <c r="C398" s="511"/>
      <c r="D398" s="439"/>
      <c r="E398" s="452"/>
      <c r="F398" s="11"/>
      <c r="G398" s="11"/>
      <c r="H398" s="110"/>
      <c r="I398" s="110"/>
      <c r="J398" s="1"/>
      <c r="K398" s="1"/>
      <c r="L398" s="1"/>
      <c r="M398" s="1"/>
      <c r="N398" s="1"/>
      <c r="O398" s="1"/>
      <c r="P398" s="1"/>
      <c r="Q398" s="1"/>
      <c r="R398" s="1"/>
      <c r="S398" s="1"/>
      <c r="T398" s="1"/>
      <c r="U398" s="1"/>
      <c r="V398" s="1"/>
      <c r="W398" s="1"/>
      <c r="X398" s="1"/>
      <c r="Y398" s="1"/>
      <c r="Z398" s="1"/>
    </row>
    <row r="399" spans="1:26" ht="45" hidden="1">
      <c r="A399" s="14" t="s">
        <v>1127</v>
      </c>
      <c r="B399" s="20" t="s">
        <v>1128</v>
      </c>
      <c r="C399" s="511"/>
      <c r="D399" s="439"/>
      <c r="E399" s="452"/>
      <c r="F399" s="11"/>
      <c r="G399" s="11"/>
      <c r="H399" s="110"/>
      <c r="I399" s="110"/>
      <c r="J399" s="1"/>
      <c r="K399" s="1"/>
      <c r="L399" s="1"/>
      <c r="M399" s="1"/>
      <c r="N399" s="1"/>
      <c r="O399" s="1"/>
      <c r="P399" s="1"/>
      <c r="Q399" s="1"/>
      <c r="R399" s="1"/>
      <c r="S399" s="1"/>
      <c r="T399" s="1"/>
      <c r="U399" s="1"/>
      <c r="V399" s="1"/>
      <c r="W399" s="1"/>
      <c r="X399" s="1"/>
      <c r="Y399" s="1"/>
      <c r="Z399" s="1"/>
    </row>
    <row r="400" spans="1:26" ht="78.75" hidden="1">
      <c r="A400" s="14" t="s">
        <v>1129</v>
      </c>
      <c r="B400" s="15" t="s">
        <v>1130</v>
      </c>
      <c r="C400" s="511"/>
      <c r="D400" s="439"/>
      <c r="E400" s="452"/>
      <c r="F400" s="11"/>
      <c r="G400" s="11"/>
      <c r="H400" s="110"/>
      <c r="I400" s="110"/>
      <c r="J400" s="1"/>
      <c r="K400" s="1"/>
      <c r="L400" s="1"/>
      <c r="M400" s="1"/>
      <c r="N400" s="1"/>
      <c r="O400" s="1"/>
      <c r="P400" s="1"/>
      <c r="Q400" s="1"/>
      <c r="R400" s="1"/>
      <c r="S400" s="1"/>
      <c r="T400" s="1"/>
      <c r="U400" s="1"/>
      <c r="V400" s="1"/>
      <c r="W400" s="1"/>
      <c r="X400" s="1"/>
      <c r="Y400" s="1"/>
      <c r="Z400" s="1"/>
    </row>
    <row r="401" spans="1:26" ht="15.75">
      <c r="A401" s="12"/>
      <c r="B401" s="1074" t="s">
        <v>1131</v>
      </c>
      <c r="C401" s="1056"/>
      <c r="D401" s="1056"/>
      <c r="E401" s="1056"/>
      <c r="F401" s="1056"/>
      <c r="G401" s="1052"/>
      <c r="H401" s="110"/>
      <c r="I401" s="110"/>
      <c r="J401" s="1"/>
      <c r="K401" s="1"/>
      <c r="L401" s="1"/>
      <c r="M401" s="1"/>
      <c r="N401" s="1"/>
      <c r="O401" s="1"/>
      <c r="P401" s="1"/>
      <c r="Q401" s="1"/>
      <c r="R401" s="1"/>
      <c r="S401" s="1"/>
      <c r="T401" s="1"/>
      <c r="U401" s="1"/>
      <c r="V401" s="1"/>
      <c r="W401" s="1"/>
      <c r="X401" s="1"/>
      <c r="Y401" s="1"/>
      <c r="Z401" s="1"/>
    </row>
    <row r="402" spans="1:26" ht="39.75" customHeight="1">
      <c r="A402" s="30" t="s">
        <v>1136</v>
      </c>
      <c r="B402" s="1067" t="s">
        <v>1137</v>
      </c>
      <c r="C402" s="1056"/>
      <c r="D402" s="1056"/>
      <c r="E402" s="1056"/>
      <c r="F402" s="1056"/>
      <c r="G402" s="1052"/>
      <c r="H402" s="110">
        <f>SUM(D403:D427)</f>
        <v>0</v>
      </c>
      <c r="I402" s="110">
        <f>COUNT(D403:D427)*2</f>
        <v>50</v>
      </c>
      <c r="J402" s="1"/>
      <c r="K402" s="1"/>
      <c r="L402" s="1"/>
      <c r="M402" s="1"/>
      <c r="N402" s="1"/>
      <c r="O402" s="1"/>
      <c r="P402" s="1"/>
      <c r="Q402" s="1"/>
      <c r="R402" s="1"/>
      <c r="S402" s="1"/>
      <c r="T402" s="1"/>
      <c r="U402" s="1"/>
      <c r="V402" s="1"/>
      <c r="W402" s="1"/>
      <c r="X402" s="1"/>
      <c r="Y402" s="1"/>
      <c r="Z402" s="1"/>
    </row>
    <row r="403" spans="1:26" ht="47.25">
      <c r="A403" s="12" t="s">
        <v>1142</v>
      </c>
      <c r="B403" s="26" t="s">
        <v>1143</v>
      </c>
      <c r="C403" s="517" t="s">
        <v>1144</v>
      </c>
      <c r="D403" s="541">
        <v>0</v>
      </c>
      <c r="E403" s="452" t="s">
        <v>780</v>
      </c>
      <c r="F403" s="29" t="s">
        <v>1145</v>
      </c>
      <c r="G403" s="11"/>
      <c r="H403" s="110"/>
      <c r="I403" s="110"/>
      <c r="J403" s="1"/>
      <c r="K403" s="1"/>
      <c r="L403" s="1"/>
      <c r="M403" s="1"/>
      <c r="N403" s="1"/>
      <c r="O403" s="1"/>
      <c r="P403" s="1"/>
      <c r="Q403" s="1"/>
      <c r="R403" s="1"/>
      <c r="S403" s="1"/>
      <c r="T403" s="1"/>
      <c r="U403" s="1"/>
      <c r="V403" s="1"/>
      <c r="W403" s="1"/>
      <c r="X403" s="1"/>
      <c r="Y403" s="1"/>
      <c r="Z403" s="1"/>
    </row>
    <row r="404" spans="1:26" ht="60">
      <c r="A404" s="12"/>
      <c r="B404" s="26"/>
      <c r="C404" s="449" t="s">
        <v>1146</v>
      </c>
      <c r="D404" s="541">
        <v>0</v>
      </c>
      <c r="E404" s="452" t="s">
        <v>667</v>
      </c>
      <c r="F404" s="28" t="s">
        <v>1147</v>
      </c>
      <c r="G404" s="11"/>
      <c r="H404" s="110"/>
      <c r="I404" s="110"/>
      <c r="J404" s="1"/>
      <c r="K404" s="1"/>
      <c r="L404" s="1"/>
      <c r="M404" s="1"/>
      <c r="N404" s="1"/>
      <c r="O404" s="1"/>
      <c r="P404" s="1"/>
      <c r="Q404" s="1"/>
      <c r="R404" s="1"/>
      <c r="S404" s="1"/>
      <c r="T404" s="1"/>
      <c r="U404" s="1"/>
      <c r="V404" s="1"/>
      <c r="W404" s="1"/>
      <c r="X404" s="1"/>
      <c r="Y404" s="1"/>
      <c r="Z404" s="1"/>
    </row>
    <row r="405" spans="1:26" ht="78.75">
      <c r="A405" s="12" t="s">
        <v>1148</v>
      </c>
      <c r="B405" s="26" t="s">
        <v>1149</v>
      </c>
      <c r="C405" s="449" t="s">
        <v>1150</v>
      </c>
      <c r="D405" s="446">
        <v>0</v>
      </c>
      <c r="E405" s="452" t="s">
        <v>780</v>
      </c>
      <c r="F405" s="11"/>
      <c r="G405" s="11"/>
      <c r="H405" s="110"/>
      <c r="I405" s="110"/>
      <c r="J405" s="1"/>
      <c r="K405" s="1"/>
      <c r="L405" s="1"/>
      <c r="M405" s="1"/>
      <c r="N405" s="1"/>
      <c r="O405" s="1"/>
      <c r="P405" s="1"/>
      <c r="Q405" s="1"/>
      <c r="R405" s="1"/>
      <c r="S405" s="1"/>
      <c r="T405" s="1"/>
      <c r="U405" s="1"/>
      <c r="V405" s="1"/>
      <c r="W405" s="1"/>
      <c r="X405" s="1"/>
      <c r="Y405" s="1"/>
      <c r="Z405" s="1"/>
    </row>
    <row r="406" spans="1:26" ht="45">
      <c r="A406" s="12"/>
      <c r="B406" s="26"/>
      <c r="C406" s="449" t="s">
        <v>1151</v>
      </c>
      <c r="D406" s="446">
        <v>0</v>
      </c>
      <c r="E406" s="452" t="s">
        <v>780</v>
      </c>
      <c r="F406" s="11"/>
      <c r="G406" s="11"/>
      <c r="H406" s="110"/>
      <c r="I406" s="110"/>
      <c r="J406" s="1"/>
      <c r="K406" s="1"/>
      <c r="L406" s="1"/>
      <c r="M406" s="1"/>
      <c r="N406" s="1"/>
      <c r="O406" s="1"/>
      <c r="P406" s="1"/>
      <c r="Q406" s="1"/>
      <c r="R406" s="1"/>
      <c r="S406" s="1"/>
      <c r="T406" s="1"/>
      <c r="U406" s="1"/>
      <c r="V406" s="1"/>
      <c r="W406" s="1"/>
      <c r="X406" s="1"/>
      <c r="Y406" s="1"/>
      <c r="Z406" s="1"/>
    </row>
    <row r="407" spans="1:26" ht="60">
      <c r="A407" s="12"/>
      <c r="B407" s="26"/>
      <c r="C407" s="449" t="s">
        <v>1155</v>
      </c>
      <c r="D407" s="446">
        <v>0</v>
      </c>
      <c r="E407" s="452" t="s">
        <v>780</v>
      </c>
      <c r="F407" s="11"/>
      <c r="G407" s="11"/>
      <c r="H407" s="110"/>
      <c r="I407" s="110"/>
      <c r="J407" s="1"/>
      <c r="K407" s="1"/>
      <c r="L407" s="1"/>
      <c r="M407" s="1"/>
      <c r="N407" s="1"/>
      <c r="O407" s="1"/>
      <c r="P407" s="1"/>
      <c r="Q407" s="1"/>
      <c r="R407" s="1"/>
      <c r="S407" s="1"/>
      <c r="T407" s="1"/>
      <c r="U407" s="1"/>
      <c r="V407" s="1"/>
      <c r="W407" s="1"/>
      <c r="X407" s="1"/>
      <c r="Y407" s="1"/>
      <c r="Z407" s="1"/>
    </row>
    <row r="408" spans="1:26" ht="15.75">
      <c r="A408" s="12"/>
      <c r="B408" s="26"/>
      <c r="C408" s="449" t="s">
        <v>1156</v>
      </c>
      <c r="D408" s="446">
        <v>0</v>
      </c>
      <c r="E408" s="452" t="s">
        <v>780</v>
      </c>
      <c r="F408" s="11"/>
      <c r="G408" s="11"/>
      <c r="H408" s="110"/>
      <c r="I408" s="110"/>
      <c r="J408" s="1"/>
      <c r="K408" s="1"/>
      <c r="L408" s="1"/>
      <c r="M408" s="1"/>
      <c r="N408" s="1"/>
      <c r="O408" s="1"/>
      <c r="P408" s="1"/>
      <c r="Q408" s="1"/>
      <c r="R408" s="1"/>
      <c r="S408" s="1"/>
      <c r="T408" s="1"/>
      <c r="U408" s="1"/>
      <c r="V408" s="1"/>
      <c r="W408" s="1"/>
      <c r="X408" s="1"/>
      <c r="Y408" s="1"/>
      <c r="Z408" s="1"/>
    </row>
    <row r="409" spans="1:26" ht="15.75">
      <c r="A409" s="12"/>
      <c r="B409" s="26"/>
      <c r="C409" s="449" t="s">
        <v>1157</v>
      </c>
      <c r="D409" s="446">
        <v>0</v>
      </c>
      <c r="E409" s="452" t="s">
        <v>780</v>
      </c>
      <c r="F409" s="11"/>
      <c r="G409" s="11"/>
      <c r="H409" s="110"/>
      <c r="I409" s="110"/>
      <c r="J409" s="1"/>
      <c r="K409" s="1"/>
      <c r="L409" s="1"/>
      <c r="M409" s="1"/>
      <c r="N409" s="1"/>
      <c r="O409" s="1"/>
      <c r="P409" s="1"/>
      <c r="Q409" s="1"/>
      <c r="R409" s="1"/>
      <c r="S409" s="1"/>
      <c r="T409" s="1"/>
      <c r="U409" s="1"/>
      <c r="V409" s="1"/>
      <c r="W409" s="1"/>
      <c r="X409" s="1"/>
      <c r="Y409" s="1"/>
      <c r="Z409" s="1"/>
    </row>
    <row r="410" spans="1:26" ht="15.75">
      <c r="A410" s="12"/>
      <c r="B410" s="26"/>
      <c r="C410" s="449" t="s">
        <v>1158</v>
      </c>
      <c r="D410" s="446">
        <v>0</v>
      </c>
      <c r="E410" s="452" t="s">
        <v>780</v>
      </c>
      <c r="F410" s="11"/>
      <c r="G410" s="11"/>
      <c r="H410" s="110"/>
      <c r="I410" s="110"/>
      <c r="J410" s="1"/>
      <c r="K410" s="1"/>
      <c r="L410" s="1"/>
      <c r="M410" s="1"/>
      <c r="N410" s="1"/>
      <c r="O410" s="1"/>
      <c r="P410" s="1"/>
      <c r="Q410" s="1"/>
      <c r="R410" s="1"/>
      <c r="S410" s="1"/>
      <c r="T410" s="1"/>
      <c r="U410" s="1"/>
      <c r="V410" s="1"/>
      <c r="W410" s="1"/>
      <c r="X410" s="1"/>
      <c r="Y410" s="1"/>
      <c r="Z410" s="1"/>
    </row>
    <row r="411" spans="1:26" ht="15.75">
      <c r="A411" s="12"/>
      <c r="B411" s="26"/>
      <c r="C411" s="449" t="s">
        <v>1160</v>
      </c>
      <c r="D411" s="446">
        <v>0</v>
      </c>
      <c r="E411" s="452" t="s">
        <v>780</v>
      </c>
      <c r="F411" s="11"/>
      <c r="G411" s="11"/>
      <c r="H411" s="110"/>
      <c r="I411" s="110"/>
      <c r="J411" s="1"/>
      <c r="K411" s="1"/>
      <c r="L411" s="1"/>
      <c r="M411" s="1"/>
      <c r="N411" s="1"/>
      <c r="O411" s="1"/>
      <c r="P411" s="1"/>
      <c r="Q411" s="1"/>
      <c r="R411" s="1"/>
      <c r="S411" s="1"/>
      <c r="T411" s="1"/>
      <c r="U411" s="1"/>
      <c r="V411" s="1"/>
      <c r="W411" s="1"/>
      <c r="X411" s="1"/>
      <c r="Y411" s="1"/>
      <c r="Z411" s="1"/>
    </row>
    <row r="412" spans="1:26" ht="30">
      <c r="A412" s="12"/>
      <c r="B412" s="26"/>
      <c r="C412" s="449" t="s">
        <v>1162</v>
      </c>
      <c r="D412" s="446">
        <v>0</v>
      </c>
      <c r="E412" s="452" t="s">
        <v>780</v>
      </c>
      <c r="F412" s="11"/>
      <c r="G412" s="11"/>
      <c r="H412" s="110"/>
      <c r="I412" s="110"/>
      <c r="J412" s="1"/>
      <c r="K412" s="1"/>
      <c r="L412" s="1"/>
      <c r="M412" s="1"/>
      <c r="N412" s="1"/>
      <c r="O412" s="1"/>
      <c r="P412" s="1"/>
      <c r="Q412" s="1"/>
      <c r="R412" s="1"/>
      <c r="S412" s="1"/>
      <c r="T412" s="1"/>
      <c r="U412" s="1"/>
      <c r="V412" s="1"/>
      <c r="W412" s="1"/>
      <c r="X412" s="1"/>
      <c r="Y412" s="1"/>
      <c r="Z412" s="1"/>
    </row>
    <row r="413" spans="1:26" ht="30">
      <c r="A413" s="12"/>
      <c r="B413" s="26"/>
      <c r="C413" s="449" t="s">
        <v>1164</v>
      </c>
      <c r="D413" s="446">
        <v>0</v>
      </c>
      <c r="E413" s="452" t="s">
        <v>780</v>
      </c>
      <c r="F413" s="11"/>
      <c r="G413" s="11"/>
      <c r="H413" s="110"/>
      <c r="I413" s="110"/>
      <c r="J413" s="1"/>
      <c r="K413" s="1"/>
      <c r="L413" s="1"/>
      <c r="M413" s="1"/>
      <c r="N413" s="1"/>
      <c r="O413" s="1"/>
      <c r="P413" s="1"/>
      <c r="Q413" s="1"/>
      <c r="R413" s="1"/>
      <c r="S413" s="1"/>
      <c r="T413" s="1"/>
      <c r="U413" s="1"/>
      <c r="V413" s="1"/>
      <c r="W413" s="1"/>
      <c r="X413" s="1"/>
      <c r="Y413" s="1"/>
      <c r="Z413" s="1"/>
    </row>
    <row r="414" spans="1:26" ht="15.75">
      <c r="A414" s="12"/>
      <c r="B414" s="26"/>
      <c r="C414" s="449" t="s">
        <v>1165</v>
      </c>
      <c r="D414" s="446">
        <v>0</v>
      </c>
      <c r="E414" s="452" t="s">
        <v>780</v>
      </c>
      <c r="F414" s="11"/>
      <c r="G414" s="11"/>
      <c r="H414" s="110"/>
      <c r="I414" s="110"/>
      <c r="J414" s="1"/>
      <c r="K414" s="1"/>
      <c r="L414" s="1"/>
      <c r="M414" s="1"/>
      <c r="N414" s="1"/>
      <c r="O414" s="1"/>
      <c r="P414" s="1"/>
      <c r="Q414" s="1"/>
      <c r="R414" s="1"/>
      <c r="S414" s="1"/>
      <c r="T414" s="1"/>
      <c r="U414" s="1"/>
      <c r="V414" s="1"/>
      <c r="W414" s="1"/>
      <c r="X414" s="1"/>
      <c r="Y414" s="1"/>
      <c r="Z414" s="1"/>
    </row>
    <row r="415" spans="1:26" ht="45">
      <c r="A415" s="12"/>
      <c r="B415" s="26"/>
      <c r="C415" s="449" t="s">
        <v>1167</v>
      </c>
      <c r="D415" s="446">
        <v>0</v>
      </c>
      <c r="E415" s="452" t="s">
        <v>780</v>
      </c>
      <c r="F415" s="11"/>
      <c r="G415" s="11"/>
      <c r="H415" s="110"/>
      <c r="I415" s="110"/>
      <c r="J415" s="1"/>
      <c r="K415" s="1"/>
      <c r="L415" s="1"/>
      <c r="M415" s="1"/>
      <c r="N415" s="1"/>
      <c r="O415" s="1"/>
      <c r="P415" s="1"/>
      <c r="Q415" s="1"/>
      <c r="R415" s="1"/>
      <c r="S415" s="1"/>
      <c r="T415" s="1"/>
      <c r="U415" s="1"/>
      <c r="V415" s="1"/>
      <c r="W415" s="1"/>
      <c r="X415" s="1"/>
      <c r="Y415" s="1"/>
      <c r="Z415" s="1"/>
    </row>
    <row r="416" spans="1:26" ht="30">
      <c r="A416" s="12"/>
      <c r="B416" s="26"/>
      <c r="C416" s="449" t="s">
        <v>1168</v>
      </c>
      <c r="D416" s="446">
        <v>0</v>
      </c>
      <c r="E416" s="452" t="s">
        <v>780</v>
      </c>
      <c r="F416" s="11"/>
      <c r="G416" s="11"/>
      <c r="H416" s="110"/>
      <c r="I416" s="110"/>
      <c r="J416" s="1"/>
      <c r="K416" s="1"/>
      <c r="L416" s="1"/>
      <c r="M416" s="1"/>
      <c r="N416" s="1"/>
      <c r="O416" s="1"/>
      <c r="P416" s="1"/>
      <c r="Q416" s="1"/>
      <c r="R416" s="1"/>
      <c r="S416" s="1"/>
      <c r="T416" s="1"/>
      <c r="U416" s="1"/>
      <c r="V416" s="1"/>
      <c r="W416" s="1"/>
      <c r="X416" s="1"/>
      <c r="Y416" s="1"/>
      <c r="Z416" s="1"/>
    </row>
    <row r="417" spans="1:26" ht="90">
      <c r="A417" s="12" t="s">
        <v>1170</v>
      </c>
      <c r="B417" s="26" t="s">
        <v>1171</v>
      </c>
      <c r="C417" s="449" t="s">
        <v>1173</v>
      </c>
      <c r="D417" s="446">
        <v>0</v>
      </c>
      <c r="E417" s="452" t="s">
        <v>780</v>
      </c>
      <c r="F417" s="28" t="s">
        <v>1174</v>
      </c>
      <c r="G417" s="11"/>
      <c r="H417" s="110"/>
      <c r="I417" s="110"/>
      <c r="J417" s="1"/>
      <c r="K417" s="1"/>
      <c r="L417" s="1"/>
      <c r="M417" s="1"/>
      <c r="N417" s="1"/>
      <c r="O417" s="1"/>
      <c r="P417" s="1"/>
      <c r="Q417" s="1"/>
      <c r="R417" s="1"/>
      <c r="S417" s="1"/>
      <c r="T417" s="1"/>
      <c r="U417" s="1"/>
      <c r="V417" s="1"/>
      <c r="W417" s="1"/>
      <c r="X417" s="1"/>
      <c r="Y417" s="1"/>
      <c r="Z417" s="1"/>
    </row>
    <row r="418" spans="1:26" ht="78.75">
      <c r="A418" s="12" t="s">
        <v>1175</v>
      </c>
      <c r="B418" s="26" t="s">
        <v>1176</v>
      </c>
      <c r="C418" s="449" t="s">
        <v>1177</v>
      </c>
      <c r="D418" s="446">
        <v>0</v>
      </c>
      <c r="E418" s="452" t="s">
        <v>780</v>
      </c>
      <c r="F418" s="11"/>
      <c r="G418" s="11"/>
      <c r="H418" s="110"/>
      <c r="I418" s="110"/>
      <c r="J418" s="1"/>
      <c r="K418" s="1"/>
      <c r="L418" s="1"/>
      <c r="M418" s="1"/>
      <c r="N418" s="1"/>
      <c r="O418" s="1"/>
      <c r="P418" s="1"/>
      <c r="Q418" s="1"/>
      <c r="R418" s="1"/>
      <c r="S418" s="1"/>
      <c r="T418" s="1"/>
      <c r="U418" s="1"/>
      <c r="V418" s="1"/>
      <c r="W418" s="1"/>
      <c r="X418" s="1"/>
      <c r="Y418" s="1"/>
      <c r="Z418" s="1"/>
    </row>
    <row r="419" spans="1:26" ht="63">
      <c r="A419" s="12" t="s">
        <v>1179</v>
      </c>
      <c r="B419" s="26" t="s">
        <v>1181</v>
      </c>
      <c r="C419" s="449" t="s">
        <v>1182</v>
      </c>
      <c r="D419" s="446">
        <v>0</v>
      </c>
      <c r="E419" s="452" t="s">
        <v>780</v>
      </c>
      <c r="F419" s="11"/>
      <c r="G419" s="11"/>
      <c r="H419" s="110"/>
      <c r="I419" s="110"/>
      <c r="J419" s="1"/>
      <c r="K419" s="1"/>
      <c r="L419" s="1"/>
      <c r="M419" s="1"/>
      <c r="N419" s="1"/>
      <c r="O419" s="1"/>
      <c r="P419" s="1"/>
      <c r="Q419" s="1"/>
      <c r="R419" s="1"/>
      <c r="S419" s="1"/>
      <c r="T419" s="1"/>
      <c r="U419" s="1"/>
      <c r="V419" s="1"/>
      <c r="W419" s="1"/>
      <c r="X419" s="1"/>
      <c r="Y419" s="1"/>
      <c r="Z419" s="1"/>
    </row>
    <row r="420" spans="1:26" ht="45">
      <c r="A420" s="12"/>
      <c r="B420" s="26"/>
      <c r="C420" s="449" t="s">
        <v>1184</v>
      </c>
      <c r="D420" s="446">
        <v>0</v>
      </c>
      <c r="E420" s="452" t="s">
        <v>780</v>
      </c>
      <c r="F420" s="11"/>
      <c r="G420" s="11"/>
      <c r="H420" s="110"/>
      <c r="I420" s="110"/>
      <c r="J420" s="1"/>
      <c r="K420" s="1"/>
      <c r="L420" s="1"/>
      <c r="M420" s="1"/>
      <c r="N420" s="1"/>
      <c r="O420" s="1"/>
      <c r="P420" s="1"/>
      <c r="Q420" s="1"/>
      <c r="R420" s="1"/>
      <c r="S420" s="1"/>
      <c r="T420" s="1"/>
      <c r="U420" s="1"/>
      <c r="V420" s="1"/>
      <c r="W420" s="1"/>
      <c r="X420" s="1"/>
      <c r="Y420" s="1"/>
      <c r="Z420" s="1"/>
    </row>
    <row r="421" spans="1:26" ht="45">
      <c r="A421" s="12" t="s">
        <v>1186</v>
      </c>
      <c r="B421" s="10" t="s">
        <v>1187</v>
      </c>
      <c r="C421" s="449" t="s">
        <v>1188</v>
      </c>
      <c r="D421" s="446">
        <v>0</v>
      </c>
      <c r="E421" s="452" t="s">
        <v>1189</v>
      </c>
      <c r="F421" s="11"/>
      <c r="G421" s="11"/>
      <c r="H421" s="110"/>
      <c r="I421" s="110"/>
      <c r="J421" s="1"/>
      <c r="K421" s="1"/>
      <c r="L421" s="1"/>
      <c r="M421" s="1"/>
      <c r="N421" s="1"/>
      <c r="O421" s="1"/>
      <c r="P421" s="1"/>
      <c r="Q421" s="1"/>
      <c r="R421" s="1"/>
      <c r="S421" s="1"/>
      <c r="T421" s="1"/>
      <c r="U421" s="1"/>
      <c r="V421" s="1"/>
      <c r="W421" s="1"/>
      <c r="X421" s="1"/>
      <c r="Y421" s="1"/>
      <c r="Z421" s="1"/>
    </row>
    <row r="422" spans="1:26" ht="30">
      <c r="A422" s="12"/>
      <c r="B422" s="10"/>
      <c r="C422" s="449" t="s">
        <v>1190</v>
      </c>
      <c r="D422" s="446">
        <v>0</v>
      </c>
      <c r="E422" s="452" t="s">
        <v>1189</v>
      </c>
      <c r="F422" s="11"/>
      <c r="G422" s="11"/>
      <c r="H422" s="110"/>
      <c r="I422" s="110"/>
      <c r="J422" s="1"/>
      <c r="K422" s="1"/>
      <c r="L422" s="1"/>
      <c r="M422" s="1"/>
      <c r="N422" s="1"/>
      <c r="O422" s="1"/>
      <c r="P422" s="1"/>
      <c r="Q422" s="1"/>
      <c r="R422" s="1"/>
      <c r="S422" s="1"/>
      <c r="T422" s="1"/>
      <c r="U422" s="1"/>
      <c r="V422" s="1"/>
      <c r="W422" s="1"/>
      <c r="X422" s="1"/>
      <c r="Y422" s="1"/>
      <c r="Z422" s="1"/>
    </row>
    <row r="423" spans="1:26">
      <c r="A423" s="12"/>
      <c r="B423" s="10"/>
      <c r="C423" s="449" t="s">
        <v>1192</v>
      </c>
      <c r="D423" s="446">
        <v>0</v>
      </c>
      <c r="E423" s="452" t="s">
        <v>1189</v>
      </c>
      <c r="F423" s="11"/>
      <c r="G423" s="11"/>
      <c r="H423" s="110"/>
      <c r="I423" s="110"/>
      <c r="J423" s="1"/>
      <c r="K423" s="1"/>
      <c r="L423" s="1"/>
      <c r="M423" s="1"/>
      <c r="N423" s="1"/>
      <c r="O423" s="1"/>
      <c r="P423" s="1"/>
      <c r="Q423" s="1"/>
      <c r="R423" s="1"/>
      <c r="S423" s="1"/>
      <c r="T423" s="1"/>
      <c r="U423" s="1"/>
      <c r="V423" s="1"/>
      <c r="W423" s="1"/>
      <c r="X423" s="1"/>
      <c r="Y423" s="1"/>
      <c r="Z423" s="1"/>
    </row>
    <row r="424" spans="1:26">
      <c r="A424" s="12"/>
      <c r="B424" s="10"/>
      <c r="C424" s="449" t="s">
        <v>1193</v>
      </c>
      <c r="D424" s="446">
        <v>0</v>
      </c>
      <c r="E424" s="452" t="s">
        <v>1189</v>
      </c>
      <c r="F424" s="11"/>
      <c r="G424" s="11"/>
      <c r="H424" s="110"/>
      <c r="I424" s="110"/>
      <c r="J424" s="1"/>
      <c r="K424" s="1"/>
      <c r="L424" s="1"/>
      <c r="M424" s="1"/>
      <c r="N424" s="1"/>
      <c r="O424" s="1"/>
      <c r="P424" s="1"/>
      <c r="Q424" s="1"/>
      <c r="R424" s="1"/>
      <c r="S424" s="1"/>
      <c r="T424" s="1"/>
      <c r="U424" s="1"/>
      <c r="V424" s="1"/>
      <c r="W424" s="1"/>
      <c r="X424" s="1"/>
      <c r="Y424" s="1"/>
      <c r="Z424" s="1"/>
    </row>
    <row r="425" spans="1:26" ht="30">
      <c r="A425" s="12"/>
      <c r="B425" s="10"/>
      <c r="C425" s="449" t="s">
        <v>1194</v>
      </c>
      <c r="D425" s="446">
        <v>0</v>
      </c>
      <c r="E425" s="452" t="s">
        <v>1189</v>
      </c>
      <c r="F425" s="11"/>
      <c r="G425" s="11"/>
      <c r="H425" s="110"/>
      <c r="I425" s="110"/>
      <c r="J425" s="1"/>
      <c r="K425" s="1"/>
      <c r="L425" s="1"/>
      <c r="M425" s="1"/>
      <c r="N425" s="1"/>
      <c r="O425" s="1"/>
      <c r="P425" s="1"/>
      <c r="Q425" s="1"/>
      <c r="R425" s="1"/>
      <c r="S425" s="1"/>
      <c r="T425" s="1"/>
      <c r="U425" s="1"/>
      <c r="V425" s="1"/>
      <c r="W425" s="1"/>
      <c r="X425" s="1"/>
      <c r="Y425" s="1"/>
      <c r="Z425" s="1"/>
    </row>
    <row r="426" spans="1:26">
      <c r="A426" s="12"/>
      <c r="B426" s="10"/>
      <c r="C426" s="449" t="s">
        <v>1195</v>
      </c>
      <c r="D426" s="446">
        <v>0</v>
      </c>
      <c r="E426" s="452" t="s">
        <v>1189</v>
      </c>
      <c r="F426" s="11"/>
      <c r="G426" s="11"/>
      <c r="H426" s="110"/>
      <c r="I426" s="110"/>
      <c r="J426" s="1"/>
      <c r="K426" s="1"/>
      <c r="L426" s="1"/>
      <c r="M426" s="1"/>
      <c r="N426" s="1"/>
      <c r="O426" s="1"/>
      <c r="P426" s="1"/>
      <c r="Q426" s="1"/>
      <c r="R426" s="1"/>
      <c r="S426" s="1"/>
      <c r="T426" s="1"/>
      <c r="U426" s="1"/>
      <c r="V426" s="1"/>
      <c r="W426" s="1"/>
      <c r="X426" s="1"/>
      <c r="Y426" s="1"/>
      <c r="Z426" s="1"/>
    </row>
    <row r="427" spans="1:26">
      <c r="A427" s="12"/>
      <c r="B427" s="10"/>
      <c r="C427" s="449" t="s">
        <v>1199</v>
      </c>
      <c r="D427" s="446">
        <v>0</v>
      </c>
      <c r="E427" s="452" t="s">
        <v>1189</v>
      </c>
      <c r="F427" s="11"/>
      <c r="G427" s="11"/>
      <c r="H427" s="110"/>
      <c r="I427" s="110"/>
      <c r="J427" s="1"/>
      <c r="K427" s="1"/>
      <c r="L427" s="1"/>
      <c r="M427" s="1"/>
      <c r="N427" s="1"/>
      <c r="O427" s="1"/>
      <c r="P427" s="1"/>
      <c r="Q427" s="1"/>
      <c r="R427" s="1"/>
      <c r="S427" s="1"/>
      <c r="T427" s="1"/>
      <c r="U427" s="1"/>
      <c r="V427" s="1"/>
      <c r="W427" s="1"/>
      <c r="X427" s="1"/>
      <c r="Y427" s="1"/>
      <c r="Z427" s="1"/>
    </row>
    <row r="428" spans="1:26" ht="39.75" hidden="1" customHeight="1">
      <c r="A428" s="62" t="s">
        <v>1202</v>
      </c>
      <c r="B428" s="1067" t="s">
        <v>1204</v>
      </c>
      <c r="C428" s="1056"/>
      <c r="D428" s="1056"/>
      <c r="E428" s="1056"/>
      <c r="F428" s="1056"/>
      <c r="G428" s="1052"/>
      <c r="H428" s="110"/>
      <c r="I428" s="110"/>
      <c r="J428" s="1"/>
      <c r="K428" s="1"/>
      <c r="L428" s="1"/>
      <c r="M428" s="1"/>
      <c r="N428" s="1"/>
      <c r="O428" s="1"/>
      <c r="P428" s="1"/>
      <c r="Q428" s="1"/>
      <c r="R428" s="1"/>
      <c r="S428" s="1"/>
      <c r="T428" s="1"/>
      <c r="U428" s="1"/>
      <c r="V428" s="1"/>
      <c r="W428" s="1"/>
      <c r="X428" s="1"/>
      <c r="Y428" s="1"/>
      <c r="Z428" s="1"/>
    </row>
    <row r="429" spans="1:26" ht="94.5" hidden="1">
      <c r="A429" s="14" t="s">
        <v>1209</v>
      </c>
      <c r="B429" s="26" t="s">
        <v>1210</v>
      </c>
      <c r="C429" s="511"/>
      <c r="D429" s="439"/>
      <c r="E429" s="452"/>
      <c r="F429" s="11"/>
      <c r="G429" s="11"/>
      <c r="H429" s="110"/>
      <c r="I429" s="110"/>
      <c r="J429" s="1"/>
      <c r="K429" s="1"/>
      <c r="L429" s="1"/>
      <c r="M429" s="1"/>
      <c r="N429" s="1"/>
      <c r="O429" s="1"/>
      <c r="P429" s="1"/>
      <c r="Q429" s="1"/>
      <c r="R429" s="1"/>
      <c r="S429" s="1"/>
      <c r="T429" s="1"/>
      <c r="U429" s="1"/>
      <c r="V429" s="1"/>
      <c r="W429" s="1"/>
      <c r="X429" s="1"/>
      <c r="Y429" s="1"/>
      <c r="Z429" s="1"/>
    </row>
    <row r="430" spans="1:26" ht="63" hidden="1">
      <c r="A430" s="14" t="s">
        <v>1212</v>
      </c>
      <c r="B430" s="26" t="s">
        <v>1213</v>
      </c>
      <c r="C430" s="511"/>
      <c r="D430" s="439"/>
      <c r="E430" s="452"/>
      <c r="F430" s="11"/>
      <c r="G430" s="11"/>
      <c r="H430" s="110"/>
      <c r="I430" s="110"/>
      <c r="J430" s="1"/>
      <c r="K430" s="1"/>
      <c r="L430" s="1"/>
      <c r="M430" s="1"/>
      <c r="N430" s="1"/>
      <c r="O430" s="1"/>
      <c r="P430" s="1"/>
      <c r="Q430" s="1"/>
      <c r="R430" s="1"/>
      <c r="S430" s="1"/>
      <c r="T430" s="1"/>
      <c r="U430" s="1"/>
      <c r="V430" s="1"/>
      <c r="W430" s="1"/>
      <c r="X430" s="1"/>
      <c r="Y430" s="1"/>
      <c r="Z430" s="1"/>
    </row>
    <row r="431" spans="1:26" ht="63" hidden="1">
      <c r="A431" s="14" t="s">
        <v>1215</v>
      </c>
      <c r="B431" s="26" t="s">
        <v>1216</v>
      </c>
      <c r="C431" s="511"/>
      <c r="D431" s="439"/>
      <c r="E431" s="452"/>
      <c r="F431" s="11"/>
      <c r="G431" s="11"/>
      <c r="H431" s="110"/>
      <c r="I431" s="110"/>
      <c r="J431" s="1"/>
      <c r="K431" s="1"/>
      <c r="L431" s="1"/>
      <c r="M431" s="1"/>
      <c r="N431" s="1"/>
      <c r="O431" s="1"/>
      <c r="P431" s="1"/>
      <c r="Q431" s="1"/>
      <c r="R431" s="1"/>
      <c r="S431" s="1"/>
      <c r="T431" s="1"/>
      <c r="U431" s="1"/>
      <c r="V431" s="1"/>
      <c r="W431" s="1"/>
      <c r="X431" s="1"/>
      <c r="Y431" s="1"/>
      <c r="Z431" s="1"/>
    </row>
    <row r="432" spans="1:26" ht="63" hidden="1">
      <c r="A432" s="14" t="s">
        <v>1221</v>
      </c>
      <c r="B432" s="26" t="s">
        <v>1223</v>
      </c>
      <c r="C432" s="511"/>
      <c r="D432" s="439"/>
      <c r="E432" s="452"/>
      <c r="F432" s="11"/>
      <c r="G432" s="11"/>
      <c r="H432" s="110"/>
      <c r="I432" s="110"/>
      <c r="J432" s="1"/>
      <c r="K432" s="1"/>
      <c r="L432" s="1"/>
      <c r="M432" s="1"/>
      <c r="N432" s="1"/>
      <c r="O432" s="1"/>
      <c r="P432" s="1"/>
      <c r="Q432" s="1"/>
      <c r="R432" s="1"/>
      <c r="S432" s="1"/>
      <c r="T432" s="1"/>
      <c r="U432" s="1"/>
      <c r="V432" s="1"/>
      <c r="W432" s="1"/>
      <c r="X432" s="1"/>
      <c r="Y432" s="1"/>
      <c r="Z432" s="1"/>
    </row>
    <row r="433" spans="1:26" ht="39.75" hidden="1" customHeight="1">
      <c r="A433" s="62" t="s">
        <v>1224</v>
      </c>
      <c r="B433" s="1067" t="s">
        <v>1225</v>
      </c>
      <c r="C433" s="1056"/>
      <c r="D433" s="1056"/>
      <c r="E433" s="1056"/>
      <c r="F433" s="1056"/>
      <c r="G433" s="1052"/>
      <c r="H433" s="110"/>
      <c r="I433" s="110"/>
      <c r="J433" s="1"/>
      <c r="K433" s="1"/>
      <c r="L433" s="1"/>
      <c r="M433" s="1"/>
      <c r="N433" s="1"/>
      <c r="O433" s="1"/>
      <c r="P433" s="1"/>
      <c r="Q433" s="1"/>
      <c r="R433" s="1"/>
      <c r="S433" s="1"/>
      <c r="T433" s="1"/>
      <c r="U433" s="1"/>
      <c r="V433" s="1"/>
      <c r="W433" s="1"/>
      <c r="X433" s="1"/>
      <c r="Y433" s="1"/>
      <c r="Z433" s="1"/>
    </row>
    <row r="434" spans="1:26" ht="31.5" hidden="1">
      <c r="A434" s="14" t="s">
        <v>1229</v>
      </c>
      <c r="B434" s="26" t="s">
        <v>1230</v>
      </c>
      <c r="C434" s="511"/>
      <c r="D434" s="439"/>
      <c r="E434" s="452"/>
      <c r="F434" s="11"/>
      <c r="G434" s="11"/>
      <c r="H434" s="110"/>
      <c r="I434" s="110"/>
      <c r="J434" s="1"/>
      <c r="K434" s="1"/>
      <c r="L434" s="1"/>
      <c r="M434" s="1"/>
      <c r="N434" s="1"/>
      <c r="O434" s="1"/>
      <c r="P434" s="1"/>
      <c r="Q434" s="1"/>
      <c r="R434" s="1"/>
      <c r="S434" s="1"/>
      <c r="T434" s="1"/>
      <c r="U434" s="1"/>
      <c r="V434" s="1"/>
      <c r="W434" s="1"/>
      <c r="X434" s="1"/>
      <c r="Y434" s="1"/>
      <c r="Z434" s="1"/>
    </row>
    <row r="435" spans="1:26" ht="47.25" hidden="1">
      <c r="A435" s="14" t="s">
        <v>1232</v>
      </c>
      <c r="B435" s="26" t="s">
        <v>1233</v>
      </c>
      <c r="C435" s="511"/>
      <c r="D435" s="439"/>
      <c r="E435" s="452"/>
      <c r="F435" s="11"/>
      <c r="G435" s="11"/>
      <c r="H435" s="110"/>
      <c r="I435" s="110"/>
      <c r="J435" s="1"/>
      <c r="K435" s="1"/>
      <c r="L435" s="1"/>
      <c r="M435" s="1"/>
      <c r="N435" s="1"/>
      <c r="O435" s="1"/>
      <c r="P435" s="1"/>
      <c r="Q435" s="1"/>
      <c r="R435" s="1"/>
      <c r="S435" s="1"/>
      <c r="T435" s="1"/>
      <c r="U435" s="1"/>
      <c r="V435" s="1"/>
      <c r="W435" s="1"/>
      <c r="X435" s="1"/>
      <c r="Y435" s="1"/>
      <c r="Z435" s="1"/>
    </row>
    <row r="436" spans="1:26" ht="47.25" hidden="1">
      <c r="A436" s="14" t="s">
        <v>1234</v>
      </c>
      <c r="B436" s="26" t="s">
        <v>1235</v>
      </c>
      <c r="C436" s="511"/>
      <c r="D436" s="439"/>
      <c r="E436" s="452"/>
      <c r="F436" s="11"/>
      <c r="G436" s="11"/>
      <c r="H436" s="110"/>
      <c r="I436" s="110"/>
      <c r="J436" s="1"/>
      <c r="K436" s="1"/>
      <c r="L436" s="1"/>
      <c r="M436" s="1"/>
      <c r="N436" s="1"/>
      <c r="O436" s="1"/>
      <c r="P436" s="1"/>
      <c r="Q436" s="1"/>
      <c r="R436" s="1"/>
      <c r="S436" s="1"/>
      <c r="T436" s="1"/>
      <c r="U436" s="1"/>
      <c r="V436" s="1"/>
      <c r="W436" s="1"/>
      <c r="X436" s="1"/>
      <c r="Y436" s="1"/>
      <c r="Z436" s="1"/>
    </row>
    <row r="437" spans="1:26" ht="31.5" hidden="1">
      <c r="A437" s="14" t="s">
        <v>1236</v>
      </c>
      <c r="B437" s="26" t="s">
        <v>1237</v>
      </c>
      <c r="C437" s="511"/>
      <c r="D437" s="439"/>
      <c r="E437" s="452"/>
      <c r="F437" s="11"/>
      <c r="G437" s="11"/>
      <c r="H437" s="110"/>
      <c r="I437" s="110"/>
      <c r="J437" s="1"/>
      <c r="K437" s="1"/>
      <c r="L437" s="1"/>
      <c r="M437" s="1"/>
      <c r="N437" s="1"/>
      <c r="O437" s="1"/>
      <c r="P437" s="1"/>
      <c r="Q437" s="1"/>
      <c r="R437" s="1"/>
      <c r="S437" s="1"/>
      <c r="T437" s="1"/>
      <c r="U437" s="1"/>
      <c r="V437" s="1"/>
      <c r="W437" s="1"/>
      <c r="X437" s="1"/>
      <c r="Y437" s="1"/>
      <c r="Z437" s="1"/>
    </row>
    <row r="438" spans="1:26" ht="47.25" hidden="1">
      <c r="A438" s="14" t="s">
        <v>1238</v>
      </c>
      <c r="B438" s="26" t="s">
        <v>1239</v>
      </c>
      <c r="C438" s="511"/>
      <c r="D438" s="439"/>
      <c r="E438" s="452"/>
      <c r="F438" s="11"/>
      <c r="G438" s="11"/>
      <c r="H438" s="110"/>
      <c r="I438" s="110"/>
      <c r="J438" s="1"/>
      <c r="K438" s="1"/>
      <c r="L438" s="1"/>
      <c r="M438" s="1"/>
      <c r="N438" s="1"/>
      <c r="O438" s="1"/>
      <c r="P438" s="1"/>
      <c r="Q438" s="1"/>
      <c r="R438" s="1"/>
      <c r="S438" s="1"/>
      <c r="T438" s="1"/>
      <c r="U438" s="1"/>
      <c r="V438" s="1"/>
      <c r="W438" s="1"/>
      <c r="X438" s="1"/>
      <c r="Y438" s="1"/>
      <c r="Z438" s="1"/>
    </row>
    <row r="439" spans="1:26" ht="39.75" customHeight="1">
      <c r="A439" s="30" t="s">
        <v>1242</v>
      </c>
      <c r="B439" s="1063" t="s">
        <v>1243</v>
      </c>
      <c r="C439" s="1056"/>
      <c r="D439" s="1056"/>
      <c r="E439" s="1056"/>
      <c r="F439" s="1056"/>
      <c r="G439" s="1052"/>
      <c r="H439" s="110">
        <f>SUM(D440:D466)</f>
        <v>0</v>
      </c>
      <c r="I439" s="110">
        <f>COUNT(D440:D466)*2</f>
        <v>44</v>
      </c>
      <c r="J439" s="1"/>
      <c r="K439" s="1"/>
      <c r="L439" s="1"/>
      <c r="M439" s="1"/>
      <c r="N439" s="1"/>
      <c r="O439" s="1"/>
      <c r="P439" s="1"/>
      <c r="Q439" s="1"/>
      <c r="R439" s="1"/>
      <c r="S439" s="1"/>
      <c r="T439" s="1"/>
      <c r="U439" s="1"/>
      <c r="V439" s="1"/>
      <c r="W439" s="1"/>
      <c r="X439" s="1"/>
      <c r="Y439" s="1"/>
      <c r="Z439" s="1"/>
    </row>
    <row r="440" spans="1:26" ht="47.25">
      <c r="A440" s="12" t="s">
        <v>1248</v>
      </c>
      <c r="B440" s="15" t="s">
        <v>1249</v>
      </c>
      <c r="C440" s="447" t="s">
        <v>1250</v>
      </c>
      <c r="D440" s="446">
        <v>0</v>
      </c>
      <c r="E440" s="452" t="s">
        <v>780</v>
      </c>
      <c r="F440" s="11"/>
      <c r="G440" s="11"/>
      <c r="H440" s="110"/>
      <c r="I440" s="110"/>
      <c r="J440" s="1"/>
      <c r="K440" s="1"/>
      <c r="L440" s="1"/>
      <c r="M440" s="1"/>
      <c r="N440" s="1"/>
      <c r="O440" s="1"/>
      <c r="P440" s="1"/>
      <c r="Q440" s="1"/>
      <c r="R440" s="1"/>
      <c r="S440" s="1"/>
      <c r="T440" s="1"/>
      <c r="U440" s="1"/>
      <c r="V440" s="1"/>
      <c r="W440" s="1"/>
      <c r="X440" s="1"/>
      <c r="Y440" s="1"/>
      <c r="Z440" s="1"/>
    </row>
    <row r="441" spans="1:26" ht="120">
      <c r="A441" s="12"/>
      <c r="B441" s="15"/>
      <c r="C441" s="447" t="s">
        <v>1251</v>
      </c>
      <c r="D441" s="446">
        <v>0</v>
      </c>
      <c r="E441" s="452" t="s">
        <v>780</v>
      </c>
      <c r="F441" s="10" t="s">
        <v>1254</v>
      </c>
      <c r="G441" s="11"/>
      <c r="H441" s="110"/>
      <c r="I441" s="110"/>
      <c r="J441" s="1"/>
      <c r="K441" s="1"/>
      <c r="L441" s="1"/>
      <c r="M441" s="1"/>
      <c r="N441" s="1"/>
      <c r="O441" s="1"/>
      <c r="P441" s="1"/>
      <c r="Q441" s="1"/>
      <c r="R441" s="1"/>
      <c r="S441" s="1"/>
      <c r="T441" s="1"/>
      <c r="U441" s="1"/>
      <c r="V441" s="1"/>
      <c r="W441" s="1"/>
      <c r="X441" s="1"/>
      <c r="Y441" s="1"/>
      <c r="Z441" s="1"/>
    </row>
    <row r="442" spans="1:26" ht="90">
      <c r="A442" s="12"/>
      <c r="B442" s="15"/>
      <c r="C442" s="447" t="s">
        <v>1256</v>
      </c>
      <c r="D442" s="446">
        <v>0</v>
      </c>
      <c r="E442" s="452" t="s">
        <v>780</v>
      </c>
      <c r="F442" s="10" t="s">
        <v>1257</v>
      </c>
      <c r="G442" s="11"/>
      <c r="H442" s="110"/>
      <c r="I442" s="110"/>
      <c r="J442" s="1"/>
      <c r="K442" s="1"/>
      <c r="L442" s="1"/>
      <c r="M442" s="1"/>
      <c r="N442" s="1"/>
      <c r="O442" s="1"/>
      <c r="P442" s="1"/>
      <c r="Q442" s="1"/>
      <c r="R442" s="1"/>
      <c r="S442" s="1"/>
      <c r="T442" s="1"/>
      <c r="U442" s="1"/>
      <c r="V442" s="1"/>
      <c r="W442" s="1"/>
      <c r="X442" s="1"/>
      <c r="Y442" s="1"/>
      <c r="Z442" s="1"/>
    </row>
    <row r="443" spans="1:26" ht="45">
      <c r="A443" s="12"/>
      <c r="B443" s="15"/>
      <c r="C443" s="447" t="s">
        <v>1259</v>
      </c>
      <c r="D443" s="446">
        <v>0</v>
      </c>
      <c r="E443" s="452" t="s">
        <v>667</v>
      </c>
      <c r="F443" s="10" t="s">
        <v>1260</v>
      </c>
      <c r="G443" s="11"/>
      <c r="H443" s="110"/>
      <c r="I443" s="110"/>
      <c r="J443" s="1"/>
      <c r="K443" s="1"/>
      <c r="L443" s="1"/>
      <c r="M443" s="1"/>
      <c r="N443" s="1"/>
      <c r="O443" s="1"/>
      <c r="P443" s="1"/>
      <c r="Q443" s="1"/>
      <c r="R443" s="1"/>
      <c r="S443" s="1"/>
      <c r="T443" s="1"/>
      <c r="U443" s="1"/>
      <c r="V443" s="1"/>
      <c r="W443" s="1"/>
      <c r="X443" s="1"/>
      <c r="Y443" s="1"/>
      <c r="Z443" s="1"/>
    </row>
    <row r="444" spans="1:26" ht="45">
      <c r="A444" s="12"/>
      <c r="B444" s="15"/>
      <c r="C444" s="447" t="s">
        <v>1263</v>
      </c>
      <c r="D444" s="446">
        <v>0</v>
      </c>
      <c r="E444" s="452" t="s">
        <v>350</v>
      </c>
      <c r="F444" s="10" t="s">
        <v>1264</v>
      </c>
      <c r="G444" s="11"/>
      <c r="H444" s="110"/>
      <c r="I444" s="110"/>
      <c r="J444" s="1"/>
      <c r="K444" s="1"/>
      <c r="L444" s="1"/>
      <c r="M444" s="1"/>
      <c r="N444" s="1"/>
      <c r="O444" s="1"/>
      <c r="P444" s="1"/>
      <c r="Q444" s="1"/>
      <c r="R444" s="1"/>
      <c r="S444" s="1"/>
      <c r="T444" s="1"/>
      <c r="U444" s="1"/>
      <c r="V444" s="1"/>
      <c r="W444" s="1"/>
      <c r="X444" s="1"/>
      <c r="Y444" s="1"/>
      <c r="Z444" s="1"/>
    </row>
    <row r="445" spans="1:26" ht="45">
      <c r="A445" s="12"/>
      <c r="B445" s="15"/>
      <c r="C445" s="447" t="s">
        <v>1265</v>
      </c>
      <c r="D445" s="446">
        <v>0</v>
      </c>
      <c r="E445" s="452" t="s">
        <v>350</v>
      </c>
      <c r="F445" s="22" t="s">
        <v>1266</v>
      </c>
      <c r="G445" s="11"/>
      <c r="H445" s="110"/>
      <c r="I445" s="110"/>
      <c r="J445" s="1"/>
      <c r="K445" s="1"/>
      <c r="L445" s="1"/>
      <c r="M445" s="1"/>
      <c r="N445" s="1"/>
      <c r="O445" s="1"/>
      <c r="P445" s="1"/>
      <c r="Q445" s="1"/>
      <c r="R445" s="1"/>
      <c r="S445" s="1"/>
      <c r="T445" s="1"/>
      <c r="U445" s="1"/>
      <c r="V445" s="1"/>
      <c r="W445" s="1"/>
      <c r="X445" s="1"/>
      <c r="Y445" s="1"/>
      <c r="Z445" s="1"/>
    </row>
    <row r="446" spans="1:26" ht="60">
      <c r="A446" s="12"/>
      <c r="B446" s="15"/>
      <c r="C446" s="453" t="s">
        <v>1267</v>
      </c>
      <c r="D446" s="446">
        <v>0</v>
      </c>
      <c r="E446" s="452" t="s">
        <v>87</v>
      </c>
      <c r="F446" s="10" t="s">
        <v>1268</v>
      </c>
      <c r="G446" s="11"/>
      <c r="H446" s="110"/>
      <c r="I446" s="110"/>
      <c r="J446" s="1"/>
      <c r="K446" s="1"/>
      <c r="L446" s="1"/>
      <c r="M446" s="1"/>
      <c r="N446" s="1"/>
      <c r="O446" s="1"/>
      <c r="P446" s="1"/>
      <c r="Q446" s="1"/>
      <c r="R446" s="1"/>
      <c r="S446" s="1"/>
      <c r="T446" s="1"/>
      <c r="U446" s="1"/>
      <c r="V446" s="1"/>
      <c r="W446" s="1"/>
      <c r="X446" s="1"/>
      <c r="Y446" s="1"/>
      <c r="Z446" s="1"/>
    </row>
    <row r="447" spans="1:26" ht="45">
      <c r="A447" s="12"/>
      <c r="B447" s="15"/>
      <c r="C447" s="447" t="s">
        <v>1272</v>
      </c>
      <c r="D447" s="446">
        <v>0</v>
      </c>
      <c r="E447" s="452" t="s">
        <v>87</v>
      </c>
      <c r="F447" s="11"/>
      <c r="G447" s="11"/>
      <c r="H447" s="110"/>
      <c r="I447" s="110"/>
      <c r="J447" s="1"/>
      <c r="K447" s="1"/>
      <c r="L447" s="1"/>
      <c r="M447" s="1"/>
      <c r="N447" s="1"/>
      <c r="O447" s="1"/>
      <c r="P447" s="1"/>
      <c r="Q447" s="1"/>
      <c r="R447" s="1"/>
      <c r="S447" s="1"/>
      <c r="T447" s="1"/>
      <c r="U447" s="1"/>
      <c r="V447" s="1"/>
      <c r="W447" s="1"/>
      <c r="X447" s="1"/>
      <c r="Y447" s="1"/>
      <c r="Z447" s="1"/>
    </row>
    <row r="448" spans="1:26" ht="45">
      <c r="A448" s="12"/>
      <c r="B448" s="15"/>
      <c r="C448" s="447" t="s">
        <v>1274</v>
      </c>
      <c r="D448" s="446">
        <v>0</v>
      </c>
      <c r="E448" s="452" t="s">
        <v>87</v>
      </c>
      <c r="F448" s="10" t="s">
        <v>1275</v>
      </c>
      <c r="G448" s="11"/>
      <c r="H448" s="110"/>
      <c r="I448" s="110"/>
      <c r="J448" s="1"/>
      <c r="K448" s="1"/>
      <c r="L448" s="1"/>
      <c r="M448" s="1"/>
      <c r="N448" s="1"/>
      <c r="O448" s="1"/>
      <c r="P448" s="1"/>
      <c r="Q448" s="1"/>
      <c r="R448" s="1"/>
      <c r="S448" s="1"/>
      <c r="T448" s="1"/>
      <c r="U448" s="1"/>
      <c r="V448" s="1"/>
      <c r="W448" s="1"/>
      <c r="X448" s="1"/>
      <c r="Y448" s="1"/>
      <c r="Z448" s="1"/>
    </row>
    <row r="449" spans="1:26" ht="45">
      <c r="A449" s="12"/>
      <c r="B449" s="15"/>
      <c r="C449" s="447" t="s">
        <v>1277</v>
      </c>
      <c r="D449" s="446">
        <v>0</v>
      </c>
      <c r="E449" s="452" t="s">
        <v>350</v>
      </c>
      <c r="F449" s="10" t="s">
        <v>1279</v>
      </c>
      <c r="G449" s="11"/>
      <c r="H449" s="110"/>
      <c r="I449" s="110"/>
      <c r="J449" s="1"/>
      <c r="K449" s="1"/>
      <c r="L449" s="1"/>
      <c r="M449" s="1"/>
      <c r="N449" s="1"/>
      <c r="O449" s="1"/>
      <c r="P449" s="1"/>
      <c r="Q449" s="1"/>
      <c r="R449" s="1"/>
      <c r="S449" s="1"/>
      <c r="T449" s="1"/>
      <c r="U449" s="1"/>
      <c r="V449" s="1"/>
      <c r="W449" s="1"/>
      <c r="X449" s="1"/>
      <c r="Y449" s="1"/>
      <c r="Z449" s="1"/>
    </row>
    <row r="450" spans="1:26" ht="30">
      <c r="A450" s="12"/>
      <c r="B450" s="15"/>
      <c r="C450" s="447" t="s">
        <v>1280</v>
      </c>
      <c r="D450" s="446">
        <v>0</v>
      </c>
      <c r="E450" s="452" t="s">
        <v>183</v>
      </c>
      <c r="F450" s="10"/>
      <c r="G450" s="11"/>
      <c r="H450" s="110"/>
      <c r="I450" s="110"/>
      <c r="J450" s="1"/>
      <c r="K450" s="1"/>
      <c r="L450" s="1"/>
      <c r="M450" s="1"/>
      <c r="N450" s="1"/>
      <c r="O450" s="1"/>
      <c r="P450" s="1"/>
      <c r="Q450" s="1"/>
      <c r="R450" s="1"/>
      <c r="S450" s="1"/>
      <c r="T450" s="1"/>
      <c r="U450" s="1"/>
      <c r="V450" s="1"/>
      <c r="W450" s="1"/>
      <c r="X450" s="1"/>
      <c r="Y450" s="1"/>
      <c r="Z450" s="1"/>
    </row>
    <row r="451" spans="1:26" ht="75">
      <c r="A451" s="12"/>
      <c r="B451" s="15"/>
      <c r="C451" s="447" t="s">
        <v>1283</v>
      </c>
      <c r="D451" s="446">
        <v>0</v>
      </c>
      <c r="E451" s="452" t="s">
        <v>137</v>
      </c>
      <c r="F451" s="10"/>
      <c r="G451" s="11"/>
      <c r="H451" s="110"/>
      <c r="I451" s="110"/>
      <c r="J451" s="1"/>
      <c r="K451" s="1"/>
      <c r="L451" s="1"/>
      <c r="M451" s="1"/>
      <c r="N451" s="1"/>
      <c r="O451" s="1"/>
      <c r="P451" s="1"/>
      <c r="Q451" s="1"/>
      <c r="R451" s="1"/>
      <c r="S451" s="1"/>
      <c r="T451" s="1"/>
      <c r="U451" s="1"/>
      <c r="V451" s="1"/>
      <c r="W451" s="1"/>
      <c r="X451" s="1"/>
      <c r="Y451" s="1"/>
      <c r="Z451" s="1"/>
    </row>
    <row r="452" spans="1:26" ht="30">
      <c r="A452" s="12"/>
      <c r="B452" s="15"/>
      <c r="C452" s="447" t="s">
        <v>1285</v>
      </c>
      <c r="D452" s="446">
        <v>0</v>
      </c>
      <c r="E452" s="452" t="s">
        <v>137</v>
      </c>
      <c r="F452" s="11"/>
      <c r="G452" s="11"/>
      <c r="H452" s="110"/>
      <c r="I452" s="110"/>
      <c r="J452" s="1"/>
      <c r="K452" s="1"/>
      <c r="L452" s="1"/>
      <c r="M452" s="1"/>
      <c r="N452" s="1"/>
      <c r="O452" s="1"/>
      <c r="P452" s="1"/>
      <c r="Q452" s="1"/>
      <c r="R452" s="1"/>
      <c r="S452" s="1"/>
      <c r="T452" s="1"/>
      <c r="U452" s="1"/>
      <c r="V452" s="1"/>
      <c r="W452" s="1"/>
      <c r="X452" s="1"/>
      <c r="Y452" s="1"/>
      <c r="Z452" s="1"/>
    </row>
    <row r="453" spans="1:26" ht="30">
      <c r="A453" s="12"/>
      <c r="B453" s="15"/>
      <c r="C453" s="447" t="s">
        <v>1286</v>
      </c>
      <c r="D453" s="446">
        <v>0</v>
      </c>
      <c r="E453" s="452" t="s">
        <v>137</v>
      </c>
      <c r="F453" s="11"/>
      <c r="G453" s="11"/>
      <c r="H453" s="110"/>
      <c r="I453" s="110"/>
      <c r="J453" s="1"/>
      <c r="K453" s="1"/>
      <c r="L453" s="1"/>
      <c r="M453" s="1"/>
      <c r="N453" s="1"/>
      <c r="O453" s="1"/>
      <c r="P453" s="1"/>
      <c r="Q453" s="1"/>
      <c r="R453" s="1"/>
      <c r="S453" s="1"/>
      <c r="T453" s="1"/>
      <c r="U453" s="1"/>
      <c r="V453" s="1"/>
      <c r="W453" s="1"/>
      <c r="X453" s="1"/>
      <c r="Y453" s="1"/>
      <c r="Z453" s="1"/>
    </row>
    <row r="454" spans="1:26" ht="45">
      <c r="A454" s="12"/>
      <c r="B454" s="15"/>
      <c r="C454" s="447" t="s">
        <v>1287</v>
      </c>
      <c r="D454" s="446">
        <v>0</v>
      </c>
      <c r="E454" s="452" t="s">
        <v>137</v>
      </c>
      <c r="F454" s="11"/>
      <c r="G454" s="11"/>
      <c r="H454" s="110"/>
      <c r="I454" s="110"/>
      <c r="J454" s="1"/>
      <c r="K454" s="1"/>
      <c r="L454" s="1"/>
      <c r="M454" s="1"/>
      <c r="N454" s="1"/>
      <c r="O454" s="1"/>
      <c r="P454" s="1"/>
      <c r="Q454" s="1"/>
      <c r="R454" s="1"/>
      <c r="S454" s="1"/>
      <c r="T454" s="1"/>
      <c r="U454" s="1"/>
      <c r="V454" s="1"/>
      <c r="W454" s="1"/>
      <c r="X454" s="1"/>
      <c r="Y454" s="1"/>
      <c r="Z454" s="1"/>
    </row>
    <row r="455" spans="1:26" ht="45">
      <c r="A455" s="12"/>
      <c r="B455" s="15"/>
      <c r="C455" s="447" t="s">
        <v>1289</v>
      </c>
      <c r="D455" s="446">
        <v>0</v>
      </c>
      <c r="E455" s="452" t="s">
        <v>350</v>
      </c>
      <c r="F455" s="11"/>
      <c r="G455" s="11"/>
      <c r="H455" s="110"/>
      <c r="I455" s="110"/>
      <c r="J455" s="1"/>
      <c r="K455" s="1"/>
      <c r="L455" s="1"/>
      <c r="M455" s="1"/>
      <c r="N455" s="1"/>
      <c r="O455" s="1"/>
      <c r="P455" s="1"/>
      <c r="Q455" s="1"/>
      <c r="R455" s="1"/>
      <c r="S455" s="1"/>
      <c r="T455" s="1"/>
      <c r="U455" s="1"/>
      <c r="V455" s="1"/>
      <c r="W455" s="1"/>
      <c r="X455" s="1"/>
      <c r="Y455" s="1"/>
      <c r="Z455" s="1"/>
    </row>
    <row r="456" spans="1:26" ht="30">
      <c r="A456" s="12"/>
      <c r="B456" s="15"/>
      <c r="C456" s="447" t="s">
        <v>1290</v>
      </c>
      <c r="D456" s="446">
        <v>0</v>
      </c>
      <c r="E456" s="452" t="s">
        <v>350</v>
      </c>
      <c r="F456" s="11"/>
      <c r="G456" s="11"/>
      <c r="H456" s="110"/>
      <c r="I456" s="110"/>
      <c r="J456" s="1"/>
      <c r="K456" s="1"/>
      <c r="L456" s="1"/>
      <c r="M456" s="1"/>
      <c r="N456" s="1"/>
      <c r="O456" s="1"/>
      <c r="P456" s="1"/>
      <c r="Q456" s="1"/>
      <c r="R456" s="1"/>
      <c r="S456" s="1"/>
      <c r="T456" s="1"/>
      <c r="U456" s="1"/>
      <c r="V456" s="1"/>
      <c r="W456" s="1"/>
      <c r="X456" s="1"/>
      <c r="Y456" s="1"/>
      <c r="Z456" s="1"/>
    </row>
    <row r="457" spans="1:26" ht="75">
      <c r="A457" s="12" t="s">
        <v>1291</v>
      </c>
      <c r="B457" s="20" t="s">
        <v>1292</v>
      </c>
      <c r="C457" s="449" t="s">
        <v>1293</v>
      </c>
      <c r="D457" s="446">
        <v>0</v>
      </c>
      <c r="E457" s="452" t="s">
        <v>137</v>
      </c>
      <c r="F457" s="11"/>
      <c r="G457" s="11"/>
      <c r="H457" s="110"/>
      <c r="I457" s="110"/>
      <c r="J457" s="1"/>
      <c r="K457" s="1"/>
      <c r="L457" s="1"/>
      <c r="M457" s="1"/>
      <c r="N457" s="1"/>
      <c r="O457" s="1"/>
      <c r="P457" s="1"/>
      <c r="Q457" s="1"/>
      <c r="R457" s="1"/>
      <c r="S457" s="1"/>
      <c r="T457" s="1"/>
      <c r="U457" s="1"/>
      <c r="V457" s="1"/>
      <c r="W457" s="1"/>
      <c r="X457" s="1"/>
      <c r="Y457" s="1"/>
      <c r="Z457" s="1"/>
    </row>
    <row r="458" spans="1:26" ht="18" hidden="1" customHeight="1">
      <c r="A458" s="14" t="s">
        <v>1294</v>
      </c>
      <c r="B458" s="15" t="s">
        <v>1295</v>
      </c>
      <c r="C458" s="511"/>
      <c r="D458" s="439"/>
      <c r="E458" s="452"/>
      <c r="F458" s="11"/>
      <c r="G458" s="11"/>
      <c r="H458" s="110"/>
      <c r="I458" s="110"/>
      <c r="J458" s="1"/>
      <c r="K458" s="1"/>
      <c r="L458" s="1"/>
      <c r="M458" s="1"/>
      <c r="N458" s="1"/>
      <c r="O458" s="1"/>
      <c r="P458" s="1"/>
      <c r="Q458" s="1"/>
      <c r="R458" s="1"/>
      <c r="S458" s="1"/>
      <c r="T458" s="1"/>
      <c r="U458" s="1"/>
      <c r="V458" s="1"/>
      <c r="W458" s="1"/>
      <c r="X458" s="1"/>
      <c r="Y458" s="1"/>
      <c r="Z458" s="1"/>
    </row>
    <row r="459" spans="1:26" ht="18" hidden="1" customHeight="1">
      <c r="A459" s="14" t="s">
        <v>1296</v>
      </c>
      <c r="B459" s="15" t="s">
        <v>1297</v>
      </c>
      <c r="C459" s="511"/>
      <c r="D459" s="439"/>
      <c r="E459" s="452"/>
      <c r="F459" s="11"/>
      <c r="G459" s="11"/>
      <c r="H459" s="110"/>
      <c r="I459" s="110"/>
      <c r="J459" s="1"/>
      <c r="K459" s="1"/>
      <c r="L459" s="1"/>
      <c r="M459" s="1"/>
      <c r="N459" s="1"/>
      <c r="O459" s="1"/>
      <c r="P459" s="1"/>
      <c r="Q459" s="1"/>
      <c r="R459" s="1"/>
      <c r="S459" s="1"/>
      <c r="T459" s="1"/>
      <c r="U459" s="1"/>
      <c r="V459" s="1"/>
      <c r="W459" s="1"/>
      <c r="X459" s="1"/>
      <c r="Y459" s="1"/>
      <c r="Z459" s="1"/>
    </row>
    <row r="460" spans="1:26" ht="18" hidden="1" customHeight="1">
      <c r="A460" s="14" t="s">
        <v>1298</v>
      </c>
      <c r="B460" s="15" t="s">
        <v>1299</v>
      </c>
      <c r="C460" s="449"/>
      <c r="D460" s="439"/>
      <c r="E460" s="452"/>
      <c r="F460" s="11"/>
      <c r="G460" s="11"/>
      <c r="H460" s="110"/>
      <c r="I460" s="110"/>
      <c r="J460" s="1"/>
      <c r="K460" s="1"/>
      <c r="L460" s="1"/>
      <c r="M460" s="1"/>
      <c r="N460" s="1"/>
      <c r="O460" s="1"/>
      <c r="P460" s="1"/>
      <c r="Q460" s="1"/>
      <c r="R460" s="1"/>
      <c r="S460" s="1"/>
      <c r="T460" s="1"/>
      <c r="U460" s="1"/>
      <c r="V460" s="1"/>
      <c r="W460" s="1"/>
      <c r="X460" s="1"/>
      <c r="Y460" s="1"/>
      <c r="Z460" s="1"/>
    </row>
    <row r="461" spans="1:26" ht="25.5" hidden="1" customHeight="1">
      <c r="A461" s="14" t="s">
        <v>1301</v>
      </c>
      <c r="B461" s="15" t="s">
        <v>1302</v>
      </c>
      <c r="C461" s="517"/>
      <c r="D461" s="439"/>
      <c r="E461" s="452"/>
      <c r="F461" s="11"/>
      <c r="G461" s="11"/>
      <c r="H461" s="110"/>
      <c r="I461" s="110"/>
      <c r="J461" s="1"/>
      <c r="K461" s="1"/>
      <c r="L461" s="1"/>
      <c r="M461" s="1"/>
      <c r="N461" s="1"/>
      <c r="O461" s="1"/>
      <c r="P461" s="1"/>
      <c r="Q461" s="1"/>
      <c r="R461" s="1"/>
      <c r="S461" s="1"/>
      <c r="T461" s="1"/>
      <c r="U461" s="1"/>
      <c r="V461" s="1"/>
      <c r="W461" s="1"/>
      <c r="X461" s="1"/>
      <c r="Y461" s="1"/>
      <c r="Z461" s="1"/>
    </row>
    <row r="462" spans="1:26" ht="60.75" customHeight="1">
      <c r="A462" s="12" t="s">
        <v>1303</v>
      </c>
      <c r="B462" s="15" t="s">
        <v>1304</v>
      </c>
      <c r="C462" s="827" t="s">
        <v>1293</v>
      </c>
      <c r="D462" s="844">
        <v>0</v>
      </c>
      <c r="E462" s="857"/>
      <c r="F462" s="790"/>
      <c r="G462" s="790"/>
      <c r="H462" s="110"/>
      <c r="I462" s="110"/>
      <c r="J462" s="1"/>
      <c r="K462" s="1"/>
      <c r="L462" s="1"/>
      <c r="M462" s="1"/>
      <c r="N462" s="1"/>
      <c r="O462" s="1"/>
      <c r="P462" s="1"/>
      <c r="Q462" s="1"/>
      <c r="R462" s="1"/>
      <c r="S462" s="1"/>
      <c r="T462" s="1"/>
      <c r="U462" s="1"/>
      <c r="V462" s="1"/>
      <c r="W462" s="1"/>
      <c r="X462" s="1"/>
      <c r="Y462" s="1"/>
      <c r="Z462" s="1"/>
    </row>
    <row r="463" spans="1:26" ht="69" customHeight="1">
      <c r="A463" s="12" t="s">
        <v>4684</v>
      </c>
      <c r="B463" s="374" t="s">
        <v>1302</v>
      </c>
      <c r="C463" s="374" t="s">
        <v>5419</v>
      </c>
      <c r="D463" s="545">
        <v>0</v>
      </c>
      <c r="E463" s="748" t="s">
        <v>137</v>
      </c>
      <c r="F463" s="781"/>
      <c r="G463" s="791"/>
      <c r="H463" s="1005"/>
      <c r="I463" s="797"/>
      <c r="J463" s="1"/>
      <c r="K463" s="1"/>
      <c r="L463" s="1"/>
      <c r="M463" s="1"/>
      <c r="N463" s="1"/>
      <c r="O463" s="1"/>
      <c r="P463" s="1"/>
      <c r="Q463" s="1"/>
      <c r="R463" s="1"/>
      <c r="S463" s="1"/>
      <c r="T463" s="1"/>
      <c r="U463" s="1"/>
      <c r="V463" s="1"/>
      <c r="W463" s="1"/>
      <c r="X463" s="1"/>
      <c r="Y463" s="1"/>
      <c r="Z463" s="1"/>
    </row>
    <row r="464" spans="1:26" ht="48" customHeight="1">
      <c r="A464" s="12" t="s">
        <v>4685</v>
      </c>
      <c r="B464" s="374" t="s">
        <v>1304</v>
      </c>
      <c r="C464" s="703" t="s">
        <v>1293</v>
      </c>
      <c r="D464" s="545">
        <v>0</v>
      </c>
      <c r="E464" s="748" t="s">
        <v>137</v>
      </c>
      <c r="F464" s="781"/>
      <c r="G464" s="791"/>
      <c r="H464" s="1005"/>
      <c r="I464" s="797"/>
      <c r="J464" s="1"/>
      <c r="K464" s="1"/>
      <c r="L464" s="1"/>
      <c r="M464" s="1"/>
      <c r="N464" s="1"/>
      <c r="O464" s="1"/>
      <c r="P464" s="1"/>
      <c r="Q464" s="1"/>
      <c r="R464" s="1"/>
      <c r="S464" s="1"/>
      <c r="T464" s="1"/>
      <c r="U464" s="1"/>
      <c r="V464" s="1"/>
      <c r="W464" s="1"/>
      <c r="X464" s="1"/>
      <c r="Y464" s="1"/>
      <c r="Z464" s="1"/>
    </row>
    <row r="465" spans="1:26" ht="39.75" customHeight="1">
      <c r="A465" s="861"/>
      <c r="B465" s="374"/>
      <c r="C465" s="703" t="s">
        <v>5420</v>
      </c>
      <c r="D465" s="545">
        <v>0</v>
      </c>
      <c r="E465" s="748" t="s">
        <v>137</v>
      </c>
      <c r="F465" s="781"/>
      <c r="G465" s="791"/>
      <c r="H465" s="1005"/>
      <c r="I465" s="797"/>
      <c r="J465" s="1"/>
      <c r="K465" s="1"/>
      <c r="L465" s="1"/>
      <c r="M465" s="1"/>
      <c r="N465" s="1"/>
      <c r="O465" s="1"/>
      <c r="P465" s="1"/>
      <c r="Q465" s="1"/>
      <c r="R465" s="1"/>
      <c r="S465" s="1"/>
      <c r="T465" s="1"/>
      <c r="U465" s="1"/>
      <c r="V465" s="1"/>
      <c r="W465" s="1"/>
      <c r="X465" s="1"/>
      <c r="Y465" s="1"/>
      <c r="Z465" s="1"/>
    </row>
    <row r="466" spans="1:26" ht="14.25" hidden="1" customHeight="1">
      <c r="A466" s="778" t="s">
        <v>5421</v>
      </c>
      <c r="B466" s="374" t="s">
        <v>5422</v>
      </c>
      <c r="C466" s="323"/>
      <c r="D466" s="788"/>
      <c r="E466" s="748"/>
      <c r="F466" s="749"/>
      <c r="G466" s="789"/>
      <c r="H466" s="783"/>
      <c r="I466" s="783"/>
      <c r="J466" s="1"/>
      <c r="K466" s="1"/>
      <c r="L466" s="1"/>
      <c r="M466" s="1"/>
      <c r="N466" s="1"/>
      <c r="O466" s="1"/>
      <c r="P466" s="1"/>
      <c r="Q466" s="1"/>
      <c r="R466" s="1"/>
      <c r="S466" s="1"/>
      <c r="T466" s="1"/>
      <c r="U466" s="1"/>
      <c r="V466" s="1"/>
      <c r="W466" s="1"/>
      <c r="X466" s="1"/>
      <c r="Y466" s="1"/>
      <c r="Z466" s="1"/>
    </row>
    <row r="467" spans="1:26" ht="15" hidden="1" customHeight="1">
      <c r="A467" s="62" t="s">
        <v>1305</v>
      </c>
      <c r="B467" s="1067" t="s">
        <v>1306</v>
      </c>
      <c r="C467" s="1056"/>
      <c r="D467" s="1056"/>
      <c r="E467" s="1056"/>
      <c r="F467" s="1056"/>
      <c r="G467" s="1052"/>
      <c r="H467" s="110"/>
      <c r="I467" s="110"/>
      <c r="J467" s="1"/>
      <c r="K467" s="1"/>
      <c r="L467" s="1"/>
      <c r="M467" s="1"/>
      <c r="N467" s="1"/>
      <c r="O467" s="1"/>
      <c r="P467" s="1"/>
      <c r="Q467" s="1"/>
      <c r="R467" s="1"/>
      <c r="S467" s="1"/>
      <c r="T467" s="1"/>
      <c r="U467" s="1"/>
      <c r="V467" s="1"/>
      <c r="W467" s="1"/>
      <c r="X467" s="1"/>
      <c r="Y467" s="1"/>
      <c r="Z467" s="1"/>
    </row>
    <row r="468" spans="1:26" ht="15" hidden="1" customHeight="1">
      <c r="A468" s="14" t="s">
        <v>1310</v>
      </c>
      <c r="B468" s="26" t="s">
        <v>1311</v>
      </c>
      <c r="C468" s="511"/>
      <c r="D468" s="439"/>
      <c r="E468" s="452"/>
      <c r="F468" s="11"/>
      <c r="G468" s="11"/>
      <c r="H468" s="110"/>
      <c r="I468" s="110"/>
      <c r="J468" s="1"/>
      <c r="K468" s="1"/>
      <c r="L468" s="1"/>
      <c r="M468" s="1"/>
      <c r="N468" s="1"/>
      <c r="O468" s="1"/>
      <c r="P468" s="1"/>
      <c r="Q468" s="1"/>
      <c r="R468" s="1"/>
      <c r="S468" s="1"/>
      <c r="T468" s="1"/>
      <c r="U468" s="1"/>
      <c r="V468" s="1"/>
      <c r="W468" s="1"/>
      <c r="X468" s="1"/>
      <c r="Y468" s="1"/>
      <c r="Z468" s="1"/>
    </row>
    <row r="469" spans="1:26" ht="16.5" hidden="1" customHeight="1">
      <c r="A469" s="14" t="s">
        <v>1313</v>
      </c>
      <c r="B469" s="26" t="s">
        <v>1314</v>
      </c>
      <c r="C469" s="511"/>
      <c r="D469" s="439"/>
      <c r="E469" s="452"/>
      <c r="F469" s="11"/>
      <c r="G469" s="11"/>
      <c r="H469" s="110"/>
      <c r="I469" s="110"/>
      <c r="J469" s="1"/>
      <c r="K469" s="1"/>
      <c r="L469" s="1"/>
      <c r="M469" s="1"/>
      <c r="N469" s="1"/>
      <c r="O469" s="1"/>
      <c r="P469" s="1"/>
      <c r="Q469" s="1"/>
      <c r="R469" s="1"/>
      <c r="S469" s="1"/>
      <c r="T469" s="1"/>
      <c r="U469" s="1"/>
      <c r="V469" s="1"/>
      <c r="W469" s="1"/>
      <c r="X469" s="1"/>
      <c r="Y469" s="1"/>
      <c r="Z469" s="1"/>
    </row>
    <row r="470" spans="1:26" ht="16.5" hidden="1" customHeight="1">
      <c r="A470" s="14" t="s">
        <v>1315</v>
      </c>
      <c r="B470" s="26" t="s">
        <v>1316</v>
      </c>
      <c r="C470" s="511"/>
      <c r="D470" s="439"/>
      <c r="E470" s="452"/>
      <c r="F470" s="11"/>
      <c r="G470" s="11"/>
      <c r="H470" s="110"/>
      <c r="I470" s="110"/>
      <c r="J470" s="1"/>
      <c r="K470" s="1"/>
      <c r="L470" s="1"/>
      <c r="M470" s="1"/>
      <c r="N470" s="1"/>
      <c r="O470" s="1"/>
      <c r="P470" s="1"/>
      <c r="Q470" s="1"/>
      <c r="R470" s="1"/>
      <c r="S470" s="1"/>
      <c r="T470" s="1"/>
      <c r="U470" s="1"/>
      <c r="V470" s="1"/>
      <c r="W470" s="1"/>
      <c r="X470" s="1"/>
      <c r="Y470" s="1"/>
      <c r="Z470" s="1"/>
    </row>
    <row r="471" spans="1:26" ht="18.75" hidden="1" customHeight="1">
      <c r="A471" s="14" t="s">
        <v>1317</v>
      </c>
      <c r="B471" s="26" t="s">
        <v>1318</v>
      </c>
      <c r="C471" s="511"/>
      <c r="D471" s="439"/>
      <c r="E471" s="452"/>
      <c r="F471" s="11"/>
      <c r="G471" s="11"/>
      <c r="H471" s="110"/>
      <c r="I471" s="110"/>
      <c r="J471" s="1"/>
      <c r="K471" s="1"/>
      <c r="L471" s="1"/>
      <c r="M471" s="1"/>
      <c r="N471" s="1"/>
      <c r="O471" s="1"/>
      <c r="P471" s="1"/>
      <c r="Q471" s="1"/>
      <c r="R471" s="1"/>
      <c r="S471" s="1"/>
      <c r="T471" s="1"/>
      <c r="U471" s="1"/>
      <c r="V471" s="1"/>
      <c r="W471" s="1"/>
      <c r="X471" s="1"/>
      <c r="Y471" s="1"/>
      <c r="Z471" s="1"/>
    </row>
    <row r="472" spans="1:26" ht="19.5" hidden="1" customHeight="1">
      <c r="A472" s="14" t="s">
        <v>1319</v>
      </c>
      <c r="B472" s="26" t="s">
        <v>1320</v>
      </c>
      <c r="C472" s="511"/>
      <c r="D472" s="439"/>
      <c r="E472" s="452"/>
      <c r="F472" s="11"/>
      <c r="G472" s="11"/>
      <c r="H472" s="110"/>
      <c r="I472" s="110"/>
      <c r="J472" s="1"/>
      <c r="K472" s="1"/>
      <c r="L472" s="1"/>
      <c r="M472" s="1"/>
      <c r="N472" s="1"/>
      <c r="O472" s="1"/>
      <c r="P472" s="1"/>
      <c r="Q472" s="1"/>
      <c r="R472" s="1"/>
      <c r="S472" s="1"/>
      <c r="T472" s="1"/>
      <c r="U472" s="1"/>
      <c r="V472" s="1"/>
      <c r="W472" s="1"/>
      <c r="X472" s="1"/>
      <c r="Y472" s="1"/>
      <c r="Z472" s="1"/>
    </row>
    <row r="473" spans="1:26" ht="39.75" hidden="1" customHeight="1">
      <c r="A473" s="14" t="s">
        <v>1321</v>
      </c>
      <c r="B473" s="26" t="s">
        <v>1322</v>
      </c>
      <c r="C473" s="511"/>
      <c r="D473" s="439"/>
      <c r="E473" s="452"/>
      <c r="F473" s="11"/>
      <c r="G473" s="11"/>
      <c r="H473" s="110"/>
      <c r="I473" s="110"/>
      <c r="J473" s="1"/>
      <c r="K473" s="1"/>
      <c r="L473" s="1"/>
      <c r="M473" s="1"/>
      <c r="N473" s="1"/>
      <c r="O473" s="1"/>
      <c r="P473" s="1"/>
      <c r="Q473" s="1"/>
      <c r="R473" s="1"/>
      <c r="S473" s="1"/>
      <c r="T473" s="1"/>
      <c r="U473" s="1"/>
      <c r="V473" s="1"/>
      <c r="W473" s="1"/>
      <c r="X473" s="1"/>
      <c r="Y473" s="1"/>
      <c r="Z473" s="1"/>
    </row>
    <row r="474" spans="1:26" ht="39.75" customHeight="1">
      <c r="A474" s="30" t="s">
        <v>1324</v>
      </c>
      <c r="B474" s="1067" t="s">
        <v>1326</v>
      </c>
      <c r="C474" s="1056"/>
      <c r="D474" s="1056"/>
      <c r="E474" s="1056"/>
      <c r="F474" s="1056"/>
      <c r="G474" s="1052"/>
      <c r="H474" s="110">
        <f>SUM(D475:D489)</f>
        <v>0</v>
      </c>
      <c r="I474" s="110">
        <f>COUNT(D475:D489)*2</f>
        <v>30</v>
      </c>
      <c r="J474" s="1"/>
      <c r="K474" s="1"/>
      <c r="L474" s="1"/>
      <c r="M474" s="1"/>
      <c r="N474" s="1"/>
      <c r="O474" s="1"/>
      <c r="P474" s="1"/>
      <c r="Q474" s="1"/>
      <c r="R474" s="1"/>
      <c r="S474" s="1"/>
      <c r="T474" s="1"/>
      <c r="U474" s="1"/>
      <c r="V474" s="1"/>
      <c r="W474" s="1"/>
      <c r="X474" s="1"/>
      <c r="Y474" s="1"/>
      <c r="Z474" s="1"/>
    </row>
    <row r="475" spans="1:26" ht="90">
      <c r="A475" s="12" t="s">
        <v>1338</v>
      </c>
      <c r="B475" s="26" t="s">
        <v>1340</v>
      </c>
      <c r="C475" s="447" t="s">
        <v>1341</v>
      </c>
      <c r="D475" s="446">
        <v>0</v>
      </c>
      <c r="E475" s="448" t="s">
        <v>137</v>
      </c>
      <c r="F475" s="28" t="s">
        <v>1343</v>
      </c>
      <c r="G475" s="11"/>
      <c r="H475" s="110"/>
      <c r="I475" s="110"/>
      <c r="J475" s="1"/>
      <c r="K475" s="1"/>
      <c r="L475" s="1"/>
      <c r="M475" s="1"/>
      <c r="N475" s="1"/>
      <c r="O475" s="1"/>
      <c r="P475" s="1"/>
      <c r="Q475" s="1"/>
      <c r="R475" s="1"/>
      <c r="S475" s="1"/>
      <c r="T475" s="1"/>
      <c r="U475" s="1"/>
      <c r="V475" s="1"/>
      <c r="W475" s="1"/>
      <c r="X475" s="1"/>
      <c r="Y475" s="1"/>
      <c r="Z475" s="1"/>
    </row>
    <row r="476" spans="1:26" ht="45">
      <c r="A476" s="12"/>
      <c r="B476" s="26"/>
      <c r="C476" s="447" t="s">
        <v>1344</v>
      </c>
      <c r="D476" s="446">
        <v>0</v>
      </c>
      <c r="E476" s="448" t="s">
        <v>137</v>
      </c>
      <c r="F476" s="19" t="s">
        <v>1346</v>
      </c>
      <c r="G476" s="11"/>
      <c r="H476" s="110"/>
      <c r="I476" s="110"/>
      <c r="J476" s="1"/>
      <c r="K476" s="1"/>
      <c r="L476" s="1"/>
      <c r="M476" s="1"/>
      <c r="N476" s="1"/>
      <c r="O476" s="1"/>
      <c r="P476" s="1"/>
      <c r="Q476" s="1"/>
      <c r="R476" s="1"/>
      <c r="S476" s="1"/>
      <c r="T476" s="1"/>
      <c r="U476" s="1"/>
      <c r="V476" s="1"/>
      <c r="W476" s="1"/>
      <c r="X476" s="1"/>
      <c r="Y476" s="1"/>
      <c r="Z476" s="1"/>
    </row>
    <row r="477" spans="1:26" ht="45">
      <c r="A477" s="12"/>
      <c r="B477" s="26"/>
      <c r="C477" s="447" t="s">
        <v>1349</v>
      </c>
      <c r="D477" s="446">
        <v>0</v>
      </c>
      <c r="E477" s="448" t="s">
        <v>780</v>
      </c>
      <c r="F477" s="28" t="s">
        <v>1350</v>
      </c>
      <c r="G477" s="11"/>
      <c r="H477" s="110"/>
      <c r="I477" s="110"/>
      <c r="J477" s="1"/>
      <c r="K477" s="1"/>
      <c r="L477" s="1"/>
      <c r="M477" s="1"/>
      <c r="N477" s="1"/>
      <c r="O477" s="1"/>
      <c r="P477" s="1"/>
      <c r="Q477" s="1"/>
      <c r="R477" s="1"/>
      <c r="S477" s="1"/>
      <c r="T477" s="1"/>
      <c r="U477" s="1"/>
      <c r="V477" s="1"/>
      <c r="W477" s="1"/>
      <c r="X477" s="1"/>
      <c r="Y477" s="1"/>
      <c r="Z477" s="1"/>
    </row>
    <row r="478" spans="1:26" ht="30">
      <c r="A478" s="12"/>
      <c r="B478" s="26"/>
      <c r="C478" s="447" t="s">
        <v>1351</v>
      </c>
      <c r="D478" s="446">
        <v>0</v>
      </c>
      <c r="E478" s="448" t="s">
        <v>183</v>
      </c>
      <c r="F478" s="28" t="s">
        <v>1352</v>
      </c>
      <c r="G478" s="11"/>
      <c r="H478" s="110"/>
      <c r="I478" s="110"/>
      <c r="J478" s="1"/>
      <c r="K478" s="1"/>
      <c r="L478" s="1"/>
      <c r="M478" s="1"/>
      <c r="N478" s="1"/>
      <c r="O478" s="1"/>
      <c r="P478" s="1"/>
      <c r="Q478" s="1"/>
      <c r="R478" s="1"/>
      <c r="S478" s="1"/>
      <c r="T478" s="1"/>
      <c r="U478" s="1"/>
      <c r="V478" s="1"/>
      <c r="W478" s="1"/>
      <c r="X478" s="1"/>
      <c r="Y478" s="1"/>
      <c r="Z478" s="1"/>
    </row>
    <row r="479" spans="1:26" ht="135">
      <c r="A479" s="12"/>
      <c r="B479" s="26"/>
      <c r="C479" s="447" t="s">
        <v>1355</v>
      </c>
      <c r="D479" s="446">
        <v>0</v>
      </c>
      <c r="E479" s="448" t="s">
        <v>137</v>
      </c>
      <c r="F479" s="28" t="s">
        <v>1356</v>
      </c>
      <c r="G479" s="11"/>
      <c r="H479" s="110"/>
      <c r="I479" s="110"/>
      <c r="J479" s="1"/>
      <c r="K479" s="1"/>
      <c r="L479" s="1"/>
      <c r="M479" s="1"/>
      <c r="N479" s="1"/>
      <c r="O479" s="1"/>
      <c r="P479" s="1"/>
      <c r="Q479" s="1"/>
      <c r="R479" s="1"/>
      <c r="S479" s="1"/>
      <c r="T479" s="1"/>
      <c r="U479" s="1"/>
      <c r="V479" s="1"/>
      <c r="W479" s="1"/>
      <c r="X479" s="1"/>
      <c r="Y479" s="1"/>
      <c r="Z479" s="1"/>
    </row>
    <row r="480" spans="1:26" ht="31.5">
      <c r="A480" s="12" t="s">
        <v>1357</v>
      </c>
      <c r="B480" s="26" t="s">
        <v>1358</v>
      </c>
      <c r="C480" s="447" t="s">
        <v>1359</v>
      </c>
      <c r="D480" s="446">
        <v>0</v>
      </c>
      <c r="E480" s="448" t="s">
        <v>137</v>
      </c>
      <c r="F480" s="28" t="s">
        <v>1360</v>
      </c>
      <c r="G480" s="11"/>
      <c r="H480" s="110"/>
      <c r="I480" s="110"/>
      <c r="J480" s="1"/>
      <c r="K480" s="1"/>
      <c r="L480" s="1"/>
      <c r="M480" s="1"/>
      <c r="N480" s="1"/>
      <c r="O480" s="1"/>
      <c r="P480" s="1"/>
      <c r="Q480" s="1"/>
      <c r="R480" s="1"/>
      <c r="S480" s="1"/>
      <c r="T480" s="1"/>
      <c r="U480" s="1"/>
      <c r="V480" s="1"/>
      <c r="W480" s="1"/>
      <c r="X480" s="1"/>
      <c r="Y480" s="1"/>
      <c r="Z480" s="1"/>
    </row>
    <row r="481" spans="1:26" ht="60">
      <c r="A481" s="12"/>
      <c r="B481" s="26"/>
      <c r="C481" s="447" t="s">
        <v>1362</v>
      </c>
      <c r="D481" s="446">
        <v>0</v>
      </c>
      <c r="E481" s="448" t="s">
        <v>137</v>
      </c>
      <c r="F481" s="28" t="s">
        <v>1363</v>
      </c>
      <c r="G481" s="11"/>
      <c r="H481" s="110"/>
      <c r="I481" s="110"/>
      <c r="J481" s="1"/>
      <c r="K481" s="1"/>
      <c r="L481" s="1"/>
      <c r="M481" s="1"/>
      <c r="N481" s="1"/>
      <c r="O481" s="1"/>
      <c r="P481" s="1"/>
      <c r="Q481" s="1"/>
      <c r="R481" s="1"/>
      <c r="S481" s="1"/>
      <c r="T481" s="1"/>
      <c r="U481" s="1"/>
      <c r="V481" s="1"/>
      <c r="W481" s="1"/>
      <c r="X481" s="1"/>
      <c r="Y481" s="1"/>
      <c r="Z481" s="1"/>
    </row>
    <row r="482" spans="1:26" ht="15.75">
      <c r="A482" s="12"/>
      <c r="B482" s="26"/>
      <c r="C482" s="447" t="s">
        <v>1364</v>
      </c>
      <c r="D482" s="446">
        <v>0</v>
      </c>
      <c r="E482" s="448" t="s">
        <v>137</v>
      </c>
      <c r="F482" s="28"/>
      <c r="G482" s="11"/>
      <c r="H482" s="110"/>
      <c r="I482" s="110"/>
      <c r="J482" s="1"/>
      <c r="K482" s="1"/>
      <c r="L482" s="1"/>
      <c r="M482" s="1"/>
      <c r="N482" s="1"/>
      <c r="O482" s="1"/>
      <c r="P482" s="1"/>
      <c r="Q482" s="1"/>
      <c r="R482" s="1"/>
      <c r="S482" s="1"/>
      <c r="T482" s="1"/>
      <c r="U482" s="1"/>
      <c r="V482" s="1"/>
      <c r="W482" s="1"/>
      <c r="X482" s="1"/>
      <c r="Y482" s="1"/>
      <c r="Z482" s="1"/>
    </row>
    <row r="483" spans="1:26" ht="60">
      <c r="A483" s="12"/>
      <c r="B483" s="26"/>
      <c r="C483" s="447" t="s">
        <v>1365</v>
      </c>
      <c r="D483" s="446">
        <v>0</v>
      </c>
      <c r="E483" s="448" t="s">
        <v>137</v>
      </c>
      <c r="F483" s="28" t="s">
        <v>1366</v>
      </c>
      <c r="G483" s="11"/>
      <c r="H483" s="110"/>
      <c r="I483" s="110"/>
      <c r="J483" s="1"/>
      <c r="K483" s="1"/>
      <c r="L483" s="1"/>
      <c r="M483" s="1"/>
      <c r="N483" s="1"/>
      <c r="O483" s="1"/>
      <c r="P483" s="1"/>
      <c r="Q483" s="1"/>
      <c r="R483" s="1"/>
      <c r="S483" s="1"/>
      <c r="T483" s="1"/>
      <c r="U483" s="1"/>
      <c r="V483" s="1"/>
      <c r="W483" s="1"/>
      <c r="X483" s="1"/>
      <c r="Y483" s="1"/>
      <c r="Z483" s="1"/>
    </row>
    <row r="484" spans="1:26" ht="60">
      <c r="A484" s="12" t="s">
        <v>1367</v>
      </c>
      <c r="B484" s="26" t="s">
        <v>1368</v>
      </c>
      <c r="C484" s="447" t="s">
        <v>1369</v>
      </c>
      <c r="D484" s="446">
        <v>0</v>
      </c>
      <c r="E484" s="448" t="s">
        <v>137</v>
      </c>
      <c r="F484" s="28" t="s">
        <v>1370</v>
      </c>
      <c r="G484" s="11"/>
      <c r="H484" s="110"/>
      <c r="I484" s="110"/>
      <c r="J484" s="1"/>
      <c r="K484" s="1"/>
      <c r="L484" s="1"/>
      <c r="M484" s="1"/>
      <c r="N484" s="1"/>
      <c r="O484" s="1"/>
      <c r="P484" s="1"/>
      <c r="Q484" s="1"/>
      <c r="R484" s="1"/>
      <c r="S484" s="1"/>
      <c r="T484" s="1"/>
      <c r="U484" s="1"/>
      <c r="V484" s="1"/>
      <c r="W484" s="1"/>
      <c r="X484" s="1"/>
      <c r="Y484" s="1"/>
      <c r="Z484" s="1"/>
    </row>
    <row r="485" spans="1:26" ht="30">
      <c r="A485" s="12"/>
      <c r="B485" s="26"/>
      <c r="C485" s="447" t="s">
        <v>1371</v>
      </c>
      <c r="D485" s="446">
        <v>0</v>
      </c>
      <c r="E485" s="448" t="s">
        <v>137</v>
      </c>
      <c r="F485" s="28" t="s">
        <v>1372</v>
      </c>
      <c r="G485" s="11"/>
      <c r="H485" s="110"/>
      <c r="I485" s="110"/>
      <c r="J485" s="1"/>
      <c r="K485" s="1"/>
      <c r="L485" s="1"/>
      <c r="M485" s="1"/>
      <c r="N485" s="1"/>
      <c r="O485" s="1"/>
      <c r="P485" s="1"/>
      <c r="Q485" s="1"/>
      <c r="R485" s="1"/>
      <c r="S485" s="1"/>
      <c r="T485" s="1"/>
      <c r="U485" s="1"/>
      <c r="V485" s="1"/>
      <c r="W485" s="1"/>
      <c r="X485" s="1"/>
      <c r="Y485" s="1"/>
      <c r="Z485" s="1"/>
    </row>
    <row r="486" spans="1:26" ht="45">
      <c r="A486" s="12"/>
      <c r="B486" s="26"/>
      <c r="C486" s="447" t="s">
        <v>1376</v>
      </c>
      <c r="D486" s="446">
        <v>0</v>
      </c>
      <c r="E486" s="448" t="s">
        <v>137</v>
      </c>
      <c r="F486" s="28"/>
      <c r="G486" s="11"/>
      <c r="H486" s="110"/>
      <c r="I486" s="110"/>
      <c r="J486" s="1"/>
      <c r="K486" s="1"/>
      <c r="L486" s="1"/>
      <c r="M486" s="1"/>
      <c r="N486" s="1"/>
      <c r="O486" s="1"/>
      <c r="P486" s="1"/>
      <c r="Q486" s="1"/>
      <c r="R486" s="1"/>
      <c r="S486" s="1"/>
      <c r="T486" s="1"/>
      <c r="U486" s="1"/>
      <c r="V486" s="1"/>
      <c r="W486" s="1"/>
      <c r="X486" s="1"/>
      <c r="Y486" s="1"/>
      <c r="Z486" s="1"/>
    </row>
    <row r="487" spans="1:26" ht="30">
      <c r="A487" s="12"/>
      <c r="B487" s="26"/>
      <c r="C487" s="447" t="s">
        <v>1378</v>
      </c>
      <c r="D487" s="446">
        <v>0</v>
      </c>
      <c r="E487" s="448" t="s">
        <v>137</v>
      </c>
      <c r="F487" s="28" t="s">
        <v>1380</v>
      </c>
      <c r="G487" s="11"/>
      <c r="H487" s="110"/>
      <c r="I487" s="110"/>
      <c r="J487" s="1"/>
      <c r="K487" s="1"/>
      <c r="L487" s="1"/>
      <c r="M487" s="1"/>
      <c r="N487" s="1"/>
      <c r="O487" s="1"/>
      <c r="P487" s="1"/>
      <c r="Q487" s="1"/>
      <c r="R487" s="1"/>
      <c r="S487" s="1"/>
      <c r="T487" s="1"/>
      <c r="U487" s="1"/>
      <c r="V487" s="1"/>
      <c r="W487" s="1"/>
      <c r="X487" s="1"/>
      <c r="Y487" s="1"/>
      <c r="Z487" s="1"/>
    </row>
    <row r="488" spans="1:26" ht="31.5">
      <c r="A488" s="12" t="s">
        <v>1382</v>
      </c>
      <c r="B488" s="26" t="s">
        <v>1383</v>
      </c>
      <c r="C488" s="447" t="s">
        <v>1384</v>
      </c>
      <c r="D488" s="446">
        <v>0</v>
      </c>
      <c r="E488" s="448" t="s">
        <v>137</v>
      </c>
      <c r="F488" s="28"/>
      <c r="G488" s="11"/>
      <c r="H488" s="110"/>
      <c r="I488" s="110"/>
      <c r="J488" s="1"/>
      <c r="K488" s="1"/>
      <c r="L488" s="1"/>
      <c r="M488" s="1"/>
      <c r="N488" s="1"/>
      <c r="O488" s="1"/>
      <c r="P488" s="1"/>
      <c r="Q488" s="1"/>
      <c r="R488" s="1"/>
      <c r="S488" s="1"/>
      <c r="T488" s="1"/>
      <c r="U488" s="1"/>
      <c r="V488" s="1"/>
      <c r="W488" s="1"/>
      <c r="X488" s="1"/>
      <c r="Y488" s="1"/>
      <c r="Z488" s="1"/>
    </row>
    <row r="489" spans="1:26" ht="75">
      <c r="A489" s="12"/>
      <c r="B489" s="26"/>
      <c r="C489" s="447" t="s">
        <v>1388</v>
      </c>
      <c r="D489" s="446">
        <v>0</v>
      </c>
      <c r="E489" s="448" t="s">
        <v>137</v>
      </c>
      <c r="F489" s="28" t="s">
        <v>1389</v>
      </c>
      <c r="G489" s="11"/>
      <c r="H489" s="110"/>
      <c r="I489" s="110"/>
      <c r="J489" s="1"/>
      <c r="K489" s="1"/>
      <c r="L489" s="1"/>
      <c r="M489" s="1"/>
      <c r="N489" s="1"/>
      <c r="O489" s="1"/>
      <c r="P489" s="1"/>
      <c r="Q489" s="1"/>
      <c r="R489" s="1"/>
      <c r="S489" s="1"/>
      <c r="T489" s="1"/>
      <c r="U489" s="1"/>
      <c r="V489" s="1"/>
      <c r="W489" s="1"/>
      <c r="X489" s="1"/>
      <c r="Y489" s="1"/>
      <c r="Z489" s="1"/>
    </row>
    <row r="490" spans="1:26" ht="18.75" customHeight="1">
      <c r="A490" s="12"/>
      <c r="B490" s="1070" t="s">
        <v>1391</v>
      </c>
      <c r="C490" s="1056"/>
      <c r="D490" s="1056"/>
      <c r="E490" s="1056"/>
      <c r="F490" s="1056"/>
      <c r="G490" s="1052"/>
      <c r="H490" s="110"/>
      <c r="I490" s="110"/>
      <c r="J490" s="1"/>
      <c r="K490" s="1"/>
      <c r="L490" s="1"/>
      <c r="M490" s="1"/>
      <c r="N490" s="1"/>
      <c r="O490" s="1"/>
      <c r="P490" s="1"/>
      <c r="Q490" s="1"/>
      <c r="R490" s="1"/>
      <c r="S490" s="1"/>
      <c r="T490" s="1"/>
      <c r="U490" s="1"/>
      <c r="V490" s="1"/>
      <c r="W490" s="1"/>
      <c r="X490" s="1"/>
      <c r="Y490" s="1"/>
      <c r="Z490" s="1"/>
    </row>
    <row r="491" spans="1:26" ht="39.75" customHeight="1">
      <c r="A491" s="30" t="s">
        <v>1398</v>
      </c>
      <c r="B491" s="1067" t="s">
        <v>1399</v>
      </c>
      <c r="C491" s="1056"/>
      <c r="D491" s="1056"/>
      <c r="E491" s="1056"/>
      <c r="F491" s="1056"/>
      <c r="G491" s="1052"/>
      <c r="H491" s="110">
        <f>SUM(D492:D519)</f>
        <v>0</v>
      </c>
      <c r="I491" s="110">
        <f>COUNT(D492:D519)*2</f>
        <v>16</v>
      </c>
      <c r="J491" s="1"/>
      <c r="K491" s="1"/>
      <c r="L491" s="1"/>
      <c r="M491" s="1"/>
      <c r="N491" s="1"/>
      <c r="O491" s="1"/>
      <c r="P491" s="1"/>
      <c r="Q491" s="1"/>
      <c r="R491" s="1"/>
      <c r="S491" s="1"/>
      <c r="T491" s="1"/>
      <c r="U491" s="1"/>
      <c r="V491" s="1"/>
      <c r="W491" s="1"/>
      <c r="X491" s="1"/>
      <c r="Y491" s="1"/>
      <c r="Z491" s="1"/>
    </row>
    <row r="492" spans="1:26" ht="63">
      <c r="A492" s="12" t="s">
        <v>1403</v>
      </c>
      <c r="B492" s="26" t="s">
        <v>1405</v>
      </c>
      <c r="C492" s="449" t="s">
        <v>1407</v>
      </c>
      <c r="D492" s="542">
        <v>0</v>
      </c>
      <c r="E492" s="532" t="s">
        <v>63</v>
      </c>
      <c r="F492" s="10" t="s">
        <v>1411</v>
      </c>
      <c r="G492" s="11"/>
      <c r="H492" s="110"/>
      <c r="I492" s="110"/>
      <c r="J492" s="1"/>
      <c r="K492" s="1"/>
      <c r="L492" s="1"/>
      <c r="M492" s="1"/>
      <c r="N492" s="1"/>
      <c r="O492" s="1"/>
      <c r="P492" s="1"/>
      <c r="Q492" s="1"/>
      <c r="R492" s="1"/>
      <c r="S492" s="1"/>
      <c r="T492" s="1"/>
      <c r="U492" s="1"/>
      <c r="V492" s="1"/>
      <c r="W492" s="1"/>
      <c r="X492" s="1"/>
      <c r="Y492" s="1"/>
      <c r="Z492" s="1"/>
    </row>
    <row r="493" spans="1:26" ht="75">
      <c r="A493" s="12" t="s">
        <v>1412</v>
      </c>
      <c r="B493" s="26" t="s">
        <v>1414</v>
      </c>
      <c r="C493" s="449" t="s">
        <v>1415</v>
      </c>
      <c r="D493" s="541">
        <v>0</v>
      </c>
      <c r="E493" s="536" t="s">
        <v>137</v>
      </c>
      <c r="F493" s="28" t="s">
        <v>1417</v>
      </c>
      <c r="G493" s="1"/>
      <c r="H493" s="110"/>
      <c r="I493" s="110"/>
      <c r="J493" s="1"/>
      <c r="K493" s="1"/>
      <c r="L493" s="1"/>
      <c r="M493" s="1"/>
      <c r="N493" s="1"/>
      <c r="O493" s="1"/>
      <c r="P493" s="1"/>
      <c r="Q493" s="1"/>
      <c r="R493" s="1"/>
      <c r="S493" s="1"/>
      <c r="T493" s="1"/>
      <c r="U493" s="1"/>
      <c r="V493" s="1"/>
      <c r="W493" s="1"/>
      <c r="X493" s="1"/>
      <c r="Y493" s="1"/>
      <c r="Z493" s="1"/>
    </row>
    <row r="494" spans="1:26" ht="47.25" hidden="1">
      <c r="A494" s="14" t="s">
        <v>1419</v>
      </c>
      <c r="B494" s="26" t="s">
        <v>1420</v>
      </c>
      <c r="C494" s="447"/>
      <c r="D494" s="446"/>
      <c r="E494" s="536"/>
      <c r="F494" s="10"/>
      <c r="G494" s="11"/>
      <c r="H494" s="110"/>
      <c r="I494" s="110"/>
      <c r="J494" s="1"/>
      <c r="K494" s="1"/>
      <c r="L494" s="1"/>
      <c r="M494" s="1"/>
      <c r="N494" s="1"/>
      <c r="O494" s="1"/>
      <c r="P494" s="1"/>
      <c r="Q494" s="1"/>
      <c r="R494" s="1"/>
      <c r="S494" s="1"/>
      <c r="T494" s="1"/>
      <c r="U494" s="1"/>
      <c r="V494" s="1"/>
      <c r="W494" s="1"/>
      <c r="X494" s="1"/>
      <c r="Y494" s="1"/>
      <c r="Z494" s="1"/>
    </row>
    <row r="495" spans="1:26" ht="15.75" hidden="1">
      <c r="A495" s="14"/>
      <c r="B495" s="26"/>
      <c r="C495" s="447"/>
      <c r="D495" s="446"/>
      <c r="E495" s="536"/>
      <c r="F495" s="10"/>
      <c r="G495" s="11"/>
      <c r="H495" s="110"/>
      <c r="I495" s="110"/>
      <c r="J495" s="1"/>
      <c r="K495" s="1"/>
      <c r="L495" s="1"/>
      <c r="M495" s="1"/>
      <c r="N495" s="1"/>
      <c r="O495" s="1"/>
      <c r="P495" s="1"/>
      <c r="Q495" s="1"/>
      <c r="R495" s="1"/>
      <c r="S495" s="1"/>
      <c r="T495" s="1"/>
      <c r="U495" s="1"/>
      <c r="V495" s="1"/>
      <c r="W495" s="1"/>
      <c r="X495" s="1"/>
      <c r="Y495" s="1"/>
      <c r="Z495" s="1"/>
    </row>
    <row r="496" spans="1:26" ht="15.75" hidden="1">
      <c r="A496" s="14"/>
      <c r="B496" s="26"/>
      <c r="C496" s="447"/>
      <c r="D496" s="446"/>
      <c r="E496" s="536"/>
      <c r="F496" s="10"/>
      <c r="G496" s="11"/>
      <c r="H496" s="110"/>
      <c r="I496" s="110"/>
      <c r="J496" s="1"/>
      <c r="K496" s="1"/>
      <c r="L496" s="1"/>
      <c r="M496" s="1"/>
      <c r="N496" s="1"/>
      <c r="O496" s="1"/>
      <c r="P496" s="1"/>
      <c r="Q496" s="1"/>
      <c r="R496" s="1"/>
      <c r="S496" s="1"/>
      <c r="T496" s="1"/>
      <c r="U496" s="1"/>
      <c r="V496" s="1"/>
      <c r="W496" s="1"/>
      <c r="X496" s="1"/>
      <c r="Y496" s="1"/>
      <c r="Z496" s="1"/>
    </row>
    <row r="497" spans="1:26" ht="15.75" hidden="1">
      <c r="A497" s="14"/>
      <c r="B497" s="26"/>
      <c r="C497" s="447"/>
      <c r="D497" s="446"/>
      <c r="E497" s="536"/>
      <c r="F497" s="10"/>
      <c r="G497" s="11"/>
      <c r="H497" s="110"/>
      <c r="I497" s="110"/>
      <c r="J497" s="1"/>
      <c r="K497" s="1"/>
      <c r="L497" s="1"/>
      <c r="M497" s="1"/>
      <c r="N497" s="1"/>
      <c r="O497" s="1"/>
      <c r="P497" s="1"/>
      <c r="Q497" s="1"/>
      <c r="R497" s="1"/>
      <c r="S497" s="1"/>
      <c r="T497" s="1"/>
      <c r="U497" s="1"/>
      <c r="V497" s="1"/>
      <c r="W497" s="1"/>
      <c r="X497" s="1"/>
      <c r="Y497" s="1"/>
      <c r="Z497" s="1"/>
    </row>
    <row r="498" spans="1:26" ht="15.75" hidden="1">
      <c r="A498" s="14"/>
      <c r="B498" s="26"/>
      <c r="C498" s="447"/>
      <c r="D498" s="446"/>
      <c r="E498" s="536"/>
      <c r="F498" s="10"/>
      <c r="G498" s="11"/>
      <c r="H498" s="110"/>
      <c r="I498" s="110"/>
      <c r="J498" s="1"/>
      <c r="K498" s="1"/>
      <c r="L498" s="1"/>
      <c r="M498" s="1"/>
      <c r="N498" s="1"/>
      <c r="O498" s="1"/>
      <c r="P498" s="1"/>
      <c r="Q498" s="1"/>
      <c r="R498" s="1"/>
      <c r="S498" s="1"/>
      <c r="T498" s="1"/>
      <c r="U498" s="1"/>
      <c r="V498" s="1"/>
      <c r="W498" s="1"/>
      <c r="X498" s="1"/>
      <c r="Y498" s="1"/>
      <c r="Z498" s="1"/>
    </row>
    <row r="499" spans="1:26" ht="15.75" hidden="1">
      <c r="A499" s="14"/>
      <c r="B499" s="26"/>
      <c r="C499" s="447"/>
      <c r="D499" s="446"/>
      <c r="E499" s="536"/>
      <c r="F499" s="10"/>
      <c r="G499" s="11"/>
      <c r="H499" s="110"/>
      <c r="I499" s="110"/>
      <c r="J499" s="1"/>
      <c r="K499" s="1"/>
      <c r="L499" s="1"/>
      <c r="M499" s="1"/>
      <c r="N499" s="1"/>
      <c r="O499" s="1"/>
      <c r="P499" s="1"/>
      <c r="Q499" s="1"/>
      <c r="R499" s="1"/>
      <c r="S499" s="1"/>
      <c r="T499" s="1"/>
      <c r="U499" s="1"/>
      <c r="V499" s="1"/>
      <c r="W499" s="1"/>
      <c r="X499" s="1"/>
      <c r="Y499" s="1"/>
      <c r="Z499" s="1"/>
    </row>
    <row r="500" spans="1:26" ht="15.75" hidden="1">
      <c r="A500" s="14"/>
      <c r="B500" s="26"/>
      <c r="C500" s="447"/>
      <c r="D500" s="446"/>
      <c r="E500" s="536"/>
      <c r="F500" s="10"/>
      <c r="G500" s="11"/>
      <c r="H500" s="110"/>
      <c r="I500" s="110"/>
      <c r="J500" s="1"/>
      <c r="K500" s="1"/>
      <c r="L500" s="1"/>
      <c r="M500" s="1"/>
      <c r="N500" s="1"/>
      <c r="O500" s="1"/>
      <c r="P500" s="1"/>
      <c r="Q500" s="1"/>
      <c r="R500" s="1"/>
      <c r="S500" s="1"/>
      <c r="T500" s="1"/>
      <c r="U500" s="1"/>
      <c r="V500" s="1"/>
      <c r="W500" s="1"/>
      <c r="X500" s="1"/>
      <c r="Y500" s="1"/>
      <c r="Z500" s="1"/>
    </row>
    <row r="501" spans="1:26" ht="15.75" hidden="1">
      <c r="A501" s="14"/>
      <c r="B501" s="26"/>
      <c r="C501" s="447"/>
      <c r="D501" s="446"/>
      <c r="E501" s="536"/>
      <c r="F501" s="10"/>
      <c r="G501" s="11"/>
      <c r="H501" s="110"/>
      <c r="I501" s="110"/>
      <c r="J501" s="1"/>
      <c r="K501" s="1"/>
      <c r="L501" s="1"/>
      <c r="M501" s="1"/>
      <c r="N501" s="1"/>
      <c r="O501" s="1"/>
      <c r="P501" s="1"/>
      <c r="Q501" s="1"/>
      <c r="R501" s="1"/>
      <c r="S501" s="1"/>
      <c r="T501" s="1"/>
      <c r="U501" s="1"/>
      <c r="V501" s="1"/>
      <c r="W501" s="1"/>
      <c r="X501" s="1"/>
      <c r="Y501" s="1"/>
      <c r="Z501" s="1"/>
    </row>
    <row r="502" spans="1:26" ht="15.75" hidden="1">
      <c r="A502" s="14"/>
      <c r="B502" s="26"/>
      <c r="C502" s="447"/>
      <c r="D502" s="446"/>
      <c r="E502" s="536"/>
      <c r="F502" s="10"/>
      <c r="G502" s="11"/>
      <c r="H502" s="110"/>
      <c r="I502" s="110"/>
      <c r="J502" s="1"/>
      <c r="K502" s="1"/>
      <c r="L502" s="1"/>
      <c r="M502" s="1"/>
      <c r="N502" s="1"/>
      <c r="O502" s="1"/>
      <c r="P502" s="1"/>
      <c r="Q502" s="1"/>
      <c r="R502" s="1"/>
      <c r="S502" s="1"/>
      <c r="T502" s="1"/>
      <c r="U502" s="1"/>
      <c r="V502" s="1"/>
      <c r="W502" s="1"/>
      <c r="X502" s="1"/>
      <c r="Y502" s="1"/>
      <c r="Z502" s="1"/>
    </row>
    <row r="503" spans="1:26" ht="15.75" hidden="1">
      <c r="A503" s="14"/>
      <c r="B503" s="26"/>
      <c r="C503" s="447"/>
      <c r="D503" s="446"/>
      <c r="E503" s="536"/>
      <c r="F503" s="10"/>
      <c r="G503" s="11"/>
      <c r="H503" s="110"/>
      <c r="I503" s="110"/>
      <c r="J503" s="1"/>
      <c r="K503" s="1"/>
      <c r="L503" s="1"/>
      <c r="M503" s="1"/>
      <c r="N503" s="1"/>
      <c r="O503" s="1"/>
      <c r="P503" s="1"/>
      <c r="Q503" s="1"/>
      <c r="R503" s="1"/>
      <c r="S503" s="1"/>
      <c r="T503" s="1"/>
      <c r="U503" s="1"/>
      <c r="V503" s="1"/>
      <c r="W503" s="1"/>
      <c r="X503" s="1"/>
      <c r="Y503" s="1"/>
      <c r="Z503" s="1"/>
    </row>
    <row r="504" spans="1:26" ht="15.75" hidden="1">
      <c r="A504" s="14"/>
      <c r="B504" s="26"/>
      <c r="C504" s="447"/>
      <c r="D504" s="446"/>
      <c r="E504" s="536"/>
      <c r="F504" s="10"/>
      <c r="G504" s="11"/>
      <c r="H504" s="110"/>
      <c r="I504" s="110"/>
      <c r="J504" s="1"/>
      <c r="K504" s="1"/>
      <c r="L504" s="1"/>
      <c r="M504" s="1"/>
      <c r="N504" s="1"/>
      <c r="O504" s="1"/>
      <c r="P504" s="1"/>
      <c r="Q504" s="1"/>
      <c r="R504" s="1"/>
      <c r="S504" s="1"/>
      <c r="T504" s="1"/>
      <c r="U504" s="1"/>
      <c r="V504" s="1"/>
      <c r="W504" s="1"/>
      <c r="X504" s="1"/>
      <c r="Y504" s="1"/>
      <c r="Z504" s="1"/>
    </row>
    <row r="505" spans="1:26" ht="15.75" hidden="1">
      <c r="A505" s="14"/>
      <c r="B505" s="26"/>
      <c r="C505" s="447"/>
      <c r="D505" s="446"/>
      <c r="E505" s="536"/>
      <c r="F505" s="10"/>
      <c r="G505" s="11"/>
      <c r="H505" s="110"/>
      <c r="I505" s="110"/>
      <c r="J505" s="1"/>
      <c r="K505" s="1"/>
      <c r="L505" s="1"/>
      <c r="M505" s="1"/>
      <c r="N505" s="1"/>
      <c r="O505" s="1"/>
      <c r="P505" s="1"/>
      <c r="Q505" s="1"/>
      <c r="R505" s="1"/>
      <c r="S505" s="1"/>
      <c r="T505" s="1"/>
      <c r="U505" s="1"/>
      <c r="V505" s="1"/>
      <c r="W505" s="1"/>
      <c r="X505" s="1"/>
      <c r="Y505" s="1"/>
      <c r="Z505" s="1"/>
    </row>
    <row r="506" spans="1:26" ht="225">
      <c r="A506" s="12" t="s">
        <v>1431</v>
      </c>
      <c r="B506" s="26" t="s">
        <v>1432</v>
      </c>
      <c r="C506" s="447" t="s">
        <v>1433</v>
      </c>
      <c r="D506" s="446">
        <v>0</v>
      </c>
      <c r="E506" s="536" t="s">
        <v>137</v>
      </c>
      <c r="F506" s="10" t="s">
        <v>1435</v>
      </c>
      <c r="G506" s="11"/>
      <c r="H506" s="110"/>
      <c r="I506" s="110"/>
      <c r="J506" s="1"/>
      <c r="K506" s="1"/>
      <c r="L506" s="1"/>
      <c r="M506" s="1"/>
      <c r="N506" s="1"/>
      <c r="O506" s="1"/>
      <c r="P506" s="1"/>
      <c r="Q506" s="1"/>
      <c r="R506" s="1"/>
      <c r="S506" s="1"/>
      <c r="T506" s="1"/>
      <c r="U506" s="1"/>
      <c r="V506" s="1"/>
      <c r="W506" s="1"/>
      <c r="X506" s="1"/>
      <c r="Y506" s="1"/>
      <c r="Z506" s="1"/>
    </row>
    <row r="507" spans="1:26" ht="285">
      <c r="A507" s="12"/>
      <c r="B507" s="26"/>
      <c r="C507" s="447" t="s">
        <v>1436</v>
      </c>
      <c r="D507" s="446">
        <v>0</v>
      </c>
      <c r="E507" s="536" t="s">
        <v>137</v>
      </c>
      <c r="F507" s="10" t="s">
        <v>1437</v>
      </c>
      <c r="G507" s="11"/>
      <c r="H507" s="110"/>
      <c r="I507" s="110"/>
      <c r="J507" s="1"/>
      <c r="K507" s="1"/>
      <c r="L507" s="1"/>
      <c r="M507" s="1"/>
      <c r="N507" s="1"/>
      <c r="O507" s="1"/>
      <c r="P507" s="1"/>
      <c r="Q507" s="1"/>
      <c r="R507" s="1"/>
      <c r="S507" s="1"/>
      <c r="T507" s="1"/>
      <c r="U507" s="1"/>
      <c r="V507" s="1"/>
      <c r="W507" s="1"/>
      <c r="X507" s="1"/>
      <c r="Y507" s="1"/>
      <c r="Z507" s="1"/>
    </row>
    <row r="508" spans="1:26" ht="30">
      <c r="A508" s="12"/>
      <c r="B508" s="26"/>
      <c r="C508" s="447" t="s">
        <v>1438</v>
      </c>
      <c r="D508" s="446">
        <v>0</v>
      </c>
      <c r="E508" s="536" t="s">
        <v>137</v>
      </c>
      <c r="F508" s="10" t="s">
        <v>1439</v>
      </c>
      <c r="G508" s="11"/>
      <c r="H508" s="110"/>
      <c r="I508" s="110"/>
      <c r="J508" s="1"/>
      <c r="K508" s="1"/>
      <c r="L508" s="1"/>
      <c r="M508" s="1"/>
      <c r="N508" s="1"/>
      <c r="O508" s="1"/>
      <c r="P508" s="1"/>
      <c r="Q508" s="1"/>
      <c r="R508" s="1"/>
      <c r="S508" s="1"/>
      <c r="T508" s="1"/>
      <c r="U508" s="1"/>
      <c r="V508" s="1"/>
      <c r="W508" s="1"/>
      <c r="X508" s="1"/>
      <c r="Y508" s="1"/>
      <c r="Z508" s="1"/>
    </row>
    <row r="509" spans="1:26" ht="30">
      <c r="A509" s="12"/>
      <c r="B509" s="26"/>
      <c r="C509" s="447" t="s">
        <v>1444</v>
      </c>
      <c r="D509" s="446">
        <v>0</v>
      </c>
      <c r="E509" s="536" t="s">
        <v>137</v>
      </c>
      <c r="F509" s="10" t="s">
        <v>1439</v>
      </c>
      <c r="G509" s="11"/>
      <c r="H509" s="110"/>
      <c r="I509" s="110"/>
      <c r="J509" s="1"/>
      <c r="K509" s="1"/>
      <c r="L509" s="1"/>
      <c r="M509" s="1"/>
      <c r="N509" s="1"/>
      <c r="O509" s="1"/>
      <c r="P509" s="1"/>
      <c r="Q509" s="1"/>
      <c r="R509" s="1"/>
      <c r="S509" s="1"/>
      <c r="T509" s="1"/>
      <c r="U509" s="1"/>
      <c r="V509" s="1"/>
      <c r="W509" s="1"/>
      <c r="X509" s="1"/>
      <c r="Y509" s="1"/>
      <c r="Z509" s="1"/>
    </row>
    <row r="510" spans="1:26" ht="45">
      <c r="A510" s="12"/>
      <c r="B510" s="26"/>
      <c r="C510" s="447" t="s">
        <v>1446</v>
      </c>
      <c r="D510" s="446">
        <v>0</v>
      </c>
      <c r="E510" s="536" t="s">
        <v>137</v>
      </c>
      <c r="F510" s="10" t="s">
        <v>1439</v>
      </c>
      <c r="G510" s="11"/>
      <c r="H510" s="110"/>
      <c r="I510" s="110"/>
      <c r="J510" s="1"/>
      <c r="K510" s="1"/>
      <c r="L510" s="1"/>
      <c r="M510" s="1"/>
      <c r="N510" s="1"/>
      <c r="O510" s="1"/>
      <c r="P510" s="1"/>
      <c r="Q510" s="1"/>
      <c r="R510" s="1"/>
      <c r="S510" s="1"/>
      <c r="T510" s="1"/>
      <c r="U510" s="1"/>
      <c r="V510" s="1"/>
      <c r="W510" s="1"/>
      <c r="X510" s="1"/>
      <c r="Y510" s="1"/>
      <c r="Z510" s="1"/>
    </row>
    <row r="511" spans="1:26" ht="45">
      <c r="A511" s="12"/>
      <c r="B511" s="26"/>
      <c r="C511" s="447" t="s">
        <v>1449</v>
      </c>
      <c r="D511" s="446">
        <v>0</v>
      </c>
      <c r="E511" s="536" t="s">
        <v>137</v>
      </c>
      <c r="F511" s="10" t="s">
        <v>1439</v>
      </c>
      <c r="G511" s="11"/>
      <c r="H511" s="110"/>
      <c r="I511" s="110"/>
      <c r="J511" s="1"/>
      <c r="K511" s="1"/>
      <c r="L511" s="1"/>
      <c r="M511" s="1"/>
      <c r="N511" s="1"/>
      <c r="O511" s="1"/>
      <c r="P511" s="1"/>
      <c r="Q511" s="1"/>
      <c r="R511" s="1"/>
      <c r="S511" s="1"/>
      <c r="T511" s="1"/>
      <c r="U511" s="1"/>
      <c r="V511" s="1"/>
      <c r="W511" s="1"/>
      <c r="X511" s="1"/>
      <c r="Y511" s="1"/>
      <c r="Z511" s="1"/>
    </row>
    <row r="512" spans="1:26" ht="47.25" hidden="1">
      <c r="A512" s="14" t="s">
        <v>1451</v>
      </c>
      <c r="B512" s="26" t="s">
        <v>1453</v>
      </c>
      <c r="C512" s="511"/>
      <c r="D512" s="439"/>
      <c r="E512" s="536"/>
      <c r="F512" s="11"/>
      <c r="G512" s="1"/>
      <c r="H512" s="110"/>
      <c r="I512" s="110"/>
      <c r="J512" s="1"/>
      <c r="K512" s="1"/>
      <c r="L512" s="1"/>
      <c r="M512" s="1"/>
      <c r="N512" s="1"/>
      <c r="O512" s="1"/>
      <c r="P512" s="1"/>
      <c r="Q512" s="1"/>
      <c r="R512" s="1"/>
      <c r="S512" s="1"/>
      <c r="T512" s="1"/>
      <c r="U512" s="1"/>
      <c r="V512" s="1"/>
      <c r="W512" s="1"/>
      <c r="X512" s="1"/>
      <c r="Y512" s="1"/>
      <c r="Z512" s="1"/>
    </row>
    <row r="513" spans="1:26" ht="47.25" hidden="1">
      <c r="A513" s="14" t="s">
        <v>1454</v>
      </c>
      <c r="B513" s="26" t="s">
        <v>1456</v>
      </c>
      <c r="C513" s="447"/>
      <c r="D513" s="439"/>
      <c r="E513" s="536"/>
      <c r="F513" s="11"/>
      <c r="G513" s="1"/>
      <c r="H513" s="110"/>
      <c r="I513" s="110"/>
      <c r="J513" s="1"/>
      <c r="K513" s="1"/>
      <c r="L513" s="1"/>
      <c r="M513" s="1"/>
      <c r="N513" s="1"/>
      <c r="O513" s="1"/>
      <c r="P513" s="1"/>
      <c r="Q513" s="1"/>
      <c r="R513" s="1"/>
      <c r="S513" s="1"/>
      <c r="T513" s="1"/>
      <c r="U513" s="1"/>
      <c r="V513" s="1"/>
      <c r="W513" s="1"/>
      <c r="X513" s="1"/>
      <c r="Y513" s="1"/>
      <c r="Z513" s="1"/>
    </row>
    <row r="514" spans="1:26" ht="63" hidden="1">
      <c r="A514" s="14" t="s">
        <v>1459</v>
      </c>
      <c r="B514" s="26" t="s">
        <v>1460</v>
      </c>
      <c r="C514" s="447"/>
      <c r="D514" s="439"/>
      <c r="E514" s="536"/>
      <c r="F514" s="11"/>
      <c r="G514" s="1"/>
      <c r="H514" s="110"/>
      <c r="I514" s="110"/>
      <c r="J514" s="1"/>
      <c r="K514" s="1"/>
      <c r="L514" s="1"/>
      <c r="M514" s="1"/>
      <c r="N514" s="1"/>
      <c r="O514" s="1"/>
      <c r="P514" s="1"/>
      <c r="Q514" s="1"/>
      <c r="R514" s="1"/>
      <c r="S514" s="1"/>
      <c r="T514" s="1"/>
      <c r="U514" s="1"/>
      <c r="V514" s="1"/>
      <c r="W514" s="1"/>
      <c r="X514" s="1"/>
      <c r="Y514" s="1"/>
      <c r="Z514" s="1"/>
    </row>
    <row r="515" spans="1:26" ht="110.25" hidden="1">
      <c r="A515" s="14" t="s">
        <v>1463</v>
      </c>
      <c r="B515" s="26" t="s">
        <v>1464</v>
      </c>
      <c r="C515" s="449"/>
      <c r="D515" s="543"/>
      <c r="E515" s="536"/>
      <c r="F515" s="28"/>
      <c r="G515" s="11"/>
      <c r="H515" s="110"/>
      <c r="I515" s="110"/>
      <c r="J515" s="1"/>
      <c r="K515" s="1"/>
      <c r="L515" s="1"/>
      <c r="M515" s="1"/>
      <c r="N515" s="1"/>
      <c r="O515" s="1"/>
      <c r="P515" s="1"/>
      <c r="Q515" s="1"/>
      <c r="R515" s="1"/>
      <c r="S515" s="1"/>
      <c r="T515" s="1"/>
      <c r="U515" s="1"/>
      <c r="V515" s="1"/>
      <c r="W515" s="1"/>
      <c r="X515" s="1"/>
      <c r="Y515" s="1"/>
      <c r="Z515" s="1"/>
    </row>
    <row r="516" spans="1:26" ht="15.75" hidden="1">
      <c r="A516" s="14"/>
      <c r="B516" s="26"/>
      <c r="C516" s="449"/>
      <c r="D516" s="543"/>
      <c r="E516" s="536"/>
      <c r="F516" s="28"/>
      <c r="G516" s="11"/>
      <c r="H516" s="110"/>
      <c r="I516" s="110"/>
      <c r="J516" s="1"/>
      <c r="K516" s="1"/>
      <c r="L516" s="1"/>
      <c r="M516" s="1"/>
      <c r="N516" s="1"/>
      <c r="O516" s="1"/>
      <c r="P516" s="1"/>
      <c r="Q516" s="1"/>
      <c r="R516" s="1"/>
      <c r="S516" s="1"/>
      <c r="T516" s="1"/>
      <c r="U516" s="1"/>
      <c r="V516" s="1"/>
      <c r="W516" s="1"/>
      <c r="X516" s="1"/>
      <c r="Y516" s="1"/>
      <c r="Z516" s="1"/>
    </row>
    <row r="517" spans="1:26" ht="15.75" hidden="1">
      <c r="A517" s="14"/>
      <c r="B517" s="26"/>
      <c r="C517" s="449"/>
      <c r="D517" s="543"/>
      <c r="E517" s="536"/>
      <c r="F517" s="28"/>
      <c r="G517" s="11"/>
      <c r="H517" s="110"/>
      <c r="I517" s="110"/>
      <c r="J517" s="1"/>
      <c r="K517" s="1"/>
      <c r="L517" s="1"/>
      <c r="M517" s="1"/>
      <c r="N517" s="1"/>
      <c r="O517" s="1"/>
      <c r="P517" s="1"/>
      <c r="Q517" s="1"/>
      <c r="R517" s="1"/>
      <c r="S517" s="1"/>
      <c r="T517" s="1"/>
      <c r="U517" s="1"/>
      <c r="V517" s="1"/>
      <c r="W517" s="1"/>
      <c r="X517" s="1"/>
      <c r="Y517" s="1"/>
      <c r="Z517" s="1"/>
    </row>
    <row r="518" spans="1:26" ht="47.25" hidden="1">
      <c r="A518" s="14" t="s">
        <v>1465</v>
      </c>
      <c r="B518" s="26" t="s">
        <v>1466</v>
      </c>
      <c r="C518" s="449"/>
      <c r="D518" s="439"/>
      <c r="E518" s="536"/>
      <c r="F518" s="11"/>
      <c r="G518" s="11"/>
      <c r="H518" s="110"/>
      <c r="I518" s="110"/>
      <c r="J518" s="1"/>
      <c r="K518" s="1"/>
      <c r="L518" s="1"/>
      <c r="M518" s="1"/>
      <c r="N518" s="1"/>
      <c r="O518" s="1"/>
      <c r="P518" s="1"/>
      <c r="Q518" s="1"/>
      <c r="R518" s="1"/>
      <c r="S518" s="1"/>
      <c r="T518" s="1"/>
      <c r="U518" s="1"/>
      <c r="V518" s="1"/>
      <c r="W518" s="1"/>
      <c r="X518" s="1"/>
      <c r="Y518" s="1"/>
      <c r="Z518" s="1"/>
    </row>
    <row r="519" spans="1:26" ht="63" hidden="1">
      <c r="A519" s="14" t="s">
        <v>1467</v>
      </c>
      <c r="B519" s="26" t="s">
        <v>1468</v>
      </c>
      <c r="C519" s="447"/>
      <c r="D519" s="439"/>
      <c r="E519" s="536"/>
      <c r="F519" s="11"/>
      <c r="G519" s="11"/>
      <c r="H519" s="110"/>
      <c r="I519" s="110"/>
      <c r="J519" s="1"/>
      <c r="K519" s="1"/>
      <c r="L519" s="1"/>
      <c r="M519" s="1"/>
      <c r="N519" s="1"/>
      <c r="O519" s="1"/>
      <c r="P519" s="1"/>
      <c r="Q519" s="1"/>
      <c r="R519" s="1"/>
      <c r="S519" s="1"/>
      <c r="T519" s="1"/>
      <c r="U519" s="1"/>
      <c r="V519" s="1"/>
      <c r="W519" s="1"/>
      <c r="X519" s="1"/>
      <c r="Y519" s="1"/>
      <c r="Z519" s="1"/>
    </row>
    <row r="520" spans="1:26" ht="18.75">
      <c r="A520" s="67"/>
      <c r="B520" s="1068" t="s">
        <v>1471</v>
      </c>
      <c r="C520" s="1056"/>
      <c r="D520" s="1056"/>
      <c r="E520" s="1056"/>
      <c r="F520" s="1056"/>
      <c r="G520" s="1069"/>
      <c r="H520" s="110">
        <f>H521+H529+H539+H544+H554+H567</f>
        <v>0</v>
      </c>
      <c r="I520" s="110">
        <f>I521+I529+I539+I544+I554+I567</f>
        <v>96</v>
      </c>
      <c r="J520" s="1"/>
      <c r="K520" s="1"/>
      <c r="L520" s="1"/>
      <c r="M520" s="1"/>
      <c r="N520" s="1"/>
      <c r="O520" s="1"/>
      <c r="P520" s="1"/>
      <c r="Q520" s="1"/>
      <c r="R520" s="1"/>
      <c r="S520" s="1"/>
      <c r="T520" s="1"/>
      <c r="U520" s="1"/>
      <c r="V520" s="1"/>
      <c r="W520" s="1"/>
      <c r="X520" s="1"/>
      <c r="Y520" s="1"/>
      <c r="Z520" s="1"/>
    </row>
    <row r="521" spans="1:26" ht="39.75" customHeight="1">
      <c r="A521" s="30" t="s">
        <v>1474</v>
      </c>
      <c r="B521" s="1067" t="s">
        <v>1475</v>
      </c>
      <c r="C521" s="1056"/>
      <c r="D521" s="1056"/>
      <c r="E521" s="1056"/>
      <c r="F521" s="1056"/>
      <c r="G521" s="1052"/>
      <c r="H521" s="110">
        <f>SUM(D525:D528)</f>
        <v>0</v>
      </c>
      <c r="I521" s="110">
        <f>COUNT(D525:D528)*2</f>
        <v>8</v>
      </c>
      <c r="J521" s="1"/>
      <c r="K521" s="1"/>
      <c r="L521" s="1"/>
      <c r="M521" s="1"/>
      <c r="N521" s="1"/>
      <c r="O521" s="1"/>
      <c r="P521" s="1"/>
      <c r="Q521" s="1"/>
      <c r="R521" s="1"/>
      <c r="S521" s="1"/>
      <c r="T521" s="1"/>
      <c r="U521" s="1"/>
      <c r="V521" s="1"/>
      <c r="W521" s="1"/>
      <c r="X521" s="1"/>
      <c r="Y521" s="1"/>
      <c r="Z521" s="1"/>
    </row>
    <row r="522" spans="1:26" ht="31.5" hidden="1">
      <c r="A522" s="68" t="s">
        <v>1476</v>
      </c>
      <c r="B522" s="26" t="s">
        <v>1478</v>
      </c>
      <c r="C522" s="522"/>
      <c r="E522" s="448"/>
      <c r="F522" s="29"/>
      <c r="G522" s="29"/>
      <c r="H522" s="110"/>
      <c r="I522" s="110"/>
      <c r="J522" s="1"/>
      <c r="K522" s="1"/>
      <c r="L522" s="1"/>
      <c r="M522" s="1"/>
      <c r="N522" s="1"/>
      <c r="O522" s="1"/>
      <c r="P522" s="1"/>
      <c r="Q522" s="1"/>
      <c r="R522" s="1"/>
      <c r="S522" s="1"/>
      <c r="T522" s="1"/>
      <c r="U522" s="1"/>
      <c r="V522" s="1"/>
      <c r="W522" s="1"/>
      <c r="X522" s="1"/>
      <c r="Y522" s="1"/>
      <c r="Z522" s="1"/>
    </row>
    <row r="523" spans="1:26" ht="63" hidden="1">
      <c r="A523" s="68" t="s">
        <v>1479</v>
      </c>
      <c r="B523" s="26" t="s">
        <v>1480</v>
      </c>
      <c r="C523" s="449"/>
      <c r="E523" s="448"/>
      <c r="F523" s="29"/>
      <c r="G523" s="29"/>
      <c r="H523" s="110"/>
      <c r="I523" s="110"/>
      <c r="J523" s="1"/>
      <c r="K523" s="1"/>
      <c r="L523" s="1"/>
      <c r="M523" s="1"/>
      <c r="N523" s="1"/>
      <c r="O523" s="1"/>
      <c r="P523" s="1"/>
      <c r="Q523" s="1"/>
      <c r="R523" s="1"/>
      <c r="S523" s="1"/>
      <c r="T523" s="1"/>
      <c r="U523" s="1"/>
      <c r="V523" s="1"/>
      <c r="W523" s="1"/>
      <c r="X523" s="1"/>
      <c r="Y523" s="1"/>
      <c r="Z523" s="1"/>
    </row>
    <row r="524" spans="1:26" ht="31.5" hidden="1">
      <c r="A524" s="68" t="s">
        <v>1481</v>
      </c>
      <c r="B524" s="26" t="s">
        <v>1482</v>
      </c>
      <c r="C524" s="522"/>
      <c r="E524" s="448"/>
      <c r="F524" s="29"/>
      <c r="G524" s="29"/>
      <c r="H524" s="110"/>
      <c r="I524" s="110"/>
      <c r="J524" s="1"/>
      <c r="K524" s="1"/>
      <c r="L524" s="1"/>
      <c r="M524" s="1"/>
      <c r="N524" s="1"/>
      <c r="O524" s="1"/>
      <c r="P524" s="1"/>
      <c r="Q524" s="1"/>
      <c r="R524" s="1"/>
      <c r="S524" s="1"/>
      <c r="T524" s="1"/>
      <c r="U524" s="1"/>
      <c r="V524" s="1"/>
      <c r="W524" s="1"/>
      <c r="X524" s="1"/>
      <c r="Y524" s="1"/>
      <c r="Z524" s="1"/>
    </row>
    <row r="525" spans="1:26" ht="47.25">
      <c r="A525" s="69" t="s">
        <v>1484</v>
      </c>
      <c r="B525" s="26" t="s">
        <v>1487</v>
      </c>
      <c r="C525" s="451" t="s">
        <v>1488</v>
      </c>
      <c r="D525" s="488">
        <v>0</v>
      </c>
      <c r="E525" s="448" t="s">
        <v>137</v>
      </c>
      <c r="F525" s="18" t="s">
        <v>1489</v>
      </c>
      <c r="G525" s="29"/>
      <c r="H525" s="110"/>
      <c r="I525" s="110"/>
      <c r="J525" s="1"/>
      <c r="K525" s="1"/>
      <c r="L525" s="1"/>
      <c r="M525" s="1"/>
      <c r="N525" s="1"/>
      <c r="O525" s="1"/>
      <c r="P525" s="1"/>
      <c r="Q525" s="1"/>
      <c r="R525" s="1"/>
      <c r="S525" s="1"/>
      <c r="T525" s="1"/>
      <c r="U525" s="1"/>
      <c r="V525" s="1"/>
      <c r="W525" s="1"/>
      <c r="X525" s="1"/>
      <c r="Y525" s="1"/>
      <c r="Z525" s="1"/>
    </row>
    <row r="526" spans="1:26" ht="30">
      <c r="A526" s="69"/>
      <c r="B526" s="26"/>
      <c r="C526" s="451" t="s">
        <v>1491</v>
      </c>
      <c r="D526" s="488">
        <v>0</v>
      </c>
      <c r="E526" s="448" t="s">
        <v>137</v>
      </c>
      <c r="F526" s="18"/>
      <c r="G526" s="29"/>
      <c r="H526" s="110"/>
      <c r="I526" s="110"/>
      <c r="J526" s="1"/>
      <c r="K526" s="1"/>
      <c r="L526" s="1"/>
      <c r="M526" s="1"/>
      <c r="N526" s="1"/>
      <c r="O526" s="1"/>
      <c r="P526" s="1"/>
      <c r="Q526" s="1"/>
      <c r="R526" s="1"/>
      <c r="S526" s="1"/>
      <c r="T526" s="1"/>
      <c r="U526" s="1"/>
      <c r="V526" s="1"/>
      <c r="W526" s="1"/>
      <c r="X526" s="1"/>
      <c r="Y526" s="1"/>
      <c r="Z526" s="1"/>
    </row>
    <row r="527" spans="1:26" ht="63">
      <c r="A527" s="69" t="s">
        <v>1493</v>
      </c>
      <c r="B527" s="26" t="s">
        <v>1494</v>
      </c>
      <c r="C527" s="523" t="s">
        <v>1495</v>
      </c>
      <c r="D527" s="488">
        <v>0</v>
      </c>
      <c r="E527" s="448" t="s">
        <v>137</v>
      </c>
      <c r="F527" s="10" t="s">
        <v>1497</v>
      </c>
      <c r="G527" s="29"/>
      <c r="H527" s="110"/>
      <c r="I527" s="110"/>
      <c r="J527" s="1"/>
      <c r="K527" s="1"/>
      <c r="L527" s="1"/>
      <c r="M527" s="1"/>
      <c r="N527" s="1"/>
      <c r="O527" s="1"/>
      <c r="P527" s="1"/>
      <c r="Q527" s="1"/>
      <c r="R527" s="1"/>
      <c r="S527" s="1"/>
      <c r="T527" s="1"/>
      <c r="U527" s="1"/>
      <c r="V527" s="1"/>
      <c r="W527" s="1"/>
      <c r="X527" s="1"/>
      <c r="Y527" s="1"/>
      <c r="Z527" s="1"/>
    </row>
    <row r="528" spans="1:26" ht="31.5">
      <c r="A528" s="69" t="s">
        <v>1498</v>
      </c>
      <c r="B528" s="70" t="s">
        <v>1499</v>
      </c>
      <c r="C528" s="450" t="s">
        <v>1501</v>
      </c>
      <c r="D528" s="446">
        <v>0</v>
      </c>
      <c r="E528" s="448" t="s">
        <v>137</v>
      </c>
      <c r="F528" s="29"/>
      <c r="G528" s="29"/>
      <c r="H528" s="110"/>
      <c r="I528" s="110"/>
      <c r="J528" s="1"/>
      <c r="K528" s="1"/>
      <c r="L528" s="1"/>
      <c r="M528" s="1"/>
      <c r="N528" s="1"/>
      <c r="O528" s="1"/>
      <c r="P528" s="1"/>
      <c r="Q528" s="1"/>
      <c r="R528" s="1"/>
      <c r="S528" s="1"/>
      <c r="T528" s="1"/>
      <c r="U528" s="1"/>
      <c r="V528" s="1"/>
      <c r="W528" s="1"/>
      <c r="X528" s="1"/>
      <c r="Y528" s="1"/>
      <c r="Z528" s="1"/>
    </row>
    <row r="529" spans="1:26" ht="39.75" customHeight="1">
      <c r="A529" s="30" t="s">
        <v>1502</v>
      </c>
      <c r="B529" s="1067" t="s">
        <v>1503</v>
      </c>
      <c r="C529" s="1056"/>
      <c r="D529" s="1056"/>
      <c r="E529" s="1056"/>
      <c r="F529" s="1056"/>
      <c r="G529" s="1052"/>
      <c r="H529" s="110">
        <f>SUM(D530:D538)</f>
        <v>0</v>
      </c>
      <c r="I529" s="110">
        <f>COUNT(D530:D538)*2</f>
        <v>18</v>
      </c>
      <c r="J529" s="1"/>
      <c r="K529" s="1"/>
      <c r="L529" s="1"/>
      <c r="M529" s="1"/>
      <c r="N529" s="1"/>
      <c r="O529" s="1"/>
      <c r="P529" s="1"/>
      <c r="Q529" s="1"/>
      <c r="R529" s="1"/>
      <c r="S529" s="1"/>
      <c r="T529" s="1"/>
      <c r="U529" s="1"/>
      <c r="V529" s="1"/>
      <c r="W529" s="1"/>
      <c r="X529" s="1"/>
      <c r="Y529" s="1"/>
      <c r="Z529" s="1"/>
    </row>
    <row r="530" spans="1:26" ht="45">
      <c r="A530" s="69" t="s">
        <v>1505</v>
      </c>
      <c r="B530" s="26" t="s">
        <v>1506</v>
      </c>
      <c r="C530" s="451" t="s">
        <v>1507</v>
      </c>
      <c r="D530" s="488">
        <v>0</v>
      </c>
      <c r="E530" s="448" t="s">
        <v>183</v>
      </c>
      <c r="F530" s="28" t="s">
        <v>1508</v>
      </c>
      <c r="G530" s="29"/>
      <c r="H530" s="110"/>
      <c r="I530" s="110"/>
      <c r="J530" s="1"/>
      <c r="K530" s="1"/>
      <c r="L530" s="1"/>
      <c r="M530" s="1"/>
      <c r="N530" s="1"/>
      <c r="O530" s="1"/>
      <c r="P530" s="1"/>
      <c r="Q530" s="1"/>
      <c r="R530" s="1"/>
      <c r="S530" s="1"/>
      <c r="T530" s="1"/>
      <c r="U530" s="1"/>
      <c r="V530" s="1"/>
      <c r="W530" s="1"/>
      <c r="X530" s="1"/>
      <c r="Y530" s="1"/>
      <c r="Z530" s="1"/>
    </row>
    <row r="531" spans="1:26" ht="30">
      <c r="A531" s="69"/>
      <c r="B531" s="26"/>
      <c r="C531" s="451" t="s">
        <v>1509</v>
      </c>
      <c r="D531" s="488">
        <v>0</v>
      </c>
      <c r="E531" s="448" t="s">
        <v>264</v>
      </c>
      <c r="F531" s="28" t="s">
        <v>1510</v>
      </c>
      <c r="G531" s="29"/>
      <c r="H531" s="110"/>
      <c r="I531" s="110"/>
      <c r="J531" s="1"/>
      <c r="K531" s="1"/>
      <c r="L531" s="1"/>
      <c r="M531" s="1"/>
      <c r="N531" s="1"/>
      <c r="O531" s="1"/>
      <c r="P531" s="1"/>
      <c r="Q531" s="1"/>
      <c r="R531" s="1"/>
      <c r="S531" s="1"/>
      <c r="T531" s="1"/>
      <c r="U531" s="1"/>
      <c r="V531" s="1"/>
      <c r="W531" s="1"/>
      <c r="X531" s="1"/>
      <c r="Y531" s="1"/>
      <c r="Z531" s="1"/>
    </row>
    <row r="532" spans="1:26" ht="45">
      <c r="A532" s="69"/>
      <c r="B532" s="26"/>
      <c r="C532" s="451" t="s">
        <v>1511</v>
      </c>
      <c r="D532" s="488">
        <v>0</v>
      </c>
      <c r="E532" s="448" t="s">
        <v>264</v>
      </c>
      <c r="F532" s="28" t="s">
        <v>1513</v>
      </c>
      <c r="G532" s="29"/>
      <c r="H532" s="110"/>
      <c r="I532" s="110"/>
      <c r="J532" s="1"/>
      <c r="K532" s="1"/>
      <c r="L532" s="1"/>
      <c r="M532" s="1"/>
      <c r="N532" s="1"/>
      <c r="O532" s="1"/>
      <c r="P532" s="1"/>
      <c r="Q532" s="1"/>
      <c r="R532" s="1"/>
      <c r="S532" s="1"/>
      <c r="T532" s="1"/>
      <c r="U532" s="1"/>
      <c r="V532" s="1"/>
      <c r="W532" s="1"/>
      <c r="X532" s="1"/>
      <c r="Y532" s="1"/>
      <c r="Z532" s="1"/>
    </row>
    <row r="533" spans="1:26" ht="30">
      <c r="A533" s="69"/>
      <c r="B533" s="26"/>
      <c r="C533" s="451" t="s">
        <v>1516</v>
      </c>
      <c r="D533" s="488">
        <v>0</v>
      </c>
      <c r="E533" s="448" t="s">
        <v>264</v>
      </c>
      <c r="F533" s="28" t="s">
        <v>1518</v>
      </c>
      <c r="G533" s="29"/>
      <c r="H533" s="110"/>
      <c r="I533" s="110"/>
      <c r="J533" s="1"/>
      <c r="K533" s="1"/>
      <c r="L533" s="1"/>
      <c r="M533" s="1"/>
      <c r="N533" s="1"/>
      <c r="O533" s="1"/>
      <c r="P533" s="1"/>
      <c r="Q533" s="1"/>
      <c r="R533" s="1"/>
      <c r="S533" s="1"/>
      <c r="T533" s="1"/>
      <c r="U533" s="1"/>
      <c r="V533" s="1"/>
      <c r="W533" s="1"/>
      <c r="X533" s="1"/>
      <c r="Y533" s="1"/>
      <c r="Z533" s="1"/>
    </row>
    <row r="534" spans="1:26" ht="60">
      <c r="A534" s="69"/>
      <c r="B534" s="26"/>
      <c r="C534" s="451" t="s">
        <v>1520</v>
      </c>
      <c r="D534" s="488">
        <v>0</v>
      </c>
      <c r="E534" s="448" t="s">
        <v>183</v>
      </c>
      <c r="F534" s="28" t="s">
        <v>1521</v>
      </c>
      <c r="G534" s="29"/>
      <c r="H534" s="110"/>
      <c r="I534" s="110"/>
      <c r="J534" s="1"/>
      <c r="K534" s="1"/>
      <c r="L534" s="1"/>
      <c r="M534" s="1"/>
      <c r="N534" s="1"/>
      <c r="O534" s="1"/>
      <c r="P534" s="1"/>
      <c r="Q534" s="1"/>
      <c r="R534" s="1"/>
      <c r="S534" s="1"/>
      <c r="T534" s="1"/>
      <c r="U534" s="1"/>
      <c r="V534" s="1"/>
      <c r="W534" s="1"/>
      <c r="X534" s="1"/>
      <c r="Y534" s="1"/>
      <c r="Z534" s="1"/>
    </row>
    <row r="535" spans="1:26" ht="47.25">
      <c r="A535" s="69" t="s">
        <v>1522</v>
      </c>
      <c r="B535" s="26" t="s">
        <v>1523</v>
      </c>
      <c r="C535" s="451" t="s">
        <v>1524</v>
      </c>
      <c r="D535" s="488">
        <v>0</v>
      </c>
      <c r="E535" s="448" t="s">
        <v>87</v>
      </c>
      <c r="F535" s="28" t="s">
        <v>1525</v>
      </c>
      <c r="G535" s="29"/>
      <c r="H535" s="110"/>
      <c r="I535" s="110"/>
      <c r="J535" s="1"/>
      <c r="K535" s="1"/>
      <c r="L535" s="1"/>
      <c r="M535" s="1"/>
      <c r="N535" s="1"/>
      <c r="O535" s="1"/>
      <c r="P535" s="1"/>
      <c r="Q535" s="1"/>
      <c r="R535" s="1"/>
      <c r="S535" s="1"/>
      <c r="T535" s="1"/>
      <c r="U535" s="1"/>
      <c r="V535" s="1"/>
      <c r="W535" s="1"/>
      <c r="X535" s="1"/>
      <c r="Y535" s="1"/>
      <c r="Z535" s="1"/>
    </row>
    <row r="536" spans="1:26" ht="30">
      <c r="A536" s="69"/>
      <c r="B536" s="26"/>
      <c r="C536" s="451" t="s">
        <v>1526</v>
      </c>
      <c r="D536" s="488">
        <v>0</v>
      </c>
      <c r="E536" s="448" t="s">
        <v>350</v>
      </c>
      <c r="F536" s="18"/>
      <c r="G536" s="29"/>
      <c r="H536" s="110"/>
      <c r="I536" s="110"/>
      <c r="J536" s="1"/>
      <c r="K536" s="1"/>
      <c r="L536" s="1"/>
      <c r="M536" s="1"/>
      <c r="N536" s="1"/>
      <c r="O536" s="1"/>
      <c r="P536" s="1"/>
      <c r="Q536" s="1"/>
      <c r="R536" s="1"/>
      <c r="S536" s="1"/>
      <c r="T536" s="1"/>
      <c r="U536" s="1"/>
      <c r="V536" s="1"/>
      <c r="W536" s="1"/>
      <c r="X536" s="1"/>
      <c r="Y536" s="1"/>
      <c r="Z536" s="1"/>
    </row>
    <row r="537" spans="1:26" ht="47.25">
      <c r="A537" s="69" t="s">
        <v>1527</v>
      </c>
      <c r="B537" s="26" t="s">
        <v>1528</v>
      </c>
      <c r="C537" s="451" t="s">
        <v>1529</v>
      </c>
      <c r="D537" s="488">
        <v>0</v>
      </c>
      <c r="E537" s="448" t="s">
        <v>183</v>
      </c>
      <c r="F537" s="18"/>
      <c r="G537" s="29"/>
      <c r="H537" s="110"/>
      <c r="I537" s="110"/>
      <c r="J537" s="1"/>
      <c r="K537" s="1"/>
      <c r="L537" s="1"/>
      <c r="M537" s="1"/>
      <c r="N537" s="1"/>
      <c r="O537" s="1"/>
      <c r="P537" s="1"/>
      <c r="Q537" s="1"/>
      <c r="R537" s="1"/>
      <c r="S537" s="1"/>
      <c r="T537" s="1"/>
      <c r="U537" s="1"/>
      <c r="V537" s="1"/>
      <c r="W537" s="1"/>
      <c r="X537" s="1"/>
      <c r="Y537" s="1"/>
      <c r="Z537" s="1"/>
    </row>
    <row r="538" spans="1:26" ht="60">
      <c r="A538" s="69"/>
      <c r="B538" s="26"/>
      <c r="C538" s="447" t="s">
        <v>1531</v>
      </c>
      <c r="D538" s="446">
        <v>0</v>
      </c>
      <c r="E538" s="452" t="s">
        <v>264</v>
      </c>
      <c r="F538" s="19" t="s">
        <v>1532</v>
      </c>
      <c r="G538" s="29"/>
      <c r="H538" s="110"/>
      <c r="I538" s="110"/>
      <c r="J538" s="1"/>
      <c r="K538" s="1"/>
      <c r="L538" s="1"/>
      <c r="M538" s="1"/>
      <c r="N538" s="1"/>
      <c r="O538" s="1"/>
      <c r="P538" s="1"/>
      <c r="Q538" s="1"/>
      <c r="R538" s="1"/>
      <c r="S538" s="1"/>
      <c r="T538" s="1"/>
      <c r="U538" s="1"/>
      <c r="V538" s="1"/>
      <c r="W538" s="1"/>
      <c r="X538" s="1"/>
      <c r="Y538" s="1"/>
      <c r="Z538" s="1"/>
    </row>
    <row r="539" spans="1:26" ht="39.75" customHeight="1">
      <c r="A539" s="30" t="s">
        <v>1533</v>
      </c>
      <c r="B539" s="1067" t="s">
        <v>1534</v>
      </c>
      <c r="C539" s="1056"/>
      <c r="D539" s="1056"/>
      <c r="E539" s="1056"/>
      <c r="F539" s="1056"/>
      <c r="G539" s="1052"/>
      <c r="H539" s="110">
        <f>SUM(D540:D543)</f>
        <v>0</v>
      </c>
      <c r="I539" s="110">
        <f>COUNT(D540:D543)*2</f>
        <v>8</v>
      </c>
      <c r="J539" s="1"/>
      <c r="K539" s="1"/>
      <c r="L539" s="1"/>
      <c r="M539" s="1"/>
      <c r="N539" s="1"/>
      <c r="O539" s="1"/>
      <c r="P539" s="1"/>
      <c r="Q539" s="1"/>
      <c r="R539" s="1"/>
      <c r="S539" s="1"/>
      <c r="T539" s="1"/>
      <c r="U539" s="1"/>
      <c r="V539" s="1"/>
      <c r="W539" s="1"/>
      <c r="X539" s="1"/>
      <c r="Y539" s="1"/>
      <c r="Z539" s="1"/>
    </row>
    <row r="540" spans="1:26" ht="47.25">
      <c r="A540" s="69" t="s">
        <v>1538</v>
      </c>
      <c r="B540" s="71" t="s">
        <v>1539</v>
      </c>
      <c r="C540" s="449" t="s">
        <v>1545</v>
      </c>
      <c r="D540" s="446">
        <v>0</v>
      </c>
      <c r="E540" s="448" t="s">
        <v>264</v>
      </c>
      <c r="F540" s="29"/>
      <c r="G540" s="29"/>
      <c r="H540" s="110"/>
      <c r="I540" s="110"/>
      <c r="J540" s="1"/>
      <c r="K540" s="1"/>
      <c r="L540" s="1"/>
      <c r="M540" s="1"/>
      <c r="N540" s="1"/>
      <c r="O540" s="1"/>
      <c r="P540" s="1"/>
      <c r="Q540" s="1"/>
      <c r="R540" s="1"/>
      <c r="S540" s="1"/>
      <c r="T540" s="1"/>
      <c r="U540" s="1"/>
      <c r="V540" s="1"/>
      <c r="W540" s="1"/>
      <c r="X540" s="1"/>
      <c r="Y540" s="1"/>
      <c r="Z540" s="1"/>
    </row>
    <row r="541" spans="1:26" ht="15.75">
      <c r="A541" s="69"/>
      <c r="B541" s="71"/>
      <c r="C541" s="449" t="s">
        <v>1547</v>
      </c>
      <c r="D541" s="446">
        <v>0</v>
      </c>
      <c r="E541" s="448" t="s">
        <v>264</v>
      </c>
      <c r="F541" s="29"/>
      <c r="G541" s="29"/>
      <c r="H541" s="110"/>
      <c r="I541" s="110"/>
      <c r="J541" s="1"/>
      <c r="K541" s="1"/>
      <c r="L541" s="1"/>
      <c r="M541" s="1"/>
      <c r="N541" s="1"/>
      <c r="O541" s="1"/>
      <c r="P541" s="1"/>
      <c r="Q541" s="1"/>
      <c r="R541" s="1"/>
      <c r="S541" s="1"/>
      <c r="T541" s="1"/>
      <c r="U541" s="1"/>
      <c r="V541" s="1"/>
      <c r="W541" s="1"/>
      <c r="X541" s="1"/>
      <c r="Y541" s="1"/>
      <c r="Z541" s="1"/>
    </row>
    <row r="542" spans="1:26" ht="45">
      <c r="A542" s="69" t="s">
        <v>1549</v>
      </c>
      <c r="B542" s="26" t="s">
        <v>1550</v>
      </c>
      <c r="C542" s="450" t="s">
        <v>1551</v>
      </c>
      <c r="D542" s="446">
        <v>0</v>
      </c>
      <c r="E542" s="448" t="s">
        <v>264</v>
      </c>
      <c r="F542" s="29"/>
      <c r="G542" s="29"/>
      <c r="H542" s="110"/>
      <c r="I542" s="110"/>
      <c r="J542" s="1"/>
      <c r="K542" s="1"/>
      <c r="L542" s="1"/>
      <c r="M542" s="1"/>
      <c r="N542" s="1"/>
      <c r="O542" s="1"/>
      <c r="P542" s="1"/>
      <c r="Q542" s="1"/>
      <c r="R542" s="1"/>
      <c r="S542" s="1"/>
      <c r="T542" s="1"/>
      <c r="U542" s="1"/>
      <c r="V542" s="1"/>
      <c r="W542" s="1"/>
      <c r="X542" s="1"/>
      <c r="Y542" s="1"/>
      <c r="Z542" s="1"/>
    </row>
    <row r="543" spans="1:26" ht="45">
      <c r="A543" s="69"/>
      <c r="B543" s="26"/>
      <c r="C543" s="450" t="s">
        <v>1553</v>
      </c>
      <c r="D543" s="446">
        <v>0</v>
      </c>
      <c r="E543" s="448" t="s">
        <v>350</v>
      </c>
      <c r="F543" s="29"/>
      <c r="G543" s="29"/>
      <c r="H543" s="110"/>
      <c r="I543" s="110"/>
      <c r="J543" s="1"/>
      <c r="K543" s="1"/>
      <c r="L543" s="1"/>
      <c r="M543" s="1"/>
      <c r="N543" s="1"/>
      <c r="O543" s="1"/>
      <c r="P543" s="1"/>
      <c r="Q543" s="1"/>
      <c r="R543" s="1"/>
      <c r="S543" s="1"/>
      <c r="T543" s="1"/>
      <c r="U543" s="1"/>
      <c r="V543" s="1"/>
      <c r="W543" s="1"/>
      <c r="X543" s="1"/>
      <c r="Y543" s="1"/>
      <c r="Z543" s="1"/>
    </row>
    <row r="544" spans="1:26" ht="39.75" customHeight="1">
      <c r="A544" s="30" t="s">
        <v>1554</v>
      </c>
      <c r="B544" s="1067" t="s">
        <v>1556</v>
      </c>
      <c r="C544" s="1056"/>
      <c r="D544" s="1056"/>
      <c r="E544" s="1056"/>
      <c r="F544" s="1056"/>
      <c r="G544" s="1052"/>
      <c r="H544" s="110">
        <f>SUM(D545:D553)</f>
        <v>0</v>
      </c>
      <c r="I544" s="110">
        <f>COUNT(D545:D553)*2</f>
        <v>18</v>
      </c>
      <c r="J544" s="1"/>
      <c r="K544" s="1"/>
      <c r="L544" s="1"/>
      <c r="M544" s="1"/>
      <c r="N544" s="1"/>
      <c r="O544" s="1"/>
      <c r="P544" s="1"/>
      <c r="Q544" s="1"/>
      <c r="R544" s="1"/>
      <c r="S544" s="1"/>
      <c r="T544" s="1"/>
      <c r="U544" s="1"/>
      <c r="V544" s="1"/>
      <c r="W544" s="1"/>
      <c r="X544" s="1"/>
      <c r="Y544" s="1"/>
      <c r="Z544" s="1"/>
    </row>
    <row r="545" spans="1:26" ht="120">
      <c r="A545" s="69" t="s">
        <v>1559</v>
      </c>
      <c r="B545" s="72" t="s">
        <v>1560</v>
      </c>
      <c r="C545" s="524" t="s">
        <v>1561</v>
      </c>
      <c r="D545" s="488">
        <v>0</v>
      </c>
      <c r="E545" s="448" t="s">
        <v>87</v>
      </c>
      <c r="F545" s="28" t="s">
        <v>1562</v>
      </c>
      <c r="G545" s="29"/>
      <c r="H545" s="110"/>
      <c r="I545" s="110"/>
      <c r="J545" s="1"/>
      <c r="K545" s="1"/>
      <c r="L545" s="1"/>
      <c r="M545" s="1"/>
      <c r="N545" s="1"/>
      <c r="O545" s="1"/>
      <c r="P545" s="1"/>
      <c r="Q545" s="1"/>
      <c r="R545" s="1"/>
      <c r="S545" s="1"/>
      <c r="T545" s="1"/>
      <c r="U545" s="1"/>
      <c r="V545" s="1"/>
      <c r="W545" s="1"/>
      <c r="X545" s="1"/>
      <c r="Y545" s="1"/>
      <c r="Z545" s="1"/>
    </row>
    <row r="546" spans="1:26" ht="165">
      <c r="A546" s="69"/>
      <c r="B546" s="72"/>
      <c r="C546" s="450" t="s">
        <v>1563</v>
      </c>
      <c r="D546" s="488">
        <v>0</v>
      </c>
      <c r="E546" s="448" t="s">
        <v>87</v>
      </c>
      <c r="F546" s="28" t="s">
        <v>1564</v>
      </c>
      <c r="G546" s="29"/>
      <c r="H546" s="110"/>
      <c r="I546" s="110"/>
      <c r="J546" s="1"/>
      <c r="K546" s="1"/>
      <c r="L546" s="1"/>
      <c r="M546" s="1"/>
      <c r="N546" s="1"/>
      <c r="O546" s="1"/>
      <c r="P546" s="1"/>
      <c r="Q546" s="1"/>
      <c r="R546" s="1"/>
      <c r="S546" s="1"/>
      <c r="T546" s="1"/>
      <c r="U546" s="1"/>
      <c r="V546" s="1"/>
      <c r="W546" s="1"/>
      <c r="X546" s="1"/>
      <c r="Y546" s="1"/>
      <c r="Z546" s="1"/>
    </row>
    <row r="547" spans="1:26" ht="45">
      <c r="A547" s="69"/>
      <c r="B547" s="72"/>
      <c r="C547" s="447" t="s">
        <v>1565</v>
      </c>
      <c r="D547" s="446">
        <v>0</v>
      </c>
      <c r="E547" s="448" t="s">
        <v>87</v>
      </c>
      <c r="F547" s="11" t="s">
        <v>1566</v>
      </c>
      <c r="G547" s="29"/>
      <c r="H547" s="110"/>
      <c r="I547" s="110"/>
      <c r="J547" s="1"/>
      <c r="K547" s="1"/>
      <c r="L547" s="1"/>
      <c r="M547" s="1"/>
      <c r="N547" s="1"/>
      <c r="O547" s="1"/>
      <c r="P547" s="1"/>
      <c r="Q547" s="1"/>
      <c r="R547" s="1"/>
      <c r="S547" s="1"/>
      <c r="T547" s="1"/>
      <c r="U547" s="1"/>
      <c r="V547" s="1"/>
      <c r="W547" s="1"/>
      <c r="X547" s="1"/>
      <c r="Y547" s="1"/>
      <c r="Z547" s="1"/>
    </row>
    <row r="548" spans="1:26" ht="60">
      <c r="A548" s="69"/>
      <c r="B548" s="72"/>
      <c r="C548" s="447" t="s">
        <v>1567</v>
      </c>
      <c r="D548" s="488">
        <v>0</v>
      </c>
      <c r="E548" s="448" t="s">
        <v>87</v>
      </c>
      <c r="F548" s="19" t="s">
        <v>1568</v>
      </c>
      <c r="G548" s="29"/>
      <c r="H548" s="110"/>
      <c r="I548" s="110"/>
      <c r="J548" s="1"/>
      <c r="K548" s="1"/>
      <c r="L548" s="1"/>
      <c r="M548" s="1"/>
      <c r="N548" s="1"/>
      <c r="O548" s="1"/>
      <c r="P548" s="1"/>
      <c r="Q548" s="1"/>
      <c r="R548" s="1"/>
      <c r="S548" s="1"/>
      <c r="T548" s="1"/>
      <c r="U548" s="1"/>
      <c r="V548" s="1"/>
      <c r="W548" s="1"/>
      <c r="X548" s="1"/>
      <c r="Y548" s="1"/>
      <c r="Z548" s="1"/>
    </row>
    <row r="549" spans="1:26" ht="45">
      <c r="A549" s="69"/>
      <c r="B549" s="72"/>
      <c r="C549" s="450" t="s">
        <v>1569</v>
      </c>
      <c r="D549" s="488">
        <v>0</v>
      </c>
      <c r="E549" s="448" t="s">
        <v>87</v>
      </c>
      <c r="F549" s="28" t="s">
        <v>1570</v>
      </c>
      <c r="G549" s="29"/>
      <c r="H549" s="110"/>
      <c r="I549" s="110"/>
      <c r="J549" s="1"/>
      <c r="K549" s="1"/>
      <c r="L549" s="1"/>
      <c r="M549" s="1"/>
      <c r="N549" s="1"/>
      <c r="O549" s="1"/>
      <c r="P549" s="1"/>
      <c r="Q549" s="1"/>
      <c r="R549" s="1"/>
      <c r="S549" s="1"/>
      <c r="T549" s="1"/>
      <c r="U549" s="1"/>
      <c r="V549" s="1"/>
      <c r="W549" s="1"/>
      <c r="X549" s="1"/>
      <c r="Y549" s="1"/>
      <c r="Z549" s="1"/>
    </row>
    <row r="550" spans="1:26" ht="30">
      <c r="A550" s="69"/>
      <c r="B550" s="72"/>
      <c r="C550" s="525" t="s">
        <v>1571</v>
      </c>
      <c r="D550" s="488">
        <v>0</v>
      </c>
      <c r="E550" s="448" t="s">
        <v>87</v>
      </c>
      <c r="F550" s="28"/>
      <c r="G550" s="29"/>
      <c r="H550" s="110"/>
      <c r="I550" s="110"/>
      <c r="J550" s="1"/>
      <c r="K550" s="1"/>
      <c r="L550" s="1"/>
      <c r="M550" s="1"/>
      <c r="N550" s="1"/>
      <c r="O550" s="1"/>
      <c r="P550" s="1"/>
      <c r="Q550" s="1"/>
      <c r="R550" s="1"/>
      <c r="S550" s="1"/>
      <c r="T550" s="1"/>
      <c r="U550" s="1"/>
      <c r="V550" s="1"/>
      <c r="W550" s="1"/>
      <c r="X550" s="1"/>
      <c r="Y550" s="1"/>
      <c r="Z550" s="1"/>
    </row>
    <row r="551" spans="1:26" ht="60">
      <c r="A551" s="69" t="s">
        <v>1572</v>
      </c>
      <c r="B551" s="72" t="s">
        <v>1573</v>
      </c>
      <c r="C551" s="526" t="s">
        <v>1574</v>
      </c>
      <c r="D551" s="488">
        <v>0</v>
      </c>
      <c r="E551" s="537" t="s">
        <v>264</v>
      </c>
      <c r="F551" s="10" t="s">
        <v>1575</v>
      </c>
      <c r="G551" s="29"/>
      <c r="H551" s="110"/>
      <c r="I551" s="110"/>
      <c r="J551" s="1"/>
      <c r="K551" s="1"/>
      <c r="L551" s="1"/>
      <c r="M551" s="1"/>
      <c r="N551" s="1"/>
      <c r="O551" s="1"/>
      <c r="P551" s="1"/>
      <c r="Q551" s="1"/>
      <c r="R551" s="1"/>
      <c r="S551" s="1"/>
      <c r="T551" s="1"/>
      <c r="U551" s="1"/>
      <c r="V551" s="1"/>
      <c r="W551" s="1"/>
      <c r="X551" s="1"/>
      <c r="Y551" s="1"/>
      <c r="Z551" s="1"/>
    </row>
    <row r="552" spans="1:26" ht="45">
      <c r="A552" s="69"/>
      <c r="B552" s="72"/>
      <c r="C552" s="526" t="s">
        <v>1576</v>
      </c>
      <c r="D552" s="488">
        <v>0</v>
      </c>
      <c r="E552" s="537" t="s">
        <v>264</v>
      </c>
      <c r="F552" s="10" t="s">
        <v>1577</v>
      </c>
      <c r="G552" s="29"/>
      <c r="H552" s="110"/>
      <c r="I552" s="110"/>
      <c r="J552" s="1"/>
      <c r="K552" s="1"/>
      <c r="L552" s="1"/>
      <c r="M552" s="1"/>
      <c r="N552" s="1"/>
      <c r="O552" s="1"/>
      <c r="P552" s="1"/>
      <c r="Q552" s="1"/>
      <c r="R552" s="1"/>
      <c r="S552" s="1"/>
      <c r="T552" s="1"/>
      <c r="U552" s="1"/>
      <c r="V552" s="1"/>
      <c r="W552" s="1"/>
      <c r="X552" s="1"/>
      <c r="Y552" s="1"/>
      <c r="Z552" s="1"/>
    </row>
    <row r="553" spans="1:26" ht="30">
      <c r="A553" s="69"/>
      <c r="B553" s="72"/>
      <c r="C553" s="450" t="s">
        <v>1578</v>
      </c>
      <c r="D553" s="446">
        <v>0</v>
      </c>
      <c r="E553" s="537" t="s">
        <v>264</v>
      </c>
      <c r="F553" s="29"/>
      <c r="G553" s="29"/>
      <c r="H553" s="110"/>
      <c r="I553" s="110"/>
      <c r="J553" s="1"/>
      <c r="K553" s="1"/>
      <c r="L553" s="1"/>
      <c r="M553" s="1"/>
      <c r="N553" s="1"/>
      <c r="O553" s="1"/>
      <c r="P553" s="1"/>
      <c r="Q553" s="1"/>
      <c r="R553" s="1"/>
      <c r="S553" s="1"/>
      <c r="T553" s="1"/>
      <c r="U553" s="1"/>
      <c r="V553" s="1"/>
      <c r="W553" s="1"/>
      <c r="X553" s="1"/>
      <c r="Y553" s="1"/>
      <c r="Z553" s="1"/>
    </row>
    <row r="554" spans="1:26" ht="39.75" customHeight="1">
      <c r="A554" s="30" t="s">
        <v>1579</v>
      </c>
      <c r="B554" s="1067" t="s">
        <v>1580</v>
      </c>
      <c r="C554" s="1056"/>
      <c r="D554" s="1056"/>
      <c r="E554" s="1056"/>
      <c r="F554" s="1056"/>
      <c r="G554" s="1052"/>
      <c r="H554" s="110">
        <f>SUM(D555:D566)</f>
        <v>0</v>
      </c>
      <c r="I554" s="110">
        <f>COUNT(D555:D564)*2</f>
        <v>16</v>
      </c>
      <c r="J554" s="1"/>
      <c r="K554" s="1"/>
      <c r="L554" s="1"/>
      <c r="M554" s="1"/>
      <c r="N554" s="1"/>
      <c r="O554" s="1"/>
      <c r="P554" s="1"/>
      <c r="Q554" s="1"/>
      <c r="R554" s="1"/>
      <c r="S554" s="1"/>
      <c r="T554" s="1"/>
      <c r="U554" s="1"/>
      <c r="V554" s="1"/>
      <c r="W554" s="1"/>
      <c r="X554" s="1"/>
      <c r="Y554" s="1"/>
      <c r="Z554" s="1"/>
    </row>
    <row r="555" spans="1:26" ht="45">
      <c r="A555" s="69" t="s">
        <v>1581</v>
      </c>
      <c r="B555" s="10" t="s">
        <v>1582</v>
      </c>
      <c r="C555" s="449" t="s">
        <v>1583</v>
      </c>
      <c r="D555" s="446">
        <v>0</v>
      </c>
      <c r="E555" s="448" t="s">
        <v>183</v>
      </c>
      <c r="F555" s="11"/>
      <c r="G555" s="1"/>
      <c r="H555" s="110"/>
      <c r="I555" s="110"/>
      <c r="J555" s="1"/>
      <c r="K555" s="1"/>
      <c r="L555" s="1"/>
      <c r="M555" s="1"/>
      <c r="N555" s="1"/>
      <c r="O555" s="1"/>
      <c r="P555" s="1"/>
      <c r="Q555" s="1"/>
      <c r="R555" s="1"/>
      <c r="S555" s="1"/>
      <c r="T555" s="1"/>
      <c r="U555" s="1"/>
      <c r="V555" s="1"/>
      <c r="W555" s="1"/>
      <c r="X555" s="1"/>
      <c r="Y555" s="1"/>
      <c r="Z555" s="1"/>
    </row>
    <row r="556" spans="1:26" hidden="1">
      <c r="A556" s="68"/>
      <c r="B556" s="10"/>
      <c r="C556" s="447"/>
      <c r="D556" s="446"/>
      <c r="E556" s="448"/>
      <c r="F556" s="10"/>
      <c r="G556" s="29"/>
      <c r="H556" s="113"/>
      <c r="I556" s="112"/>
      <c r="J556" s="1"/>
      <c r="K556" s="1"/>
      <c r="L556" s="1"/>
      <c r="M556" s="1"/>
      <c r="N556" s="1"/>
      <c r="O556" s="1"/>
      <c r="P556" s="1"/>
      <c r="Q556" s="1"/>
      <c r="R556" s="1"/>
      <c r="S556" s="1"/>
      <c r="T556" s="1"/>
      <c r="U556" s="1"/>
      <c r="V556" s="1"/>
      <c r="W556" s="1"/>
      <c r="X556" s="1"/>
      <c r="Y556" s="1"/>
      <c r="Z556" s="1"/>
    </row>
    <row r="557" spans="1:26" hidden="1">
      <c r="A557" s="68"/>
      <c r="B557" s="10"/>
      <c r="C557" s="447"/>
      <c r="D557" s="446"/>
      <c r="E557" s="448"/>
      <c r="F557" s="10"/>
      <c r="G557" s="29"/>
      <c r="H557" s="113"/>
      <c r="I557" s="112"/>
      <c r="J557" s="1"/>
      <c r="K557" s="1"/>
      <c r="L557" s="1"/>
      <c r="M557" s="1"/>
      <c r="N557" s="1"/>
      <c r="O557" s="1"/>
      <c r="P557" s="1"/>
      <c r="Q557" s="1"/>
      <c r="R557" s="1"/>
      <c r="S557" s="1"/>
      <c r="T557" s="1"/>
      <c r="U557" s="1"/>
      <c r="V557" s="1"/>
      <c r="W557" s="1"/>
      <c r="X557" s="1"/>
      <c r="Y557" s="1"/>
      <c r="Z557" s="1"/>
    </row>
    <row r="558" spans="1:26" ht="60">
      <c r="A558" s="69" t="s">
        <v>1584</v>
      </c>
      <c r="B558" s="72" t="s">
        <v>1585</v>
      </c>
      <c r="C558" s="451" t="s">
        <v>1586</v>
      </c>
      <c r="D558" s="488">
        <v>0</v>
      </c>
      <c r="E558" s="448" t="s">
        <v>264</v>
      </c>
      <c r="F558" s="19" t="s">
        <v>1587</v>
      </c>
      <c r="G558" s="29"/>
      <c r="H558" s="110"/>
      <c r="I558" s="110"/>
      <c r="J558" s="1"/>
      <c r="K558" s="1"/>
      <c r="L558" s="1"/>
      <c r="M558" s="1"/>
      <c r="N558" s="1"/>
      <c r="O558" s="1"/>
      <c r="P558" s="1"/>
      <c r="Q558" s="1"/>
      <c r="R558" s="1"/>
      <c r="S558" s="1"/>
      <c r="T558" s="1"/>
      <c r="U558" s="1"/>
      <c r="V558" s="1"/>
      <c r="W558" s="1"/>
      <c r="X558" s="1"/>
      <c r="Y558" s="1"/>
      <c r="Z558" s="1"/>
    </row>
    <row r="559" spans="1:26" ht="45">
      <c r="A559" s="69"/>
      <c r="B559" s="72"/>
      <c r="C559" s="451" t="s">
        <v>1588</v>
      </c>
      <c r="D559" s="488">
        <v>0</v>
      </c>
      <c r="E559" s="448" t="s">
        <v>264</v>
      </c>
      <c r="F559" s="19" t="s">
        <v>1589</v>
      </c>
      <c r="G559" s="29"/>
      <c r="H559" s="110"/>
      <c r="I559" s="110"/>
      <c r="J559" s="1"/>
      <c r="K559" s="1"/>
      <c r="L559" s="1"/>
      <c r="M559" s="1"/>
      <c r="N559" s="1"/>
      <c r="O559" s="1"/>
      <c r="P559" s="1"/>
      <c r="Q559" s="1"/>
      <c r="R559" s="1"/>
      <c r="S559" s="1"/>
      <c r="T559" s="1"/>
      <c r="U559" s="1"/>
      <c r="V559" s="1"/>
      <c r="W559" s="1"/>
      <c r="X559" s="1"/>
      <c r="Y559" s="1"/>
      <c r="Z559" s="1"/>
    </row>
    <row r="560" spans="1:26" ht="60">
      <c r="A560" s="69" t="s">
        <v>1590</v>
      </c>
      <c r="B560" s="72" t="s">
        <v>1591</v>
      </c>
      <c r="C560" s="451" t="s">
        <v>1592</v>
      </c>
      <c r="D560" s="488">
        <v>0</v>
      </c>
      <c r="E560" s="448" t="s">
        <v>137</v>
      </c>
      <c r="F560" s="18"/>
      <c r="G560" s="29"/>
      <c r="H560" s="110"/>
      <c r="I560" s="110"/>
      <c r="J560" s="1"/>
      <c r="K560" s="1"/>
      <c r="L560" s="1"/>
      <c r="M560" s="1"/>
      <c r="N560" s="1"/>
      <c r="O560" s="1"/>
      <c r="P560" s="1"/>
      <c r="Q560" s="1"/>
      <c r="R560" s="1"/>
      <c r="S560" s="1"/>
      <c r="T560" s="1"/>
      <c r="U560" s="1"/>
      <c r="V560" s="1"/>
      <c r="W560" s="1"/>
      <c r="X560" s="1"/>
      <c r="Y560" s="1"/>
      <c r="Z560" s="1"/>
    </row>
    <row r="561" spans="1:26" ht="45">
      <c r="A561" s="69"/>
      <c r="B561" s="72"/>
      <c r="C561" s="451" t="s">
        <v>1593</v>
      </c>
      <c r="D561" s="488">
        <v>0</v>
      </c>
      <c r="E561" s="448" t="s">
        <v>137</v>
      </c>
      <c r="F561" s="18"/>
      <c r="G561" s="29"/>
      <c r="H561" s="110"/>
      <c r="I561" s="110"/>
      <c r="J561" s="1"/>
      <c r="K561" s="1"/>
      <c r="L561" s="1"/>
      <c r="M561" s="1"/>
      <c r="N561" s="1"/>
      <c r="O561" s="1"/>
      <c r="P561" s="1"/>
      <c r="Q561" s="1"/>
      <c r="R561" s="1"/>
      <c r="S561" s="1"/>
      <c r="T561" s="1"/>
      <c r="U561" s="1"/>
      <c r="V561" s="1"/>
      <c r="W561" s="1"/>
      <c r="X561" s="1"/>
      <c r="Y561" s="1"/>
      <c r="Z561" s="1"/>
    </row>
    <row r="562" spans="1:26" ht="45">
      <c r="A562" s="69"/>
      <c r="B562" s="72"/>
      <c r="C562" s="447" t="s">
        <v>1594</v>
      </c>
      <c r="D562" s="446">
        <v>0</v>
      </c>
      <c r="E562" s="448" t="s">
        <v>137</v>
      </c>
      <c r="F562" s="18"/>
      <c r="G562" s="29"/>
      <c r="H562" s="110"/>
      <c r="I562" s="110"/>
      <c r="J562" s="1"/>
      <c r="K562" s="1"/>
      <c r="L562" s="1"/>
      <c r="M562" s="1"/>
      <c r="N562" s="1"/>
      <c r="O562" s="1"/>
      <c r="P562" s="1"/>
      <c r="Q562" s="1"/>
      <c r="R562" s="1"/>
      <c r="S562" s="1"/>
      <c r="T562" s="1"/>
      <c r="U562" s="1"/>
      <c r="V562" s="1"/>
      <c r="W562" s="1"/>
      <c r="X562" s="1"/>
      <c r="Y562" s="1"/>
      <c r="Z562" s="1"/>
    </row>
    <row r="563" spans="1:26" ht="45">
      <c r="A563" s="69"/>
      <c r="B563" s="72"/>
      <c r="C563" s="451" t="s">
        <v>1595</v>
      </c>
      <c r="D563" s="488">
        <v>0</v>
      </c>
      <c r="E563" s="448" t="s">
        <v>264</v>
      </c>
      <c r="F563" s="19" t="s">
        <v>1596</v>
      </c>
      <c r="G563" s="29"/>
      <c r="H563" s="110"/>
      <c r="I563" s="110"/>
      <c r="J563" s="1"/>
      <c r="K563" s="1"/>
      <c r="L563" s="1"/>
      <c r="M563" s="1"/>
      <c r="N563" s="1"/>
      <c r="O563" s="1"/>
      <c r="P563" s="1"/>
      <c r="Q563" s="1"/>
      <c r="R563" s="1"/>
      <c r="S563" s="1"/>
      <c r="T563" s="1"/>
      <c r="U563" s="1"/>
      <c r="V563" s="1"/>
      <c r="W563" s="1"/>
      <c r="X563" s="1"/>
      <c r="Y563" s="1"/>
      <c r="Z563" s="1"/>
    </row>
    <row r="564" spans="1:26" ht="60">
      <c r="A564" s="69"/>
      <c r="B564" s="72"/>
      <c r="C564" s="451" t="s">
        <v>1597</v>
      </c>
      <c r="D564" s="488">
        <v>0</v>
      </c>
      <c r="E564" s="448" t="s">
        <v>264</v>
      </c>
      <c r="F564" s="19" t="s">
        <v>1598</v>
      </c>
      <c r="G564" s="29"/>
      <c r="H564" s="110"/>
      <c r="I564" s="110"/>
      <c r="J564" s="1"/>
      <c r="K564" s="1"/>
      <c r="L564" s="1"/>
      <c r="M564" s="1"/>
      <c r="N564" s="1"/>
      <c r="O564" s="1"/>
      <c r="P564" s="1"/>
      <c r="Q564" s="1"/>
      <c r="R564" s="1"/>
      <c r="S564" s="1"/>
      <c r="T564" s="1"/>
      <c r="U564" s="1"/>
      <c r="V564" s="1"/>
      <c r="W564" s="1"/>
      <c r="X564" s="1"/>
      <c r="Y564" s="1"/>
      <c r="Z564" s="1"/>
    </row>
    <row r="565" spans="1:26" ht="30" hidden="1">
      <c r="A565" s="68" t="s">
        <v>1599</v>
      </c>
      <c r="B565" s="10" t="s">
        <v>1600</v>
      </c>
      <c r="E565" s="448"/>
      <c r="F565" s="29"/>
      <c r="G565" s="29"/>
      <c r="H565" s="110"/>
      <c r="I565" s="110"/>
      <c r="J565" s="1"/>
      <c r="K565" s="1"/>
      <c r="L565" s="1"/>
      <c r="M565" s="1"/>
      <c r="N565" s="1"/>
      <c r="O565" s="1"/>
      <c r="P565" s="1"/>
      <c r="Q565" s="1"/>
      <c r="R565" s="1"/>
      <c r="S565" s="1"/>
      <c r="T565" s="1"/>
      <c r="U565" s="1"/>
      <c r="V565" s="1"/>
      <c r="W565" s="1"/>
      <c r="X565" s="1"/>
      <c r="Y565" s="1"/>
      <c r="Z565" s="1"/>
    </row>
    <row r="566" spans="1:26" ht="30" hidden="1">
      <c r="A566" s="68" t="s">
        <v>1601</v>
      </c>
      <c r="B566" s="10" t="s">
        <v>1602</v>
      </c>
      <c r="C566" s="522"/>
      <c r="E566" s="448"/>
      <c r="F566" s="29"/>
      <c r="G566" s="29"/>
      <c r="H566" s="110"/>
      <c r="I566" s="110"/>
      <c r="J566" s="1"/>
      <c r="K566" s="1"/>
      <c r="L566" s="1"/>
      <c r="M566" s="1"/>
      <c r="N566" s="1"/>
      <c r="O566" s="1"/>
      <c r="P566" s="1"/>
      <c r="Q566" s="1"/>
      <c r="R566" s="1"/>
      <c r="S566" s="1"/>
      <c r="T566" s="1"/>
      <c r="U566" s="1"/>
      <c r="V566" s="1"/>
      <c r="W566" s="1"/>
      <c r="X566" s="1"/>
      <c r="Y566" s="1"/>
      <c r="Z566" s="1"/>
    </row>
    <row r="567" spans="1:26" ht="39.75" customHeight="1">
      <c r="A567" s="30" t="s">
        <v>1603</v>
      </c>
      <c r="B567" s="1067" t="s">
        <v>1604</v>
      </c>
      <c r="C567" s="1056"/>
      <c r="D567" s="1056"/>
      <c r="E567" s="1056"/>
      <c r="F567" s="1056"/>
      <c r="G567" s="1052"/>
      <c r="H567" s="110">
        <f>SUM(D568:D581)</f>
        <v>0</v>
      </c>
      <c r="I567" s="110">
        <f>COUNT(D568:D581)*2</f>
        <v>28</v>
      </c>
      <c r="J567" s="1"/>
      <c r="K567" s="1"/>
      <c r="L567" s="1"/>
      <c r="M567" s="1"/>
      <c r="N567" s="1"/>
      <c r="O567" s="1"/>
      <c r="P567" s="1"/>
      <c r="Q567" s="1"/>
      <c r="R567" s="1"/>
      <c r="S567" s="1"/>
      <c r="T567" s="1"/>
      <c r="U567" s="1"/>
      <c r="V567" s="1"/>
      <c r="W567" s="1"/>
      <c r="X567" s="1"/>
      <c r="Y567" s="1"/>
      <c r="Z567" s="1"/>
    </row>
    <row r="568" spans="1:26" ht="47.25">
      <c r="A568" s="69" t="s">
        <v>1605</v>
      </c>
      <c r="B568" s="71" t="s">
        <v>1606</v>
      </c>
      <c r="C568" s="305" t="s">
        <v>1607</v>
      </c>
      <c r="D568" s="862">
        <v>0</v>
      </c>
      <c r="E568" s="709" t="s">
        <v>183</v>
      </c>
      <c r="F568" s="709"/>
      <c r="G568" s="29"/>
      <c r="H568" s="110"/>
      <c r="I568" s="110"/>
      <c r="J568" s="1"/>
      <c r="K568" s="1"/>
      <c r="L568" s="1"/>
      <c r="M568" s="1"/>
      <c r="N568" s="1"/>
      <c r="O568" s="1"/>
      <c r="P568" s="1"/>
      <c r="Q568" s="1"/>
      <c r="R568" s="1"/>
      <c r="S568" s="1"/>
      <c r="T568" s="1"/>
      <c r="U568" s="1"/>
      <c r="V568" s="1"/>
      <c r="W568" s="1"/>
      <c r="X568" s="1"/>
      <c r="Y568" s="1"/>
      <c r="Z568" s="1"/>
    </row>
    <row r="569" spans="1:26" ht="30">
      <c r="A569" s="69"/>
      <c r="B569" s="71"/>
      <c r="C569" s="823" t="s">
        <v>5351</v>
      </c>
      <c r="D569" s="862">
        <v>0</v>
      </c>
      <c r="E569" s="709" t="s">
        <v>183</v>
      </c>
      <c r="F569" s="305" t="s">
        <v>4759</v>
      </c>
      <c r="G569" s="29"/>
      <c r="H569" s="110"/>
      <c r="I569" s="110"/>
      <c r="J569" s="1"/>
      <c r="K569" s="1"/>
      <c r="L569" s="1"/>
      <c r="M569" s="1"/>
      <c r="N569" s="1"/>
      <c r="O569" s="1"/>
      <c r="P569" s="1"/>
      <c r="Q569" s="1"/>
      <c r="R569" s="1"/>
      <c r="S569" s="1"/>
      <c r="T569" s="1"/>
      <c r="U569" s="1"/>
      <c r="V569" s="1"/>
      <c r="W569" s="1"/>
      <c r="X569" s="1"/>
      <c r="Y569" s="1"/>
      <c r="Z569" s="1"/>
    </row>
    <row r="570" spans="1:26" ht="135">
      <c r="A570" s="69"/>
      <c r="B570" s="71"/>
      <c r="C570" s="823" t="s">
        <v>5352</v>
      </c>
      <c r="D570" s="862">
        <v>0</v>
      </c>
      <c r="E570" s="709" t="s">
        <v>264</v>
      </c>
      <c r="F570" s="823" t="s">
        <v>5353</v>
      </c>
      <c r="G570" s="29"/>
      <c r="H570" s="110"/>
      <c r="I570" s="110"/>
      <c r="J570" s="1"/>
      <c r="K570" s="1"/>
      <c r="L570" s="1"/>
      <c r="M570" s="1"/>
      <c r="N570" s="1"/>
      <c r="O570" s="1"/>
      <c r="P570" s="1"/>
      <c r="Q570" s="1"/>
      <c r="R570" s="1"/>
      <c r="S570" s="1"/>
      <c r="T570" s="1"/>
      <c r="U570" s="1"/>
      <c r="V570" s="1"/>
      <c r="W570" s="1"/>
      <c r="X570" s="1"/>
      <c r="Y570" s="1"/>
      <c r="Z570" s="1"/>
    </row>
    <row r="571" spans="1:26" ht="120">
      <c r="A571" s="69"/>
      <c r="B571" s="71"/>
      <c r="C571" s="823" t="s">
        <v>4762</v>
      </c>
      <c r="D571" s="862">
        <v>0</v>
      </c>
      <c r="E571" s="709" t="s">
        <v>183</v>
      </c>
      <c r="F571" s="823" t="s">
        <v>5354</v>
      </c>
      <c r="G571" s="29"/>
      <c r="H571" s="110"/>
      <c r="I571" s="110"/>
      <c r="J571" s="1"/>
      <c r="K571" s="1"/>
      <c r="L571" s="1"/>
      <c r="M571" s="1"/>
      <c r="N571" s="1"/>
      <c r="O571" s="1"/>
      <c r="P571" s="1"/>
      <c r="Q571" s="1"/>
      <c r="R571" s="1"/>
      <c r="S571" s="1"/>
      <c r="T571" s="1"/>
      <c r="U571" s="1"/>
      <c r="V571" s="1"/>
      <c r="W571" s="1"/>
      <c r="X571" s="1"/>
      <c r="Y571" s="1"/>
      <c r="Z571" s="1"/>
    </row>
    <row r="572" spans="1:26" ht="60">
      <c r="A572" s="69"/>
      <c r="B572" s="71"/>
      <c r="C572" s="305" t="s">
        <v>1609</v>
      </c>
      <c r="D572" s="862">
        <v>0</v>
      </c>
      <c r="E572" s="709" t="s">
        <v>183</v>
      </c>
      <c r="F572" s="305" t="s">
        <v>4763</v>
      </c>
      <c r="G572" s="29"/>
      <c r="H572" s="110"/>
      <c r="I572" s="110"/>
      <c r="J572" s="1"/>
      <c r="K572" s="1"/>
      <c r="L572" s="1"/>
      <c r="M572" s="1"/>
      <c r="N572" s="1"/>
      <c r="O572" s="1"/>
      <c r="P572" s="1"/>
      <c r="Q572" s="1"/>
      <c r="R572" s="1"/>
      <c r="S572" s="1"/>
      <c r="T572" s="1"/>
      <c r="U572" s="1"/>
      <c r="V572" s="1"/>
      <c r="W572" s="1"/>
      <c r="X572" s="1"/>
      <c r="Y572" s="1"/>
      <c r="Z572" s="1"/>
    </row>
    <row r="573" spans="1:26" ht="45">
      <c r="A573" s="69"/>
      <c r="B573" s="71"/>
      <c r="C573" s="304" t="s">
        <v>1611</v>
      </c>
      <c r="D573" s="862">
        <v>0</v>
      </c>
      <c r="E573" s="709"/>
      <c r="F573" s="709"/>
      <c r="G573" s="29"/>
      <c r="H573" s="110"/>
      <c r="I573" s="110"/>
      <c r="J573" s="1"/>
      <c r="K573" s="1"/>
      <c r="L573" s="1"/>
      <c r="M573" s="1"/>
      <c r="N573" s="1"/>
      <c r="O573" s="1"/>
      <c r="P573" s="1"/>
      <c r="Q573" s="1"/>
      <c r="R573" s="1"/>
      <c r="S573" s="1"/>
      <c r="T573" s="1"/>
      <c r="U573" s="1"/>
      <c r="V573" s="1"/>
      <c r="W573" s="1"/>
      <c r="X573" s="1"/>
      <c r="Y573" s="1"/>
      <c r="Z573" s="1"/>
    </row>
    <row r="574" spans="1:26" ht="31.5">
      <c r="A574" s="69" t="s">
        <v>1612</v>
      </c>
      <c r="B574" s="71" t="s">
        <v>1613</v>
      </c>
      <c r="C574" s="304" t="s">
        <v>1614</v>
      </c>
      <c r="D574" s="718">
        <v>0</v>
      </c>
      <c r="E574" s="711" t="s">
        <v>183</v>
      </c>
      <c r="F574" s="305" t="s">
        <v>1615</v>
      </c>
      <c r="G574" s="29"/>
      <c r="H574" s="110"/>
      <c r="I574" s="110"/>
      <c r="J574" s="1"/>
      <c r="K574" s="1"/>
      <c r="L574" s="1"/>
      <c r="M574" s="1"/>
      <c r="N574" s="1"/>
      <c r="O574" s="1"/>
      <c r="P574" s="1"/>
      <c r="Q574" s="1"/>
      <c r="R574" s="1"/>
      <c r="S574" s="1"/>
      <c r="T574" s="1"/>
      <c r="U574" s="1"/>
      <c r="V574" s="1"/>
      <c r="W574" s="1"/>
      <c r="X574" s="1"/>
      <c r="Y574" s="1"/>
      <c r="Z574" s="1"/>
    </row>
    <row r="575" spans="1:26" ht="180">
      <c r="A575" s="69"/>
      <c r="B575" s="71"/>
      <c r="C575" s="304" t="s">
        <v>5355</v>
      </c>
      <c r="D575" s="718">
        <v>0</v>
      </c>
      <c r="E575" s="711" t="s">
        <v>183</v>
      </c>
      <c r="F575" s="305" t="s">
        <v>5356</v>
      </c>
      <c r="G575" s="29"/>
      <c r="H575" s="110"/>
      <c r="I575" s="110"/>
      <c r="J575" s="1"/>
      <c r="K575" s="1"/>
      <c r="L575" s="1"/>
      <c r="M575" s="1"/>
      <c r="N575" s="1"/>
      <c r="O575" s="1"/>
      <c r="P575" s="1"/>
      <c r="Q575" s="1"/>
      <c r="R575" s="1"/>
      <c r="S575" s="1"/>
      <c r="T575" s="1"/>
      <c r="U575" s="1"/>
      <c r="V575" s="1"/>
      <c r="W575" s="1"/>
      <c r="X575" s="1"/>
      <c r="Y575" s="1"/>
      <c r="Z575" s="1"/>
    </row>
    <row r="576" spans="1:26" ht="45">
      <c r="A576" s="69"/>
      <c r="B576" s="71"/>
      <c r="C576" s="304" t="s">
        <v>1616</v>
      </c>
      <c r="D576" s="718">
        <v>0</v>
      </c>
      <c r="E576" s="711" t="s">
        <v>87</v>
      </c>
      <c r="F576" s="305" t="s">
        <v>1617</v>
      </c>
      <c r="G576" s="29"/>
      <c r="H576" s="110"/>
      <c r="I576" s="110"/>
      <c r="J576" s="1"/>
      <c r="K576" s="1"/>
      <c r="L576" s="1"/>
      <c r="M576" s="1"/>
      <c r="N576" s="1"/>
      <c r="O576" s="1"/>
      <c r="P576" s="1"/>
      <c r="Q576" s="1"/>
      <c r="R576" s="1"/>
      <c r="S576" s="1"/>
      <c r="T576" s="1"/>
      <c r="U576" s="1"/>
      <c r="V576" s="1"/>
      <c r="W576" s="1"/>
      <c r="X576" s="1"/>
      <c r="Y576" s="1"/>
      <c r="Z576" s="1"/>
    </row>
    <row r="577" spans="1:26" ht="60">
      <c r="A577" s="69"/>
      <c r="B577" s="71"/>
      <c r="C577" s="304" t="s">
        <v>1618</v>
      </c>
      <c r="D577" s="718">
        <v>0</v>
      </c>
      <c r="E577" s="711" t="s">
        <v>350</v>
      </c>
      <c r="F577" s="305" t="s">
        <v>1619</v>
      </c>
      <c r="G577" s="29"/>
      <c r="H577" s="110"/>
      <c r="I577" s="110"/>
      <c r="J577" s="1"/>
      <c r="K577" s="1"/>
      <c r="L577" s="1"/>
      <c r="M577" s="1"/>
      <c r="N577" s="1"/>
      <c r="O577" s="1"/>
      <c r="P577" s="1"/>
      <c r="Q577" s="1"/>
      <c r="R577" s="1"/>
      <c r="S577" s="1"/>
      <c r="T577" s="1"/>
      <c r="U577" s="1"/>
      <c r="V577" s="1"/>
      <c r="W577" s="1"/>
      <c r="X577" s="1"/>
      <c r="Y577" s="1"/>
      <c r="Z577" s="1"/>
    </row>
    <row r="578" spans="1:26" ht="75">
      <c r="A578" s="69"/>
      <c r="B578" s="71"/>
      <c r="C578" s="304" t="s">
        <v>5357</v>
      </c>
      <c r="D578" s="719">
        <v>0</v>
      </c>
      <c r="E578" s="709" t="s">
        <v>183</v>
      </c>
      <c r="F578" s="304" t="s">
        <v>5358</v>
      </c>
      <c r="G578" s="29"/>
      <c r="H578" s="110"/>
      <c r="I578" s="110"/>
      <c r="J578" s="1"/>
      <c r="K578" s="1"/>
      <c r="L578" s="1"/>
      <c r="M578" s="1"/>
      <c r="N578" s="1"/>
      <c r="O578" s="1"/>
      <c r="P578" s="1"/>
      <c r="Q578" s="1"/>
      <c r="R578" s="1"/>
      <c r="S578" s="1"/>
      <c r="T578" s="1"/>
      <c r="U578" s="1"/>
      <c r="V578" s="1"/>
      <c r="W578" s="1"/>
      <c r="X578" s="1"/>
      <c r="Y578" s="1"/>
      <c r="Z578" s="1"/>
    </row>
    <row r="579" spans="1:26" ht="47.25">
      <c r="A579" s="69" t="s">
        <v>1620</v>
      </c>
      <c r="B579" s="71" t="s">
        <v>1621</v>
      </c>
      <c r="C579" s="336" t="s">
        <v>1622</v>
      </c>
      <c r="D579" s="862">
        <v>0</v>
      </c>
      <c r="E579" s="720" t="s">
        <v>87</v>
      </c>
      <c r="F579" s="709"/>
      <c r="G579" s="29"/>
      <c r="H579" s="110"/>
      <c r="I579" s="110"/>
      <c r="J579" s="1"/>
      <c r="K579" s="1"/>
      <c r="L579" s="1"/>
      <c r="M579" s="1"/>
      <c r="N579" s="1"/>
      <c r="O579" s="1"/>
      <c r="P579" s="1"/>
      <c r="Q579" s="1"/>
      <c r="R579" s="1"/>
      <c r="S579" s="1"/>
      <c r="T579" s="1"/>
      <c r="U579" s="1"/>
      <c r="V579" s="1"/>
      <c r="W579" s="1"/>
      <c r="X579" s="1"/>
      <c r="Y579" s="1"/>
      <c r="Z579" s="1"/>
    </row>
    <row r="580" spans="1:26" ht="45">
      <c r="A580" s="69"/>
      <c r="B580" s="11"/>
      <c r="C580" s="334" t="s">
        <v>1623</v>
      </c>
      <c r="D580" s="862">
        <v>0</v>
      </c>
      <c r="E580" s="709"/>
      <c r="F580" s="709"/>
      <c r="G580" s="29"/>
      <c r="H580" s="110"/>
      <c r="I580" s="110"/>
      <c r="J580" s="1"/>
      <c r="K580" s="1"/>
      <c r="L580" s="1"/>
      <c r="M580" s="1"/>
      <c r="N580" s="1"/>
      <c r="O580" s="1"/>
      <c r="P580" s="1"/>
      <c r="Q580" s="1"/>
      <c r="R580" s="1"/>
      <c r="S580" s="1"/>
      <c r="T580" s="1"/>
      <c r="U580" s="1"/>
      <c r="V580" s="1"/>
      <c r="W580" s="1"/>
      <c r="X580" s="1"/>
      <c r="Y580" s="1"/>
      <c r="Z580" s="1"/>
    </row>
    <row r="581" spans="1:26" ht="30">
      <c r="A581" s="69"/>
      <c r="B581" s="29"/>
      <c r="C581" s="843" t="s">
        <v>5359</v>
      </c>
      <c r="D581" s="862">
        <v>0</v>
      </c>
      <c r="E581" s="709" t="s">
        <v>137</v>
      </c>
      <c r="F581" s="709"/>
      <c r="G581" s="29"/>
      <c r="H581" s="110"/>
      <c r="I581" s="110"/>
      <c r="J581" s="1"/>
      <c r="K581" s="1"/>
      <c r="L581" s="1"/>
      <c r="M581" s="1"/>
      <c r="N581" s="1"/>
      <c r="O581" s="1"/>
      <c r="P581" s="1"/>
      <c r="Q581" s="1"/>
      <c r="R581" s="1"/>
      <c r="S581" s="1"/>
      <c r="T581" s="1"/>
      <c r="U581" s="1"/>
      <c r="V581" s="1"/>
      <c r="W581" s="1"/>
      <c r="X581" s="1"/>
      <c r="Y581" s="1"/>
      <c r="Z581" s="1"/>
    </row>
    <row r="582" spans="1:26" ht="18.75">
      <c r="A582" s="61"/>
      <c r="B582" s="1068" t="s">
        <v>1625</v>
      </c>
      <c r="C582" s="1056"/>
      <c r="D582" s="1056"/>
      <c r="E582" s="1056"/>
      <c r="F582" s="1056"/>
      <c r="G582" s="1069"/>
      <c r="H582" s="110">
        <f>H583+H586+H590+H596+H614+H618+H625+H630+H634+H641</f>
        <v>0</v>
      </c>
      <c r="I582" s="110">
        <f>I583+I586+I590+I596+I614+I618+I625+I630+I634+I641</f>
        <v>80</v>
      </c>
      <c r="J582" s="1"/>
      <c r="K582" s="1"/>
      <c r="L582" s="1"/>
      <c r="M582" s="1"/>
      <c r="N582" s="1"/>
      <c r="O582" s="1"/>
      <c r="P582" s="1"/>
      <c r="Q582" s="1"/>
      <c r="R582" s="1"/>
      <c r="S582" s="1"/>
      <c r="T582" s="1"/>
      <c r="U582" s="1"/>
      <c r="V582" s="1"/>
      <c r="W582" s="1"/>
      <c r="X582" s="1"/>
      <c r="Y582" s="1"/>
      <c r="Z582" s="1"/>
    </row>
    <row r="583" spans="1:26" ht="39.75" customHeight="1">
      <c r="A583" s="30" t="s">
        <v>1627</v>
      </c>
      <c r="B583" s="1067" t="s">
        <v>1628</v>
      </c>
      <c r="C583" s="1056"/>
      <c r="D583" s="1056"/>
      <c r="E583" s="1056"/>
      <c r="F583" s="1056"/>
      <c r="G583" s="1052"/>
      <c r="H583" s="110">
        <f>SUM(D584)</f>
        <v>0</v>
      </c>
      <c r="I583" s="110">
        <f>COUNT(D584)*2</f>
        <v>2</v>
      </c>
      <c r="J583" s="1"/>
      <c r="K583" s="1"/>
      <c r="L583" s="1"/>
      <c r="M583" s="1"/>
      <c r="N583" s="1"/>
      <c r="O583" s="1"/>
      <c r="P583" s="1"/>
      <c r="Q583" s="1"/>
      <c r="R583" s="1"/>
      <c r="S583" s="1"/>
      <c r="T583" s="1"/>
      <c r="U583" s="1"/>
      <c r="V583" s="1"/>
      <c r="W583" s="1"/>
      <c r="X583" s="1"/>
      <c r="Y583" s="1"/>
      <c r="Z583" s="1"/>
    </row>
    <row r="584" spans="1:26" ht="92.25" customHeight="1">
      <c r="A584" s="30" t="s">
        <v>1629</v>
      </c>
      <c r="B584" s="26" t="s">
        <v>1630</v>
      </c>
      <c r="C584" s="528" t="s">
        <v>1631</v>
      </c>
      <c r="D584" s="446">
        <v>0</v>
      </c>
      <c r="E584" s="452" t="s">
        <v>137</v>
      </c>
      <c r="F584" s="11"/>
      <c r="G584" s="11"/>
      <c r="H584" s="110"/>
      <c r="I584" s="110"/>
      <c r="J584" s="1"/>
      <c r="K584" s="1"/>
      <c r="L584" s="1"/>
      <c r="M584" s="1"/>
      <c r="N584" s="1"/>
      <c r="O584" s="1"/>
      <c r="P584" s="1"/>
      <c r="Q584" s="1"/>
      <c r="R584" s="1"/>
      <c r="S584" s="1"/>
      <c r="T584" s="1"/>
      <c r="U584" s="1"/>
      <c r="V584" s="1"/>
      <c r="W584" s="1"/>
      <c r="X584" s="1"/>
      <c r="Y584" s="1"/>
      <c r="Z584" s="1"/>
    </row>
    <row r="585" spans="1:26" ht="0.75" hidden="1" customHeight="1">
      <c r="A585" s="62" t="s">
        <v>1632</v>
      </c>
      <c r="B585" s="10" t="s">
        <v>1633</v>
      </c>
      <c r="C585" s="511"/>
      <c r="D585" s="439"/>
      <c r="E585" s="452"/>
      <c r="F585" s="11"/>
      <c r="G585" s="11"/>
      <c r="H585" s="110"/>
      <c r="I585" s="110"/>
      <c r="J585" s="1"/>
      <c r="K585" s="1"/>
      <c r="L585" s="1"/>
      <c r="M585" s="1"/>
      <c r="N585" s="1"/>
      <c r="O585" s="1"/>
      <c r="P585" s="1"/>
      <c r="Q585" s="1"/>
      <c r="R585" s="1"/>
      <c r="S585" s="1"/>
      <c r="T585" s="1"/>
      <c r="U585" s="1"/>
      <c r="V585" s="1"/>
      <c r="W585" s="1"/>
      <c r="X585" s="1"/>
      <c r="Y585" s="1"/>
      <c r="Z585" s="1"/>
    </row>
    <row r="586" spans="1:26" ht="39.75" customHeight="1">
      <c r="A586" s="30" t="s">
        <v>1634</v>
      </c>
      <c r="B586" s="1067" t="s">
        <v>1635</v>
      </c>
      <c r="C586" s="1056"/>
      <c r="D586" s="1056"/>
      <c r="E586" s="1056"/>
      <c r="F586" s="1056"/>
      <c r="G586" s="1052"/>
      <c r="H586" s="110">
        <f>SUM(D587)</f>
        <v>0</v>
      </c>
      <c r="I586" s="110">
        <f>COUNT(D587)*2</f>
        <v>2</v>
      </c>
      <c r="J586" s="1"/>
      <c r="K586" s="1"/>
      <c r="L586" s="1"/>
      <c r="M586" s="1"/>
      <c r="N586" s="1"/>
      <c r="O586" s="1"/>
      <c r="P586" s="1"/>
      <c r="Q586" s="1"/>
      <c r="R586" s="1"/>
      <c r="S586" s="1"/>
      <c r="T586" s="1"/>
      <c r="U586" s="1"/>
      <c r="V586" s="1"/>
      <c r="W586" s="1"/>
      <c r="X586" s="1"/>
      <c r="Y586" s="1"/>
      <c r="Z586" s="1"/>
    </row>
    <row r="587" spans="1:26" ht="45">
      <c r="A587" s="30" t="s">
        <v>1637</v>
      </c>
      <c r="B587" s="71" t="s">
        <v>1638</v>
      </c>
      <c r="C587" s="447" t="s">
        <v>1639</v>
      </c>
      <c r="D587" s="446">
        <v>0</v>
      </c>
      <c r="E587" s="452" t="s">
        <v>667</v>
      </c>
      <c r="F587" s="11"/>
      <c r="G587" s="11"/>
      <c r="H587" s="110"/>
      <c r="I587" s="110"/>
      <c r="J587" s="1"/>
      <c r="K587" s="1"/>
      <c r="L587" s="1"/>
      <c r="M587" s="1"/>
      <c r="N587" s="1"/>
      <c r="O587" s="1"/>
      <c r="P587" s="1"/>
      <c r="Q587" s="1"/>
      <c r="R587" s="1"/>
      <c r="S587" s="1"/>
      <c r="T587" s="1"/>
      <c r="U587" s="1"/>
      <c r="V587" s="1"/>
      <c r="W587" s="1"/>
      <c r="X587" s="1"/>
      <c r="Y587" s="1"/>
      <c r="Z587" s="1"/>
    </row>
    <row r="588" spans="1:26" ht="47.25" hidden="1">
      <c r="A588" s="62" t="s">
        <v>1640</v>
      </c>
      <c r="B588" s="71" t="s">
        <v>1641</v>
      </c>
      <c r="C588" s="511"/>
      <c r="D588" s="439"/>
      <c r="E588" s="452"/>
      <c r="F588" s="11"/>
      <c r="G588" s="11"/>
      <c r="H588" s="110"/>
      <c r="I588" s="110"/>
      <c r="J588" s="1"/>
      <c r="K588" s="1"/>
      <c r="L588" s="1"/>
      <c r="M588" s="1"/>
      <c r="N588" s="1"/>
      <c r="O588" s="1"/>
      <c r="P588" s="1"/>
      <c r="Q588" s="1"/>
      <c r="R588" s="1"/>
      <c r="S588" s="1"/>
      <c r="T588" s="1"/>
      <c r="U588" s="1"/>
      <c r="V588" s="1"/>
      <c r="W588" s="1"/>
      <c r="X588" s="1"/>
      <c r="Y588" s="1"/>
      <c r="Z588" s="1"/>
    </row>
    <row r="589" spans="1:26" ht="47.25" hidden="1">
      <c r="A589" s="62" t="s">
        <v>1642</v>
      </c>
      <c r="B589" s="71" t="s">
        <v>1643</v>
      </c>
      <c r="C589" s="511"/>
      <c r="D589" s="439"/>
      <c r="E589" s="452"/>
      <c r="F589" s="11"/>
      <c r="G589" s="11"/>
      <c r="H589" s="110"/>
      <c r="I589" s="110"/>
      <c r="J589" s="1"/>
      <c r="K589" s="1"/>
      <c r="L589" s="1"/>
      <c r="M589" s="1"/>
      <c r="N589" s="1"/>
      <c r="O589" s="1"/>
      <c r="P589" s="1"/>
      <c r="Q589" s="1"/>
      <c r="R589" s="1"/>
      <c r="S589" s="1"/>
      <c r="T589" s="1"/>
      <c r="U589" s="1"/>
      <c r="V589" s="1"/>
      <c r="W589" s="1"/>
      <c r="X589" s="1"/>
      <c r="Y589" s="1"/>
      <c r="Z589" s="1"/>
    </row>
    <row r="590" spans="1:26" ht="39.75" customHeight="1">
      <c r="A590" s="30" t="s">
        <v>1644</v>
      </c>
      <c r="B590" s="1067" t="s">
        <v>1645</v>
      </c>
      <c r="C590" s="1056"/>
      <c r="D590" s="1056"/>
      <c r="E590" s="1056"/>
      <c r="F590" s="1056"/>
      <c r="G590" s="1052"/>
      <c r="H590" s="110">
        <f>SUM(D591:D595)</f>
        <v>0</v>
      </c>
      <c r="I590" s="110">
        <f>COUNT(D591:D595)*2</f>
        <v>10</v>
      </c>
      <c r="J590" s="1"/>
      <c r="K590" s="1"/>
      <c r="L590" s="1"/>
      <c r="M590" s="1"/>
      <c r="N590" s="1"/>
      <c r="O590" s="1"/>
      <c r="P590" s="1"/>
      <c r="Q590" s="1"/>
      <c r="R590" s="1"/>
      <c r="S590" s="1"/>
      <c r="T590" s="1"/>
      <c r="U590" s="1"/>
      <c r="V590" s="1"/>
      <c r="W590" s="1"/>
      <c r="X590" s="1"/>
      <c r="Y590" s="1"/>
      <c r="Z590" s="1"/>
    </row>
    <row r="591" spans="1:26" ht="90">
      <c r="A591" s="12" t="s">
        <v>1647</v>
      </c>
      <c r="B591" s="71" t="s">
        <v>1648</v>
      </c>
      <c r="C591" s="450" t="s">
        <v>1650</v>
      </c>
      <c r="D591" s="446">
        <v>0</v>
      </c>
      <c r="E591" s="452" t="s">
        <v>137</v>
      </c>
      <c r="F591" s="11"/>
      <c r="G591" s="11"/>
      <c r="H591" s="110"/>
      <c r="I591" s="110"/>
      <c r="J591" s="1"/>
      <c r="K591" s="1"/>
      <c r="L591" s="1"/>
      <c r="M591" s="1"/>
      <c r="N591" s="1"/>
      <c r="O591" s="1"/>
      <c r="P591" s="1"/>
      <c r="Q591" s="1"/>
      <c r="R591" s="1"/>
      <c r="S591" s="1"/>
      <c r="T591" s="1"/>
      <c r="U591" s="1"/>
      <c r="V591" s="1"/>
      <c r="W591" s="1"/>
      <c r="X591" s="1"/>
      <c r="Y591" s="1"/>
      <c r="Z591" s="1"/>
    </row>
    <row r="592" spans="1:26" ht="30">
      <c r="A592" s="12"/>
      <c r="B592" s="71"/>
      <c r="C592" s="449" t="s">
        <v>1652</v>
      </c>
      <c r="D592" s="446">
        <v>0</v>
      </c>
      <c r="E592" s="452" t="s">
        <v>137</v>
      </c>
      <c r="F592" s="11"/>
      <c r="G592" s="11"/>
      <c r="H592" s="110"/>
      <c r="I592" s="110"/>
      <c r="J592" s="1"/>
      <c r="K592" s="1"/>
      <c r="L592" s="1"/>
      <c r="M592" s="1"/>
      <c r="N592" s="1"/>
      <c r="O592" s="1"/>
      <c r="P592" s="1"/>
      <c r="Q592" s="1"/>
      <c r="R592" s="1"/>
      <c r="S592" s="1"/>
      <c r="T592" s="1"/>
      <c r="U592" s="1"/>
      <c r="V592" s="1"/>
      <c r="W592" s="1"/>
      <c r="X592" s="1"/>
      <c r="Y592" s="1"/>
      <c r="Z592" s="1"/>
    </row>
    <row r="593" spans="1:26" ht="47.25">
      <c r="A593" s="12" t="s">
        <v>1653</v>
      </c>
      <c r="B593" s="71" t="s">
        <v>1654</v>
      </c>
      <c r="C593" s="447" t="s">
        <v>1655</v>
      </c>
      <c r="D593" s="446">
        <v>0</v>
      </c>
      <c r="E593" s="452" t="s">
        <v>137</v>
      </c>
      <c r="F593" s="11"/>
      <c r="G593" s="11"/>
      <c r="H593" s="110"/>
      <c r="I593" s="110"/>
      <c r="J593" s="1"/>
      <c r="K593" s="1"/>
      <c r="L593" s="1"/>
      <c r="M593" s="1"/>
      <c r="N593" s="1"/>
      <c r="O593" s="1"/>
      <c r="P593" s="1"/>
      <c r="Q593" s="1"/>
      <c r="R593" s="1"/>
      <c r="S593" s="1"/>
      <c r="T593" s="1"/>
      <c r="U593" s="1"/>
      <c r="V593" s="1"/>
      <c r="W593" s="1"/>
      <c r="X593" s="1"/>
      <c r="Y593" s="1"/>
      <c r="Z593" s="1"/>
    </row>
    <row r="594" spans="1:26" ht="63">
      <c r="A594" s="12" t="s">
        <v>1658</v>
      </c>
      <c r="B594" s="26" t="s">
        <v>1659</v>
      </c>
      <c r="C594" s="529" t="s">
        <v>1660</v>
      </c>
      <c r="D594" s="446">
        <v>0</v>
      </c>
      <c r="E594" s="452" t="s">
        <v>137</v>
      </c>
      <c r="F594" s="11"/>
      <c r="G594" s="11"/>
      <c r="H594" s="110"/>
      <c r="I594" s="110"/>
      <c r="J594" s="1"/>
      <c r="K594" s="1"/>
      <c r="L594" s="1"/>
      <c r="M594" s="1"/>
      <c r="N594" s="1"/>
      <c r="O594" s="1"/>
      <c r="P594" s="1"/>
      <c r="Q594" s="1"/>
      <c r="R594" s="1"/>
      <c r="S594" s="1"/>
      <c r="T594" s="1"/>
      <c r="U594" s="1"/>
      <c r="V594" s="1"/>
      <c r="W594" s="1"/>
      <c r="X594" s="1"/>
      <c r="Y594" s="1"/>
      <c r="Z594" s="1"/>
    </row>
    <row r="595" spans="1:26" ht="47.25">
      <c r="A595" s="12"/>
      <c r="B595" s="1"/>
      <c r="C595" s="529" t="s">
        <v>1662</v>
      </c>
      <c r="D595" s="446">
        <v>0</v>
      </c>
      <c r="E595" s="452" t="s">
        <v>350</v>
      </c>
      <c r="F595" s="11"/>
      <c r="G595" s="11"/>
      <c r="H595" s="110"/>
      <c r="I595" s="110"/>
      <c r="J595" s="1"/>
      <c r="K595" s="1"/>
      <c r="L595" s="1"/>
      <c r="M595" s="1"/>
      <c r="N595" s="1"/>
      <c r="O595" s="1"/>
      <c r="P595" s="1"/>
      <c r="Q595" s="1"/>
      <c r="R595" s="1"/>
      <c r="S595" s="1"/>
      <c r="T595" s="1"/>
      <c r="U595" s="1"/>
      <c r="V595" s="1"/>
      <c r="W595" s="1"/>
      <c r="X595" s="1"/>
      <c r="Y595" s="1"/>
      <c r="Z595" s="1"/>
    </row>
    <row r="596" spans="1:26" ht="39.75" customHeight="1">
      <c r="A596" s="30" t="s">
        <v>1663</v>
      </c>
      <c r="B596" s="1067" t="s">
        <v>1664</v>
      </c>
      <c r="C596" s="1056"/>
      <c r="D596" s="1056"/>
      <c r="E596" s="1056"/>
      <c r="F596" s="1056"/>
      <c r="G596" s="1052"/>
      <c r="H596" s="110">
        <f>SUM(D597:D613)</f>
        <v>0</v>
      </c>
      <c r="I596" s="110">
        <f>COUNT(D597:D613)*2</f>
        <v>34</v>
      </c>
      <c r="J596" s="1"/>
      <c r="K596" s="1"/>
      <c r="L596" s="1"/>
      <c r="M596" s="1"/>
      <c r="N596" s="1"/>
      <c r="O596" s="1"/>
      <c r="P596" s="1"/>
      <c r="Q596" s="1"/>
      <c r="R596" s="1"/>
      <c r="S596" s="1"/>
      <c r="T596" s="1"/>
      <c r="U596" s="1"/>
      <c r="V596" s="1"/>
      <c r="W596" s="1"/>
      <c r="X596" s="1"/>
      <c r="Y596" s="1"/>
      <c r="Z596" s="1"/>
    </row>
    <row r="597" spans="1:26" ht="60">
      <c r="A597" s="12" t="s">
        <v>1665</v>
      </c>
      <c r="B597" s="71" t="s">
        <v>1666</v>
      </c>
      <c r="C597" s="453" t="s">
        <v>1667</v>
      </c>
      <c r="D597" s="446">
        <v>0</v>
      </c>
      <c r="E597" s="452" t="s">
        <v>667</v>
      </c>
      <c r="F597" s="11"/>
      <c r="G597" s="11"/>
      <c r="H597" s="110"/>
      <c r="I597" s="110"/>
      <c r="J597" s="1"/>
      <c r="K597" s="1"/>
      <c r="L597" s="1"/>
      <c r="M597" s="1"/>
      <c r="N597" s="1"/>
      <c r="O597" s="1"/>
      <c r="P597" s="1"/>
      <c r="Q597" s="1"/>
      <c r="R597" s="1"/>
      <c r="S597" s="1"/>
      <c r="T597" s="1"/>
      <c r="U597" s="1"/>
      <c r="V597" s="1"/>
      <c r="W597" s="1"/>
      <c r="X597" s="1"/>
      <c r="Y597" s="1"/>
      <c r="Z597" s="1"/>
    </row>
    <row r="598" spans="1:26" ht="45">
      <c r="A598" s="12"/>
      <c r="B598" s="71"/>
      <c r="C598" s="451" t="s">
        <v>1668</v>
      </c>
      <c r="D598" s="488">
        <v>0</v>
      </c>
      <c r="E598" s="452" t="s">
        <v>262</v>
      </c>
      <c r="F598" s="11"/>
      <c r="G598" s="11"/>
      <c r="H598" s="110"/>
      <c r="I598" s="110"/>
      <c r="J598" s="1"/>
      <c r="K598" s="1"/>
      <c r="L598" s="1"/>
      <c r="M598" s="1"/>
      <c r="N598" s="1"/>
      <c r="O598" s="1"/>
      <c r="P598" s="1"/>
      <c r="Q598" s="1"/>
      <c r="R598" s="1"/>
      <c r="S598" s="1"/>
      <c r="T598" s="1"/>
      <c r="U598" s="1"/>
      <c r="V598" s="1"/>
      <c r="W598" s="1"/>
      <c r="X598" s="1"/>
      <c r="Y598" s="1"/>
      <c r="Z598" s="1"/>
    </row>
    <row r="599" spans="1:26" ht="47.25">
      <c r="A599" s="12" t="s">
        <v>1670</v>
      </c>
      <c r="B599" s="71" t="s">
        <v>1671</v>
      </c>
      <c r="C599" s="447" t="s">
        <v>1672</v>
      </c>
      <c r="D599" s="446">
        <v>0</v>
      </c>
      <c r="E599" s="452" t="s">
        <v>667</v>
      </c>
      <c r="F599" s="11"/>
      <c r="G599" s="11"/>
      <c r="H599" s="110"/>
      <c r="I599" s="110"/>
      <c r="J599" s="1"/>
      <c r="K599" s="1"/>
      <c r="L599" s="1"/>
      <c r="M599" s="1"/>
      <c r="N599" s="1"/>
      <c r="O599" s="1"/>
      <c r="P599" s="1"/>
      <c r="Q599" s="1"/>
      <c r="R599" s="1"/>
      <c r="S599" s="1"/>
      <c r="T599" s="1"/>
      <c r="U599" s="1"/>
      <c r="V599" s="1"/>
      <c r="W599" s="1"/>
      <c r="X599" s="1"/>
      <c r="Y599" s="1"/>
      <c r="Z599" s="1"/>
    </row>
    <row r="600" spans="1:26" ht="45">
      <c r="A600" s="12"/>
      <c r="B600" s="71"/>
      <c r="C600" s="453" t="s">
        <v>1674</v>
      </c>
      <c r="D600" s="446">
        <v>0</v>
      </c>
      <c r="E600" s="452" t="s">
        <v>667</v>
      </c>
      <c r="F600" s="11"/>
      <c r="G600" s="11"/>
      <c r="H600" s="110"/>
      <c r="I600" s="110"/>
      <c r="J600" s="1"/>
      <c r="K600" s="1"/>
      <c r="L600" s="1"/>
      <c r="M600" s="1"/>
      <c r="N600" s="1"/>
      <c r="O600" s="1"/>
      <c r="P600" s="1"/>
      <c r="Q600" s="1"/>
      <c r="R600" s="1"/>
      <c r="S600" s="1"/>
      <c r="T600" s="1"/>
      <c r="U600" s="1"/>
      <c r="V600" s="1"/>
      <c r="W600" s="1"/>
      <c r="X600" s="1"/>
      <c r="Y600" s="1"/>
      <c r="Z600" s="1"/>
    </row>
    <row r="601" spans="1:26" ht="45">
      <c r="A601" s="12"/>
      <c r="B601" s="71"/>
      <c r="C601" s="447" t="s">
        <v>1675</v>
      </c>
      <c r="D601" s="446">
        <v>0</v>
      </c>
      <c r="E601" s="452" t="s">
        <v>667</v>
      </c>
      <c r="F601" s="11"/>
      <c r="G601" s="11"/>
      <c r="H601" s="110"/>
      <c r="I601" s="110"/>
      <c r="J601" s="1"/>
      <c r="K601" s="1"/>
      <c r="L601" s="1"/>
      <c r="M601" s="1"/>
      <c r="N601" s="1"/>
      <c r="O601" s="1"/>
      <c r="P601" s="1"/>
      <c r="Q601" s="1"/>
      <c r="R601" s="1"/>
      <c r="S601" s="1"/>
      <c r="T601" s="1"/>
      <c r="U601" s="1"/>
      <c r="V601" s="1"/>
      <c r="W601" s="1"/>
      <c r="X601" s="1"/>
      <c r="Y601" s="1"/>
      <c r="Z601" s="1"/>
    </row>
    <row r="602" spans="1:26" ht="45">
      <c r="A602" s="12"/>
      <c r="B602" s="71"/>
      <c r="C602" s="447" t="s">
        <v>1676</v>
      </c>
      <c r="D602" s="446">
        <v>0</v>
      </c>
      <c r="E602" s="452" t="s">
        <v>667</v>
      </c>
      <c r="F602" s="11"/>
      <c r="G602" s="11"/>
      <c r="H602" s="110"/>
      <c r="I602" s="110"/>
      <c r="J602" s="1"/>
      <c r="K602" s="1"/>
      <c r="L602" s="1"/>
      <c r="M602" s="1"/>
      <c r="N602" s="1"/>
      <c r="O602" s="1"/>
      <c r="P602" s="1"/>
      <c r="Q602" s="1"/>
      <c r="R602" s="1"/>
      <c r="S602" s="1"/>
      <c r="T602" s="1"/>
      <c r="U602" s="1"/>
      <c r="V602" s="1"/>
      <c r="W602" s="1"/>
      <c r="X602" s="1"/>
      <c r="Y602" s="1"/>
      <c r="Z602" s="1"/>
    </row>
    <row r="603" spans="1:26" ht="30">
      <c r="A603" s="12"/>
      <c r="B603" s="71"/>
      <c r="C603" s="453" t="s">
        <v>1677</v>
      </c>
      <c r="D603" s="446">
        <v>0</v>
      </c>
      <c r="E603" s="452" t="s">
        <v>667</v>
      </c>
      <c r="F603" s="11"/>
      <c r="G603" s="11"/>
      <c r="H603" s="110"/>
      <c r="I603" s="110"/>
      <c r="J603" s="1"/>
      <c r="K603" s="1"/>
      <c r="L603" s="1"/>
      <c r="M603" s="1"/>
      <c r="N603" s="1"/>
      <c r="O603" s="1"/>
      <c r="P603" s="1"/>
      <c r="Q603" s="1"/>
      <c r="R603" s="1"/>
      <c r="S603" s="1"/>
      <c r="T603" s="1"/>
      <c r="U603" s="1"/>
      <c r="V603" s="1"/>
      <c r="W603" s="1"/>
      <c r="X603" s="1"/>
      <c r="Y603" s="1"/>
      <c r="Z603" s="1"/>
    </row>
    <row r="604" spans="1:26" ht="45">
      <c r="A604" s="12"/>
      <c r="B604" s="71"/>
      <c r="C604" s="447" t="s">
        <v>1678</v>
      </c>
      <c r="D604" s="446">
        <v>0</v>
      </c>
      <c r="E604" s="452" t="s">
        <v>667</v>
      </c>
      <c r="F604" s="11"/>
      <c r="G604" s="11"/>
      <c r="H604" s="110"/>
      <c r="I604" s="110"/>
      <c r="J604" s="1"/>
      <c r="K604" s="1"/>
      <c r="L604" s="1"/>
      <c r="M604" s="1"/>
      <c r="N604" s="1"/>
      <c r="O604" s="1"/>
      <c r="P604" s="1"/>
      <c r="Q604" s="1"/>
      <c r="R604" s="1"/>
      <c r="S604" s="1"/>
      <c r="T604" s="1"/>
      <c r="U604" s="1"/>
      <c r="V604" s="1"/>
      <c r="W604" s="1"/>
      <c r="X604" s="1"/>
      <c r="Y604" s="1"/>
      <c r="Z604" s="1"/>
    </row>
    <row r="605" spans="1:26" ht="45">
      <c r="A605" s="12"/>
      <c r="B605" s="71"/>
      <c r="C605" s="447" t="s">
        <v>1680</v>
      </c>
      <c r="D605" s="446">
        <v>0</v>
      </c>
      <c r="E605" s="452" t="s">
        <v>667</v>
      </c>
      <c r="F605" s="11"/>
      <c r="G605" s="11"/>
      <c r="H605" s="110"/>
      <c r="I605" s="110"/>
      <c r="J605" s="1"/>
      <c r="K605" s="1"/>
      <c r="L605" s="1"/>
      <c r="M605" s="1"/>
      <c r="N605" s="1"/>
      <c r="O605" s="1"/>
      <c r="P605" s="1"/>
      <c r="Q605" s="1"/>
      <c r="R605" s="1"/>
      <c r="S605" s="1"/>
      <c r="T605" s="1"/>
      <c r="U605" s="1"/>
      <c r="V605" s="1"/>
      <c r="W605" s="1"/>
      <c r="X605" s="1"/>
      <c r="Y605" s="1"/>
      <c r="Z605" s="1"/>
    </row>
    <row r="606" spans="1:26" ht="45">
      <c r="A606" s="12"/>
      <c r="B606" s="71"/>
      <c r="C606" s="447" t="s">
        <v>1681</v>
      </c>
      <c r="D606" s="446">
        <v>0</v>
      </c>
      <c r="E606" s="452" t="s">
        <v>667</v>
      </c>
      <c r="F606" s="11"/>
      <c r="G606" s="11"/>
      <c r="H606" s="110"/>
      <c r="I606" s="110"/>
      <c r="J606" s="1"/>
      <c r="K606" s="1"/>
      <c r="L606" s="1"/>
      <c r="M606" s="1"/>
      <c r="N606" s="1"/>
      <c r="O606" s="1"/>
      <c r="P606" s="1"/>
      <c r="Q606" s="1"/>
      <c r="R606" s="1"/>
      <c r="S606" s="1"/>
      <c r="T606" s="1"/>
      <c r="U606" s="1"/>
      <c r="V606" s="1"/>
      <c r="W606" s="1"/>
      <c r="X606" s="1"/>
      <c r="Y606" s="1"/>
      <c r="Z606" s="1"/>
    </row>
    <row r="607" spans="1:26" ht="60">
      <c r="A607" s="12"/>
      <c r="B607" s="71"/>
      <c r="C607" s="447" t="s">
        <v>1683</v>
      </c>
      <c r="D607" s="446">
        <v>0</v>
      </c>
      <c r="E607" s="452" t="s">
        <v>667</v>
      </c>
      <c r="F607" s="11"/>
      <c r="G607" s="11"/>
      <c r="H607" s="110"/>
      <c r="I607" s="110"/>
      <c r="J607" s="1"/>
      <c r="K607" s="1"/>
      <c r="L607" s="1"/>
      <c r="M607" s="1"/>
      <c r="N607" s="1"/>
      <c r="O607" s="1"/>
      <c r="P607" s="1"/>
      <c r="Q607" s="1"/>
      <c r="R607" s="1"/>
      <c r="S607" s="1"/>
      <c r="T607" s="1"/>
      <c r="U607" s="1"/>
      <c r="V607" s="1"/>
      <c r="W607" s="1"/>
      <c r="X607" s="1"/>
      <c r="Y607" s="1"/>
      <c r="Z607" s="1"/>
    </row>
    <row r="608" spans="1:26" ht="60">
      <c r="A608" s="12"/>
      <c r="B608" s="71"/>
      <c r="C608" s="447" t="s">
        <v>1684</v>
      </c>
      <c r="D608" s="446">
        <v>0</v>
      </c>
      <c r="E608" s="452" t="s">
        <v>667</v>
      </c>
      <c r="F608" s="11"/>
      <c r="G608" s="11"/>
      <c r="H608" s="110"/>
      <c r="I608" s="110"/>
      <c r="J608" s="1"/>
      <c r="K608" s="1"/>
      <c r="L608" s="1"/>
      <c r="M608" s="1"/>
      <c r="N608" s="1"/>
      <c r="O608" s="1"/>
      <c r="P608" s="1"/>
      <c r="Q608" s="1"/>
      <c r="R608" s="1"/>
      <c r="S608" s="1"/>
      <c r="T608" s="1"/>
      <c r="U608" s="1"/>
      <c r="V608" s="1"/>
      <c r="W608" s="1"/>
      <c r="X608" s="1"/>
      <c r="Y608" s="1"/>
      <c r="Z608" s="1"/>
    </row>
    <row r="609" spans="1:26" ht="60">
      <c r="A609" s="12"/>
      <c r="B609" s="71"/>
      <c r="C609" s="447" t="s">
        <v>1685</v>
      </c>
      <c r="D609" s="446">
        <v>0</v>
      </c>
      <c r="E609" s="452" t="s">
        <v>667</v>
      </c>
      <c r="F609" s="11"/>
      <c r="G609" s="11"/>
      <c r="H609" s="110"/>
      <c r="I609" s="110"/>
      <c r="J609" s="1"/>
      <c r="K609" s="1"/>
      <c r="L609" s="1"/>
      <c r="M609" s="1"/>
      <c r="N609" s="1"/>
      <c r="O609" s="1"/>
      <c r="P609" s="1"/>
      <c r="Q609" s="1"/>
      <c r="R609" s="1"/>
      <c r="S609" s="1"/>
      <c r="T609" s="1"/>
      <c r="U609" s="1"/>
      <c r="V609" s="1"/>
      <c r="W609" s="1"/>
      <c r="X609" s="1"/>
      <c r="Y609" s="1"/>
      <c r="Z609" s="1"/>
    </row>
    <row r="610" spans="1:26" ht="45">
      <c r="A610" s="12"/>
      <c r="B610" s="71"/>
      <c r="C610" s="447" t="s">
        <v>1687</v>
      </c>
      <c r="D610" s="446">
        <v>0</v>
      </c>
      <c r="E610" s="452" t="s">
        <v>667</v>
      </c>
      <c r="F610" s="11"/>
      <c r="G610" s="11"/>
      <c r="H610" s="110"/>
      <c r="I610" s="110"/>
      <c r="J610" s="1"/>
      <c r="K610" s="1"/>
      <c r="L610" s="1"/>
      <c r="M610" s="1"/>
      <c r="N610" s="1"/>
      <c r="O610" s="1"/>
      <c r="P610" s="1"/>
      <c r="Q610" s="1"/>
      <c r="R610" s="1"/>
      <c r="S610" s="1"/>
      <c r="T610" s="1"/>
      <c r="U610" s="1"/>
      <c r="V610" s="1"/>
      <c r="W610" s="1"/>
      <c r="X610" s="1"/>
      <c r="Y610" s="1"/>
      <c r="Z610" s="1"/>
    </row>
    <row r="611" spans="1:26" ht="60">
      <c r="A611" s="12"/>
      <c r="B611" s="71"/>
      <c r="C611" s="453" t="s">
        <v>1688</v>
      </c>
      <c r="D611" s="446">
        <v>0</v>
      </c>
      <c r="E611" s="452" t="s">
        <v>667</v>
      </c>
      <c r="F611" s="11"/>
      <c r="G611" s="11"/>
      <c r="H611" s="110"/>
      <c r="I611" s="110"/>
      <c r="J611" s="1"/>
      <c r="K611" s="1"/>
      <c r="L611" s="1"/>
      <c r="M611" s="1"/>
      <c r="N611" s="1"/>
      <c r="O611" s="1"/>
      <c r="P611" s="1"/>
      <c r="Q611" s="1"/>
      <c r="R611" s="1"/>
      <c r="S611" s="1"/>
      <c r="T611" s="1"/>
      <c r="U611" s="1"/>
      <c r="V611" s="1"/>
      <c r="W611" s="1"/>
      <c r="X611" s="1"/>
      <c r="Y611" s="1"/>
      <c r="Z611" s="1"/>
    </row>
    <row r="612" spans="1:26" ht="47.25">
      <c r="A612" s="12" t="s">
        <v>1691</v>
      </c>
      <c r="B612" s="71" t="s">
        <v>1692</v>
      </c>
      <c r="C612" s="450" t="s">
        <v>1693</v>
      </c>
      <c r="D612" s="446">
        <v>0</v>
      </c>
      <c r="E612" s="452" t="s">
        <v>137</v>
      </c>
      <c r="F612" s="11"/>
      <c r="G612" s="11"/>
      <c r="H612" s="110"/>
      <c r="I612" s="110"/>
      <c r="J612" s="1"/>
      <c r="K612" s="1"/>
      <c r="L612" s="1"/>
      <c r="M612" s="1"/>
      <c r="N612" s="1"/>
      <c r="O612" s="1"/>
      <c r="P612" s="1"/>
      <c r="Q612" s="1"/>
      <c r="R612" s="1"/>
      <c r="S612" s="1"/>
      <c r="T612" s="1"/>
      <c r="U612" s="1"/>
      <c r="V612" s="1"/>
      <c r="W612" s="1"/>
      <c r="X612" s="1"/>
      <c r="Y612" s="1"/>
      <c r="Z612" s="1"/>
    </row>
    <row r="613" spans="1:26" ht="45">
      <c r="A613" s="12" t="s">
        <v>1695</v>
      </c>
      <c r="B613" s="71" t="s">
        <v>1696</v>
      </c>
      <c r="C613" s="449" t="s">
        <v>1697</v>
      </c>
      <c r="D613" s="446">
        <v>0</v>
      </c>
      <c r="E613" s="452" t="s">
        <v>183</v>
      </c>
      <c r="F613" s="10" t="s">
        <v>1698</v>
      </c>
      <c r="G613" s="11"/>
      <c r="H613" s="110"/>
      <c r="I613" s="110"/>
      <c r="J613" s="1"/>
      <c r="K613" s="1"/>
      <c r="L613" s="1"/>
      <c r="M613" s="1"/>
      <c r="N613" s="1"/>
      <c r="O613" s="1"/>
      <c r="P613" s="1"/>
      <c r="Q613" s="1"/>
      <c r="R613" s="1"/>
      <c r="S613" s="1"/>
      <c r="T613" s="1"/>
      <c r="U613" s="1"/>
      <c r="V613" s="1"/>
      <c r="W613" s="1"/>
      <c r="X613" s="1"/>
      <c r="Y613" s="1"/>
      <c r="Z613" s="1"/>
    </row>
    <row r="614" spans="1:26" ht="39.75" customHeight="1">
      <c r="A614" s="30" t="s">
        <v>1699</v>
      </c>
      <c r="B614" s="1067" t="s">
        <v>1700</v>
      </c>
      <c r="C614" s="1056"/>
      <c r="D614" s="1056"/>
      <c r="E614" s="1056"/>
      <c r="F614" s="1056"/>
      <c r="G614" s="1052"/>
      <c r="H614" s="110">
        <f>SUM(D615:D617)</f>
        <v>0</v>
      </c>
      <c r="I614" s="110">
        <f>COUNT(D615:D617)*2</f>
        <v>6</v>
      </c>
      <c r="J614" s="1"/>
      <c r="K614" s="1"/>
      <c r="L614" s="1"/>
      <c r="M614" s="1"/>
      <c r="N614" s="1"/>
      <c r="O614" s="1"/>
      <c r="P614" s="1"/>
      <c r="Q614" s="1"/>
      <c r="R614" s="1"/>
      <c r="S614" s="1"/>
      <c r="T614" s="1"/>
      <c r="U614" s="1"/>
      <c r="V614" s="1"/>
      <c r="W614" s="1"/>
      <c r="X614" s="1"/>
      <c r="Y614" s="1"/>
      <c r="Z614" s="1"/>
    </row>
    <row r="615" spans="1:26" ht="31.5">
      <c r="A615" s="12" t="s">
        <v>1701</v>
      </c>
      <c r="B615" s="71" t="s">
        <v>1702</v>
      </c>
      <c r="C615" s="449" t="s">
        <v>1703</v>
      </c>
      <c r="D615" s="446">
        <v>0</v>
      </c>
      <c r="E615" s="452" t="s">
        <v>137</v>
      </c>
      <c r="F615" s="11"/>
      <c r="G615" s="11"/>
      <c r="H615" s="110"/>
      <c r="I615" s="110"/>
      <c r="J615" s="1"/>
      <c r="K615" s="1"/>
      <c r="L615" s="1"/>
      <c r="M615" s="1"/>
      <c r="N615" s="1"/>
      <c r="O615" s="1"/>
      <c r="P615" s="1"/>
      <c r="Q615" s="1"/>
      <c r="R615" s="1"/>
      <c r="S615" s="1"/>
      <c r="T615" s="1"/>
      <c r="U615" s="1"/>
      <c r="V615" s="1"/>
      <c r="W615" s="1"/>
      <c r="X615" s="1"/>
      <c r="Y615" s="1"/>
      <c r="Z615" s="1"/>
    </row>
    <row r="616" spans="1:26" ht="47.25">
      <c r="A616" s="12" t="s">
        <v>1705</v>
      </c>
      <c r="B616" s="71" t="s">
        <v>1706</v>
      </c>
      <c r="C616" s="450" t="s">
        <v>1707</v>
      </c>
      <c r="D616" s="446">
        <v>0</v>
      </c>
      <c r="E616" s="452" t="s">
        <v>137</v>
      </c>
      <c r="F616" s="11"/>
      <c r="G616" s="11"/>
      <c r="H616" s="110"/>
      <c r="I616" s="110"/>
      <c r="J616" s="1"/>
      <c r="K616" s="1"/>
      <c r="L616" s="1"/>
      <c r="M616" s="1"/>
      <c r="N616" s="1"/>
      <c r="O616" s="1"/>
      <c r="P616" s="1"/>
      <c r="Q616" s="1"/>
      <c r="R616" s="1"/>
      <c r="S616" s="1"/>
      <c r="T616" s="1"/>
      <c r="U616" s="1"/>
      <c r="V616" s="1"/>
      <c r="W616" s="1"/>
      <c r="X616" s="1"/>
      <c r="Y616" s="1"/>
      <c r="Z616" s="1"/>
    </row>
    <row r="617" spans="1:26" ht="31.5">
      <c r="A617" s="12" t="s">
        <v>1708</v>
      </c>
      <c r="B617" s="71" t="s">
        <v>1709</v>
      </c>
      <c r="C617" s="451" t="s">
        <v>1710</v>
      </c>
      <c r="D617" s="446">
        <v>0</v>
      </c>
      <c r="E617" s="452" t="s">
        <v>137</v>
      </c>
      <c r="F617" s="11"/>
      <c r="G617" s="11"/>
      <c r="H617" s="110"/>
      <c r="I617" s="110"/>
      <c r="J617" s="1"/>
      <c r="K617" s="1"/>
      <c r="L617" s="1"/>
      <c r="M617" s="1"/>
      <c r="N617" s="1"/>
      <c r="O617" s="1"/>
      <c r="P617" s="1"/>
      <c r="Q617" s="1"/>
      <c r="R617" s="1"/>
      <c r="S617" s="1"/>
      <c r="T617" s="1"/>
      <c r="U617" s="1"/>
      <c r="V617" s="1"/>
      <c r="W617" s="1"/>
      <c r="X617" s="1"/>
      <c r="Y617" s="1"/>
      <c r="Z617" s="1"/>
    </row>
    <row r="618" spans="1:26" ht="39.75" customHeight="1">
      <c r="A618" s="30" t="s">
        <v>1711</v>
      </c>
      <c r="B618" s="1063" t="s">
        <v>1712</v>
      </c>
      <c r="C618" s="1056"/>
      <c r="D618" s="1056"/>
      <c r="E618" s="1056"/>
      <c r="F618" s="1056"/>
      <c r="G618" s="1052"/>
      <c r="H618" s="110">
        <f>SUM(D619:D624)</f>
        <v>0</v>
      </c>
      <c r="I618" s="110">
        <f>COUNT(D619:D624)*2</f>
        <v>12</v>
      </c>
      <c r="J618" s="1"/>
      <c r="K618" s="1"/>
      <c r="L618" s="1"/>
      <c r="M618" s="1"/>
      <c r="N618" s="1"/>
      <c r="O618" s="1"/>
      <c r="P618" s="1"/>
      <c r="Q618" s="1"/>
      <c r="R618" s="1"/>
      <c r="S618" s="1"/>
      <c r="T618" s="1"/>
      <c r="U618" s="1"/>
      <c r="V618" s="1"/>
      <c r="W618" s="1"/>
      <c r="X618" s="1"/>
      <c r="Y618" s="1"/>
      <c r="Z618" s="1"/>
    </row>
    <row r="619" spans="1:26" ht="31.5">
      <c r="A619" s="12" t="s">
        <v>1715</v>
      </c>
      <c r="B619" s="15" t="s">
        <v>1716</v>
      </c>
      <c r="C619" s="450" t="s">
        <v>1717</v>
      </c>
      <c r="D619" s="446">
        <v>0</v>
      </c>
      <c r="E619" s="452" t="s">
        <v>780</v>
      </c>
      <c r="F619" s="11"/>
      <c r="G619" s="11"/>
      <c r="H619" s="110"/>
      <c r="I619" s="110"/>
      <c r="J619" s="1"/>
      <c r="K619" s="1"/>
      <c r="L619" s="1"/>
      <c r="M619" s="1"/>
      <c r="N619" s="1"/>
      <c r="O619" s="1"/>
      <c r="P619" s="1"/>
      <c r="Q619" s="1"/>
      <c r="R619" s="1"/>
      <c r="S619" s="1"/>
      <c r="T619" s="1"/>
      <c r="U619" s="1"/>
      <c r="V619" s="1"/>
      <c r="W619" s="1"/>
      <c r="X619" s="1"/>
      <c r="Y619" s="1"/>
      <c r="Z619" s="1"/>
    </row>
    <row r="620" spans="1:26" ht="47.25">
      <c r="A620" s="12" t="s">
        <v>1718</v>
      </c>
      <c r="B620" s="15" t="s">
        <v>1719</v>
      </c>
      <c r="C620" s="450" t="s">
        <v>1720</v>
      </c>
      <c r="D620" s="446">
        <v>0</v>
      </c>
      <c r="E620" s="452" t="s">
        <v>780</v>
      </c>
      <c r="F620" s="11"/>
      <c r="G620" s="11"/>
      <c r="H620" s="110"/>
      <c r="I620" s="110"/>
      <c r="J620" s="1"/>
      <c r="K620" s="1"/>
      <c r="L620" s="1"/>
      <c r="M620" s="1"/>
      <c r="N620" s="1"/>
      <c r="O620" s="1"/>
      <c r="P620" s="1"/>
      <c r="Q620" s="1"/>
      <c r="R620" s="1"/>
      <c r="S620" s="1"/>
      <c r="T620" s="1"/>
      <c r="U620" s="1"/>
      <c r="V620" s="1"/>
      <c r="W620" s="1"/>
      <c r="X620" s="1"/>
      <c r="Y620" s="1"/>
      <c r="Z620" s="1"/>
    </row>
    <row r="621" spans="1:26" ht="30">
      <c r="A621" s="12"/>
      <c r="B621" s="15"/>
      <c r="C621" s="523" t="s">
        <v>1721</v>
      </c>
      <c r="D621" s="446">
        <v>0</v>
      </c>
      <c r="E621" s="452" t="s">
        <v>780</v>
      </c>
      <c r="F621" s="11"/>
      <c r="G621" s="11"/>
      <c r="H621" s="110"/>
      <c r="I621" s="110"/>
      <c r="J621" s="1"/>
      <c r="K621" s="1"/>
      <c r="L621" s="1"/>
      <c r="M621" s="1"/>
      <c r="N621" s="1"/>
      <c r="O621" s="1"/>
      <c r="P621" s="1"/>
      <c r="Q621" s="1"/>
      <c r="R621" s="1"/>
      <c r="S621" s="1"/>
      <c r="T621" s="1"/>
      <c r="U621" s="1"/>
      <c r="V621" s="1"/>
      <c r="W621" s="1"/>
      <c r="X621" s="1"/>
      <c r="Y621" s="1"/>
      <c r="Z621" s="1"/>
    </row>
    <row r="622" spans="1:26" ht="47.25">
      <c r="A622" s="12" t="s">
        <v>1722</v>
      </c>
      <c r="B622" s="46" t="s">
        <v>1723</v>
      </c>
      <c r="C622" s="453" t="s">
        <v>1724</v>
      </c>
      <c r="D622" s="446">
        <v>0</v>
      </c>
      <c r="E622" s="452" t="s">
        <v>780</v>
      </c>
      <c r="F622" s="11"/>
      <c r="G622" s="11"/>
      <c r="H622" s="110"/>
      <c r="I622" s="110"/>
      <c r="J622" s="1"/>
      <c r="K622" s="1"/>
      <c r="L622" s="1"/>
      <c r="M622" s="1"/>
      <c r="N622" s="1"/>
      <c r="O622" s="1"/>
      <c r="P622" s="1"/>
      <c r="Q622" s="1"/>
      <c r="R622" s="1"/>
      <c r="S622" s="1"/>
      <c r="T622" s="1"/>
      <c r="U622" s="1"/>
      <c r="V622" s="1"/>
      <c r="W622" s="1"/>
      <c r="X622" s="1"/>
      <c r="Y622" s="1"/>
      <c r="Z622" s="1"/>
    </row>
    <row r="623" spans="1:26" ht="47.25">
      <c r="A623" s="12" t="s">
        <v>1725</v>
      </c>
      <c r="B623" s="15" t="s">
        <v>1726</v>
      </c>
      <c r="C623" s="511" t="s">
        <v>1727</v>
      </c>
      <c r="D623" s="446">
        <v>0</v>
      </c>
      <c r="E623" s="452" t="s">
        <v>780</v>
      </c>
      <c r="F623" s="11"/>
      <c r="G623" s="11"/>
      <c r="H623" s="110"/>
      <c r="I623" s="110"/>
      <c r="J623" s="1"/>
      <c r="K623" s="1"/>
      <c r="L623" s="1"/>
      <c r="M623" s="1"/>
      <c r="N623" s="1"/>
      <c r="O623" s="1"/>
      <c r="P623" s="1"/>
      <c r="Q623" s="1"/>
      <c r="R623" s="1"/>
      <c r="S623" s="1"/>
      <c r="T623" s="1"/>
      <c r="U623" s="1"/>
      <c r="V623" s="1"/>
      <c r="W623" s="1"/>
      <c r="X623" s="1"/>
      <c r="Y623" s="1"/>
      <c r="Z623" s="1"/>
    </row>
    <row r="624" spans="1:26" ht="63">
      <c r="A624" s="12" t="s">
        <v>1728</v>
      </c>
      <c r="B624" s="15" t="s">
        <v>1729</v>
      </c>
      <c r="C624" s="450" t="s">
        <v>1730</v>
      </c>
      <c r="D624" s="446">
        <v>0</v>
      </c>
      <c r="E624" s="452" t="s">
        <v>780</v>
      </c>
      <c r="F624" s="11"/>
      <c r="G624" s="11"/>
      <c r="H624" s="110"/>
      <c r="I624" s="110"/>
      <c r="J624" s="1"/>
      <c r="K624" s="1"/>
      <c r="L624" s="1"/>
      <c r="M624" s="1"/>
      <c r="N624" s="1"/>
      <c r="O624" s="1"/>
      <c r="P624" s="1"/>
      <c r="Q624" s="1"/>
      <c r="R624" s="1"/>
      <c r="S624" s="1"/>
      <c r="T624" s="1"/>
      <c r="U624" s="1"/>
      <c r="V624" s="1"/>
      <c r="W624" s="1"/>
      <c r="X624" s="1"/>
      <c r="Y624" s="1"/>
      <c r="Z624" s="1"/>
    </row>
    <row r="625" spans="1:26" ht="39.75" customHeight="1">
      <c r="A625" s="30" t="s">
        <v>1732</v>
      </c>
      <c r="B625" s="1053" t="s">
        <v>4801</v>
      </c>
      <c r="C625" s="1054"/>
      <c r="D625" s="1054"/>
      <c r="E625" s="1054"/>
      <c r="F625" s="1054"/>
      <c r="G625" s="1075"/>
      <c r="H625" s="110">
        <f>SUM(D627:D629)</f>
        <v>0</v>
      </c>
      <c r="I625" s="110">
        <f>COUNT(D627:D629)*2</f>
        <v>6</v>
      </c>
      <c r="J625" s="1"/>
      <c r="K625" s="1"/>
      <c r="L625" s="1"/>
      <c r="M625" s="1"/>
      <c r="N625" s="1"/>
      <c r="O625" s="1"/>
      <c r="P625" s="1"/>
      <c r="Q625" s="1"/>
      <c r="R625" s="1"/>
      <c r="S625" s="1"/>
      <c r="T625" s="1"/>
      <c r="U625" s="1"/>
      <c r="V625" s="1"/>
      <c r="W625" s="1"/>
      <c r="X625" s="1"/>
      <c r="Y625" s="1"/>
      <c r="Z625" s="1"/>
    </row>
    <row r="626" spans="1:26" ht="31.5" hidden="1">
      <c r="A626" s="14" t="s">
        <v>1739</v>
      </c>
      <c r="B626" s="15" t="s">
        <v>1740</v>
      </c>
      <c r="C626" s="447"/>
      <c r="D626" s="439"/>
      <c r="E626" s="452"/>
      <c r="F626" s="11"/>
      <c r="G626" s="11"/>
      <c r="H626" s="110"/>
      <c r="I626" s="110"/>
      <c r="J626" s="1"/>
      <c r="K626" s="1"/>
      <c r="L626" s="1"/>
      <c r="M626" s="1"/>
      <c r="N626" s="1"/>
      <c r="O626" s="1"/>
      <c r="P626" s="1"/>
      <c r="Q626" s="1"/>
      <c r="R626" s="1"/>
      <c r="S626" s="1"/>
      <c r="T626" s="1"/>
      <c r="U626" s="1"/>
      <c r="V626" s="1"/>
      <c r="W626" s="1"/>
      <c r="X626" s="1"/>
      <c r="Y626" s="1"/>
      <c r="Z626" s="1"/>
    </row>
    <row r="627" spans="1:26" ht="135">
      <c r="A627" s="817" t="s">
        <v>1743</v>
      </c>
      <c r="B627" s="823" t="s">
        <v>4811</v>
      </c>
      <c r="C627" s="823" t="s">
        <v>4812</v>
      </c>
      <c r="D627" s="545">
        <v>0</v>
      </c>
      <c r="E627" s="857" t="s">
        <v>780</v>
      </c>
      <c r="F627" s="825" t="s">
        <v>4813</v>
      </c>
      <c r="G627" s="858"/>
      <c r="H627" s="110"/>
      <c r="I627" s="110"/>
      <c r="J627" s="1"/>
      <c r="K627" s="1"/>
      <c r="L627" s="1"/>
      <c r="M627" s="1"/>
      <c r="N627" s="1"/>
      <c r="O627" s="1"/>
      <c r="P627" s="1"/>
      <c r="Q627" s="1"/>
      <c r="R627" s="1"/>
      <c r="S627" s="1"/>
      <c r="T627" s="1"/>
      <c r="U627" s="1"/>
      <c r="V627" s="1"/>
      <c r="W627" s="1"/>
      <c r="X627" s="1"/>
      <c r="Y627" s="1"/>
      <c r="Z627" s="1"/>
    </row>
    <row r="628" spans="1:26" ht="90">
      <c r="A628" s="817" t="s">
        <v>4814</v>
      </c>
      <c r="B628" s="823" t="s">
        <v>4815</v>
      </c>
      <c r="C628" s="823" t="s">
        <v>4816</v>
      </c>
      <c r="D628" s="545">
        <v>0</v>
      </c>
      <c r="E628" s="857" t="s">
        <v>350</v>
      </c>
      <c r="F628" s="825" t="s">
        <v>4817</v>
      </c>
      <c r="G628" s="858"/>
      <c r="H628" s="110"/>
      <c r="I628" s="110"/>
      <c r="J628" s="1"/>
      <c r="K628" s="1"/>
      <c r="L628" s="1"/>
      <c r="M628" s="1"/>
      <c r="N628" s="1"/>
      <c r="O628" s="1"/>
      <c r="P628" s="1"/>
      <c r="Q628" s="1"/>
      <c r="R628" s="1"/>
      <c r="S628" s="1"/>
      <c r="T628" s="1"/>
      <c r="U628" s="1"/>
      <c r="V628" s="1"/>
      <c r="W628" s="1"/>
      <c r="X628" s="1"/>
      <c r="Y628" s="1"/>
      <c r="Z628" s="1"/>
    </row>
    <row r="629" spans="1:26" ht="150">
      <c r="A629" s="817" t="s">
        <v>4822</v>
      </c>
      <c r="B629" s="823" t="s">
        <v>4823</v>
      </c>
      <c r="C629" s="823" t="s">
        <v>4824</v>
      </c>
      <c r="D629" s="545">
        <v>0</v>
      </c>
      <c r="E629" s="857" t="s">
        <v>137</v>
      </c>
      <c r="F629" s="825" t="s">
        <v>5411</v>
      </c>
      <c r="G629" s="858"/>
      <c r="H629" s="110"/>
      <c r="I629" s="110"/>
      <c r="J629" s="1"/>
      <c r="K629" s="1"/>
      <c r="L629" s="1"/>
      <c r="M629" s="1"/>
      <c r="N629" s="1"/>
      <c r="O629" s="1"/>
      <c r="P629" s="1"/>
      <c r="Q629" s="1"/>
      <c r="R629" s="1"/>
      <c r="S629" s="1"/>
      <c r="T629" s="1"/>
      <c r="U629" s="1"/>
      <c r="V629" s="1"/>
      <c r="W629" s="1"/>
      <c r="X629" s="1"/>
      <c r="Y629" s="1"/>
      <c r="Z629" s="1"/>
    </row>
    <row r="630" spans="1:26" ht="39.75" customHeight="1">
      <c r="A630" s="30" t="s">
        <v>1744</v>
      </c>
      <c r="B630" s="1063" t="s">
        <v>1745</v>
      </c>
      <c r="C630" s="1056"/>
      <c r="D630" s="1056"/>
      <c r="E630" s="1056"/>
      <c r="F630" s="1056"/>
      <c r="G630" s="1052"/>
      <c r="H630" s="110">
        <f>SUM(D631:D633)</f>
        <v>0</v>
      </c>
      <c r="I630" s="110">
        <f>COUNT(D631:D633)*2</f>
        <v>6</v>
      </c>
      <c r="J630" s="1"/>
      <c r="K630" s="1"/>
      <c r="L630" s="1"/>
      <c r="M630" s="1"/>
      <c r="N630" s="1"/>
      <c r="O630" s="1"/>
      <c r="P630" s="1"/>
      <c r="Q630" s="1"/>
      <c r="R630" s="1"/>
      <c r="S630" s="1"/>
      <c r="T630" s="1"/>
      <c r="U630" s="1"/>
      <c r="V630" s="1"/>
      <c r="W630" s="1"/>
      <c r="X630" s="1"/>
      <c r="Y630" s="1"/>
      <c r="Z630" s="1"/>
    </row>
    <row r="631" spans="1:26" ht="31.5">
      <c r="A631" s="12" t="s">
        <v>1750</v>
      </c>
      <c r="B631" s="66" t="s">
        <v>1751</v>
      </c>
      <c r="C631" s="304" t="s">
        <v>4826</v>
      </c>
      <c r="D631" s="545">
        <v>0</v>
      </c>
      <c r="E631" s="857" t="s">
        <v>137</v>
      </c>
      <c r="F631" s="748" t="s">
        <v>4827</v>
      </c>
      <c r="G631" s="858"/>
      <c r="H631" s="110"/>
      <c r="I631" s="110"/>
      <c r="J631" s="1"/>
      <c r="K631" s="1"/>
      <c r="L631" s="1"/>
      <c r="M631" s="1"/>
      <c r="N631" s="1"/>
      <c r="O631" s="1"/>
      <c r="P631" s="1"/>
      <c r="Q631" s="1"/>
      <c r="R631" s="1"/>
      <c r="S631" s="1"/>
      <c r="T631" s="1"/>
      <c r="U631" s="1"/>
      <c r="V631" s="1"/>
      <c r="W631" s="1"/>
      <c r="X631" s="1"/>
      <c r="Y631" s="1"/>
      <c r="Z631" s="1"/>
    </row>
    <row r="632" spans="1:26" ht="30">
      <c r="A632" s="12"/>
      <c r="B632" s="66"/>
      <c r="C632" s="304" t="s">
        <v>5412</v>
      </c>
      <c r="D632" s="545">
        <v>0</v>
      </c>
      <c r="E632" s="857" t="s">
        <v>87</v>
      </c>
      <c r="F632" s="748" t="s">
        <v>5413</v>
      </c>
      <c r="G632" s="858"/>
      <c r="H632" s="110"/>
      <c r="I632" s="110"/>
      <c r="J632" s="1"/>
      <c r="K632" s="1"/>
      <c r="L632" s="1"/>
      <c r="M632" s="1"/>
      <c r="N632" s="1"/>
      <c r="O632" s="1"/>
      <c r="P632" s="1"/>
      <c r="Q632" s="1"/>
      <c r="R632" s="1"/>
      <c r="S632" s="1"/>
      <c r="T632" s="1"/>
      <c r="U632" s="1"/>
      <c r="V632" s="1"/>
      <c r="W632" s="1"/>
      <c r="X632" s="1"/>
      <c r="Y632" s="1"/>
      <c r="Z632" s="1"/>
    </row>
    <row r="633" spans="1:26" ht="45">
      <c r="A633" s="12" t="s">
        <v>1756</v>
      </c>
      <c r="B633" s="66" t="s">
        <v>1757</v>
      </c>
      <c r="C633" s="748" t="s">
        <v>4828</v>
      </c>
      <c r="D633" s="545">
        <v>0</v>
      </c>
      <c r="E633" s="857" t="s">
        <v>137</v>
      </c>
      <c r="F633" s="304" t="s">
        <v>4829</v>
      </c>
      <c r="G633" s="858"/>
      <c r="H633" s="110"/>
      <c r="I633" s="110"/>
      <c r="J633" s="1"/>
      <c r="K633" s="1"/>
      <c r="L633" s="1"/>
      <c r="M633" s="1"/>
      <c r="N633" s="1"/>
      <c r="O633" s="1"/>
      <c r="P633" s="1"/>
      <c r="Q633" s="1"/>
      <c r="R633" s="1"/>
      <c r="S633" s="1"/>
      <c r="T633" s="1"/>
      <c r="U633" s="1"/>
      <c r="V633" s="1"/>
      <c r="W633" s="1"/>
      <c r="X633" s="1"/>
      <c r="Y633" s="1"/>
      <c r="Z633" s="1"/>
    </row>
    <row r="634" spans="1:26" ht="15.75" hidden="1">
      <c r="A634" s="775" t="s">
        <v>4830</v>
      </c>
      <c r="B634" s="1042" t="s">
        <v>4831</v>
      </c>
      <c r="C634" s="1043"/>
      <c r="D634" s="1043"/>
      <c r="E634" s="1043"/>
      <c r="F634" s="1043"/>
      <c r="G634" s="1047"/>
      <c r="H634" s="786">
        <f>SUM(D635:D640)</f>
        <v>0</v>
      </c>
      <c r="I634" s="783">
        <f>COUNT(D635:D640)*2</f>
        <v>0</v>
      </c>
      <c r="J634" s="1"/>
      <c r="K634" s="1"/>
      <c r="L634" s="1"/>
      <c r="M634" s="1"/>
      <c r="N634" s="1"/>
      <c r="O634" s="1"/>
      <c r="P634" s="1"/>
      <c r="Q634" s="1"/>
      <c r="R634" s="1"/>
      <c r="S634" s="1"/>
      <c r="T634" s="1"/>
      <c r="U634" s="1"/>
      <c r="V634" s="1"/>
      <c r="W634" s="1"/>
      <c r="X634" s="1"/>
      <c r="Y634" s="1"/>
      <c r="Z634" s="1"/>
    </row>
    <row r="635" spans="1:26" ht="45" hidden="1">
      <c r="A635" s="775" t="s">
        <v>4832</v>
      </c>
      <c r="B635" s="378" t="s">
        <v>4833</v>
      </c>
      <c r="C635" s="378"/>
      <c r="D635" s="772"/>
      <c r="E635" s="378"/>
      <c r="F635" s="378"/>
      <c r="G635" s="378"/>
      <c r="H635" s="786"/>
      <c r="I635" s="783"/>
      <c r="J635" s="1"/>
      <c r="K635" s="1"/>
      <c r="L635" s="1"/>
      <c r="M635" s="1"/>
      <c r="N635" s="1"/>
      <c r="O635" s="1"/>
      <c r="P635" s="1"/>
      <c r="Q635" s="1"/>
      <c r="R635" s="1"/>
      <c r="S635" s="1"/>
      <c r="T635" s="1"/>
      <c r="U635" s="1"/>
      <c r="V635" s="1"/>
      <c r="W635" s="1"/>
      <c r="X635" s="1"/>
      <c r="Y635" s="1"/>
      <c r="Z635" s="1"/>
    </row>
    <row r="636" spans="1:26" ht="60" hidden="1">
      <c r="A636" s="775" t="s">
        <v>4834</v>
      </c>
      <c r="B636" s="378" t="s">
        <v>4835</v>
      </c>
      <c r="C636" s="378"/>
      <c r="D636" s="772"/>
      <c r="E636" s="378"/>
      <c r="F636" s="378"/>
      <c r="G636" s="378"/>
      <c r="H636" s="786"/>
      <c r="I636" s="783"/>
      <c r="J636" s="1"/>
      <c r="K636" s="1"/>
      <c r="L636" s="1"/>
      <c r="M636" s="1"/>
      <c r="N636" s="1"/>
      <c r="O636" s="1"/>
      <c r="P636" s="1"/>
      <c r="Q636" s="1"/>
      <c r="R636" s="1"/>
      <c r="S636" s="1"/>
      <c r="T636" s="1"/>
      <c r="U636" s="1"/>
      <c r="V636" s="1"/>
      <c r="W636" s="1"/>
      <c r="X636" s="1"/>
      <c r="Y636" s="1"/>
      <c r="Z636" s="1"/>
    </row>
    <row r="637" spans="1:26" ht="60" hidden="1">
      <c r="A637" s="775" t="s">
        <v>4836</v>
      </c>
      <c r="B637" s="378" t="s">
        <v>4837</v>
      </c>
      <c r="C637" s="378"/>
      <c r="D637" s="772"/>
      <c r="E637" s="378"/>
      <c r="F637" s="378"/>
      <c r="G637" s="378"/>
      <c r="H637" s="786"/>
      <c r="I637" s="783"/>
      <c r="J637" s="1"/>
      <c r="K637" s="1"/>
      <c r="L637" s="1"/>
      <c r="M637" s="1"/>
      <c r="N637" s="1"/>
      <c r="O637" s="1"/>
      <c r="P637" s="1"/>
      <c r="Q637" s="1"/>
      <c r="R637" s="1"/>
      <c r="S637" s="1"/>
      <c r="T637" s="1"/>
      <c r="U637" s="1"/>
      <c r="V637" s="1"/>
      <c r="W637" s="1"/>
      <c r="X637" s="1"/>
      <c r="Y637" s="1"/>
      <c r="Z637" s="1"/>
    </row>
    <row r="638" spans="1:26" ht="90" hidden="1">
      <c r="A638" s="775" t="s">
        <v>4838</v>
      </c>
      <c r="B638" s="378" t="s">
        <v>4839</v>
      </c>
      <c r="C638" s="378"/>
      <c r="D638" s="772"/>
      <c r="E638" s="378"/>
      <c r="F638" s="378"/>
      <c r="G638" s="378"/>
      <c r="H638" s="786"/>
      <c r="I638" s="783"/>
      <c r="J638" s="1"/>
      <c r="K638" s="1"/>
      <c r="L638" s="1"/>
      <c r="M638" s="1"/>
      <c r="N638" s="1"/>
      <c r="O638" s="1"/>
      <c r="P638" s="1"/>
      <c r="Q638" s="1"/>
      <c r="R638" s="1"/>
      <c r="S638" s="1"/>
      <c r="T638" s="1"/>
      <c r="U638" s="1"/>
      <c r="V638" s="1"/>
      <c r="W638" s="1"/>
      <c r="X638" s="1"/>
      <c r="Y638" s="1"/>
      <c r="Z638" s="1"/>
    </row>
    <row r="639" spans="1:26" ht="30" hidden="1">
      <c r="A639" s="775" t="s">
        <v>4840</v>
      </c>
      <c r="B639" s="378" t="s">
        <v>4841</v>
      </c>
      <c r="C639" s="378"/>
      <c r="D639" s="772"/>
      <c r="E639" s="378"/>
      <c r="F639" s="378"/>
      <c r="G639" s="378"/>
      <c r="H639" s="786"/>
      <c r="I639" s="783"/>
      <c r="J639" s="1"/>
      <c r="K639" s="1"/>
      <c r="L639" s="1"/>
      <c r="M639" s="1"/>
      <c r="N639" s="1"/>
      <c r="O639" s="1"/>
      <c r="P639" s="1"/>
      <c r="Q639" s="1"/>
      <c r="R639" s="1"/>
      <c r="S639" s="1"/>
      <c r="T639" s="1"/>
      <c r="U639" s="1"/>
      <c r="V639" s="1"/>
      <c r="W639" s="1"/>
      <c r="X639" s="1"/>
      <c r="Y639" s="1"/>
      <c r="Z639" s="1"/>
    </row>
    <row r="640" spans="1:26" ht="30" hidden="1">
      <c r="A640" s="775" t="s">
        <v>4842</v>
      </c>
      <c r="B640" s="378" t="s">
        <v>4843</v>
      </c>
      <c r="C640" s="378"/>
      <c r="D640" s="772"/>
      <c r="E640" s="378"/>
      <c r="F640" s="378"/>
      <c r="G640" s="378"/>
      <c r="H640" s="786"/>
      <c r="I640" s="783"/>
      <c r="J640" s="1"/>
      <c r="K640" s="1"/>
      <c r="L640" s="1"/>
      <c r="M640" s="1"/>
      <c r="N640" s="1"/>
      <c r="O640" s="1"/>
      <c r="P640" s="1"/>
      <c r="Q640" s="1"/>
      <c r="R640" s="1"/>
      <c r="S640" s="1"/>
      <c r="T640" s="1"/>
      <c r="U640" s="1"/>
      <c r="V640" s="1"/>
      <c r="W640" s="1"/>
      <c r="X640" s="1"/>
      <c r="Y640" s="1"/>
      <c r="Z640" s="1"/>
    </row>
    <row r="641" spans="1:26" ht="15.75">
      <c r="A641" s="768" t="s">
        <v>4844</v>
      </c>
      <c r="B641" s="1064" t="s">
        <v>4845</v>
      </c>
      <c r="C641" s="1065"/>
      <c r="D641" s="1065"/>
      <c r="E641" s="1065"/>
      <c r="F641" s="1065"/>
      <c r="G641" s="1066"/>
      <c r="H641" s="1005">
        <f>SUM(D642:D651)</f>
        <v>0</v>
      </c>
      <c r="I641" s="797">
        <f>COUNT(D642:D651)*2</f>
        <v>2</v>
      </c>
      <c r="J641" s="1"/>
      <c r="K641" s="1"/>
      <c r="L641" s="1"/>
      <c r="M641" s="1"/>
      <c r="N641" s="1"/>
      <c r="O641" s="1"/>
      <c r="P641" s="1"/>
      <c r="Q641" s="1"/>
      <c r="R641" s="1"/>
      <c r="S641" s="1"/>
      <c r="T641" s="1"/>
      <c r="U641" s="1"/>
      <c r="V641" s="1"/>
      <c r="W641" s="1"/>
      <c r="X641" s="1"/>
      <c r="Y641" s="1"/>
      <c r="Z641" s="1"/>
    </row>
    <row r="642" spans="1:26" ht="75" hidden="1">
      <c r="A642" s="775" t="s">
        <v>4846</v>
      </c>
      <c r="B642" s="378" t="s">
        <v>4847</v>
      </c>
      <c r="C642" s="792"/>
      <c r="D642" s="793"/>
      <c r="E642" s="792"/>
      <c r="F642" s="792"/>
      <c r="G642" s="792"/>
      <c r="H642" s="786"/>
      <c r="I642" s="783"/>
      <c r="J642" s="1"/>
      <c r="K642" s="1"/>
      <c r="L642" s="1"/>
      <c r="M642" s="1"/>
      <c r="N642" s="1"/>
      <c r="O642" s="1"/>
      <c r="P642" s="1"/>
      <c r="Q642" s="1"/>
      <c r="R642" s="1"/>
      <c r="S642" s="1"/>
      <c r="T642" s="1"/>
      <c r="U642" s="1"/>
      <c r="V642" s="1"/>
      <c r="W642" s="1"/>
      <c r="X642" s="1"/>
      <c r="Y642" s="1"/>
      <c r="Z642" s="1"/>
    </row>
    <row r="643" spans="1:26" ht="60" hidden="1">
      <c r="A643" s="775" t="s">
        <v>4848</v>
      </c>
      <c r="B643" s="378" t="s">
        <v>4849</v>
      </c>
      <c r="C643" s="792"/>
      <c r="D643" s="793"/>
      <c r="E643" s="792"/>
      <c r="F643" s="792"/>
      <c r="G643" s="792"/>
      <c r="H643" s="786"/>
      <c r="I643" s="783"/>
      <c r="J643" s="1"/>
      <c r="K643" s="1"/>
      <c r="L643" s="1"/>
      <c r="M643" s="1"/>
      <c r="N643" s="1"/>
      <c r="O643" s="1"/>
      <c r="P643" s="1"/>
      <c r="Q643" s="1"/>
      <c r="R643" s="1"/>
      <c r="S643" s="1"/>
      <c r="T643" s="1"/>
      <c r="U643" s="1"/>
      <c r="V643" s="1"/>
      <c r="W643" s="1"/>
      <c r="X643" s="1"/>
      <c r="Y643" s="1"/>
      <c r="Z643" s="1"/>
    </row>
    <row r="644" spans="1:26" ht="60" hidden="1">
      <c r="A644" s="775" t="s">
        <v>4850</v>
      </c>
      <c r="B644" s="378" t="s">
        <v>4851</v>
      </c>
      <c r="C644" s="792"/>
      <c r="D644" s="793"/>
      <c r="E644" s="792"/>
      <c r="F644" s="792"/>
      <c r="G644" s="792"/>
      <c r="H644" s="786"/>
      <c r="I644" s="783"/>
      <c r="J644" s="1"/>
      <c r="K644" s="1"/>
      <c r="L644" s="1"/>
      <c r="M644" s="1"/>
      <c r="N644" s="1"/>
      <c r="O644" s="1"/>
      <c r="P644" s="1"/>
      <c r="Q644" s="1"/>
      <c r="R644" s="1"/>
      <c r="S644" s="1"/>
      <c r="T644" s="1"/>
      <c r="U644" s="1"/>
      <c r="V644" s="1"/>
      <c r="W644" s="1"/>
      <c r="X644" s="1"/>
      <c r="Y644" s="1"/>
      <c r="Z644" s="1"/>
    </row>
    <row r="645" spans="1:26" ht="45" hidden="1">
      <c r="A645" s="775" t="s">
        <v>4852</v>
      </c>
      <c r="B645" s="378" t="s">
        <v>4853</v>
      </c>
      <c r="C645" s="792"/>
      <c r="D645" s="793"/>
      <c r="E645" s="792"/>
      <c r="F645" s="792"/>
      <c r="G645" s="792"/>
      <c r="H645" s="786"/>
      <c r="I645" s="783"/>
      <c r="J645" s="1"/>
      <c r="K645" s="1"/>
      <c r="L645" s="1"/>
      <c r="M645" s="1"/>
      <c r="N645" s="1"/>
      <c r="O645" s="1"/>
      <c r="P645" s="1"/>
      <c r="Q645" s="1"/>
      <c r="R645" s="1"/>
      <c r="S645" s="1"/>
      <c r="T645" s="1"/>
      <c r="U645" s="1"/>
      <c r="V645" s="1"/>
      <c r="W645" s="1"/>
      <c r="X645" s="1"/>
      <c r="Y645" s="1"/>
      <c r="Z645" s="1"/>
    </row>
    <row r="646" spans="1:26" ht="45" hidden="1">
      <c r="A646" s="775" t="s">
        <v>4854</v>
      </c>
      <c r="B646" s="378" t="s">
        <v>4855</v>
      </c>
      <c r="C646" s="792"/>
      <c r="D646" s="793"/>
      <c r="E646" s="792"/>
      <c r="F646" s="792"/>
      <c r="G646" s="792"/>
      <c r="H646" s="786"/>
      <c r="I646" s="783"/>
      <c r="J646" s="1"/>
      <c r="K646" s="1"/>
      <c r="L646" s="1"/>
      <c r="M646" s="1"/>
      <c r="N646" s="1"/>
      <c r="O646" s="1"/>
      <c r="P646" s="1"/>
      <c r="Q646" s="1"/>
      <c r="R646" s="1"/>
      <c r="S646" s="1"/>
      <c r="T646" s="1"/>
      <c r="U646" s="1"/>
      <c r="V646" s="1"/>
      <c r="W646" s="1"/>
      <c r="X646" s="1"/>
      <c r="Y646" s="1"/>
      <c r="Z646" s="1"/>
    </row>
    <row r="647" spans="1:26" ht="90">
      <c r="A647" s="759" t="s">
        <v>4856</v>
      </c>
      <c r="B647" s="863" t="s">
        <v>4857</v>
      </c>
      <c r="C647" s="823" t="s">
        <v>4858</v>
      </c>
      <c r="D647" s="864">
        <v>0</v>
      </c>
      <c r="E647" s="846" t="s">
        <v>137</v>
      </c>
      <c r="F647" s="823" t="s">
        <v>5415</v>
      </c>
      <c r="G647" s="795"/>
      <c r="H647" s="1005"/>
      <c r="I647" s="797"/>
      <c r="J647" s="1"/>
      <c r="K647" s="1"/>
      <c r="L647" s="1"/>
      <c r="M647" s="1"/>
      <c r="N647" s="1"/>
      <c r="O647" s="1"/>
      <c r="P647" s="1"/>
      <c r="Q647" s="1"/>
      <c r="R647" s="1"/>
      <c r="S647" s="1"/>
      <c r="T647" s="1"/>
      <c r="U647" s="1"/>
      <c r="V647" s="1"/>
      <c r="W647" s="1"/>
      <c r="X647" s="1"/>
      <c r="Y647" s="1"/>
      <c r="Z647" s="1"/>
    </row>
    <row r="648" spans="1:26" ht="90" hidden="1">
      <c r="A648" s="778" t="s">
        <v>4860</v>
      </c>
      <c r="B648" s="378" t="s">
        <v>4861</v>
      </c>
      <c r="C648" s="378"/>
      <c r="D648" s="796"/>
      <c r="E648" s="748"/>
      <c r="F648" s="378"/>
      <c r="G648" s="795"/>
      <c r="H648" s="786"/>
      <c r="I648" s="783"/>
      <c r="J648" s="1"/>
      <c r="K648" s="1"/>
      <c r="L648" s="1"/>
      <c r="M648" s="1"/>
      <c r="N648" s="1"/>
      <c r="O648" s="1"/>
      <c r="P648" s="1"/>
      <c r="Q648" s="1"/>
      <c r="R648" s="1"/>
      <c r="S648" s="1"/>
      <c r="T648" s="1"/>
      <c r="U648" s="1"/>
      <c r="V648" s="1"/>
      <c r="W648" s="1"/>
      <c r="X648" s="1"/>
      <c r="Y648" s="1"/>
      <c r="Z648" s="1"/>
    </row>
    <row r="649" spans="1:26" ht="30" hidden="1">
      <c r="A649" s="778" t="s">
        <v>4862</v>
      </c>
      <c r="B649" s="378" t="s">
        <v>4863</v>
      </c>
      <c r="C649" s="378"/>
      <c r="D649" s="796"/>
      <c r="E649" s="748"/>
      <c r="F649" s="378"/>
      <c r="G649" s="795"/>
      <c r="H649" s="786"/>
      <c r="I649" s="783"/>
      <c r="J649" s="1"/>
      <c r="K649" s="1"/>
      <c r="L649" s="1"/>
      <c r="M649" s="1"/>
      <c r="N649" s="1"/>
      <c r="O649" s="1"/>
      <c r="P649" s="1"/>
      <c r="Q649" s="1"/>
      <c r="R649" s="1"/>
      <c r="S649" s="1"/>
      <c r="T649" s="1"/>
      <c r="U649" s="1"/>
      <c r="V649" s="1"/>
      <c r="W649" s="1"/>
      <c r="X649" s="1"/>
      <c r="Y649" s="1"/>
      <c r="Z649" s="1"/>
    </row>
    <row r="650" spans="1:26" ht="45" hidden="1">
      <c r="A650" s="778" t="s">
        <v>4864</v>
      </c>
      <c r="B650" s="378" t="s">
        <v>5416</v>
      </c>
      <c r="C650" s="378"/>
      <c r="D650" s="796"/>
      <c r="E650" s="748"/>
      <c r="F650" s="378"/>
      <c r="G650" s="795"/>
      <c r="H650" s="786"/>
      <c r="I650" s="783"/>
      <c r="J650" s="1"/>
      <c r="K650" s="1"/>
      <c r="L650" s="1"/>
      <c r="M650" s="1"/>
      <c r="N650" s="1"/>
      <c r="O650" s="1"/>
      <c r="P650" s="1"/>
      <c r="Q650" s="1"/>
      <c r="R650" s="1"/>
      <c r="S650" s="1"/>
      <c r="T650" s="1"/>
      <c r="U650" s="1"/>
      <c r="V650" s="1"/>
      <c r="W650" s="1"/>
      <c r="X650" s="1"/>
      <c r="Y650" s="1"/>
      <c r="Z650" s="1"/>
    </row>
    <row r="651" spans="1:26" ht="60" hidden="1">
      <c r="A651" s="778" t="s">
        <v>4866</v>
      </c>
      <c r="B651" s="378" t="s">
        <v>4867</v>
      </c>
      <c r="C651" s="378"/>
      <c r="D651" s="796"/>
      <c r="E651" s="748"/>
      <c r="F651" s="378"/>
      <c r="G651" s="795"/>
      <c r="H651" s="786"/>
      <c r="I651" s="783"/>
      <c r="J651" s="1"/>
      <c r="K651" s="1"/>
      <c r="L651" s="1"/>
      <c r="M651" s="1"/>
      <c r="N651" s="1"/>
      <c r="O651" s="1"/>
      <c r="P651" s="1"/>
      <c r="Q651" s="1"/>
      <c r="R651" s="1"/>
      <c r="S651" s="1"/>
      <c r="T651" s="1"/>
      <c r="U651" s="1"/>
      <c r="V651" s="1"/>
      <c r="W651" s="1"/>
      <c r="X651" s="1"/>
      <c r="Y651" s="1"/>
      <c r="Z651" s="1"/>
    </row>
    <row r="652" spans="1:26" ht="18.75">
      <c r="A652" s="61"/>
      <c r="B652" s="1068" t="s">
        <v>1760</v>
      </c>
      <c r="C652" s="1056"/>
      <c r="D652" s="1056"/>
      <c r="E652" s="1056"/>
      <c r="F652" s="1056"/>
      <c r="G652" s="1069"/>
      <c r="H652" s="110">
        <f>H653+H662+H666+H671</f>
        <v>0</v>
      </c>
      <c r="I652" s="110">
        <f>I653+I662+I666+I671</f>
        <v>30</v>
      </c>
      <c r="J652" s="1"/>
      <c r="K652" s="1"/>
      <c r="L652" s="1"/>
      <c r="M652" s="1"/>
      <c r="N652" s="1"/>
      <c r="O652" s="1"/>
      <c r="P652" s="1"/>
      <c r="Q652" s="1"/>
      <c r="R652" s="1"/>
      <c r="S652" s="1"/>
      <c r="T652" s="1"/>
      <c r="U652" s="1"/>
      <c r="V652" s="1"/>
      <c r="W652" s="1"/>
      <c r="X652" s="1"/>
      <c r="Y652" s="1"/>
      <c r="Z652" s="1"/>
    </row>
    <row r="653" spans="1:26" ht="39.75" customHeight="1">
      <c r="A653" s="12" t="s">
        <v>1761</v>
      </c>
      <c r="B653" s="1067" t="s">
        <v>1762</v>
      </c>
      <c r="C653" s="1056"/>
      <c r="D653" s="1056"/>
      <c r="E653" s="1056"/>
      <c r="F653" s="1056"/>
      <c r="G653" s="1052"/>
      <c r="H653" s="110">
        <f>SUM(D654:D660)</f>
        <v>0</v>
      </c>
      <c r="I653" s="110">
        <f>COUNT(D654:D661)*2</f>
        <v>12</v>
      </c>
      <c r="J653" s="1"/>
      <c r="K653" s="1"/>
      <c r="L653" s="1"/>
      <c r="M653" s="1"/>
      <c r="N653" s="1"/>
      <c r="O653" s="1"/>
      <c r="P653" s="1"/>
      <c r="Q653" s="1"/>
      <c r="R653" s="1"/>
      <c r="S653" s="1"/>
      <c r="T653" s="1"/>
      <c r="U653" s="1"/>
      <c r="V653" s="1"/>
      <c r="W653" s="1"/>
      <c r="X653" s="1"/>
      <c r="Y653" s="1"/>
      <c r="Z653" s="1"/>
    </row>
    <row r="654" spans="1:26" ht="30">
      <c r="A654" s="12" t="s">
        <v>1765</v>
      </c>
      <c r="B654" s="10" t="s">
        <v>1766</v>
      </c>
      <c r="C654" s="447" t="s">
        <v>1767</v>
      </c>
      <c r="D654" s="446">
        <v>0</v>
      </c>
      <c r="E654" s="448" t="s">
        <v>667</v>
      </c>
      <c r="F654" s="29"/>
      <c r="G654" s="29"/>
      <c r="H654" s="110"/>
      <c r="I654" s="110"/>
      <c r="J654" s="1"/>
      <c r="K654" s="1"/>
      <c r="L654" s="1"/>
      <c r="M654" s="1"/>
      <c r="N654" s="1"/>
      <c r="O654" s="1"/>
      <c r="P654" s="1"/>
      <c r="Q654" s="1"/>
      <c r="R654" s="1"/>
      <c r="S654" s="1"/>
      <c r="T654" s="1"/>
      <c r="U654" s="1"/>
      <c r="V654" s="1"/>
      <c r="W654" s="1"/>
      <c r="X654" s="1"/>
      <c r="Y654" s="1"/>
      <c r="Z654" s="1"/>
    </row>
    <row r="655" spans="1:26" ht="30">
      <c r="A655" s="12"/>
      <c r="B655" s="10"/>
      <c r="C655" s="447" t="s">
        <v>1769</v>
      </c>
      <c r="D655" s="446">
        <v>0</v>
      </c>
      <c r="E655" s="448" t="s">
        <v>667</v>
      </c>
      <c r="F655" s="29"/>
      <c r="G655" s="29"/>
      <c r="H655" s="110"/>
      <c r="I655" s="110"/>
      <c r="J655" s="1"/>
      <c r="K655" s="1"/>
      <c r="L655" s="1"/>
      <c r="M655" s="1"/>
      <c r="N655" s="1"/>
      <c r="O655" s="1"/>
      <c r="P655" s="1"/>
      <c r="Q655" s="1"/>
      <c r="R655" s="1"/>
      <c r="S655" s="1"/>
      <c r="T655" s="1"/>
      <c r="U655" s="1"/>
      <c r="V655" s="1"/>
      <c r="W655" s="1"/>
      <c r="X655" s="1"/>
      <c r="Y655" s="1"/>
      <c r="Z655" s="1"/>
    </row>
    <row r="656" spans="1:26">
      <c r="A656" s="12"/>
      <c r="B656" s="10"/>
      <c r="C656" s="447" t="s">
        <v>1771</v>
      </c>
      <c r="D656" s="446">
        <v>0</v>
      </c>
      <c r="E656" s="448" t="s">
        <v>667</v>
      </c>
      <c r="F656" s="29"/>
      <c r="G656" s="29"/>
      <c r="H656" s="110"/>
      <c r="I656" s="110"/>
      <c r="J656" s="1"/>
      <c r="K656" s="1"/>
      <c r="L656" s="1"/>
      <c r="M656" s="1"/>
      <c r="N656" s="1"/>
      <c r="O656" s="1"/>
      <c r="P656" s="1"/>
      <c r="Q656" s="1"/>
      <c r="R656" s="1"/>
      <c r="S656" s="1"/>
      <c r="T656" s="1"/>
      <c r="U656" s="1"/>
      <c r="V656" s="1"/>
      <c r="W656" s="1"/>
      <c r="X656" s="1"/>
      <c r="Y656" s="1"/>
      <c r="Z656" s="1"/>
    </row>
    <row r="657" spans="1:26" hidden="1">
      <c r="A657" s="14"/>
      <c r="B657" s="10"/>
      <c r="C657" s="447"/>
      <c r="D657" s="446"/>
      <c r="E657" s="448"/>
      <c r="F657" s="29"/>
      <c r="G657" s="29"/>
      <c r="H657" s="110"/>
      <c r="I657" s="110"/>
      <c r="J657" s="1"/>
      <c r="K657" s="1"/>
      <c r="L657" s="1"/>
      <c r="M657" s="1"/>
      <c r="N657" s="1"/>
      <c r="O657" s="1"/>
      <c r="P657" s="1"/>
      <c r="Q657" s="1"/>
      <c r="R657" s="1"/>
      <c r="S657" s="1"/>
      <c r="T657" s="1"/>
      <c r="U657" s="1"/>
      <c r="V657" s="1"/>
      <c r="W657" s="1"/>
      <c r="X657" s="1"/>
      <c r="Y657" s="1"/>
      <c r="Z657" s="1"/>
    </row>
    <row r="658" spans="1:26">
      <c r="A658" s="12"/>
      <c r="B658" s="10"/>
      <c r="C658" s="447" t="s">
        <v>1774</v>
      </c>
      <c r="D658" s="446">
        <v>0</v>
      </c>
      <c r="E658" s="448" t="s">
        <v>667</v>
      </c>
      <c r="F658" s="29"/>
      <c r="G658" s="29"/>
      <c r="H658" s="110"/>
      <c r="I658" s="110"/>
      <c r="J658" s="1"/>
      <c r="K658" s="1"/>
      <c r="L658" s="1"/>
      <c r="M658" s="1"/>
      <c r="N658" s="1"/>
      <c r="O658" s="1"/>
      <c r="P658" s="1"/>
      <c r="Q658" s="1"/>
      <c r="R658" s="1"/>
      <c r="S658" s="1"/>
      <c r="T658" s="1"/>
      <c r="U658" s="1"/>
      <c r="V658" s="1"/>
      <c r="W658" s="1"/>
      <c r="X658" s="1"/>
      <c r="Y658" s="1"/>
      <c r="Z658" s="1"/>
    </row>
    <row r="659" spans="1:26" ht="30">
      <c r="A659" s="12"/>
      <c r="B659" s="10"/>
      <c r="C659" s="447" t="s">
        <v>1776</v>
      </c>
      <c r="D659" s="446">
        <v>0</v>
      </c>
      <c r="E659" s="448" t="s">
        <v>667</v>
      </c>
      <c r="F659" s="29"/>
      <c r="G659" s="29"/>
      <c r="H659" s="110"/>
      <c r="I659" s="110"/>
      <c r="J659" s="1"/>
      <c r="K659" s="1"/>
      <c r="L659" s="1"/>
      <c r="M659" s="1"/>
      <c r="N659" s="1"/>
      <c r="O659" s="1"/>
      <c r="P659" s="1"/>
      <c r="Q659" s="1"/>
      <c r="R659" s="1"/>
      <c r="S659" s="1"/>
      <c r="T659" s="1"/>
      <c r="U659" s="1"/>
      <c r="V659" s="1"/>
      <c r="W659" s="1"/>
      <c r="X659" s="1"/>
      <c r="Y659" s="1"/>
      <c r="Z659" s="1"/>
    </row>
    <row r="660" spans="1:26" ht="30">
      <c r="A660" s="12" t="s">
        <v>1777</v>
      </c>
      <c r="B660" s="10" t="s">
        <v>1778</v>
      </c>
      <c r="C660" s="522" t="s">
        <v>1779</v>
      </c>
      <c r="D660" s="446">
        <v>0</v>
      </c>
      <c r="E660" s="448" t="s">
        <v>667</v>
      </c>
      <c r="F660" s="29"/>
      <c r="G660" s="29"/>
      <c r="H660" s="110"/>
      <c r="I660" s="110"/>
      <c r="J660" s="1"/>
      <c r="K660" s="1"/>
      <c r="L660" s="1"/>
      <c r="M660" s="1"/>
      <c r="N660" s="1"/>
      <c r="O660" s="1"/>
      <c r="P660" s="1"/>
      <c r="Q660" s="1"/>
      <c r="R660" s="1"/>
      <c r="S660" s="1"/>
      <c r="T660" s="1"/>
      <c r="U660" s="1"/>
      <c r="V660" s="1"/>
      <c r="W660" s="1"/>
      <c r="X660" s="1"/>
      <c r="Y660" s="1"/>
      <c r="Z660" s="1"/>
    </row>
    <row r="661" spans="1:26" ht="45" hidden="1">
      <c r="A661" s="14" t="s">
        <v>1780</v>
      </c>
      <c r="B661" s="10" t="s">
        <v>1782</v>
      </c>
      <c r="C661" s="522"/>
      <c r="E661" s="448"/>
      <c r="F661" s="29"/>
      <c r="G661" s="29"/>
      <c r="H661" s="110"/>
      <c r="I661" s="110"/>
      <c r="J661" s="1"/>
      <c r="K661" s="1"/>
      <c r="L661" s="1"/>
      <c r="M661" s="1"/>
      <c r="N661" s="1"/>
      <c r="O661" s="1"/>
      <c r="P661" s="1"/>
      <c r="Q661" s="1"/>
      <c r="R661" s="1"/>
      <c r="S661" s="1"/>
      <c r="T661" s="1"/>
      <c r="U661" s="1"/>
      <c r="V661" s="1"/>
      <c r="W661" s="1"/>
      <c r="X661" s="1"/>
      <c r="Y661" s="1"/>
      <c r="Z661" s="1"/>
    </row>
    <row r="662" spans="1:26" ht="39.75" customHeight="1">
      <c r="A662" s="12" t="s">
        <v>1784</v>
      </c>
      <c r="B662" s="1067" t="s">
        <v>1785</v>
      </c>
      <c r="C662" s="1056"/>
      <c r="D662" s="1056"/>
      <c r="E662" s="1056"/>
      <c r="F662" s="1056"/>
      <c r="G662" s="1052"/>
      <c r="H662" s="110">
        <f>SUM(D663:D664)</f>
        <v>0</v>
      </c>
      <c r="I662" s="110">
        <f>COUNT(D663:D665)*2</f>
        <v>4</v>
      </c>
      <c r="J662" s="1"/>
      <c r="K662" s="1"/>
      <c r="L662" s="1"/>
      <c r="M662" s="1"/>
      <c r="N662" s="1"/>
      <c r="O662" s="1"/>
      <c r="P662" s="1"/>
      <c r="Q662" s="1"/>
      <c r="R662" s="1"/>
      <c r="S662" s="1"/>
      <c r="T662" s="1"/>
      <c r="U662" s="1"/>
      <c r="V662" s="1"/>
      <c r="W662" s="1"/>
      <c r="X662" s="1"/>
      <c r="Y662" s="1"/>
      <c r="Z662" s="1"/>
    </row>
    <row r="663" spans="1:26" ht="30">
      <c r="A663" s="12" t="s">
        <v>1788</v>
      </c>
      <c r="B663" s="10" t="s">
        <v>1790</v>
      </c>
      <c r="C663" s="447" t="s">
        <v>1791</v>
      </c>
      <c r="D663" s="446">
        <v>0</v>
      </c>
      <c r="E663" s="448" t="s">
        <v>667</v>
      </c>
      <c r="F663" s="29"/>
      <c r="G663" s="29"/>
      <c r="H663" s="110"/>
      <c r="I663" s="110"/>
      <c r="J663" s="1"/>
      <c r="K663" s="1"/>
      <c r="L663" s="1"/>
      <c r="M663" s="1"/>
      <c r="N663" s="1"/>
      <c r="O663" s="1"/>
      <c r="P663" s="1"/>
      <c r="Q663" s="1"/>
      <c r="R663" s="1"/>
      <c r="S663" s="1"/>
      <c r="T663" s="1"/>
      <c r="U663" s="1"/>
      <c r="V663" s="1"/>
      <c r="W663" s="1"/>
      <c r="X663" s="1"/>
      <c r="Y663" s="1"/>
      <c r="Z663" s="1"/>
    </row>
    <row r="664" spans="1:26">
      <c r="A664" s="12"/>
      <c r="B664" s="10"/>
      <c r="C664" s="447" t="s">
        <v>1792</v>
      </c>
      <c r="D664" s="446">
        <v>0</v>
      </c>
      <c r="E664" s="448" t="s">
        <v>667</v>
      </c>
      <c r="F664" s="29"/>
      <c r="G664" s="29"/>
      <c r="H664" s="110"/>
      <c r="I664" s="110"/>
      <c r="J664" s="1"/>
      <c r="K664" s="1"/>
      <c r="L664" s="1"/>
      <c r="M664" s="1"/>
      <c r="N664" s="1"/>
      <c r="O664" s="1"/>
      <c r="P664" s="1"/>
      <c r="Q664" s="1"/>
      <c r="R664" s="1"/>
      <c r="S664" s="1"/>
      <c r="T664" s="1"/>
      <c r="U664" s="1"/>
      <c r="V664" s="1"/>
      <c r="W664" s="1"/>
      <c r="X664" s="1"/>
      <c r="Y664" s="1"/>
      <c r="Z664" s="1"/>
    </row>
    <row r="665" spans="1:26" ht="45" hidden="1">
      <c r="A665" s="14" t="s">
        <v>1793</v>
      </c>
      <c r="B665" s="10" t="s">
        <v>1794</v>
      </c>
      <c r="C665" s="522"/>
      <c r="E665" s="448"/>
      <c r="F665" s="29"/>
      <c r="G665" s="29"/>
      <c r="H665" s="110"/>
      <c r="I665" s="110"/>
      <c r="J665" s="1"/>
      <c r="K665" s="1"/>
      <c r="L665" s="1"/>
      <c r="M665" s="1"/>
      <c r="N665" s="1"/>
      <c r="O665" s="1"/>
      <c r="P665" s="1"/>
      <c r="Q665" s="1"/>
      <c r="R665" s="1"/>
      <c r="S665" s="1"/>
      <c r="T665" s="1"/>
      <c r="U665" s="1"/>
      <c r="V665" s="1"/>
      <c r="W665" s="1"/>
      <c r="X665" s="1"/>
      <c r="Y665" s="1"/>
      <c r="Z665" s="1"/>
    </row>
    <row r="666" spans="1:26" ht="39.75" customHeight="1">
      <c r="A666" s="12" t="s">
        <v>1795</v>
      </c>
      <c r="B666" s="1067" t="s">
        <v>1796</v>
      </c>
      <c r="C666" s="1056"/>
      <c r="D666" s="1056"/>
      <c r="E666" s="1056"/>
      <c r="F666" s="1056"/>
      <c r="G666" s="1052"/>
      <c r="H666" s="110">
        <f>SUM(D667:D669)</f>
        <v>0</v>
      </c>
      <c r="I666" s="110">
        <f>COUNT(D667:D669)*2</f>
        <v>6</v>
      </c>
      <c r="J666" s="1"/>
      <c r="K666" s="1"/>
      <c r="L666" s="1"/>
      <c r="M666" s="1"/>
      <c r="N666" s="1"/>
      <c r="O666" s="1"/>
      <c r="P666" s="1"/>
      <c r="Q666" s="1"/>
      <c r="R666" s="1"/>
      <c r="S666" s="1"/>
      <c r="T666" s="1"/>
      <c r="U666" s="1"/>
      <c r="V666" s="1"/>
      <c r="W666" s="1"/>
      <c r="X666" s="1"/>
      <c r="Y666" s="1"/>
      <c r="Z666" s="1"/>
    </row>
    <row r="667" spans="1:26" ht="45">
      <c r="A667" s="12" t="s">
        <v>1799</v>
      </c>
      <c r="B667" s="10" t="s">
        <v>1800</v>
      </c>
      <c r="C667" s="544" t="s">
        <v>1801</v>
      </c>
      <c r="D667" s="446">
        <v>0</v>
      </c>
      <c r="E667" s="448" t="s">
        <v>667</v>
      </c>
      <c r="F667" s="29" t="s">
        <v>1803</v>
      </c>
      <c r="G667" s="29"/>
      <c r="H667" s="110"/>
      <c r="I667" s="110"/>
      <c r="J667" s="1"/>
      <c r="K667" s="1"/>
      <c r="L667" s="1"/>
      <c r="M667" s="1"/>
      <c r="N667" s="1"/>
      <c r="O667" s="1"/>
      <c r="P667" s="1"/>
      <c r="Q667" s="1"/>
      <c r="R667" s="1"/>
      <c r="S667" s="1"/>
      <c r="T667" s="1"/>
      <c r="U667" s="1"/>
      <c r="V667" s="1"/>
      <c r="W667" s="1"/>
      <c r="X667" s="1"/>
      <c r="Y667" s="1"/>
      <c r="Z667" s="1"/>
    </row>
    <row r="668" spans="1:26" ht="45">
      <c r="A668" s="12"/>
      <c r="B668" s="10"/>
      <c r="C668" s="449" t="s">
        <v>1804</v>
      </c>
      <c r="D668" s="446">
        <v>0</v>
      </c>
      <c r="E668" s="448" t="s">
        <v>667</v>
      </c>
      <c r="F668" s="28" t="s">
        <v>1805</v>
      </c>
      <c r="G668" s="29"/>
      <c r="H668" s="110"/>
      <c r="I668" s="110"/>
      <c r="J668" s="1"/>
      <c r="K668" s="1"/>
      <c r="L668" s="1"/>
      <c r="M668" s="1"/>
      <c r="N668" s="1"/>
      <c r="O668" s="1"/>
      <c r="P668" s="1"/>
      <c r="Q668" s="1"/>
      <c r="R668" s="1"/>
      <c r="S668" s="1"/>
      <c r="T668" s="1"/>
      <c r="U668" s="1"/>
      <c r="V668" s="1"/>
      <c r="W668" s="1"/>
      <c r="X668" s="1"/>
      <c r="Y668" s="1"/>
      <c r="Z668" s="1"/>
    </row>
    <row r="669" spans="1:26" ht="30">
      <c r="A669" s="12"/>
      <c r="B669" s="10"/>
      <c r="C669" s="449" t="s">
        <v>1806</v>
      </c>
      <c r="D669" s="446">
        <v>0</v>
      </c>
      <c r="E669" s="448" t="s">
        <v>667</v>
      </c>
      <c r="F669" s="29"/>
      <c r="G669" s="29"/>
      <c r="H669" s="110"/>
      <c r="I669" s="110"/>
      <c r="J669" s="1"/>
      <c r="K669" s="1"/>
      <c r="L669" s="1"/>
      <c r="M669" s="1"/>
      <c r="N669" s="1"/>
      <c r="O669" s="1"/>
      <c r="P669" s="1"/>
      <c r="Q669" s="1"/>
      <c r="R669" s="1"/>
      <c r="S669" s="1"/>
      <c r="T669" s="1"/>
      <c r="U669" s="1"/>
      <c r="V669" s="1"/>
      <c r="W669" s="1"/>
      <c r="X669" s="1"/>
      <c r="Y669" s="1"/>
      <c r="Z669" s="1"/>
    </row>
    <row r="670" spans="1:26" ht="45" hidden="1">
      <c r="A670" s="14" t="s">
        <v>1807</v>
      </c>
      <c r="B670" s="10" t="s">
        <v>1808</v>
      </c>
      <c r="C670" s="522"/>
      <c r="E670" s="448"/>
      <c r="F670" s="29"/>
      <c r="G670" s="29"/>
      <c r="H670" s="110"/>
      <c r="I670" s="110"/>
      <c r="J670" s="1"/>
      <c r="K670" s="1"/>
      <c r="L670" s="1"/>
      <c r="M670" s="1"/>
      <c r="N670" s="1"/>
      <c r="O670" s="1"/>
      <c r="P670" s="1"/>
      <c r="Q670" s="1"/>
      <c r="R670" s="1"/>
      <c r="S670" s="1"/>
      <c r="T670" s="1"/>
      <c r="U670" s="1"/>
      <c r="V670" s="1"/>
      <c r="W670" s="1"/>
      <c r="X670" s="1"/>
      <c r="Y670" s="1"/>
      <c r="Z670" s="1"/>
    </row>
    <row r="671" spans="1:26" ht="39.75" customHeight="1">
      <c r="A671" s="12" t="s">
        <v>1809</v>
      </c>
      <c r="B671" s="1067" t="s">
        <v>1810</v>
      </c>
      <c r="C671" s="1056"/>
      <c r="D671" s="1056"/>
      <c r="E671" s="1056"/>
      <c r="F671" s="1056"/>
      <c r="G671" s="1052"/>
      <c r="H671" s="110">
        <f>SUM(D672:D676)</f>
        <v>0</v>
      </c>
      <c r="I671" s="110">
        <f>COUNT(D672:D675)*2</f>
        <v>8</v>
      </c>
      <c r="J671" s="1"/>
      <c r="K671" s="1"/>
      <c r="L671" s="1"/>
      <c r="M671" s="1"/>
      <c r="N671" s="1"/>
      <c r="O671" s="1"/>
      <c r="P671" s="1"/>
      <c r="Q671" s="1"/>
      <c r="R671" s="1"/>
      <c r="S671" s="1"/>
      <c r="T671" s="1"/>
      <c r="U671" s="1"/>
      <c r="V671" s="1"/>
      <c r="W671" s="1"/>
      <c r="X671" s="1"/>
      <c r="Y671" s="1"/>
      <c r="Z671" s="1"/>
    </row>
    <row r="672" spans="1:26" ht="30">
      <c r="A672" s="12" t="s">
        <v>1814</v>
      </c>
      <c r="B672" s="10" t="s">
        <v>1815</v>
      </c>
      <c r="C672" s="447" t="s">
        <v>1816</v>
      </c>
      <c r="D672" s="446">
        <v>0</v>
      </c>
      <c r="E672" s="448" t="s">
        <v>667</v>
      </c>
      <c r="F672" s="29"/>
      <c r="G672" s="29"/>
      <c r="H672" s="110"/>
      <c r="I672" s="110"/>
      <c r="J672" s="1"/>
      <c r="K672" s="1"/>
      <c r="L672" s="1"/>
      <c r="M672" s="1"/>
      <c r="N672" s="1"/>
      <c r="O672" s="1"/>
      <c r="P672" s="1"/>
      <c r="Q672" s="1"/>
      <c r="R672" s="1"/>
      <c r="S672" s="1"/>
      <c r="T672" s="1"/>
      <c r="U672" s="1"/>
      <c r="V672" s="1"/>
      <c r="W672" s="1"/>
      <c r="X672" s="1"/>
      <c r="Y672" s="1"/>
      <c r="Z672" s="1"/>
    </row>
    <row r="673" spans="1:26" ht="30">
      <c r="A673" s="12"/>
      <c r="B673" s="10"/>
      <c r="C673" s="447" t="s">
        <v>1817</v>
      </c>
      <c r="D673" s="446">
        <v>0</v>
      </c>
      <c r="E673" s="448" t="s">
        <v>667</v>
      </c>
      <c r="F673" s="29"/>
      <c r="G673" s="29"/>
      <c r="H673" s="110"/>
      <c r="I673" s="110"/>
      <c r="J673" s="1"/>
      <c r="K673" s="1"/>
      <c r="L673" s="1"/>
      <c r="M673" s="1"/>
      <c r="N673" s="1"/>
      <c r="O673" s="1"/>
      <c r="P673" s="1"/>
      <c r="Q673" s="1"/>
      <c r="R673" s="1"/>
      <c r="S673" s="1"/>
      <c r="T673" s="1"/>
      <c r="U673" s="1"/>
      <c r="V673" s="1"/>
      <c r="W673" s="1"/>
      <c r="X673" s="1"/>
      <c r="Y673" s="1"/>
      <c r="Z673" s="1"/>
    </row>
    <row r="674" spans="1:26">
      <c r="A674" s="12"/>
      <c r="B674" s="10"/>
      <c r="C674" s="447" t="s">
        <v>1818</v>
      </c>
      <c r="D674" s="446">
        <v>0</v>
      </c>
      <c r="E674" s="448" t="s">
        <v>667</v>
      </c>
      <c r="F674" s="29"/>
      <c r="G674" s="29"/>
      <c r="H674" s="110"/>
      <c r="I674" s="110"/>
      <c r="J674" s="1"/>
      <c r="K674" s="1"/>
      <c r="L674" s="1"/>
      <c r="M674" s="1"/>
      <c r="N674" s="1"/>
      <c r="O674" s="1"/>
      <c r="P674" s="1"/>
      <c r="Q674" s="1"/>
      <c r="R674" s="1"/>
      <c r="S674" s="1"/>
      <c r="T674" s="1"/>
      <c r="U674" s="1"/>
      <c r="V674" s="1"/>
      <c r="W674" s="1"/>
      <c r="X674" s="1"/>
      <c r="Y674" s="1"/>
      <c r="Z674" s="1"/>
    </row>
    <row r="675" spans="1:26">
      <c r="A675" s="13"/>
      <c r="B675" s="16"/>
      <c r="C675" s="447" t="s">
        <v>1820</v>
      </c>
      <c r="D675" s="446">
        <v>0</v>
      </c>
      <c r="E675" s="448" t="s">
        <v>667</v>
      </c>
      <c r="F675" s="29"/>
      <c r="G675" s="29"/>
      <c r="H675" s="110"/>
      <c r="I675" s="110"/>
      <c r="J675" s="1"/>
      <c r="K675" s="1"/>
      <c r="L675" s="1"/>
      <c r="M675" s="1"/>
      <c r="N675" s="1"/>
      <c r="O675" s="1"/>
      <c r="P675" s="1"/>
      <c r="Q675" s="1"/>
      <c r="R675" s="1"/>
      <c r="S675" s="1"/>
      <c r="T675" s="1"/>
      <c r="U675" s="1"/>
      <c r="V675" s="1"/>
      <c r="W675" s="1"/>
      <c r="X675" s="1"/>
      <c r="Y675" s="1"/>
      <c r="Z675" s="1"/>
    </row>
    <row r="676" spans="1:26" ht="45" hidden="1">
      <c r="A676" s="74" t="s">
        <v>1821</v>
      </c>
      <c r="B676" s="16" t="s">
        <v>1822</v>
      </c>
      <c r="C676" s="522"/>
      <c r="E676" s="448"/>
      <c r="F676" s="29"/>
      <c r="G676" s="29"/>
      <c r="H676" s="110"/>
      <c r="I676" s="110"/>
      <c r="J676" s="1"/>
      <c r="K676" s="1"/>
      <c r="L676" s="1"/>
      <c r="M676" s="1"/>
      <c r="N676" s="1"/>
      <c r="O676" s="1"/>
      <c r="P676" s="1"/>
      <c r="Q676" s="1"/>
      <c r="R676" s="1"/>
      <c r="S676" s="1"/>
      <c r="T676" s="1"/>
      <c r="U676" s="1"/>
      <c r="V676" s="1"/>
      <c r="W676" s="1"/>
      <c r="X676" s="1"/>
      <c r="Y676" s="1"/>
      <c r="Z676" s="1"/>
    </row>
    <row r="677" spans="1:26">
      <c r="A677" s="75"/>
      <c r="B677" s="1"/>
      <c r="C677" s="514"/>
      <c r="D677" s="686"/>
      <c r="E677" s="533"/>
      <c r="F677" s="1"/>
      <c r="G677" s="1"/>
      <c r="H677" s="110"/>
      <c r="I677" s="110"/>
      <c r="J677" s="1"/>
      <c r="K677" s="1"/>
      <c r="L677" s="1"/>
      <c r="M677" s="1"/>
      <c r="N677" s="1"/>
      <c r="O677" s="1"/>
      <c r="P677" s="1"/>
      <c r="Q677" s="1"/>
      <c r="R677" s="1"/>
      <c r="S677" s="1"/>
      <c r="T677" s="1"/>
      <c r="U677" s="1"/>
      <c r="V677" s="1"/>
      <c r="W677" s="1"/>
      <c r="X677" s="1"/>
      <c r="Y677" s="1"/>
      <c r="Z677" s="1"/>
    </row>
    <row r="678" spans="1:26">
      <c r="A678" s="75"/>
      <c r="B678" s="1"/>
      <c r="C678" s="514"/>
      <c r="D678" s="687"/>
      <c r="E678" s="533"/>
      <c r="F678" s="1"/>
      <c r="G678" s="1"/>
      <c r="H678" s="110"/>
      <c r="I678" s="110"/>
      <c r="J678" s="1"/>
      <c r="K678" s="1"/>
      <c r="L678" s="1"/>
      <c r="M678" s="1"/>
      <c r="N678" s="1"/>
      <c r="O678" s="1"/>
      <c r="P678" s="1"/>
      <c r="Q678" s="1"/>
      <c r="R678" s="1"/>
      <c r="S678" s="1"/>
      <c r="T678" s="1"/>
      <c r="U678" s="1"/>
      <c r="V678" s="1"/>
      <c r="W678" s="1"/>
      <c r="X678" s="1"/>
      <c r="Y678" s="1"/>
      <c r="Z678" s="1"/>
    </row>
    <row r="679" spans="1:26">
      <c r="A679" s="75"/>
      <c r="B679" s="1"/>
      <c r="C679" s="514"/>
      <c r="D679" s="687"/>
      <c r="E679" s="533"/>
      <c r="F679" s="1"/>
      <c r="G679" s="1"/>
      <c r="H679" s="110"/>
      <c r="I679" s="110"/>
      <c r="J679" s="1"/>
      <c r="K679" s="1"/>
      <c r="L679" s="1"/>
      <c r="M679" s="1"/>
      <c r="N679" s="1"/>
      <c r="O679" s="1"/>
      <c r="P679" s="1"/>
      <c r="Q679" s="1"/>
      <c r="R679" s="1"/>
      <c r="S679" s="1"/>
      <c r="T679" s="1"/>
      <c r="U679" s="1"/>
      <c r="V679" s="1"/>
      <c r="W679" s="1"/>
      <c r="X679" s="1"/>
      <c r="Y679" s="1"/>
      <c r="Z679" s="1"/>
    </row>
    <row r="680" spans="1:26" ht="45.75" customHeight="1">
      <c r="A680" s="1071" t="s">
        <v>1823</v>
      </c>
      <c r="B680" s="1049"/>
      <c r="C680" s="1049"/>
      <c r="D680" s="687"/>
      <c r="E680" s="533"/>
      <c r="F680" s="1"/>
      <c r="G680" s="1"/>
      <c r="H680" s="110"/>
      <c r="I680" s="110"/>
      <c r="J680" s="1"/>
      <c r="K680" s="1"/>
      <c r="L680" s="1"/>
      <c r="M680" s="1"/>
      <c r="N680" s="1"/>
      <c r="O680" s="1"/>
      <c r="P680" s="1"/>
      <c r="Q680" s="1"/>
      <c r="R680" s="1"/>
      <c r="S680" s="1"/>
      <c r="T680" s="1"/>
      <c r="U680" s="1"/>
      <c r="V680" s="1"/>
      <c r="W680" s="1"/>
      <c r="X680" s="1"/>
      <c r="Y680" s="1"/>
      <c r="Z680" s="1"/>
    </row>
    <row r="681" spans="1:26" ht="39.75" customHeight="1">
      <c r="A681" s="413"/>
      <c r="B681" s="754" t="s">
        <v>1825</v>
      </c>
      <c r="C681" s="755">
        <f>D702</f>
        <v>0</v>
      </c>
      <c r="D681" s="687"/>
      <c r="E681" s="533"/>
      <c r="F681" s="1"/>
      <c r="G681" s="1"/>
      <c r="H681" s="110"/>
      <c r="I681" s="110"/>
      <c r="J681" s="1"/>
      <c r="K681" s="1"/>
      <c r="L681" s="1"/>
      <c r="M681" s="1"/>
      <c r="N681" s="1"/>
      <c r="O681" s="1"/>
      <c r="P681" s="1"/>
      <c r="Q681" s="1"/>
      <c r="R681" s="1"/>
      <c r="S681" s="1"/>
      <c r="T681" s="1"/>
      <c r="U681" s="1"/>
      <c r="V681" s="1"/>
      <c r="W681" s="1"/>
      <c r="X681" s="1"/>
      <c r="Y681" s="1"/>
      <c r="Z681" s="1"/>
    </row>
    <row r="682" spans="1:26" ht="25.5" customHeight="1">
      <c r="A682" s="413"/>
      <c r="B682" s="1072" t="s">
        <v>1826</v>
      </c>
      <c r="C682" s="1049"/>
      <c r="D682" s="687"/>
      <c r="E682" s="533"/>
      <c r="F682" s="1"/>
      <c r="G682" s="1"/>
      <c r="H682" s="110"/>
      <c r="I682" s="110"/>
      <c r="J682" s="1"/>
      <c r="K682" s="1"/>
      <c r="L682" s="1"/>
      <c r="M682" s="1"/>
      <c r="N682" s="1"/>
      <c r="O682" s="1"/>
      <c r="P682" s="1"/>
      <c r="Q682" s="1"/>
      <c r="R682" s="1"/>
      <c r="S682" s="1"/>
      <c r="T682" s="1"/>
      <c r="U682" s="1"/>
      <c r="V682" s="1"/>
      <c r="W682" s="1"/>
      <c r="X682" s="1"/>
      <c r="Y682" s="1"/>
      <c r="Z682" s="1"/>
    </row>
    <row r="683" spans="1:26" ht="21">
      <c r="A683" s="417" t="s">
        <v>1833</v>
      </c>
      <c r="B683" s="756" t="s">
        <v>1834</v>
      </c>
      <c r="C683" s="757">
        <f t="shared" ref="C683:C690" si="0">D694</f>
        <v>0</v>
      </c>
      <c r="D683" s="687"/>
      <c r="E683" s="533"/>
      <c r="F683" s="1"/>
      <c r="G683" s="1"/>
      <c r="H683" s="110"/>
      <c r="I683" s="110"/>
      <c r="J683" s="1"/>
      <c r="K683" s="1"/>
      <c r="L683" s="1"/>
      <c r="M683" s="1"/>
      <c r="N683" s="1"/>
      <c r="O683" s="1"/>
      <c r="P683" s="1"/>
      <c r="Q683" s="1"/>
      <c r="R683" s="1"/>
      <c r="S683" s="1"/>
      <c r="T683" s="1"/>
      <c r="U683" s="1"/>
      <c r="V683" s="1"/>
      <c r="W683" s="1"/>
      <c r="X683" s="1"/>
      <c r="Y683" s="1"/>
      <c r="Z683" s="1"/>
    </row>
    <row r="684" spans="1:26" ht="21">
      <c r="A684" s="417" t="s">
        <v>1836</v>
      </c>
      <c r="B684" s="756" t="s">
        <v>1837</v>
      </c>
      <c r="C684" s="757">
        <f t="shared" si="0"/>
        <v>0</v>
      </c>
      <c r="D684" s="687"/>
      <c r="E684" s="533"/>
      <c r="F684" s="1"/>
      <c r="G684" s="1"/>
      <c r="H684" s="110"/>
      <c r="I684" s="110"/>
      <c r="J684" s="1"/>
      <c r="K684" s="1"/>
      <c r="L684" s="1"/>
      <c r="M684" s="1"/>
      <c r="N684" s="1"/>
      <c r="O684" s="1"/>
      <c r="P684" s="1"/>
      <c r="Q684" s="1"/>
      <c r="R684" s="1"/>
      <c r="S684" s="1"/>
      <c r="T684" s="1"/>
      <c r="U684" s="1"/>
      <c r="V684" s="1"/>
      <c r="W684" s="1"/>
      <c r="X684" s="1"/>
      <c r="Y684" s="1"/>
      <c r="Z684" s="1"/>
    </row>
    <row r="685" spans="1:26" ht="21">
      <c r="A685" s="417" t="s">
        <v>1839</v>
      </c>
      <c r="B685" s="756" t="s">
        <v>1840</v>
      </c>
      <c r="C685" s="757">
        <f t="shared" si="0"/>
        <v>0</v>
      </c>
      <c r="D685" s="687"/>
      <c r="E685" s="533"/>
      <c r="F685" s="1"/>
      <c r="G685" s="1"/>
      <c r="H685" s="110"/>
      <c r="I685" s="110"/>
      <c r="J685" s="1"/>
      <c r="K685" s="1"/>
      <c r="L685" s="1"/>
      <c r="M685" s="1"/>
      <c r="N685" s="1"/>
      <c r="O685" s="1"/>
      <c r="P685" s="1"/>
      <c r="Q685" s="1"/>
      <c r="R685" s="1"/>
      <c r="S685" s="1"/>
      <c r="T685" s="1"/>
      <c r="U685" s="1"/>
      <c r="V685" s="1"/>
      <c r="W685" s="1"/>
      <c r="X685" s="1"/>
      <c r="Y685" s="1"/>
      <c r="Z685" s="1"/>
    </row>
    <row r="686" spans="1:26" ht="21">
      <c r="A686" s="417" t="s">
        <v>1843</v>
      </c>
      <c r="B686" s="756" t="s">
        <v>497</v>
      </c>
      <c r="C686" s="757">
        <f t="shared" si="0"/>
        <v>0</v>
      </c>
      <c r="D686" s="687"/>
      <c r="E686" s="533"/>
      <c r="F686" s="1"/>
      <c r="G686" s="1"/>
      <c r="H686" s="110"/>
      <c r="I686" s="110"/>
      <c r="J686" s="1"/>
      <c r="K686" s="1"/>
      <c r="L686" s="1"/>
      <c r="M686" s="1"/>
      <c r="N686" s="1"/>
      <c r="O686" s="1"/>
      <c r="P686" s="1"/>
      <c r="Q686" s="1"/>
      <c r="R686" s="1"/>
      <c r="S686" s="1"/>
      <c r="T686" s="1"/>
      <c r="U686" s="1"/>
      <c r="V686" s="1"/>
      <c r="W686" s="1"/>
      <c r="X686" s="1"/>
      <c r="Y686" s="1"/>
      <c r="Z686" s="1"/>
    </row>
    <row r="687" spans="1:26" ht="21">
      <c r="A687" s="417" t="s">
        <v>1845</v>
      </c>
      <c r="B687" s="756" t="s">
        <v>1847</v>
      </c>
      <c r="C687" s="757">
        <f t="shared" si="0"/>
        <v>0</v>
      </c>
      <c r="D687" s="687"/>
      <c r="E687" s="533"/>
      <c r="F687" s="1"/>
      <c r="G687" s="1"/>
      <c r="H687" s="110"/>
      <c r="I687" s="110"/>
      <c r="J687" s="1"/>
      <c r="K687" s="1"/>
      <c r="L687" s="1"/>
      <c r="M687" s="1"/>
      <c r="N687" s="1"/>
      <c r="O687" s="1"/>
      <c r="P687" s="1"/>
      <c r="Q687" s="1"/>
      <c r="R687" s="1"/>
      <c r="S687" s="1"/>
      <c r="T687" s="1"/>
      <c r="U687" s="1"/>
      <c r="V687" s="1"/>
      <c r="W687" s="1"/>
      <c r="X687" s="1"/>
      <c r="Y687" s="1"/>
      <c r="Z687" s="1"/>
    </row>
    <row r="688" spans="1:26" ht="21">
      <c r="A688" s="417" t="s">
        <v>1849</v>
      </c>
      <c r="B688" s="756" t="s">
        <v>1850</v>
      </c>
      <c r="C688" s="757">
        <f t="shared" si="0"/>
        <v>0</v>
      </c>
      <c r="D688" s="687"/>
      <c r="E688" s="533"/>
      <c r="F688" s="1"/>
      <c r="G688" s="1"/>
      <c r="H688" s="110"/>
      <c r="I688" s="110"/>
      <c r="J688" s="1"/>
      <c r="K688" s="1"/>
      <c r="L688" s="1"/>
      <c r="M688" s="1"/>
      <c r="N688" s="1"/>
      <c r="O688" s="1"/>
      <c r="P688" s="1"/>
      <c r="Q688" s="1"/>
      <c r="R688" s="1"/>
      <c r="S688" s="1"/>
      <c r="T688" s="1"/>
      <c r="U688" s="1"/>
      <c r="V688" s="1"/>
      <c r="W688" s="1"/>
      <c r="X688" s="1"/>
      <c r="Y688" s="1"/>
      <c r="Z688" s="1"/>
    </row>
    <row r="689" spans="1:26" ht="21">
      <c r="A689" s="417" t="s">
        <v>1854</v>
      </c>
      <c r="B689" s="756" t="s">
        <v>1855</v>
      </c>
      <c r="C689" s="757">
        <f t="shared" si="0"/>
        <v>0</v>
      </c>
      <c r="D689" s="687"/>
      <c r="E689" s="533"/>
      <c r="F689" s="1"/>
      <c r="G689" s="1"/>
      <c r="H689" s="110"/>
      <c r="I689" s="110"/>
      <c r="J689" s="1"/>
      <c r="K689" s="1"/>
      <c r="L689" s="1"/>
      <c r="M689" s="1"/>
      <c r="N689" s="1"/>
      <c r="O689" s="1"/>
      <c r="P689" s="1"/>
      <c r="Q689" s="1"/>
      <c r="R689" s="1"/>
      <c r="S689" s="1"/>
      <c r="T689" s="1"/>
      <c r="U689" s="1"/>
      <c r="V689" s="1"/>
      <c r="W689" s="1"/>
      <c r="X689" s="1"/>
      <c r="Y689" s="1"/>
      <c r="Z689" s="1"/>
    </row>
    <row r="690" spans="1:26" ht="21">
      <c r="A690" s="417" t="s">
        <v>1857</v>
      </c>
      <c r="B690" s="756" t="s">
        <v>1859</v>
      </c>
      <c r="C690" s="757">
        <f t="shared" si="0"/>
        <v>0</v>
      </c>
      <c r="D690" s="687"/>
      <c r="E690" s="533"/>
      <c r="F690" s="1"/>
      <c r="G690" s="1"/>
      <c r="H690" s="110"/>
      <c r="I690" s="110"/>
      <c r="J690" s="1"/>
      <c r="K690" s="1"/>
      <c r="L690" s="1"/>
      <c r="M690" s="1"/>
      <c r="N690" s="1"/>
      <c r="O690" s="1"/>
      <c r="P690" s="1"/>
      <c r="Q690" s="1"/>
      <c r="R690" s="1"/>
      <c r="S690" s="1"/>
      <c r="T690" s="1"/>
      <c r="U690" s="1"/>
      <c r="V690" s="1"/>
      <c r="W690" s="1"/>
      <c r="X690" s="1"/>
      <c r="Y690" s="1"/>
      <c r="Z690" s="1"/>
    </row>
    <row r="691" spans="1:26">
      <c r="A691" s="75"/>
      <c r="B691" s="1"/>
      <c r="C691" s="514"/>
      <c r="D691" s="687"/>
      <c r="E691" s="533"/>
      <c r="F691" s="1"/>
      <c r="G691" s="1"/>
      <c r="H691" s="110"/>
      <c r="I691" s="110"/>
      <c r="J691" s="1"/>
      <c r="K691" s="1"/>
      <c r="L691" s="1"/>
      <c r="M691" s="1"/>
      <c r="N691" s="1"/>
      <c r="O691" s="1"/>
      <c r="P691" s="1"/>
      <c r="Q691" s="1"/>
      <c r="R691" s="1"/>
      <c r="S691" s="1"/>
      <c r="T691" s="1"/>
      <c r="U691" s="1"/>
      <c r="V691" s="1"/>
      <c r="W691" s="1"/>
      <c r="X691" s="1"/>
      <c r="Y691" s="1"/>
      <c r="Z691" s="1"/>
    </row>
    <row r="692" spans="1:26" ht="46.5" customHeight="1">
      <c r="A692" s="682"/>
      <c r="B692" s="530"/>
      <c r="C692" s="530"/>
      <c r="D692" s="688"/>
      <c r="E692" s="530"/>
      <c r="F692" s="714"/>
      <c r="G692" s="714"/>
      <c r="H692" s="110"/>
      <c r="I692" s="110"/>
      <c r="J692" s="1"/>
      <c r="K692" s="1"/>
      <c r="L692" s="1"/>
      <c r="M692" s="1"/>
      <c r="N692" s="1"/>
      <c r="O692" s="1"/>
      <c r="P692" s="1"/>
      <c r="Q692" s="1"/>
      <c r="R692" s="1"/>
      <c r="S692" s="1"/>
      <c r="T692" s="1"/>
      <c r="U692" s="1"/>
      <c r="V692" s="1"/>
      <c r="W692" s="1"/>
      <c r="X692" s="1"/>
      <c r="Y692" s="1"/>
      <c r="Z692" s="1"/>
    </row>
    <row r="693" spans="1:26" ht="16.5" customHeight="1">
      <c r="A693" s="682"/>
      <c r="B693" s="530" t="s">
        <v>12</v>
      </c>
      <c r="C693" s="530" t="s">
        <v>1863</v>
      </c>
      <c r="D693" s="688" t="s">
        <v>1864</v>
      </c>
      <c r="E693" s="530"/>
      <c r="F693" s="714"/>
      <c r="G693" s="714"/>
      <c r="H693" s="110"/>
      <c r="I693" s="110"/>
      <c r="J693" s="1"/>
      <c r="K693" s="1"/>
      <c r="L693" s="1"/>
      <c r="M693" s="1"/>
      <c r="N693" s="1"/>
      <c r="O693" s="1"/>
      <c r="P693" s="1"/>
      <c r="Q693" s="1"/>
      <c r="R693" s="1"/>
      <c r="S693" s="1"/>
      <c r="T693" s="1"/>
      <c r="U693" s="1"/>
      <c r="V693" s="1"/>
      <c r="W693" s="1"/>
      <c r="X693" s="1"/>
      <c r="Y693" s="1"/>
      <c r="Z693" s="1"/>
    </row>
    <row r="694" spans="1:26" ht="25.5" customHeight="1">
      <c r="A694" s="682" t="s">
        <v>1833</v>
      </c>
      <c r="B694" s="530">
        <f>H4</f>
        <v>0</v>
      </c>
      <c r="C694" s="530">
        <f>I4</f>
        <v>20</v>
      </c>
      <c r="D694" s="688">
        <f t="shared" ref="D694:D701" si="1">B694*100/C694</f>
        <v>0</v>
      </c>
      <c r="E694" s="530"/>
      <c r="F694" s="714"/>
      <c r="G694" s="714"/>
      <c r="H694" s="110"/>
      <c r="I694" s="110"/>
      <c r="J694" s="1"/>
      <c r="K694" s="1"/>
      <c r="L694" s="1"/>
      <c r="M694" s="1"/>
      <c r="N694" s="1"/>
      <c r="O694" s="1"/>
      <c r="P694" s="1"/>
      <c r="Q694" s="1"/>
      <c r="R694" s="1"/>
      <c r="S694" s="1"/>
      <c r="T694" s="1"/>
      <c r="U694" s="1"/>
      <c r="V694" s="1"/>
      <c r="W694" s="1"/>
      <c r="X694" s="1"/>
      <c r="Y694" s="1"/>
      <c r="Z694" s="1"/>
    </row>
    <row r="695" spans="1:26">
      <c r="A695" s="682" t="s">
        <v>1836</v>
      </c>
      <c r="B695" s="530">
        <f>H75</f>
        <v>0</v>
      </c>
      <c r="C695" s="530">
        <f>I75</f>
        <v>74</v>
      </c>
      <c r="D695" s="688">
        <f t="shared" si="1"/>
        <v>0</v>
      </c>
      <c r="E695" s="530"/>
      <c r="F695" s="714"/>
      <c r="G695" s="714"/>
      <c r="H695" s="110"/>
      <c r="I695" s="110"/>
      <c r="J695" s="1"/>
      <c r="K695" s="1"/>
      <c r="L695" s="1"/>
      <c r="M695" s="1"/>
      <c r="N695" s="1"/>
      <c r="O695" s="1"/>
      <c r="P695" s="1"/>
      <c r="Q695" s="1"/>
      <c r="R695" s="1"/>
      <c r="S695" s="1"/>
      <c r="T695" s="1"/>
      <c r="U695" s="1"/>
      <c r="V695" s="1"/>
      <c r="W695" s="1"/>
      <c r="X695" s="1"/>
      <c r="Y695" s="1"/>
      <c r="Z695" s="1"/>
    </row>
    <row r="696" spans="1:26" ht="19.5" customHeight="1">
      <c r="A696" s="682" t="s">
        <v>1839</v>
      </c>
      <c r="B696" s="530">
        <f>H135</f>
        <v>0</v>
      </c>
      <c r="C696" s="530">
        <f>I135</f>
        <v>134</v>
      </c>
      <c r="D696" s="688">
        <f t="shared" si="1"/>
        <v>0</v>
      </c>
      <c r="E696" s="530"/>
      <c r="F696" s="714"/>
      <c r="G696" s="714"/>
      <c r="H696" s="110"/>
      <c r="I696" s="110"/>
      <c r="J696" s="1"/>
      <c r="K696" s="1"/>
      <c r="L696" s="1"/>
      <c r="M696" s="1"/>
      <c r="N696" s="1"/>
      <c r="O696" s="1"/>
      <c r="P696" s="1"/>
      <c r="Q696" s="1"/>
      <c r="R696" s="1"/>
      <c r="S696" s="1"/>
      <c r="T696" s="1"/>
      <c r="U696" s="1"/>
      <c r="V696" s="1"/>
      <c r="W696" s="1"/>
      <c r="X696" s="1"/>
      <c r="Y696" s="1"/>
      <c r="Z696" s="1"/>
    </row>
    <row r="697" spans="1:26" ht="19.5" customHeight="1">
      <c r="A697" s="682" t="s">
        <v>1843</v>
      </c>
      <c r="B697" s="530">
        <f>H219</f>
        <v>0</v>
      </c>
      <c r="C697" s="530">
        <f>I219</f>
        <v>84</v>
      </c>
      <c r="D697" s="688">
        <f t="shared" si="1"/>
        <v>0</v>
      </c>
      <c r="E697" s="530"/>
      <c r="F697" s="714"/>
      <c r="G697" s="714"/>
      <c r="H697" s="110"/>
      <c r="I697" s="110"/>
      <c r="J697" s="1"/>
      <c r="K697" s="1"/>
      <c r="L697" s="1"/>
      <c r="M697" s="1"/>
      <c r="N697" s="1"/>
      <c r="O697" s="1"/>
      <c r="P697" s="1"/>
      <c r="Q697" s="1"/>
      <c r="R697" s="1"/>
      <c r="S697" s="1"/>
      <c r="T697" s="1"/>
      <c r="U697" s="1"/>
      <c r="V697" s="1"/>
      <c r="W697" s="1"/>
      <c r="X697" s="1"/>
      <c r="Y697" s="1"/>
      <c r="Z697" s="1"/>
    </row>
    <row r="698" spans="1:26" ht="17.25" customHeight="1">
      <c r="A698" s="682" t="s">
        <v>1845</v>
      </c>
      <c r="B698" s="530">
        <f>H293</f>
        <v>0</v>
      </c>
      <c r="C698" s="530">
        <f>I293</f>
        <v>158</v>
      </c>
      <c r="D698" s="688">
        <f t="shared" si="1"/>
        <v>0</v>
      </c>
      <c r="E698" s="530"/>
      <c r="F698" s="714"/>
      <c r="G698" s="714"/>
      <c r="H698" s="110"/>
      <c r="I698" s="110"/>
      <c r="J698" s="1"/>
      <c r="K698" s="1"/>
      <c r="L698" s="1"/>
      <c r="M698" s="1"/>
      <c r="N698" s="1"/>
      <c r="O698" s="1"/>
      <c r="P698" s="1"/>
      <c r="Q698" s="1"/>
      <c r="R698" s="1"/>
      <c r="S698" s="1"/>
      <c r="T698" s="1"/>
      <c r="U698" s="1"/>
      <c r="V698" s="1"/>
      <c r="W698" s="1"/>
      <c r="X698" s="1"/>
      <c r="Y698" s="1"/>
      <c r="Z698" s="1"/>
    </row>
    <row r="699" spans="1:26" ht="21.75" customHeight="1">
      <c r="A699" s="682" t="s">
        <v>1849</v>
      </c>
      <c r="B699" s="530">
        <f>H520</f>
        <v>0</v>
      </c>
      <c r="C699" s="530">
        <f>I520</f>
        <v>96</v>
      </c>
      <c r="D699" s="688">
        <f t="shared" si="1"/>
        <v>0</v>
      </c>
      <c r="E699" s="530"/>
      <c r="F699" s="714"/>
      <c r="G699" s="714"/>
      <c r="H699" s="110"/>
      <c r="I699" s="110"/>
      <c r="J699" s="1"/>
      <c r="K699" s="1"/>
      <c r="L699" s="1"/>
      <c r="M699" s="1"/>
      <c r="N699" s="1"/>
      <c r="O699" s="1"/>
      <c r="P699" s="1"/>
      <c r="Q699" s="1"/>
      <c r="R699" s="1"/>
      <c r="S699" s="1"/>
      <c r="T699" s="1"/>
      <c r="U699" s="1"/>
      <c r="V699" s="1"/>
      <c r="W699" s="1"/>
      <c r="X699" s="1"/>
      <c r="Y699" s="1"/>
      <c r="Z699" s="1"/>
    </row>
    <row r="700" spans="1:26" ht="26.25" customHeight="1">
      <c r="A700" s="682" t="s">
        <v>1854</v>
      </c>
      <c r="B700" s="530">
        <f>H582</f>
        <v>0</v>
      </c>
      <c r="C700" s="530">
        <f>I582</f>
        <v>80</v>
      </c>
      <c r="D700" s="688">
        <f t="shared" si="1"/>
        <v>0</v>
      </c>
      <c r="E700" s="530"/>
      <c r="F700" s="714"/>
      <c r="G700" s="714"/>
      <c r="H700" s="110"/>
      <c r="I700" s="110"/>
      <c r="J700" s="1"/>
      <c r="K700" s="1"/>
      <c r="L700" s="1"/>
      <c r="M700" s="1"/>
      <c r="N700" s="1"/>
      <c r="O700" s="1"/>
      <c r="P700" s="1"/>
      <c r="Q700" s="1"/>
      <c r="R700" s="1"/>
      <c r="S700" s="1"/>
      <c r="T700" s="1"/>
      <c r="U700" s="1"/>
      <c r="V700" s="1"/>
      <c r="W700" s="1"/>
      <c r="X700" s="1"/>
      <c r="Y700" s="1"/>
      <c r="Z700" s="1"/>
    </row>
    <row r="701" spans="1:26" ht="32.25" customHeight="1">
      <c r="A701" s="682" t="s">
        <v>1857</v>
      </c>
      <c r="B701" s="530">
        <f>H652</f>
        <v>0</v>
      </c>
      <c r="C701" s="530">
        <f>I652</f>
        <v>30</v>
      </c>
      <c r="D701" s="688">
        <f t="shared" si="1"/>
        <v>0</v>
      </c>
      <c r="E701" s="530"/>
      <c r="F701" s="714"/>
      <c r="G701" s="714"/>
      <c r="H701" s="110"/>
      <c r="I701" s="110"/>
      <c r="J701" s="1"/>
      <c r="K701" s="1"/>
      <c r="L701" s="1"/>
      <c r="M701" s="1"/>
      <c r="N701" s="1"/>
      <c r="O701" s="1"/>
      <c r="P701" s="1"/>
      <c r="Q701" s="1"/>
      <c r="R701" s="1"/>
      <c r="S701" s="1"/>
      <c r="T701" s="1"/>
      <c r="U701" s="1"/>
      <c r="V701" s="1"/>
      <c r="W701" s="1"/>
      <c r="X701" s="1"/>
      <c r="Y701" s="1"/>
      <c r="Z701" s="1"/>
    </row>
    <row r="702" spans="1:26" ht="44.25" customHeight="1">
      <c r="A702" s="682" t="s">
        <v>1880</v>
      </c>
      <c r="B702" s="530">
        <f>IF(G2=0,0,SUM(B694:B701))</f>
        <v>0</v>
      </c>
      <c r="C702" s="530">
        <f>IF(G2=0,0,SUM(C694:C701))</f>
        <v>676</v>
      </c>
      <c r="D702" s="688">
        <f>IF(G2=0,0,B702*100/C702)</f>
        <v>0</v>
      </c>
      <c r="E702" s="530"/>
      <c r="F702" s="714"/>
      <c r="G702" s="714"/>
      <c r="H702" s="110"/>
      <c r="I702" s="110"/>
      <c r="J702" s="1"/>
      <c r="K702" s="1"/>
      <c r="L702" s="1"/>
      <c r="M702" s="1"/>
      <c r="N702" s="1"/>
      <c r="O702" s="1"/>
      <c r="P702" s="1"/>
      <c r="Q702" s="1"/>
      <c r="R702" s="1"/>
      <c r="S702" s="1"/>
      <c r="T702" s="1"/>
      <c r="U702" s="1"/>
      <c r="V702" s="1"/>
      <c r="W702" s="1"/>
      <c r="X702" s="1"/>
      <c r="Y702" s="1"/>
      <c r="Z702" s="1"/>
    </row>
    <row r="703" spans="1:26" ht="36" customHeight="1">
      <c r="A703" s="682"/>
      <c r="B703" s="530"/>
      <c r="C703" s="530"/>
      <c r="D703" s="688"/>
      <c r="E703" s="530"/>
      <c r="F703" s="714"/>
      <c r="G703" s="714"/>
      <c r="H703" s="110"/>
      <c r="I703" s="110"/>
      <c r="J703" s="1"/>
      <c r="K703" s="1"/>
      <c r="L703" s="1"/>
      <c r="M703" s="1"/>
      <c r="N703" s="1"/>
      <c r="O703" s="1"/>
      <c r="P703" s="1"/>
      <c r="Q703" s="1"/>
      <c r="R703" s="1"/>
      <c r="S703" s="1"/>
      <c r="T703" s="1"/>
      <c r="U703" s="1"/>
      <c r="V703" s="1"/>
      <c r="W703" s="1"/>
      <c r="X703" s="1"/>
      <c r="Y703" s="1"/>
      <c r="Z703" s="1"/>
    </row>
    <row r="704" spans="1:26" ht="31.5" customHeight="1">
      <c r="A704" s="682"/>
      <c r="B704" s="530"/>
      <c r="C704" s="530"/>
      <c r="D704" s="688"/>
      <c r="E704" s="530"/>
      <c r="F704" s="714"/>
      <c r="G704" s="714"/>
      <c r="H704" s="110"/>
      <c r="I704" s="110"/>
      <c r="J704" s="1"/>
      <c r="K704" s="1"/>
      <c r="L704" s="1"/>
      <c r="M704" s="1"/>
      <c r="N704" s="1"/>
      <c r="O704" s="1"/>
      <c r="P704" s="1"/>
      <c r="Q704" s="1"/>
      <c r="R704" s="1"/>
      <c r="S704" s="1"/>
      <c r="T704" s="1"/>
      <c r="U704" s="1"/>
      <c r="V704" s="1"/>
      <c r="W704" s="1"/>
      <c r="X704" s="1"/>
      <c r="Y704" s="1"/>
      <c r="Z704" s="1"/>
    </row>
    <row r="705" spans="1:26">
      <c r="A705" s="682">
        <v>0</v>
      </c>
      <c r="B705" s="530"/>
      <c r="C705" s="530"/>
      <c r="D705" s="688"/>
      <c r="E705" s="530"/>
      <c r="F705" s="714"/>
      <c r="G705" s="714"/>
      <c r="H705" s="110"/>
      <c r="I705" s="110"/>
      <c r="J705" s="1"/>
      <c r="K705" s="1"/>
      <c r="L705" s="1"/>
      <c r="M705" s="1"/>
      <c r="N705" s="1"/>
      <c r="O705" s="1"/>
      <c r="P705" s="1"/>
      <c r="Q705" s="1"/>
      <c r="R705" s="1"/>
      <c r="S705" s="1"/>
      <c r="T705" s="1"/>
      <c r="U705" s="1"/>
      <c r="V705" s="1"/>
      <c r="W705" s="1"/>
      <c r="X705" s="1"/>
      <c r="Y705" s="1"/>
      <c r="Z705" s="1"/>
    </row>
    <row r="706" spans="1:26">
      <c r="A706" s="682">
        <v>1</v>
      </c>
      <c r="B706" s="530"/>
      <c r="C706" s="530"/>
      <c r="D706" s="688"/>
      <c r="E706" s="530"/>
      <c r="F706" s="714"/>
      <c r="G706" s="714"/>
      <c r="H706" s="110"/>
      <c r="I706" s="110"/>
      <c r="J706" s="1"/>
      <c r="K706" s="1"/>
      <c r="L706" s="1"/>
      <c r="M706" s="1"/>
      <c r="N706" s="1"/>
      <c r="O706" s="1"/>
      <c r="P706" s="1"/>
      <c r="Q706" s="1"/>
      <c r="R706" s="1"/>
      <c r="S706" s="1"/>
      <c r="T706" s="1"/>
      <c r="U706" s="1"/>
      <c r="V706" s="1"/>
      <c r="W706" s="1"/>
      <c r="X706" s="1"/>
      <c r="Y706" s="1"/>
      <c r="Z706" s="1"/>
    </row>
    <row r="707" spans="1:26" ht="28.5">
      <c r="A707" s="682">
        <v>2</v>
      </c>
      <c r="B707" s="530"/>
      <c r="C707" s="530"/>
      <c r="D707" s="688"/>
      <c r="E707" s="530"/>
      <c r="F707" s="782"/>
      <c r="G707" s="1"/>
      <c r="H707" s="110"/>
      <c r="I707" s="110"/>
      <c r="J707" s="1"/>
      <c r="K707" s="1"/>
      <c r="L707" s="1"/>
      <c r="M707" s="1"/>
      <c r="N707" s="1"/>
      <c r="O707" s="1"/>
      <c r="P707" s="1"/>
      <c r="Q707" s="1"/>
      <c r="R707" s="1"/>
      <c r="S707" s="1"/>
      <c r="T707" s="1"/>
      <c r="U707" s="1"/>
      <c r="V707" s="1"/>
      <c r="W707" s="1"/>
      <c r="X707" s="1"/>
      <c r="Y707" s="1"/>
      <c r="Z707" s="1"/>
    </row>
    <row r="708" spans="1:26">
      <c r="A708" s="682"/>
      <c r="B708" s="530"/>
      <c r="C708" s="530"/>
      <c r="D708" s="688"/>
      <c r="E708" s="530"/>
      <c r="F708" s="714"/>
      <c r="G708" s="1"/>
      <c r="H708" s="110"/>
      <c r="I708" s="110"/>
      <c r="J708" s="1"/>
      <c r="K708" s="1"/>
      <c r="L708" s="1"/>
      <c r="M708" s="1"/>
      <c r="N708" s="1"/>
      <c r="O708" s="1"/>
      <c r="P708" s="1"/>
      <c r="Q708" s="1"/>
      <c r="R708" s="1"/>
      <c r="S708" s="1"/>
      <c r="T708" s="1"/>
      <c r="U708" s="1"/>
      <c r="V708" s="1"/>
      <c r="W708" s="1"/>
      <c r="X708" s="1"/>
      <c r="Y708" s="1"/>
      <c r="Z708" s="1"/>
    </row>
    <row r="709" spans="1:26">
      <c r="A709" s="865"/>
      <c r="B709" s="779"/>
      <c r="C709" s="779"/>
      <c r="D709" s="780"/>
      <c r="E709" s="779"/>
      <c r="F709" s="714"/>
      <c r="G709" s="1"/>
      <c r="H709" s="110"/>
      <c r="I709" s="110"/>
      <c r="J709" s="1"/>
      <c r="K709" s="1"/>
      <c r="L709" s="1"/>
      <c r="M709" s="1"/>
      <c r="N709" s="1"/>
      <c r="O709" s="1"/>
      <c r="P709" s="1"/>
      <c r="Q709" s="1"/>
      <c r="R709" s="1"/>
      <c r="S709" s="1"/>
      <c r="T709" s="1"/>
      <c r="U709" s="1"/>
      <c r="V709" s="1"/>
      <c r="W709" s="1"/>
      <c r="X709" s="1"/>
      <c r="Y709" s="1"/>
      <c r="Z709" s="1"/>
    </row>
    <row r="710" spans="1:26">
      <c r="A710" s="865"/>
      <c r="B710" s="779"/>
      <c r="C710" s="779"/>
      <c r="D710" s="780"/>
      <c r="E710" s="779"/>
      <c r="F710" s="714"/>
      <c r="G710" s="1"/>
      <c r="H710" s="110"/>
      <c r="I710" s="110"/>
      <c r="J710" s="1"/>
      <c r="K710" s="1"/>
      <c r="L710" s="1"/>
      <c r="M710" s="1"/>
      <c r="N710" s="1"/>
      <c r="O710" s="1"/>
      <c r="P710" s="1"/>
      <c r="Q710" s="1"/>
      <c r="R710" s="1"/>
      <c r="S710" s="1"/>
      <c r="T710" s="1"/>
      <c r="U710" s="1"/>
      <c r="V710" s="1"/>
      <c r="W710" s="1"/>
      <c r="X710" s="1"/>
      <c r="Y710" s="1"/>
      <c r="Z710" s="1"/>
    </row>
    <row r="711" spans="1:26">
      <c r="A711" s="865"/>
      <c r="B711" s="779"/>
      <c r="C711" s="779"/>
      <c r="D711" s="780"/>
      <c r="E711" s="779"/>
      <c r="F711" s="714"/>
      <c r="G711" s="1"/>
      <c r="H711" s="110"/>
      <c r="I711" s="110"/>
      <c r="J711" s="1"/>
      <c r="K711" s="1"/>
      <c r="L711" s="1"/>
      <c r="M711" s="1"/>
      <c r="N711" s="1"/>
      <c r="O711" s="1"/>
      <c r="P711" s="1"/>
      <c r="Q711" s="1"/>
      <c r="R711" s="1"/>
      <c r="S711" s="1"/>
      <c r="T711" s="1"/>
      <c r="U711" s="1"/>
      <c r="V711" s="1"/>
      <c r="W711" s="1"/>
      <c r="X711" s="1"/>
      <c r="Y711" s="1"/>
      <c r="Z711" s="1"/>
    </row>
    <row r="712" spans="1:26">
      <c r="A712" s="682"/>
      <c r="B712" s="530"/>
      <c r="C712" s="530"/>
      <c r="D712" s="688"/>
      <c r="E712" s="533"/>
      <c r="F712" s="1"/>
      <c r="G712" s="1"/>
      <c r="H712" s="110"/>
      <c r="I712" s="110"/>
      <c r="J712" s="1"/>
      <c r="K712" s="1"/>
      <c r="L712" s="1"/>
      <c r="M712" s="1"/>
      <c r="N712" s="1"/>
      <c r="O712" s="1"/>
      <c r="P712" s="1"/>
      <c r="Q712" s="1"/>
      <c r="R712" s="1"/>
      <c r="S712" s="1"/>
      <c r="T712" s="1"/>
      <c r="U712" s="1"/>
      <c r="V712" s="1"/>
      <c r="W712" s="1"/>
      <c r="X712" s="1"/>
      <c r="Y712" s="1"/>
      <c r="Z712" s="1"/>
    </row>
    <row r="713" spans="1:26">
      <c r="A713" s="682"/>
      <c r="B713" s="530"/>
      <c r="C713" s="530"/>
      <c r="D713" s="688"/>
      <c r="E713" s="533"/>
      <c r="F713" s="1"/>
      <c r="G713" s="1"/>
      <c r="H713" s="110"/>
      <c r="I713" s="110"/>
      <c r="J713" s="1"/>
      <c r="K713" s="1"/>
      <c r="L713" s="1"/>
      <c r="M713" s="1"/>
      <c r="N713" s="1"/>
      <c r="O713" s="1"/>
      <c r="P713" s="1"/>
      <c r="Q713" s="1"/>
      <c r="R713" s="1"/>
      <c r="S713" s="1"/>
      <c r="T713" s="1"/>
      <c r="U713" s="1"/>
      <c r="V713" s="1"/>
      <c r="W713" s="1"/>
      <c r="X713" s="1"/>
      <c r="Y713" s="1"/>
      <c r="Z713" s="1"/>
    </row>
    <row r="714" spans="1:26">
      <c r="A714" s="682"/>
      <c r="B714" s="530"/>
      <c r="C714" s="530"/>
      <c r="D714" s="688"/>
      <c r="E714" s="533"/>
      <c r="F714" s="1"/>
      <c r="G714" s="1"/>
      <c r="H714" s="110"/>
      <c r="I714" s="110"/>
      <c r="J714" s="1"/>
      <c r="K714" s="1"/>
      <c r="L714" s="1"/>
      <c r="M714" s="1"/>
      <c r="N714" s="1"/>
      <c r="O714" s="1"/>
      <c r="P714" s="1"/>
      <c r="Q714" s="1"/>
      <c r="R714" s="1"/>
      <c r="S714" s="1"/>
      <c r="T714" s="1"/>
      <c r="U714" s="1"/>
      <c r="V714" s="1"/>
      <c r="W714" s="1"/>
      <c r="X714" s="1"/>
      <c r="Y714" s="1"/>
      <c r="Z714" s="1"/>
    </row>
    <row r="715" spans="1:26">
      <c r="A715" s="682"/>
      <c r="B715" s="530"/>
      <c r="C715" s="530"/>
      <c r="D715" s="688"/>
      <c r="E715" s="533"/>
      <c r="F715" s="1"/>
      <c r="G715" s="1"/>
      <c r="H715" s="110"/>
      <c r="I715" s="110"/>
      <c r="J715" s="1"/>
      <c r="K715" s="1"/>
      <c r="L715" s="1"/>
      <c r="M715" s="1"/>
      <c r="N715" s="1"/>
      <c r="O715" s="1"/>
      <c r="P715" s="1"/>
      <c r="Q715" s="1"/>
      <c r="R715" s="1"/>
      <c r="S715" s="1"/>
      <c r="T715" s="1"/>
      <c r="U715" s="1"/>
      <c r="V715" s="1"/>
      <c r="W715" s="1"/>
      <c r="X715" s="1"/>
      <c r="Y715" s="1"/>
      <c r="Z715" s="1"/>
    </row>
    <row r="716" spans="1:26">
      <c r="A716" s="682"/>
      <c r="B716" s="530"/>
      <c r="C716" s="530"/>
      <c r="D716" s="688"/>
      <c r="E716" s="533"/>
      <c r="F716" s="1"/>
      <c r="G716" s="1"/>
      <c r="H716" s="110"/>
      <c r="I716" s="110"/>
      <c r="J716" s="1"/>
      <c r="K716" s="1"/>
      <c r="L716" s="1"/>
      <c r="M716" s="1"/>
      <c r="N716" s="1"/>
      <c r="O716" s="1"/>
      <c r="P716" s="1"/>
      <c r="Q716" s="1"/>
      <c r="R716" s="1"/>
      <c r="S716" s="1"/>
      <c r="T716" s="1"/>
      <c r="U716" s="1"/>
      <c r="V716" s="1"/>
      <c r="W716" s="1"/>
      <c r="X716" s="1"/>
      <c r="Y716" s="1"/>
      <c r="Z716" s="1"/>
    </row>
    <row r="717" spans="1:26">
      <c r="A717" s="682"/>
      <c r="B717" s="530"/>
      <c r="C717" s="530"/>
      <c r="D717" s="688"/>
      <c r="E717" s="533"/>
      <c r="F717" s="1"/>
      <c r="G717" s="1"/>
      <c r="H717" s="110"/>
      <c r="I717" s="110"/>
      <c r="J717" s="1"/>
      <c r="K717" s="1"/>
      <c r="L717" s="1"/>
      <c r="M717" s="1"/>
      <c r="N717" s="1"/>
      <c r="O717" s="1"/>
      <c r="P717" s="1"/>
      <c r="Q717" s="1"/>
      <c r="R717" s="1"/>
      <c r="S717" s="1"/>
      <c r="T717" s="1"/>
      <c r="U717" s="1"/>
      <c r="V717" s="1"/>
      <c r="W717" s="1"/>
      <c r="X717" s="1"/>
      <c r="Y717" s="1"/>
      <c r="Z717" s="1"/>
    </row>
    <row r="718" spans="1:26">
      <c r="A718" s="682"/>
      <c r="B718" s="530"/>
      <c r="C718" s="530"/>
      <c r="D718" s="688"/>
      <c r="E718" s="533"/>
      <c r="F718" s="1"/>
      <c r="G718" s="1"/>
      <c r="H718" s="110"/>
      <c r="I718" s="110"/>
      <c r="J718" s="1"/>
      <c r="K718" s="1"/>
      <c r="L718" s="1"/>
      <c r="M718" s="1"/>
      <c r="N718" s="1"/>
      <c r="O718" s="1"/>
      <c r="P718" s="1"/>
      <c r="Q718" s="1"/>
      <c r="R718" s="1"/>
      <c r="S718" s="1"/>
      <c r="T718" s="1"/>
      <c r="U718" s="1"/>
      <c r="V718" s="1"/>
      <c r="W718" s="1"/>
      <c r="X718" s="1"/>
      <c r="Y718" s="1"/>
      <c r="Z718" s="1"/>
    </row>
    <row r="719" spans="1:26">
      <c r="A719" s="682"/>
      <c r="B719" s="530"/>
      <c r="C719" s="530"/>
      <c r="D719" s="688"/>
      <c r="E719" s="533"/>
      <c r="F719" s="1"/>
      <c r="G719" s="1"/>
      <c r="H719" s="110"/>
      <c r="I719" s="110"/>
      <c r="J719" s="1"/>
      <c r="K719" s="1"/>
      <c r="L719" s="1"/>
      <c r="M719" s="1"/>
      <c r="N719" s="1"/>
      <c r="O719" s="1"/>
      <c r="P719" s="1"/>
      <c r="Q719" s="1"/>
      <c r="R719" s="1"/>
      <c r="S719" s="1"/>
      <c r="T719" s="1"/>
      <c r="U719" s="1"/>
      <c r="V719" s="1"/>
      <c r="W719" s="1"/>
      <c r="X719" s="1"/>
      <c r="Y719" s="1"/>
      <c r="Z719" s="1"/>
    </row>
    <row r="720" spans="1:26">
      <c r="A720" s="682"/>
      <c r="B720" s="530"/>
      <c r="C720" s="530"/>
      <c r="D720" s="688"/>
      <c r="E720" s="533"/>
      <c r="F720" s="1"/>
      <c r="G720" s="1"/>
      <c r="H720" s="110"/>
      <c r="I720" s="110"/>
      <c r="J720" s="1"/>
      <c r="K720" s="1"/>
      <c r="L720" s="1"/>
      <c r="M720" s="1"/>
      <c r="N720" s="1"/>
      <c r="O720" s="1"/>
      <c r="P720" s="1"/>
      <c r="Q720" s="1"/>
      <c r="R720" s="1"/>
      <c r="S720" s="1"/>
      <c r="T720" s="1"/>
      <c r="U720" s="1"/>
      <c r="V720" s="1"/>
      <c r="W720" s="1"/>
      <c r="X720" s="1"/>
      <c r="Y720" s="1"/>
      <c r="Z720" s="1"/>
    </row>
    <row r="721" spans="1:26">
      <c r="A721" s="682"/>
      <c r="B721" s="530"/>
      <c r="C721" s="530"/>
      <c r="D721" s="688"/>
      <c r="E721" s="533"/>
      <c r="F721" s="1"/>
      <c r="G721" s="1"/>
      <c r="H721" s="110"/>
      <c r="I721" s="110"/>
      <c r="J721" s="1"/>
      <c r="K721" s="1"/>
      <c r="L721" s="1"/>
      <c r="M721" s="1"/>
      <c r="N721" s="1"/>
      <c r="O721" s="1"/>
      <c r="P721" s="1"/>
      <c r="Q721" s="1"/>
      <c r="R721" s="1"/>
      <c r="S721" s="1"/>
      <c r="T721" s="1"/>
      <c r="U721" s="1"/>
      <c r="V721" s="1"/>
      <c r="W721" s="1"/>
      <c r="X721" s="1"/>
      <c r="Y721" s="1"/>
      <c r="Z721" s="1"/>
    </row>
    <row r="722" spans="1:26">
      <c r="A722" s="682"/>
      <c r="B722" s="530"/>
      <c r="C722" s="530"/>
      <c r="D722" s="688"/>
      <c r="E722" s="533"/>
      <c r="F722" s="1"/>
      <c r="G722" s="1"/>
      <c r="H722" s="110"/>
      <c r="I722" s="110"/>
      <c r="J722" s="1"/>
      <c r="K722" s="1"/>
      <c r="L722" s="1"/>
      <c r="M722" s="1"/>
      <c r="N722" s="1"/>
      <c r="O722" s="1"/>
      <c r="P722" s="1"/>
      <c r="Q722" s="1"/>
      <c r="R722" s="1"/>
      <c r="S722" s="1"/>
      <c r="T722" s="1"/>
      <c r="U722" s="1"/>
      <c r="V722" s="1"/>
      <c r="W722" s="1"/>
      <c r="X722" s="1"/>
      <c r="Y722" s="1"/>
      <c r="Z722" s="1"/>
    </row>
    <row r="723" spans="1:26">
      <c r="A723" s="866"/>
      <c r="B723" s="514"/>
      <c r="C723" s="514"/>
      <c r="D723" s="687"/>
      <c r="E723" s="533"/>
      <c r="F723" s="1"/>
      <c r="G723" s="1"/>
      <c r="H723" s="110"/>
      <c r="I723" s="110"/>
      <c r="J723" s="1"/>
      <c r="K723" s="1"/>
      <c r="L723" s="1"/>
      <c r="M723" s="1"/>
      <c r="N723" s="1"/>
      <c r="O723" s="1"/>
      <c r="P723" s="1"/>
      <c r="Q723" s="1"/>
      <c r="R723" s="1"/>
      <c r="S723" s="1"/>
      <c r="T723" s="1"/>
      <c r="U723" s="1"/>
      <c r="V723" s="1"/>
      <c r="W723" s="1"/>
      <c r="X723" s="1"/>
      <c r="Y723" s="1"/>
      <c r="Z723" s="1"/>
    </row>
    <row r="724" spans="1:26">
      <c r="A724" s="866"/>
      <c r="B724" s="514"/>
      <c r="C724" s="514"/>
      <c r="D724" s="687"/>
      <c r="E724" s="533"/>
      <c r="F724" s="1"/>
      <c r="G724" s="1"/>
      <c r="H724" s="110"/>
      <c r="I724" s="110"/>
      <c r="J724" s="1"/>
      <c r="K724" s="1"/>
      <c r="L724" s="1"/>
      <c r="M724" s="1"/>
      <c r="N724" s="1"/>
      <c r="O724" s="1"/>
      <c r="P724" s="1"/>
      <c r="Q724" s="1"/>
      <c r="R724" s="1"/>
      <c r="S724" s="1"/>
      <c r="T724" s="1"/>
      <c r="U724" s="1"/>
      <c r="V724" s="1"/>
      <c r="W724" s="1"/>
      <c r="X724" s="1"/>
      <c r="Y724" s="1"/>
      <c r="Z724" s="1"/>
    </row>
    <row r="725" spans="1:26">
      <c r="A725" s="866"/>
      <c r="B725" s="514"/>
      <c r="C725" s="514"/>
      <c r="D725" s="687"/>
      <c r="E725" s="533"/>
      <c r="F725" s="1"/>
      <c r="G725" s="1"/>
      <c r="H725" s="110"/>
      <c r="I725" s="110"/>
      <c r="J725" s="1"/>
      <c r="K725" s="1"/>
      <c r="L725" s="1"/>
      <c r="M725" s="1"/>
      <c r="N725" s="1"/>
      <c r="O725" s="1"/>
      <c r="P725" s="1"/>
      <c r="Q725" s="1"/>
      <c r="R725" s="1"/>
      <c r="S725" s="1"/>
      <c r="T725" s="1"/>
      <c r="U725" s="1"/>
      <c r="V725" s="1"/>
      <c r="W725" s="1"/>
      <c r="X725" s="1"/>
      <c r="Y725" s="1"/>
      <c r="Z725" s="1"/>
    </row>
    <row r="726" spans="1:26">
      <c r="A726" s="866"/>
      <c r="B726" s="514"/>
      <c r="C726" s="514"/>
      <c r="D726" s="687"/>
      <c r="E726" s="533"/>
      <c r="F726" s="1"/>
      <c r="G726" s="1"/>
      <c r="H726" s="110"/>
      <c r="I726" s="110"/>
      <c r="J726" s="1"/>
      <c r="K726" s="1"/>
      <c r="L726" s="1"/>
      <c r="M726" s="1"/>
      <c r="N726" s="1"/>
      <c r="O726" s="1"/>
      <c r="P726" s="1"/>
      <c r="Q726" s="1"/>
      <c r="R726" s="1"/>
      <c r="S726" s="1"/>
      <c r="T726" s="1"/>
      <c r="U726" s="1"/>
      <c r="V726" s="1"/>
      <c r="W726" s="1"/>
      <c r="X726" s="1"/>
      <c r="Y726" s="1"/>
      <c r="Z726" s="1"/>
    </row>
    <row r="727" spans="1:26">
      <c r="A727" s="866"/>
      <c r="B727" s="514"/>
      <c r="C727" s="514"/>
      <c r="D727" s="687"/>
      <c r="E727" s="533"/>
      <c r="F727" s="1"/>
      <c r="G727" s="1"/>
      <c r="H727" s="110"/>
      <c r="I727" s="110"/>
      <c r="J727" s="1"/>
      <c r="K727" s="1"/>
      <c r="L727" s="1"/>
      <c r="M727" s="1"/>
      <c r="N727" s="1"/>
      <c r="O727" s="1"/>
      <c r="P727" s="1"/>
      <c r="Q727" s="1"/>
      <c r="R727" s="1"/>
      <c r="S727" s="1"/>
      <c r="T727" s="1"/>
      <c r="U727" s="1"/>
      <c r="V727" s="1"/>
      <c r="W727" s="1"/>
      <c r="X727" s="1"/>
      <c r="Y727" s="1"/>
      <c r="Z727" s="1"/>
    </row>
    <row r="728" spans="1:26">
      <c r="A728" s="866"/>
      <c r="B728" s="514"/>
      <c r="C728" s="514"/>
      <c r="D728" s="687"/>
      <c r="E728" s="533"/>
      <c r="F728" s="1"/>
      <c r="G728" s="1"/>
      <c r="H728" s="110"/>
      <c r="I728" s="110"/>
      <c r="J728" s="1"/>
      <c r="K728" s="1"/>
      <c r="L728" s="1"/>
      <c r="M728" s="1"/>
      <c r="N728" s="1"/>
      <c r="O728" s="1"/>
      <c r="P728" s="1"/>
      <c r="Q728" s="1"/>
      <c r="R728" s="1"/>
      <c r="S728" s="1"/>
      <c r="T728" s="1"/>
      <c r="U728" s="1"/>
      <c r="V728" s="1"/>
      <c r="W728" s="1"/>
      <c r="X728" s="1"/>
      <c r="Y728" s="1"/>
      <c r="Z728" s="1"/>
    </row>
    <row r="729" spans="1:26">
      <c r="A729" s="866"/>
      <c r="B729" s="514"/>
      <c r="C729" s="514"/>
      <c r="D729" s="687"/>
      <c r="E729" s="533"/>
      <c r="F729" s="1"/>
      <c r="G729" s="1"/>
      <c r="H729" s="110"/>
      <c r="I729" s="110"/>
      <c r="J729" s="1"/>
      <c r="K729" s="1"/>
      <c r="L729" s="1"/>
      <c r="M729" s="1"/>
      <c r="N729" s="1"/>
      <c r="O729" s="1"/>
      <c r="P729" s="1"/>
      <c r="Q729" s="1"/>
      <c r="R729" s="1"/>
      <c r="S729" s="1"/>
      <c r="T729" s="1"/>
      <c r="U729" s="1"/>
      <c r="V729" s="1"/>
      <c r="W729" s="1"/>
      <c r="X729" s="1"/>
      <c r="Y729" s="1"/>
      <c r="Z729" s="1"/>
    </row>
    <row r="730" spans="1:26">
      <c r="A730" s="866"/>
      <c r="B730" s="514"/>
      <c r="C730" s="514"/>
      <c r="D730" s="687"/>
      <c r="E730" s="533"/>
      <c r="F730" s="1"/>
      <c r="G730" s="1"/>
      <c r="H730" s="110"/>
      <c r="I730" s="110"/>
      <c r="J730" s="1"/>
      <c r="K730" s="1"/>
      <c r="L730" s="1"/>
      <c r="M730" s="1"/>
      <c r="N730" s="1"/>
      <c r="O730" s="1"/>
      <c r="P730" s="1"/>
      <c r="Q730" s="1"/>
      <c r="R730" s="1"/>
      <c r="S730" s="1"/>
      <c r="T730" s="1"/>
      <c r="U730" s="1"/>
      <c r="V730" s="1"/>
      <c r="W730" s="1"/>
      <c r="X730" s="1"/>
      <c r="Y730" s="1"/>
      <c r="Z730" s="1"/>
    </row>
    <row r="731" spans="1:26">
      <c r="A731" s="866"/>
      <c r="B731" s="514"/>
      <c r="C731" s="514"/>
      <c r="D731" s="687"/>
      <c r="E731" s="533"/>
      <c r="F731" s="1"/>
      <c r="G731" s="1"/>
      <c r="H731" s="110"/>
      <c r="I731" s="110"/>
      <c r="J731" s="1"/>
      <c r="K731" s="1"/>
      <c r="L731" s="1"/>
      <c r="M731" s="1"/>
      <c r="N731" s="1"/>
      <c r="O731" s="1"/>
      <c r="P731" s="1"/>
      <c r="Q731" s="1"/>
      <c r="R731" s="1"/>
      <c r="S731" s="1"/>
      <c r="T731" s="1"/>
      <c r="U731" s="1"/>
      <c r="V731" s="1"/>
      <c r="W731" s="1"/>
      <c r="X731" s="1"/>
      <c r="Y731" s="1"/>
      <c r="Z731" s="1"/>
    </row>
    <row r="732" spans="1:26">
      <c r="A732" s="866"/>
      <c r="B732" s="514"/>
      <c r="C732" s="514"/>
      <c r="D732" s="687"/>
      <c r="E732" s="533"/>
      <c r="F732" s="1"/>
      <c r="G732" s="1"/>
      <c r="H732" s="110"/>
      <c r="I732" s="110"/>
      <c r="J732" s="1"/>
      <c r="K732" s="1"/>
      <c r="L732" s="1"/>
      <c r="M732" s="1"/>
      <c r="N732" s="1"/>
      <c r="O732" s="1"/>
      <c r="P732" s="1"/>
      <c r="Q732" s="1"/>
      <c r="R732" s="1"/>
      <c r="S732" s="1"/>
      <c r="T732" s="1"/>
      <c r="U732" s="1"/>
      <c r="V732" s="1"/>
      <c r="W732" s="1"/>
      <c r="X732" s="1"/>
      <c r="Y732" s="1"/>
      <c r="Z732" s="1"/>
    </row>
    <row r="733" spans="1:26">
      <c r="A733" s="866"/>
      <c r="B733" s="514"/>
      <c r="C733" s="514"/>
      <c r="D733" s="687"/>
      <c r="E733" s="533"/>
      <c r="F733" s="1"/>
      <c r="G733" s="1"/>
      <c r="H733" s="110"/>
      <c r="I733" s="110"/>
      <c r="J733" s="1"/>
      <c r="K733" s="1"/>
      <c r="L733" s="1"/>
      <c r="M733" s="1"/>
      <c r="N733" s="1"/>
      <c r="O733" s="1"/>
      <c r="P733" s="1"/>
      <c r="Q733" s="1"/>
      <c r="R733" s="1"/>
      <c r="S733" s="1"/>
      <c r="T733" s="1"/>
      <c r="U733" s="1"/>
      <c r="V733" s="1"/>
      <c r="W733" s="1"/>
      <c r="X733" s="1"/>
      <c r="Y733" s="1"/>
      <c r="Z733" s="1"/>
    </row>
    <row r="734" spans="1:26">
      <c r="A734" s="866"/>
      <c r="B734" s="514"/>
      <c r="C734" s="514"/>
      <c r="D734" s="687"/>
      <c r="E734" s="533"/>
      <c r="F734" s="1"/>
      <c r="G734" s="1"/>
      <c r="H734" s="110"/>
      <c r="I734" s="110"/>
      <c r="J734" s="1"/>
      <c r="K734" s="1"/>
      <c r="L734" s="1"/>
      <c r="M734" s="1"/>
      <c r="N734" s="1"/>
      <c r="O734" s="1"/>
      <c r="P734" s="1"/>
      <c r="Q734" s="1"/>
      <c r="R734" s="1"/>
      <c r="S734" s="1"/>
      <c r="T734" s="1"/>
      <c r="U734" s="1"/>
      <c r="V734" s="1"/>
      <c r="W734" s="1"/>
      <c r="X734" s="1"/>
      <c r="Y734" s="1"/>
      <c r="Z734" s="1"/>
    </row>
    <row r="735" spans="1:26">
      <c r="A735" s="75"/>
      <c r="B735" s="1"/>
      <c r="C735" s="514"/>
      <c r="D735" s="687"/>
      <c r="E735" s="533"/>
      <c r="F735" s="1"/>
      <c r="G735" s="1"/>
      <c r="H735" s="110"/>
      <c r="I735" s="110"/>
      <c r="J735" s="1"/>
      <c r="K735" s="1"/>
      <c r="L735" s="1"/>
      <c r="M735" s="1"/>
      <c r="N735" s="1"/>
      <c r="O735" s="1"/>
      <c r="P735" s="1"/>
      <c r="Q735" s="1"/>
      <c r="R735" s="1"/>
      <c r="S735" s="1"/>
      <c r="T735" s="1"/>
      <c r="U735" s="1"/>
      <c r="V735" s="1"/>
      <c r="W735" s="1"/>
      <c r="X735" s="1"/>
      <c r="Y735" s="1"/>
      <c r="Z735" s="1"/>
    </row>
    <row r="736" spans="1:26">
      <c r="A736" s="75"/>
      <c r="B736" s="1"/>
      <c r="C736" s="514"/>
      <c r="D736" s="687"/>
      <c r="E736" s="533"/>
      <c r="F736" s="1"/>
      <c r="G736" s="1"/>
      <c r="H736" s="110"/>
      <c r="I736" s="110"/>
      <c r="J736" s="1"/>
      <c r="K736" s="1"/>
      <c r="L736" s="1"/>
      <c r="M736" s="1"/>
      <c r="N736" s="1"/>
      <c r="O736" s="1"/>
      <c r="P736" s="1"/>
      <c r="Q736" s="1"/>
      <c r="R736" s="1"/>
      <c r="S736" s="1"/>
      <c r="T736" s="1"/>
      <c r="U736" s="1"/>
      <c r="V736" s="1"/>
      <c r="W736" s="1"/>
      <c r="X736" s="1"/>
      <c r="Y736" s="1"/>
      <c r="Z736" s="1"/>
    </row>
    <row r="737" spans="1:26">
      <c r="A737" s="75"/>
      <c r="B737" s="1"/>
      <c r="C737" s="514"/>
      <c r="D737" s="687"/>
      <c r="E737" s="533"/>
      <c r="F737" s="1"/>
      <c r="G737" s="1"/>
      <c r="H737" s="110"/>
      <c r="I737" s="110"/>
      <c r="J737" s="1"/>
      <c r="K737" s="1"/>
      <c r="L737" s="1"/>
      <c r="M737" s="1"/>
      <c r="N737" s="1"/>
      <c r="O737" s="1"/>
      <c r="P737" s="1"/>
      <c r="Q737" s="1"/>
      <c r="R737" s="1"/>
      <c r="S737" s="1"/>
      <c r="T737" s="1"/>
      <c r="U737" s="1"/>
      <c r="V737" s="1"/>
      <c r="W737" s="1"/>
      <c r="X737" s="1"/>
      <c r="Y737" s="1"/>
      <c r="Z737" s="1"/>
    </row>
    <row r="738" spans="1:26">
      <c r="A738" s="75"/>
      <c r="B738" s="1"/>
      <c r="C738" s="514"/>
      <c r="D738" s="687"/>
      <c r="E738" s="533"/>
      <c r="F738" s="1"/>
      <c r="G738" s="1"/>
      <c r="H738" s="110"/>
      <c r="I738" s="110"/>
      <c r="J738" s="1"/>
      <c r="K738" s="1"/>
      <c r="L738" s="1"/>
      <c r="M738" s="1"/>
      <c r="N738" s="1"/>
      <c r="O738" s="1"/>
      <c r="P738" s="1"/>
      <c r="Q738" s="1"/>
      <c r="R738" s="1"/>
      <c r="S738" s="1"/>
      <c r="T738" s="1"/>
      <c r="U738" s="1"/>
      <c r="V738" s="1"/>
      <c r="W738" s="1"/>
      <c r="X738" s="1"/>
      <c r="Y738" s="1"/>
      <c r="Z738" s="1"/>
    </row>
    <row r="739" spans="1:26">
      <c r="A739" s="75"/>
      <c r="B739" s="1"/>
      <c r="C739" s="514"/>
      <c r="D739" s="687"/>
      <c r="E739" s="533"/>
      <c r="F739" s="1"/>
      <c r="G739" s="1"/>
      <c r="H739" s="110"/>
      <c r="I739" s="110"/>
      <c r="J739" s="1"/>
      <c r="K739" s="1"/>
      <c r="L739" s="1"/>
      <c r="M739" s="1"/>
      <c r="N739" s="1"/>
      <c r="O739" s="1"/>
      <c r="P739" s="1"/>
      <c r="Q739" s="1"/>
      <c r="R739" s="1"/>
      <c r="S739" s="1"/>
      <c r="T739" s="1"/>
      <c r="U739" s="1"/>
      <c r="V739" s="1"/>
      <c r="W739" s="1"/>
      <c r="X739" s="1"/>
      <c r="Y739" s="1"/>
      <c r="Z739" s="1"/>
    </row>
    <row r="740" spans="1:26">
      <c r="A740" s="75"/>
      <c r="B740" s="1"/>
      <c r="C740" s="514"/>
      <c r="D740" s="687"/>
      <c r="E740" s="533"/>
      <c r="F740" s="1"/>
      <c r="G740" s="1"/>
      <c r="H740" s="110"/>
      <c r="I740" s="110"/>
      <c r="J740" s="1"/>
      <c r="K740" s="1"/>
      <c r="L740" s="1"/>
      <c r="M740" s="1"/>
      <c r="N740" s="1"/>
      <c r="O740" s="1"/>
      <c r="P740" s="1"/>
      <c r="Q740" s="1"/>
      <c r="R740" s="1"/>
      <c r="S740" s="1"/>
      <c r="T740" s="1"/>
      <c r="U740" s="1"/>
      <c r="V740" s="1"/>
      <c r="W740" s="1"/>
      <c r="X740" s="1"/>
      <c r="Y740" s="1"/>
      <c r="Z740" s="1"/>
    </row>
    <row r="741" spans="1:26">
      <c r="A741" s="75"/>
      <c r="B741" s="1"/>
      <c r="C741" s="514"/>
      <c r="D741" s="687"/>
      <c r="E741" s="533"/>
      <c r="F741" s="1"/>
      <c r="G741" s="1"/>
      <c r="H741" s="110"/>
      <c r="I741" s="110"/>
      <c r="J741" s="1"/>
      <c r="K741" s="1"/>
      <c r="L741" s="1"/>
      <c r="M741" s="1"/>
      <c r="N741" s="1"/>
      <c r="O741" s="1"/>
      <c r="P741" s="1"/>
      <c r="Q741" s="1"/>
      <c r="R741" s="1"/>
      <c r="S741" s="1"/>
      <c r="T741" s="1"/>
      <c r="U741" s="1"/>
      <c r="V741" s="1"/>
      <c r="W741" s="1"/>
      <c r="X741" s="1"/>
      <c r="Y741" s="1"/>
      <c r="Z741" s="1"/>
    </row>
    <row r="742" spans="1:26">
      <c r="A742" s="75"/>
      <c r="B742" s="1"/>
      <c r="C742" s="514"/>
      <c r="D742" s="687"/>
      <c r="E742" s="533"/>
      <c r="F742" s="1"/>
      <c r="G742" s="1"/>
      <c r="H742" s="110"/>
      <c r="I742" s="110"/>
      <c r="J742" s="1"/>
      <c r="K742" s="1"/>
      <c r="L742" s="1"/>
      <c r="M742" s="1"/>
      <c r="N742" s="1"/>
      <c r="O742" s="1"/>
      <c r="P742" s="1"/>
      <c r="Q742" s="1"/>
      <c r="R742" s="1"/>
      <c r="S742" s="1"/>
      <c r="T742" s="1"/>
      <c r="U742" s="1"/>
      <c r="V742" s="1"/>
      <c r="W742" s="1"/>
      <c r="X742" s="1"/>
      <c r="Y742" s="1"/>
      <c r="Z742" s="1"/>
    </row>
    <row r="743" spans="1:26">
      <c r="A743" s="75"/>
      <c r="B743" s="1"/>
      <c r="C743" s="514"/>
      <c r="D743" s="687"/>
      <c r="E743" s="533"/>
      <c r="F743" s="1"/>
      <c r="G743" s="1"/>
      <c r="H743" s="110"/>
      <c r="I743" s="110"/>
      <c r="J743" s="1"/>
      <c r="K743" s="1"/>
      <c r="L743" s="1"/>
      <c r="M743" s="1"/>
      <c r="N743" s="1"/>
      <c r="O743" s="1"/>
      <c r="P743" s="1"/>
      <c r="Q743" s="1"/>
      <c r="R743" s="1"/>
      <c r="S743" s="1"/>
      <c r="T743" s="1"/>
      <c r="U743" s="1"/>
      <c r="V743" s="1"/>
      <c r="W743" s="1"/>
      <c r="X743" s="1"/>
      <c r="Y743" s="1"/>
      <c r="Z743" s="1"/>
    </row>
    <row r="744" spans="1:26">
      <c r="A744" s="75"/>
      <c r="B744" s="1"/>
      <c r="C744" s="514"/>
      <c r="D744" s="687"/>
      <c r="E744" s="533"/>
      <c r="F744" s="1"/>
      <c r="G744" s="1"/>
      <c r="H744" s="110"/>
      <c r="I744" s="110"/>
      <c r="J744" s="1"/>
      <c r="K744" s="1"/>
      <c r="L744" s="1"/>
      <c r="M744" s="1"/>
      <c r="N744" s="1"/>
      <c r="O744" s="1"/>
      <c r="P744" s="1"/>
      <c r="Q744" s="1"/>
      <c r="R744" s="1"/>
      <c r="S744" s="1"/>
      <c r="T744" s="1"/>
      <c r="U744" s="1"/>
      <c r="V744" s="1"/>
      <c r="W744" s="1"/>
      <c r="X744" s="1"/>
      <c r="Y744" s="1"/>
      <c r="Z744" s="1"/>
    </row>
    <row r="745" spans="1:26">
      <c r="A745" s="75"/>
      <c r="B745" s="1"/>
      <c r="C745" s="514"/>
      <c r="D745" s="687"/>
      <c r="E745" s="533"/>
      <c r="F745" s="1"/>
      <c r="G745" s="1"/>
      <c r="H745" s="110"/>
      <c r="I745" s="110"/>
      <c r="J745" s="1"/>
      <c r="K745" s="1"/>
      <c r="L745" s="1"/>
      <c r="M745" s="1"/>
      <c r="N745" s="1"/>
      <c r="O745" s="1"/>
      <c r="P745" s="1"/>
      <c r="Q745" s="1"/>
      <c r="R745" s="1"/>
      <c r="S745" s="1"/>
      <c r="T745" s="1"/>
      <c r="U745" s="1"/>
      <c r="V745" s="1"/>
      <c r="W745" s="1"/>
      <c r="X745" s="1"/>
      <c r="Y745" s="1"/>
      <c r="Z745" s="1"/>
    </row>
    <row r="746" spans="1:26">
      <c r="A746" s="75"/>
      <c r="B746" s="1"/>
      <c r="C746" s="514"/>
      <c r="D746" s="687"/>
      <c r="E746" s="533"/>
      <c r="F746" s="1"/>
      <c r="G746" s="1"/>
      <c r="H746" s="110"/>
      <c r="I746" s="110"/>
      <c r="J746" s="1"/>
      <c r="K746" s="1"/>
      <c r="L746" s="1"/>
      <c r="M746" s="1"/>
      <c r="N746" s="1"/>
      <c r="O746" s="1"/>
      <c r="P746" s="1"/>
      <c r="Q746" s="1"/>
      <c r="R746" s="1"/>
      <c r="S746" s="1"/>
      <c r="T746" s="1"/>
      <c r="U746" s="1"/>
      <c r="V746" s="1"/>
      <c r="W746" s="1"/>
      <c r="X746" s="1"/>
      <c r="Y746" s="1"/>
      <c r="Z746" s="1"/>
    </row>
    <row r="747" spans="1:26">
      <c r="A747" s="75"/>
      <c r="B747" s="1"/>
      <c r="C747" s="514"/>
      <c r="D747" s="687"/>
      <c r="E747" s="533"/>
      <c r="F747" s="1"/>
      <c r="G747" s="1"/>
      <c r="H747" s="110"/>
      <c r="I747" s="110"/>
      <c r="J747" s="1"/>
      <c r="K747" s="1"/>
      <c r="L747" s="1"/>
      <c r="M747" s="1"/>
      <c r="N747" s="1"/>
      <c r="O747" s="1"/>
      <c r="P747" s="1"/>
      <c r="Q747" s="1"/>
      <c r="R747" s="1"/>
      <c r="S747" s="1"/>
      <c r="T747" s="1"/>
      <c r="U747" s="1"/>
      <c r="V747" s="1"/>
      <c r="W747" s="1"/>
      <c r="X747" s="1"/>
      <c r="Y747" s="1"/>
      <c r="Z747" s="1"/>
    </row>
    <row r="748" spans="1:26">
      <c r="A748" s="75"/>
      <c r="B748" s="1"/>
      <c r="C748" s="514"/>
      <c r="D748" s="687"/>
      <c r="E748" s="533"/>
      <c r="F748" s="1"/>
      <c r="G748" s="1"/>
      <c r="H748" s="110"/>
      <c r="I748" s="110"/>
      <c r="J748" s="1"/>
      <c r="K748" s="1"/>
      <c r="L748" s="1"/>
      <c r="M748" s="1"/>
      <c r="N748" s="1"/>
      <c r="O748" s="1"/>
      <c r="P748" s="1"/>
      <c r="Q748" s="1"/>
      <c r="R748" s="1"/>
      <c r="S748" s="1"/>
      <c r="T748" s="1"/>
      <c r="U748" s="1"/>
      <c r="V748" s="1"/>
      <c r="W748" s="1"/>
      <c r="X748" s="1"/>
      <c r="Y748" s="1"/>
      <c r="Z748" s="1"/>
    </row>
    <row r="749" spans="1:26">
      <c r="A749" s="75"/>
      <c r="B749" s="1"/>
      <c r="C749" s="514"/>
      <c r="D749" s="687"/>
      <c r="E749" s="533"/>
      <c r="F749" s="1"/>
      <c r="G749" s="1"/>
      <c r="H749" s="110"/>
      <c r="I749" s="110"/>
      <c r="J749" s="1"/>
      <c r="K749" s="1"/>
      <c r="L749" s="1"/>
      <c r="M749" s="1"/>
      <c r="N749" s="1"/>
      <c r="O749" s="1"/>
      <c r="P749" s="1"/>
      <c r="Q749" s="1"/>
      <c r="R749" s="1"/>
      <c r="S749" s="1"/>
      <c r="T749" s="1"/>
      <c r="U749" s="1"/>
      <c r="V749" s="1"/>
      <c r="W749" s="1"/>
      <c r="X749" s="1"/>
      <c r="Y749" s="1"/>
      <c r="Z749" s="1"/>
    </row>
    <row r="750" spans="1:26">
      <c r="A750" s="75"/>
      <c r="B750" s="1"/>
      <c r="C750" s="514"/>
      <c r="D750" s="687"/>
      <c r="E750" s="533"/>
      <c r="F750" s="1"/>
      <c r="G750" s="1"/>
      <c r="H750" s="110"/>
      <c r="I750" s="110"/>
      <c r="J750" s="1"/>
      <c r="K750" s="1"/>
      <c r="L750" s="1"/>
      <c r="M750" s="1"/>
      <c r="N750" s="1"/>
      <c r="O750" s="1"/>
      <c r="P750" s="1"/>
      <c r="Q750" s="1"/>
      <c r="R750" s="1"/>
      <c r="S750" s="1"/>
      <c r="T750" s="1"/>
      <c r="U750" s="1"/>
      <c r="V750" s="1"/>
      <c r="W750" s="1"/>
      <c r="X750" s="1"/>
      <c r="Y750" s="1"/>
      <c r="Z750" s="1"/>
    </row>
    <row r="751" spans="1:26">
      <c r="A751" s="75"/>
      <c r="B751" s="1"/>
      <c r="C751" s="514"/>
      <c r="D751" s="687"/>
      <c r="E751" s="533"/>
      <c r="F751" s="1"/>
      <c r="G751" s="1"/>
      <c r="H751" s="110"/>
      <c r="I751" s="110"/>
      <c r="J751" s="1"/>
      <c r="K751" s="1"/>
      <c r="L751" s="1"/>
      <c r="M751" s="1"/>
      <c r="N751" s="1"/>
      <c r="O751" s="1"/>
      <c r="P751" s="1"/>
      <c r="Q751" s="1"/>
      <c r="R751" s="1"/>
      <c r="S751" s="1"/>
      <c r="T751" s="1"/>
      <c r="U751" s="1"/>
      <c r="V751" s="1"/>
      <c r="W751" s="1"/>
      <c r="X751" s="1"/>
      <c r="Y751" s="1"/>
      <c r="Z751" s="1"/>
    </row>
    <row r="752" spans="1:26">
      <c r="A752" s="75"/>
      <c r="B752" s="1"/>
      <c r="C752" s="514"/>
      <c r="D752" s="687"/>
      <c r="E752" s="533"/>
      <c r="F752" s="1"/>
      <c r="G752" s="1"/>
      <c r="H752" s="110"/>
      <c r="I752" s="110"/>
      <c r="J752" s="1"/>
      <c r="K752" s="1"/>
      <c r="L752" s="1"/>
      <c r="M752" s="1"/>
      <c r="N752" s="1"/>
      <c r="O752" s="1"/>
      <c r="P752" s="1"/>
      <c r="Q752" s="1"/>
      <c r="R752" s="1"/>
      <c r="S752" s="1"/>
      <c r="T752" s="1"/>
      <c r="U752" s="1"/>
      <c r="V752" s="1"/>
      <c r="W752" s="1"/>
      <c r="X752" s="1"/>
      <c r="Y752" s="1"/>
      <c r="Z752" s="1"/>
    </row>
    <row r="753" spans="1:26">
      <c r="A753" s="75"/>
      <c r="B753" s="1"/>
      <c r="C753" s="514"/>
      <c r="D753" s="687"/>
      <c r="E753" s="533"/>
      <c r="F753" s="1"/>
      <c r="G753" s="1"/>
      <c r="H753" s="110"/>
      <c r="I753" s="110"/>
      <c r="J753" s="1"/>
      <c r="K753" s="1"/>
      <c r="L753" s="1"/>
      <c r="M753" s="1"/>
      <c r="N753" s="1"/>
      <c r="O753" s="1"/>
      <c r="P753" s="1"/>
      <c r="Q753" s="1"/>
      <c r="R753" s="1"/>
      <c r="S753" s="1"/>
      <c r="T753" s="1"/>
      <c r="U753" s="1"/>
      <c r="V753" s="1"/>
      <c r="W753" s="1"/>
      <c r="X753" s="1"/>
      <c r="Y753" s="1"/>
      <c r="Z753" s="1"/>
    </row>
    <row r="754" spans="1:26">
      <c r="A754" s="75"/>
      <c r="B754" s="1"/>
      <c r="C754" s="514"/>
      <c r="D754" s="687"/>
      <c r="E754" s="533"/>
      <c r="F754" s="1"/>
      <c r="G754" s="1"/>
      <c r="H754" s="110"/>
      <c r="I754" s="110"/>
      <c r="J754" s="1"/>
      <c r="K754" s="1"/>
      <c r="L754" s="1"/>
      <c r="M754" s="1"/>
      <c r="N754" s="1"/>
      <c r="O754" s="1"/>
      <c r="P754" s="1"/>
      <c r="Q754" s="1"/>
      <c r="R754" s="1"/>
      <c r="S754" s="1"/>
      <c r="T754" s="1"/>
      <c r="U754" s="1"/>
      <c r="V754" s="1"/>
      <c r="W754" s="1"/>
      <c r="X754" s="1"/>
      <c r="Y754" s="1"/>
      <c r="Z754" s="1"/>
    </row>
    <row r="755" spans="1:26">
      <c r="A755" s="75"/>
      <c r="B755" s="1"/>
      <c r="C755" s="514"/>
      <c r="D755" s="687"/>
      <c r="E755" s="533"/>
      <c r="F755" s="1"/>
      <c r="G755" s="1"/>
      <c r="H755" s="110"/>
      <c r="I755" s="110"/>
      <c r="J755" s="1"/>
      <c r="K755" s="1"/>
      <c r="L755" s="1"/>
      <c r="M755" s="1"/>
      <c r="N755" s="1"/>
      <c r="O755" s="1"/>
      <c r="P755" s="1"/>
      <c r="Q755" s="1"/>
      <c r="R755" s="1"/>
      <c r="S755" s="1"/>
      <c r="T755" s="1"/>
      <c r="U755" s="1"/>
      <c r="V755" s="1"/>
      <c r="W755" s="1"/>
      <c r="X755" s="1"/>
      <c r="Y755" s="1"/>
      <c r="Z755" s="1"/>
    </row>
    <row r="756" spans="1:26">
      <c r="A756" s="75"/>
      <c r="B756" s="1"/>
      <c r="C756" s="514"/>
      <c r="D756" s="687"/>
      <c r="E756" s="533"/>
      <c r="F756" s="1"/>
      <c r="G756" s="1"/>
      <c r="H756" s="110"/>
      <c r="I756" s="110"/>
      <c r="J756" s="1"/>
      <c r="K756" s="1"/>
      <c r="L756" s="1"/>
      <c r="M756" s="1"/>
      <c r="N756" s="1"/>
      <c r="O756" s="1"/>
      <c r="P756" s="1"/>
      <c r="Q756" s="1"/>
      <c r="R756" s="1"/>
      <c r="S756" s="1"/>
      <c r="T756" s="1"/>
      <c r="U756" s="1"/>
      <c r="V756" s="1"/>
      <c r="W756" s="1"/>
      <c r="X756" s="1"/>
      <c r="Y756" s="1"/>
      <c r="Z756" s="1"/>
    </row>
    <row r="757" spans="1:26">
      <c r="A757" s="75"/>
      <c r="B757" s="1"/>
      <c r="C757" s="514"/>
      <c r="D757" s="687"/>
      <c r="E757" s="533"/>
      <c r="F757" s="1"/>
      <c r="G757" s="1"/>
      <c r="H757" s="110"/>
      <c r="I757" s="110"/>
      <c r="J757" s="1"/>
      <c r="K757" s="1"/>
      <c r="L757" s="1"/>
      <c r="M757" s="1"/>
      <c r="N757" s="1"/>
      <c r="O757" s="1"/>
      <c r="P757" s="1"/>
      <c r="Q757" s="1"/>
      <c r="R757" s="1"/>
      <c r="S757" s="1"/>
      <c r="T757" s="1"/>
      <c r="U757" s="1"/>
      <c r="V757" s="1"/>
      <c r="W757" s="1"/>
      <c r="X757" s="1"/>
      <c r="Y757" s="1"/>
      <c r="Z757" s="1"/>
    </row>
    <row r="758" spans="1:26">
      <c r="A758" s="75"/>
      <c r="B758" s="1"/>
      <c r="C758" s="514"/>
      <c r="D758" s="687"/>
      <c r="E758" s="533"/>
      <c r="F758" s="1"/>
      <c r="G758" s="1"/>
      <c r="H758" s="110"/>
      <c r="I758" s="110"/>
      <c r="J758" s="1"/>
      <c r="K758" s="1"/>
      <c r="L758" s="1"/>
      <c r="M758" s="1"/>
      <c r="N758" s="1"/>
      <c r="O758" s="1"/>
      <c r="P758" s="1"/>
      <c r="Q758" s="1"/>
      <c r="R758" s="1"/>
      <c r="S758" s="1"/>
      <c r="T758" s="1"/>
      <c r="U758" s="1"/>
      <c r="V758" s="1"/>
      <c r="W758" s="1"/>
      <c r="X758" s="1"/>
      <c r="Y758" s="1"/>
      <c r="Z758" s="1"/>
    </row>
    <row r="759" spans="1:26">
      <c r="A759" s="75"/>
      <c r="B759" s="1"/>
      <c r="C759" s="514"/>
      <c r="D759" s="687"/>
      <c r="E759" s="533"/>
      <c r="F759" s="1"/>
      <c r="G759" s="1"/>
      <c r="H759" s="110"/>
      <c r="I759" s="110"/>
      <c r="J759" s="1"/>
      <c r="K759" s="1"/>
      <c r="L759" s="1"/>
      <c r="M759" s="1"/>
      <c r="N759" s="1"/>
      <c r="O759" s="1"/>
      <c r="P759" s="1"/>
      <c r="Q759" s="1"/>
      <c r="R759" s="1"/>
      <c r="S759" s="1"/>
      <c r="T759" s="1"/>
      <c r="U759" s="1"/>
      <c r="V759" s="1"/>
      <c r="W759" s="1"/>
      <c r="X759" s="1"/>
      <c r="Y759" s="1"/>
      <c r="Z759" s="1"/>
    </row>
    <row r="760" spans="1:26">
      <c r="A760" s="75"/>
      <c r="B760" s="1"/>
      <c r="C760" s="514"/>
      <c r="D760" s="687"/>
      <c r="E760" s="533"/>
      <c r="F760" s="1"/>
      <c r="G760" s="1"/>
      <c r="H760" s="110"/>
      <c r="I760" s="110"/>
      <c r="J760" s="1"/>
      <c r="K760" s="1"/>
      <c r="L760" s="1"/>
      <c r="M760" s="1"/>
      <c r="N760" s="1"/>
      <c r="O760" s="1"/>
      <c r="P760" s="1"/>
      <c r="Q760" s="1"/>
      <c r="R760" s="1"/>
      <c r="S760" s="1"/>
      <c r="T760" s="1"/>
      <c r="U760" s="1"/>
      <c r="V760" s="1"/>
      <c r="W760" s="1"/>
      <c r="X760" s="1"/>
      <c r="Y760" s="1"/>
      <c r="Z760" s="1"/>
    </row>
    <row r="761" spans="1:26">
      <c r="A761" s="75"/>
      <c r="B761" s="1"/>
      <c r="C761" s="514"/>
      <c r="D761" s="687"/>
      <c r="E761" s="533"/>
      <c r="F761" s="1"/>
      <c r="G761" s="1"/>
      <c r="H761" s="110"/>
      <c r="I761" s="110"/>
      <c r="J761" s="1"/>
      <c r="K761" s="1"/>
      <c r="L761" s="1"/>
      <c r="M761" s="1"/>
      <c r="N761" s="1"/>
      <c r="O761" s="1"/>
      <c r="P761" s="1"/>
      <c r="Q761" s="1"/>
      <c r="R761" s="1"/>
      <c r="S761" s="1"/>
      <c r="T761" s="1"/>
      <c r="U761" s="1"/>
      <c r="V761" s="1"/>
      <c r="W761" s="1"/>
      <c r="X761" s="1"/>
      <c r="Y761" s="1"/>
      <c r="Z761" s="1"/>
    </row>
    <row r="762" spans="1:26">
      <c r="A762" s="75"/>
      <c r="B762" s="1"/>
      <c r="C762" s="514"/>
      <c r="D762" s="687"/>
      <c r="E762" s="533"/>
      <c r="F762" s="1"/>
      <c r="G762" s="1"/>
      <c r="H762" s="110"/>
      <c r="I762" s="110"/>
      <c r="J762" s="1"/>
      <c r="K762" s="1"/>
      <c r="L762" s="1"/>
      <c r="M762" s="1"/>
      <c r="N762" s="1"/>
      <c r="O762" s="1"/>
      <c r="P762" s="1"/>
      <c r="Q762" s="1"/>
      <c r="R762" s="1"/>
      <c r="S762" s="1"/>
      <c r="T762" s="1"/>
      <c r="U762" s="1"/>
      <c r="V762" s="1"/>
      <c r="W762" s="1"/>
      <c r="X762" s="1"/>
      <c r="Y762" s="1"/>
      <c r="Z762" s="1"/>
    </row>
    <row r="763" spans="1:26">
      <c r="A763" s="75"/>
      <c r="B763" s="1"/>
      <c r="C763" s="514"/>
      <c r="D763" s="687"/>
      <c r="E763" s="533"/>
      <c r="F763" s="1"/>
      <c r="G763" s="1"/>
      <c r="H763" s="110"/>
      <c r="I763" s="110"/>
      <c r="J763" s="1"/>
      <c r="K763" s="1"/>
      <c r="L763" s="1"/>
      <c r="M763" s="1"/>
      <c r="N763" s="1"/>
      <c r="O763" s="1"/>
      <c r="P763" s="1"/>
      <c r="Q763" s="1"/>
      <c r="R763" s="1"/>
      <c r="S763" s="1"/>
      <c r="T763" s="1"/>
      <c r="U763" s="1"/>
      <c r="V763" s="1"/>
      <c r="W763" s="1"/>
      <c r="X763" s="1"/>
      <c r="Y763" s="1"/>
      <c r="Z763" s="1"/>
    </row>
    <row r="764" spans="1:26">
      <c r="A764" s="75"/>
      <c r="B764" s="1"/>
      <c r="C764" s="514"/>
      <c r="D764" s="687"/>
      <c r="E764" s="533"/>
      <c r="F764" s="1"/>
      <c r="G764" s="1"/>
      <c r="H764" s="110"/>
      <c r="I764" s="110"/>
      <c r="J764" s="1"/>
      <c r="K764" s="1"/>
      <c r="L764" s="1"/>
      <c r="M764" s="1"/>
      <c r="N764" s="1"/>
      <c r="O764" s="1"/>
      <c r="P764" s="1"/>
      <c r="Q764" s="1"/>
      <c r="R764" s="1"/>
      <c r="S764" s="1"/>
      <c r="T764" s="1"/>
      <c r="U764" s="1"/>
      <c r="V764" s="1"/>
      <c r="W764" s="1"/>
      <c r="X764" s="1"/>
      <c r="Y764" s="1"/>
      <c r="Z764" s="1"/>
    </row>
    <row r="765" spans="1:26">
      <c r="A765" s="75"/>
      <c r="B765" s="1"/>
      <c r="C765" s="514"/>
      <c r="D765" s="687"/>
      <c r="E765" s="533"/>
      <c r="F765" s="1"/>
      <c r="G765" s="1"/>
      <c r="H765" s="110"/>
      <c r="I765" s="110"/>
      <c r="J765" s="1"/>
      <c r="K765" s="1"/>
      <c r="L765" s="1"/>
      <c r="M765" s="1"/>
      <c r="N765" s="1"/>
      <c r="O765" s="1"/>
      <c r="P765" s="1"/>
      <c r="Q765" s="1"/>
      <c r="R765" s="1"/>
      <c r="S765" s="1"/>
      <c r="T765" s="1"/>
      <c r="U765" s="1"/>
      <c r="V765" s="1"/>
      <c r="W765" s="1"/>
      <c r="X765" s="1"/>
      <c r="Y765" s="1"/>
      <c r="Z765" s="1"/>
    </row>
    <row r="766" spans="1:26">
      <c r="A766" s="75"/>
      <c r="B766" s="1"/>
      <c r="C766" s="514"/>
      <c r="D766" s="687"/>
      <c r="E766" s="533"/>
      <c r="F766" s="1"/>
      <c r="G766" s="1"/>
      <c r="H766" s="110"/>
      <c r="I766" s="110"/>
      <c r="J766" s="1"/>
      <c r="K766" s="1"/>
      <c r="L766" s="1"/>
      <c r="M766" s="1"/>
      <c r="N766" s="1"/>
      <c r="O766" s="1"/>
      <c r="P766" s="1"/>
      <c r="Q766" s="1"/>
      <c r="R766" s="1"/>
      <c r="S766" s="1"/>
      <c r="T766" s="1"/>
      <c r="U766" s="1"/>
      <c r="V766" s="1"/>
      <c r="W766" s="1"/>
      <c r="X766" s="1"/>
      <c r="Y766" s="1"/>
      <c r="Z766" s="1"/>
    </row>
    <row r="767" spans="1:26">
      <c r="A767" s="75"/>
      <c r="B767" s="1"/>
      <c r="C767" s="514"/>
      <c r="D767" s="687"/>
      <c r="E767" s="533"/>
      <c r="F767" s="1"/>
      <c r="G767" s="1"/>
      <c r="H767" s="110"/>
      <c r="I767" s="110"/>
      <c r="J767" s="1"/>
      <c r="K767" s="1"/>
      <c r="L767" s="1"/>
      <c r="M767" s="1"/>
      <c r="N767" s="1"/>
      <c r="O767" s="1"/>
      <c r="P767" s="1"/>
      <c r="Q767" s="1"/>
      <c r="R767" s="1"/>
      <c r="S767" s="1"/>
      <c r="T767" s="1"/>
      <c r="U767" s="1"/>
      <c r="V767" s="1"/>
      <c r="W767" s="1"/>
      <c r="X767" s="1"/>
      <c r="Y767" s="1"/>
      <c r="Z767" s="1"/>
    </row>
    <row r="768" spans="1:26">
      <c r="A768" s="75"/>
      <c r="B768" s="1"/>
      <c r="C768" s="514"/>
      <c r="D768" s="687"/>
      <c r="E768" s="533"/>
      <c r="F768" s="1"/>
      <c r="G768" s="1"/>
      <c r="H768" s="110"/>
      <c r="I768" s="110"/>
      <c r="J768" s="1"/>
      <c r="K768" s="1"/>
      <c r="L768" s="1"/>
      <c r="M768" s="1"/>
      <c r="N768" s="1"/>
      <c r="O768" s="1"/>
      <c r="P768" s="1"/>
      <c r="Q768" s="1"/>
      <c r="R768" s="1"/>
      <c r="S768" s="1"/>
      <c r="T768" s="1"/>
      <c r="U768" s="1"/>
      <c r="V768" s="1"/>
      <c r="W768" s="1"/>
      <c r="X768" s="1"/>
      <c r="Y768" s="1"/>
      <c r="Z768" s="1"/>
    </row>
    <row r="769" spans="1:26">
      <c r="A769" s="75"/>
      <c r="B769" s="1"/>
      <c r="C769" s="514"/>
      <c r="D769" s="687"/>
      <c r="E769" s="533"/>
      <c r="F769" s="1"/>
      <c r="G769" s="1"/>
      <c r="H769" s="110"/>
      <c r="I769" s="110"/>
      <c r="J769" s="1"/>
      <c r="K769" s="1"/>
      <c r="L769" s="1"/>
      <c r="M769" s="1"/>
      <c r="N769" s="1"/>
      <c r="O769" s="1"/>
      <c r="P769" s="1"/>
      <c r="Q769" s="1"/>
      <c r="R769" s="1"/>
      <c r="S769" s="1"/>
      <c r="T769" s="1"/>
      <c r="U769" s="1"/>
      <c r="V769" s="1"/>
      <c r="W769" s="1"/>
      <c r="X769" s="1"/>
      <c r="Y769" s="1"/>
      <c r="Z769" s="1"/>
    </row>
    <row r="770" spans="1:26">
      <c r="A770" s="75"/>
      <c r="B770" s="1"/>
      <c r="C770" s="514"/>
      <c r="D770" s="687"/>
      <c r="E770" s="533"/>
      <c r="F770" s="1"/>
      <c r="G770" s="1"/>
      <c r="H770" s="110"/>
      <c r="I770" s="110"/>
      <c r="J770" s="1"/>
      <c r="K770" s="1"/>
      <c r="L770" s="1"/>
      <c r="M770" s="1"/>
      <c r="N770" s="1"/>
      <c r="O770" s="1"/>
      <c r="P770" s="1"/>
      <c r="Q770" s="1"/>
      <c r="R770" s="1"/>
      <c r="S770" s="1"/>
      <c r="T770" s="1"/>
      <c r="U770" s="1"/>
      <c r="V770" s="1"/>
      <c r="W770" s="1"/>
      <c r="X770" s="1"/>
      <c r="Y770" s="1"/>
      <c r="Z770" s="1"/>
    </row>
    <row r="771" spans="1:26">
      <c r="A771" s="75"/>
      <c r="B771" s="1"/>
      <c r="C771" s="514"/>
      <c r="D771" s="687"/>
      <c r="E771" s="533"/>
      <c r="F771" s="1"/>
      <c r="G771" s="1"/>
      <c r="H771" s="110"/>
      <c r="I771" s="110"/>
      <c r="J771" s="1"/>
      <c r="K771" s="1"/>
      <c r="L771" s="1"/>
      <c r="M771" s="1"/>
      <c r="N771" s="1"/>
      <c r="O771" s="1"/>
      <c r="P771" s="1"/>
      <c r="Q771" s="1"/>
      <c r="R771" s="1"/>
      <c r="S771" s="1"/>
      <c r="T771" s="1"/>
      <c r="U771" s="1"/>
      <c r="V771" s="1"/>
      <c r="W771" s="1"/>
      <c r="X771" s="1"/>
      <c r="Y771" s="1"/>
      <c r="Z771" s="1"/>
    </row>
    <row r="772" spans="1:26">
      <c r="A772" s="75"/>
      <c r="B772" s="1"/>
      <c r="C772" s="514"/>
      <c r="D772" s="687"/>
      <c r="E772" s="533"/>
      <c r="F772" s="1"/>
      <c r="G772" s="1"/>
      <c r="H772" s="110"/>
      <c r="I772" s="110"/>
      <c r="J772" s="1"/>
      <c r="K772" s="1"/>
      <c r="L772" s="1"/>
      <c r="M772" s="1"/>
      <c r="N772" s="1"/>
      <c r="O772" s="1"/>
      <c r="P772" s="1"/>
      <c r="Q772" s="1"/>
      <c r="R772" s="1"/>
      <c r="S772" s="1"/>
      <c r="T772" s="1"/>
      <c r="U772" s="1"/>
      <c r="V772" s="1"/>
      <c r="W772" s="1"/>
      <c r="X772" s="1"/>
      <c r="Y772" s="1"/>
      <c r="Z772" s="1"/>
    </row>
    <row r="773" spans="1:26">
      <c r="A773" s="75"/>
      <c r="B773" s="1"/>
      <c r="C773" s="514"/>
      <c r="D773" s="687"/>
      <c r="E773" s="533"/>
      <c r="F773" s="1"/>
      <c r="G773" s="1"/>
      <c r="H773" s="110"/>
      <c r="I773" s="110"/>
      <c r="J773" s="1"/>
      <c r="K773" s="1"/>
      <c r="L773" s="1"/>
      <c r="M773" s="1"/>
      <c r="N773" s="1"/>
      <c r="O773" s="1"/>
      <c r="P773" s="1"/>
      <c r="Q773" s="1"/>
      <c r="R773" s="1"/>
      <c r="S773" s="1"/>
      <c r="T773" s="1"/>
      <c r="U773" s="1"/>
      <c r="V773" s="1"/>
      <c r="W773" s="1"/>
      <c r="X773" s="1"/>
      <c r="Y773" s="1"/>
      <c r="Z773" s="1"/>
    </row>
    <row r="774" spans="1:26">
      <c r="A774" s="75"/>
      <c r="B774" s="1"/>
      <c r="C774" s="514"/>
      <c r="D774" s="687"/>
      <c r="E774" s="533"/>
      <c r="F774" s="1"/>
      <c r="G774" s="1"/>
      <c r="H774" s="110"/>
      <c r="I774" s="110"/>
      <c r="J774" s="1"/>
      <c r="K774" s="1"/>
      <c r="L774" s="1"/>
      <c r="M774" s="1"/>
      <c r="N774" s="1"/>
      <c r="O774" s="1"/>
      <c r="P774" s="1"/>
      <c r="Q774" s="1"/>
      <c r="R774" s="1"/>
      <c r="S774" s="1"/>
      <c r="T774" s="1"/>
      <c r="U774" s="1"/>
      <c r="V774" s="1"/>
      <c r="W774" s="1"/>
      <c r="X774" s="1"/>
      <c r="Y774" s="1"/>
      <c r="Z774" s="1"/>
    </row>
    <row r="775" spans="1:26">
      <c r="A775" s="75"/>
      <c r="B775" s="1"/>
      <c r="C775" s="514"/>
      <c r="D775" s="687"/>
      <c r="E775" s="533"/>
      <c r="F775" s="1"/>
      <c r="G775" s="1"/>
      <c r="H775" s="110"/>
      <c r="I775" s="110"/>
      <c r="J775" s="1"/>
      <c r="K775" s="1"/>
      <c r="L775" s="1"/>
      <c r="M775" s="1"/>
      <c r="N775" s="1"/>
      <c r="O775" s="1"/>
      <c r="P775" s="1"/>
      <c r="Q775" s="1"/>
      <c r="R775" s="1"/>
      <c r="S775" s="1"/>
      <c r="T775" s="1"/>
      <c r="U775" s="1"/>
      <c r="V775" s="1"/>
      <c r="W775" s="1"/>
      <c r="X775" s="1"/>
      <c r="Y775" s="1"/>
      <c r="Z775" s="1"/>
    </row>
    <row r="776" spans="1:26">
      <c r="A776" s="75"/>
      <c r="B776" s="1"/>
      <c r="C776" s="514"/>
      <c r="D776" s="687"/>
      <c r="E776" s="533"/>
      <c r="F776" s="1"/>
      <c r="G776" s="1"/>
      <c r="H776" s="110"/>
      <c r="I776" s="110"/>
      <c r="J776" s="1"/>
      <c r="K776" s="1"/>
      <c r="L776" s="1"/>
      <c r="M776" s="1"/>
      <c r="N776" s="1"/>
      <c r="O776" s="1"/>
      <c r="P776" s="1"/>
      <c r="Q776" s="1"/>
      <c r="R776" s="1"/>
      <c r="S776" s="1"/>
      <c r="T776" s="1"/>
      <c r="U776" s="1"/>
      <c r="V776" s="1"/>
      <c r="W776" s="1"/>
      <c r="X776" s="1"/>
      <c r="Y776" s="1"/>
      <c r="Z776" s="1"/>
    </row>
    <row r="777" spans="1:26">
      <c r="A777" s="75"/>
      <c r="B777" s="1"/>
      <c r="C777" s="514"/>
      <c r="D777" s="687"/>
      <c r="E777" s="533"/>
      <c r="F777" s="1"/>
      <c r="G777" s="1"/>
      <c r="H777" s="110"/>
      <c r="I777" s="110"/>
      <c r="J777" s="1"/>
      <c r="K777" s="1"/>
      <c r="L777" s="1"/>
      <c r="M777" s="1"/>
      <c r="N777" s="1"/>
      <c r="O777" s="1"/>
      <c r="P777" s="1"/>
      <c r="Q777" s="1"/>
      <c r="R777" s="1"/>
      <c r="S777" s="1"/>
      <c r="T777" s="1"/>
      <c r="U777" s="1"/>
      <c r="V777" s="1"/>
      <c r="W777" s="1"/>
      <c r="X777" s="1"/>
      <c r="Y777" s="1"/>
      <c r="Z777" s="1"/>
    </row>
    <row r="778" spans="1:26">
      <c r="A778" s="75"/>
      <c r="B778" s="1"/>
      <c r="C778" s="514"/>
      <c r="D778" s="687"/>
      <c r="E778" s="533"/>
      <c r="F778" s="1"/>
      <c r="G778" s="1"/>
      <c r="H778" s="110"/>
      <c r="I778" s="110"/>
      <c r="J778" s="1"/>
      <c r="K778" s="1"/>
      <c r="L778" s="1"/>
      <c r="M778" s="1"/>
      <c r="N778" s="1"/>
      <c r="O778" s="1"/>
      <c r="P778" s="1"/>
      <c r="Q778" s="1"/>
      <c r="R778" s="1"/>
      <c r="S778" s="1"/>
      <c r="T778" s="1"/>
      <c r="U778" s="1"/>
      <c r="V778" s="1"/>
      <c r="W778" s="1"/>
      <c r="X778" s="1"/>
      <c r="Y778" s="1"/>
      <c r="Z778" s="1"/>
    </row>
    <row r="779" spans="1:26">
      <c r="A779" s="75"/>
      <c r="B779" s="1"/>
      <c r="C779" s="514"/>
      <c r="D779" s="687"/>
      <c r="E779" s="533"/>
      <c r="F779" s="1"/>
      <c r="G779" s="1"/>
      <c r="H779" s="110"/>
      <c r="I779" s="110"/>
      <c r="J779" s="1"/>
      <c r="K779" s="1"/>
      <c r="L779" s="1"/>
      <c r="M779" s="1"/>
      <c r="N779" s="1"/>
      <c r="O779" s="1"/>
      <c r="P779" s="1"/>
      <c r="Q779" s="1"/>
      <c r="R779" s="1"/>
      <c r="S779" s="1"/>
      <c r="T779" s="1"/>
      <c r="U779" s="1"/>
      <c r="V779" s="1"/>
      <c r="W779" s="1"/>
      <c r="X779" s="1"/>
      <c r="Y779" s="1"/>
      <c r="Z779" s="1"/>
    </row>
    <row r="780" spans="1:26">
      <c r="A780" s="75"/>
      <c r="B780" s="1"/>
      <c r="C780" s="514"/>
      <c r="D780" s="687"/>
      <c r="E780" s="533"/>
      <c r="F780" s="1"/>
      <c r="G780" s="1"/>
      <c r="H780" s="110"/>
      <c r="I780" s="110"/>
      <c r="J780" s="1"/>
      <c r="K780" s="1"/>
      <c r="L780" s="1"/>
      <c r="M780" s="1"/>
      <c r="N780" s="1"/>
      <c r="O780" s="1"/>
      <c r="P780" s="1"/>
      <c r="Q780" s="1"/>
      <c r="R780" s="1"/>
      <c r="S780" s="1"/>
      <c r="T780" s="1"/>
      <c r="U780" s="1"/>
      <c r="V780" s="1"/>
      <c r="W780" s="1"/>
      <c r="X780" s="1"/>
      <c r="Y780" s="1"/>
      <c r="Z780" s="1"/>
    </row>
    <row r="781" spans="1:26">
      <c r="A781" s="75"/>
      <c r="B781" s="1"/>
      <c r="C781" s="514"/>
      <c r="D781" s="687"/>
      <c r="E781" s="533"/>
      <c r="F781" s="1"/>
      <c r="G781" s="1"/>
      <c r="H781" s="110"/>
      <c r="I781" s="110"/>
      <c r="J781" s="1"/>
      <c r="K781" s="1"/>
      <c r="L781" s="1"/>
      <c r="M781" s="1"/>
      <c r="N781" s="1"/>
      <c r="O781" s="1"/>
      <c r="P781" s="1"/>
      <c r="Q781" s="1"/>
      <c r="R781" s="1"/>
      <c r="S781" s="1"/>
      <c r="T781" s="1"/>
      <c r="U781" s="1"/>
      <c r="V781" s="1"/>
      <c r="W781" s="1"/>
      <c r="X781" s="1"/>
      <c r="Y781" s="1"/>
      <c r="Z781" s="1"/>
    </row>
    <row r="782" spans="1:26">
      <c r="A782" s="75"/>
      <c r="B782" s="1"/>
      <c r="C782" s="514"/>
      <c r="D782" s="687"/>
      <c r="E782" s="533"/>
      <c r="F782" s="1"/>
      <c r="G782" s="1"/>
      <c r="H782" s="110"/>
      <c r="I782" s="110"/>
      <c r="J782" s="1"/>
      <c r="K782" s="1"/>
      <c r="L782" s="1"/>
      <c r="M782" s="1"/>
      <c r="N782" s="1"/>
      <c r="O782" s="1"/>
      <c r="P782" s="1"/>
      <c r="Q782" s="1"/>
      <c r="R782" s="1"/>
      <c r="S782" s="1"/>
      <c r="T782" s="1"/>
      <c r="U782" s="1"/>
      <c r="V782" s="1"/>
      <c r="W782" s="1"/>
      <c r="X782" s="1"/>
      <c r="Y782" s="1"/>
      <c r="Z782" s="1"/>
    </row>
    <row r="783" spans="1:26">
      <c r="A783" s="75"/>
      <c r="B783" s="1"/>
      <c r="C783" s="514"/>
      <c r="D783" s="687"/>
      <c r="E783" s="533"/>
      <c r="F783" s="1"/>
      <c r="G783" s="1"/>
      <c r="H783" s="110"/>
      <c r="I783" s="110"/>
      <c r="J783" s="1"/>
      <c r="K783" s="1"/>
      <c r="L783" s="1"/>
      <c r="M783" s="1"/>
      <c r="N783" s="1"/>
      <c r="O783" s="1"/>
      <c r="P783" s="1"/>
      <c r="Q783" s="1"/>
      <c r="R783" s="1"/>
      <c r="S783" s="1"/>
      <c r="T783" s="1"/>
      <c r="U783" s="1"/>
      <c r="V783" s="1"/>
      <c r="W783" s="1"/>
      <c r="X783" s="1"/>
      <c r="Y783" s="1"/>
      <c r="Z783" s="1"/>
    </row>
    <row r="784" spans="1:26">
      <c r="A784" s="75"/>
      <c r="B784" s="1"/>
      <c r="C784" s="514"/>
      <c r="D784" s="687"/>
      <c r="E784" s="533"/>
      <c r="F784" s="1"/>
      <c r="G784" s="1"/>
      <c r="H784" s="110"/>
      <c r="I784" s="110"/>
      <c r="J784" s="1"/>
      <c r="K784" s="1"/>
      <c r="L784" s="1"/>
      <c r="M784" s="1"/>
      <c r="N784" s="1"/>
      <c r="O784" s="1"/>
      <c r="P784" s="1"/>
      <c r="Q784" s="1"/>
      <c r="R784" s="1"/>
      <c r="S784" s="1"/>
      <c r="T784" s="1"/>
      <c r="U784" s="1"/>
      <c r="V784" s="1"/>
      <c r="W784" s="1"/>
      <c r="X784" s="1"/>
      <c r="Y784" s="1"/>
      <c r="Z784" s="1"/>
    </row>
    <row r="785" spans="1:26">
      <c r="A785" s="75"/>
      <c r="B785" s="1"/>
      <c r="C785" s="514"/>
      <c r="D785" s="687"/>
      <c r="E785" s="533"/>
      <c r="F785" s="1"/>
      <c r="G785" s="1"/>
      <c r="H785" s="110"/>
      <c r="I785" s="110"/>
      <c r="J785" s="1"/>
      <c r="K785" s="1"/>
      <c r="L785" s="1"/>
      <c r="M785" s="1"/>
      <c r="N785" s="1"/>
      <c r="O785" s="1"/>
      <c r="P785" s="1"/>
      <c r="Q785" s="1"/>
      <c r="R785" s="1"/>
      <c r="S785" s="1"/>
      <c r="T785" s="1"/>
      <c r="U785" s="1"/>
      <c r="V785" s="1"/>
      <c r="W785" s="1"/>
      <c r="X785" s="1"/>
      <c r="Y785" s="1"/>
      <c r="Z785" s="1"/>
    </row>
    <row r="786" spans="1:26">
      <c r="A786" s="75"/>
      <c r="B786" s="1"/>
      <c r="C786" s="514"/>
      <c r="D786" s="687"/>
      <c r="E786" s="533"/>
      <c r="F786" s="1"/>
      <c r="G786" s="1"/>
      <c r="H786" s="110"/>
      <c r="I786" s="110"/>
      <c r="J786" s="1"/>
      <c r="K786" s="1"/>
      <c r="L786" s="1"/>
      <c r="M786" s="1"/>
      <c r="N786" s="1"/>
      <c r="O786" s="1"/>
      <c r="P786" s="1"/>
      <c r="Q786" s="1"/>
      <c r="R786" s="1"/>
      <c r="S786" s="1"/>
      <c r="T786" s="1"/>
      <c r="U786" s="1"/>
      <c r="V786" s="1"/>
      <c r="W786" s="1"/>
      <c r="X786" s="1"/>
      <c r="Y786" s="1"/>
      <c r="Z786" s="1"/>
    </row>
    <row r="787" spans="1:26">
      <c r="A787" s="75"/>
      <c r="B787" s="1"/>
      <c r="C787" s="514"/>
      <c r="D787" s="687"/>
      <c r="E787" s="533"/>
      <c r="F787" s="1"/>
      <c r="G787" s="1"/>
      <c r="H787" s="110"/>
      <c r="I787" s="110"/>
      <c r="J787" s="1"/>
      <c r="K787" s="1"/>
      <c r="L787" s="1"/>
      <c r="M787" s="1"/>
      <c r="N787" s="1"/>
      <c r="O787" s="1"/>
      <c r="P787" s="1"/>
      <c r="Q787" s="1"/>
      <c r="R787" s="1"/>
      <c r="S787" s="1"/>
      <c r="T787" s="1"/>
      <c r="U787" s="1"/>
      <c r="V787" s="1"/>
      <c r="W787" s="1"/>
      <c r="X787" s="1"/>
      <c r="Y787" s="1"/>
      <c r="Z787" s="1"/>
    </row>
    <row r="788" spans="1:26">
      <c r="A788" s="75"/>
      <c r="B788" s="1"/>
      <c r="C788" s="514"/>
      <c r="D788" s="687"/>
      <c r="E788" s="533"/>
      <c r="F788" s="1"/>
      <c r="G788" s="1"/>
      <c r="H788" s="110"/>
      <c r="I788" s="110"/>
      <c r="J788" s="1"/>
      <c r="K788" s="1"/>
      <c r="L788" s="1"/>
      <c r="M788" s="1"/>
      <c r="N788" s="1"/>
      <c r="O788" s="1"/>
      <c r="P788" s="1"/>
      <c r="Q788" s="1"/>
      <c r="R788" s="1"/>
      <c r="S788" s="1"/>
      <c r="T788" s="1"/>
      <c r="U788" s="1"/>
      <c r="V788" s="1"/>
      <c r="W788" s="1"/>
      <c r="X788" s="1"/>
      <c r="Y788" s="1"/>
      <c r="Z788" s="1"/>
    </row>
    <row r="789" spans="1:26">
      <c r="A789" s="75"/>
      <c r="B789" s="1"/>
      <c r="C789" s="514"/>
      <c r="D789" s="687"/>
      <c r="E789" s="533"/>
      <c r="F789" s="1"/>
      <c r="G789" s="1"/>
      <c r="H789" s="110"/>
      <c r="I789" s="110"/>
      <c r="J789" s="1"/>
      <c r="K789" s="1"/>
      <c r="L789" s="1"/>
      <c r="M789" s="1"/>
      <c r="N789" s="1"/>
      <c r="O789" s="1"/>
      <c r="P789" s="1"/>
      <c r="Q789" s="1"/>
      <c r="R789" s="1"/>
      <c r="S789" s="1"/>
      <c r="T789" s="1"/>
      <c r="U789" s="1"/>
      <c r="V789" s="1"/>
      <c r="W789" s="1"/>
      <c r="X789" s="1"/>
      <c r="Y789" s="1"/>
      <c r="Z789" s="1"/>
    </row>
    <row r="790" spans="1:26">
      <c r="A790" s="75"/>
      <c r="B790" s="1"/>
      <c r="C790" s="514"/>
      <c r="D790" s="687"/>
      <c r="E790" s="533"/>
      <c r="F790" s="1"/>
      <c r="G790" s="1"/>
      <c r="H790" s="110"/>
      <c r="I790" s="110"/>
      <c r="J790" s="1"/>
      <c r="K790" s="1"/>
      <c r="L790" s="1"/>
      <c r="M790" s="1"/>
      <c r="N790" s="1"/>
      <c r="O790" s="1"/>
      <c r="P790" s="1"/>
      <c r="Q790" s="1"/>
      <c r="R790" s="1"/>
      <c r="S790" s="1"/>
      <c r="T790" s="1"/>
      <c r="U790" s="1"/>
      <c r="V790" s="1"/>
      <c r="W790" s="1"/>
      <c r="X790" s="1"/>
      <c r="Y790" s="1"/>
      <c r="Z790" s="1"/>
    </row>
    <row r="791" spans="1:26">
      <c r="A791" s="75"/>
      <c r="B791" s="1"/>
      <c r="C791" s="514"/>
      <c r="D791" s="687"/>
      <c r="E791" s="533"/>
      <c r="F791" s="1"/>
      <c r="G791" s="1"/>
      <c r="H791" s="110"/>
      <c r="I791" s="110"/>
      <c r="J791" s="1"/>
      <c r="K791" s="1"/>
      <c r="L791" s="1"/>
      <c r="M791" s="1"/>
      <c r="N791" s="1"/>
      <c r="O791" s="1"/>
      <c r="P791" s="1"/>
      <c r="Q791" s="1"/>
      <c r="R791" s="1"/>
      <c r="S791" s="1"/>
      <c r="T791" s="1"/>
      <c r="U791" s="1"/>
      <c r="V791" s="1"/>
      <c r="W791" s="1"/>
      <c r="X791" s="1"/>
      <c r="Y791" s="1"/>
      <c r="Z791" s="1"/>
    </row>
    <row r="792" spans="1:26">
      <c r="A792" s="75"/>
      <c r="B792" s="1"/>
      <c r="C792" s="514"/>
      <c r="D792" s="687"/>
      <c r="E792" s="533"/>
      <c r="F792" s="1"/>
      <c r="G792" s="1"/>
      <c r="H792" s="110"/>
      <c r="I792" s="110"/>
      <c r="J792" s="1"/>
      <c r="K792" s="1"/>
      <c r="L792" s="1"/>
      <c r="M792" s="1"/>
      <c r="N792" s="1"/>
      <c r="O792" s="1"/>
      <c r="P792" s="1"/>
      <c r="Q792" s="1"/>
      <c r="R792" s="1"/>
      <c r="S792" s="1"/>
      <c r="T792" s="1"/>
      <c r="U792" s="1"/>
      <c r="V792" s="1"/>
      <c r="W792" s="1"/>
      <c r="X792" s="1"/>
      <c r="Y792" s="1"/>
      <c r="Z792" s="1"/>
    </row>
    <row r="793" spans="1:26">
      <c r="A793" s="75"/>
      <c r="B793" s="1"/>
      <c r="C793" s="514"/>
      <c r="D793" s="687"/>
      <c r="E793" s="533"/>
      <c r="F793" s="1"/>
      <c r="G793" s="1"/>
      <c r="H793" s="110"/>
      <c r="I793" s="110"/>
      <c r="J793" s="1"/>
      <c r="K793" s="1"/>
      <c r="L793" s="1"/>
      <c r="M793" s="1"/>
      <c r="N793" s="1"/>
      <c r="O793" s="1"/>
      <c r="P793" s="1"/>
      <c r="Q793" s="1"/>
      <c r="R793" s="1"/>
      <c r="S793" s="1"/>
      <c r="T793" s="1"/>
      <c r="U793" s="1"/>
      <c r="V793" s="1"/>
      <c r="W793" s="1"/>
      <c r="X793" s="1"/>
      <c r="Y793" s="1"/>
      <c r="Z793" s="1"/>
    </row>
    <row r="794" spans="1:26">
      <c r="A794" s="75"/>
      <c r="B794" s="1"/>
      <c r="C794" s="514"/>
      <c r="D794" s="687"/>
      <c r="E794" s="533"/>
      <c r="F794" s="1"/>
      <c r="G794" s="1"/>
      <c r="H794" s="110"/>
      <c r="I794" s="110"/>
      <c r="J794" s="1"/>
      <c r="K794" s="1"/>
      <c r="L794" s="1"/>
      <c r="M794" s="1"/>
      <c r="N794" s="1"/>
      <c r="O794" s="1"/>
      <c r="P794" s="1"/>
      <c r="Q794" s="1"/>
      <c r="R794" s="1"/>
      <c r="S794" s="1"/>
      <c r="T794" s="1"/>
      <c r="U794" s="1"/>
      <c r="V794" s="1"/>
      <c r="W794" s="1"/>
      <c r="X794" s="1"/>
      <c r="Y794" s="1"/>
      <c r="Z794" s="1"/>
    </row>
    <row r="795" spans="1:26">
      <c r="A795" s="75"/>
      <c r="B795" s="1"/>
      <c r="C795" s="514"/>
      <c r="D795" s="687"/>
      <c r="E795" s="533"/>
      <c r="F795" s="1"/>
      <c r="G795" s="1"/>
      <c r="H795" s="110"/>
      <c r="I795" s="110"/>
      <c r="J795" s="1"/>
      <c r="K795" s="1"/>
      <c r="L795" s="1"/>
      <c r="M795" s="1"/>
      <c r="N795" s="1"/>
      <c r="O795" s="1"/>
      <c r="P795" s="1"/>
      <c r="Q795" s="1"/>
      <c r="R795" s="1"/>
      <c r="S795" s="1"/>
      <c r="T795" s="1"/>
      <c r="U795" s="1"/>
      <c r="V795" s="1"/>
      <c r="W795" s="1"/>
      <c r="X795" s="1"/>
      <c r="Y795" s="1"/>
      <c r="Z795" s="1"/>
    </row>
    <row r="796" spans="1:26">
      <c r="A796" s="75"/>
      <c r="B796" s="1"/>
      <c r="C796" s="514"/>
      <c r="D796" s="687"/>
      <c r="E796" s="533"/>
      <c r="F796" s="1"/>
      <c r="G796" s="1"/>
      <c r="H796" s="110"/>
      <c r="I796" s="110"/>
      <c r="J796" s="1"/>
      <c r="K796" s="1"/>
      <c r="L796" s="1"/>
      <c r="M796" s="1"/>
      <c r="N796" s="1"/>
      <c r="O796" s="1"/>
      <c r="P796" s="1"/>
      <c r="Q796" s="1"/>
      <c r="R796" s="1"/>
      <c r="S796" s="1"/>
      <c r="T796" s="1"/>
      <c r="U796" s="1"/>
      <c r="V796" s="1"/>
      <c r="W796" s="1"/>
      <c r="X796" s="1"/>
      <c r="Y796" s="1"/>
      <c r="Z796" s="1"/>
    </row>
    <row r="797" spans="1:26">
      <c r="A797" s="75"/>
      <c r="B797" s="1"/>
      <c r="C797" s="514"/>
      <c r="D797" s="687"/>
      <c r="E797" s="533"/>
      <c r="F797" s="1"/>
      <c r="G797" s="1"/>
      <c r="H797" s="110"/>
      <c r="I797" s="110"/>
      <c r="J797" s="1"/>
      <c r="K797" s="1"/>
      <c r="L797" s="1"/>
      <c r="M797" s="1"/>
      <c r="N797" s="1"/>
      <c r="O797" s="1"/>
      <c r="P797" s="1"/>
      <c r="Q797" s="1"/>
      <c r="R797" s="1"/>
      <c r="S797" s="1"/>
      <c r="T797" s="1"/>
      <c r="U797" s="1"/>
      <c r="V797" s="1"/>
      <c r="W797" s="1"/>
      <c r="X797" s="1"/>
      <c r="Y797" s="1"/>
      <c r="Z797" s="1"/>
    </row>
    <row r="798" spans="1:26">
      <c r="A798" s="75"/>
      <c r="B798" s="1"/>
      <c r="C798" s="514"/>
      <c r="D798" s="687"/>
      <c r="E798" s="533"/>
      <c r="F798" s="1"/>
      <c r="G798" s="1"/>
      <c r="H798" s="110"/>
      <c r="I798" s="110"/>
      <c r="J798" s="1"/>
      <c r="K798" s="1"/>
      <c r="L798" s="1"/>
      <c r="M798" s="1"/>
      <c r="N798" s="1"/>
      <c r="O798" s="1"/>
      <c r="P798" s="1"/>
      <c r="Q798" s="1"/>
      <c r="R798" s="1"/>
      <c r="S798" s="1"/>
      <c r="T798" s="1"/>
      <c r="U798" s="1"/>
      <c r="V798" s="1"/>
      <c r="W798" s="1"/>
      <c r="X798" s="1"/>
      <c r="Y798" s="1"/>
      <c r="Z798" s="1"/>
    </row>
    <row r="799" spans="1:26">
      <c r="A799" s="75"/>
      <c r="B799" s="1"/>
      <c r="C799" s="514"/>
      <c r="D799" s="687"/>
      <c r="E799" s="533"/>
      <c r="F799" s="1"/>
      <c r="G799" s="1"/>
      <c r="H799" s="110"/>
      <c r="I799" s="110"/>
      <c r="J799" s="1"/>
      <c r="K799" s="1"/>
      <c r="L799" s="1"/>
      <c r="M799" s="1"/>
      <c r="N799" s="1"/>
      <c r="O799" s="1"/>
      <c r="P799" s="1"/>
      <c r="Q799" s="1"/>
      <c r="R799" s="1"/>
      <c r="S799" s="1"/>
      <c r="T799" s="1"/>
      <c r="U799" s="1"/>
      <c r="V799" s="1"/>
      <c r="W799" s="1"/>
      <c r="X799" s="1"/>
      <c r="Y799" s="1"/>
      <c r="Z799" s="1"/>
    </row>
    <row r="800" spans="1:26">
      <c r="A800" s="75"/>
      <c r="B800" s="1"/>
      <c r="C800" s="514"/>
      <c r="D800" s="687"/>
      <c r="E800" s="533"/>
      <c r="F800" s="1"/>
      <c r="G800" s="1"/>
      <c r="H800" s="110"/>
      <c r="I800" s="110"/>
      <c r="J800" s="1"/>
      <c r="K800" s="1"/>
      <c r="L800" s="1"/>
      <c r="M800" s="1"/>
      <c r="N800" s="1"/>
      <c r="O800" s="1"/>
      <c r="P800" s="1"/>
      <c r="Q800" s="1"/>
      <c r="R800" s="1"/>
      <c r="S800" s="1"/>
      <c r="T800" s="1"/>
      <c r="U800" s="1"/>
      <c r="V800" s="1"/>
      <c r="W800" s="1"/>
      <c r="X800" s="1"/>
      <c r="Y800" s="1"/>
      <c r="Z800" s="1"/>
    </row>
    <row r="801" spans="1:26">
      <c r="A801" s="75"/>
      <c r="B801" s="1"/>
      <c r="C801" s="514"/>
      <c r="D801" s="687"/>
      <c r="E801" s="533"/>
      <c r="F801" s="1"/>
      <c r="G801" s="1"/>
      <c r="H801" s="110"/>
      <c r="I801" s="110"/>
      <c r="J801" s="1"/>
      <c r="K801" s="1"/>
      <c r="L801" s="1"/>
      <c r="M801" s="1"/>
      <c r="N801" s="1"/>
      <c r="O801" s="1"/>
      <c r="P801" s="1"/>
      <c r="Q801" s="1"/>
      <c r="R801" s="1"/>
      <c r="S801" s="1"/>
      <c r="T801" s="1"/>
      <c r="U801" s="1"/>
      <c r="V801" s="1"/>
      <c r="W801" s="1"/>
      <c r="X801" s="1"/>
      <c r="Y801" s="1"/>
      <c r="Z801" s="1"/>
    </row>
    <row r="802" spans="1:26">
      <c r="A802" s="75"/>
      <c r="B802" s="1"/>
      <c r="C802" s="514"/>
      <c r="D802" s="687"/>
      <c r="E802" s="533"/>
      <c r="F802" s="1"/>
      <c r="G802" s="1"/>
      <c r="H802" s="110"/>
      <c r="I802" s="110"/>
      <c r="J802" s="1"/>
      <c r="K802" s="1"/>
      <c r="L802" s="1"/>
      <c r="M802" s="1"/>
      <c r="N802" s="1"/>
      <c r="O802" s="1"/>
      <c r="P802" s="1"/>
      <c r="Q802" s="1"/>
      <c r="R802" s="1"/>
      <c r="S802" s="1"/>
      <c r="T802" s="1"/>
      <c r="U802" s="1"/>
      <c r="V802" s="1"/>
      <c r="W802" s="1"/>
      <c r="X802" s="1"/>
      <c r="Y802" s="1"/>
      <c r="Z802" s="1"/>
    </row>
    <row r="803" spans="1:26">
      <c r="A803" s="75"/>
      <c r="B803" s="1"/>
      <c r="C803" s="514"/>
      <c r="D803" s="687"/>
      <c r="E803" s="533"/>
      <c r="F803" s="1"/>
      <c r="G803" s="1"/>
      <c r="H803" s="110"/>
      <c r="I803" s="110"/>
      <c r="J803" s="1"/>
      <c r="K803" s="1"/>
      <c r="L803" s="1"/>
      <c r="M803" s="1"/>
      <c r="N803" s="1"/>
      <c r="O803" s="1"/>
      <c r="P803" s="1"/>
      <c r="Q803" s="1"/>
      <c r="R803" s="1"/>
      <c r="S803" s="1"/>
      <c r="T803" s="1"/>
      <c r="U803" s="1"/>
      <c r="V803" s="1"/>
      <c r="W803" s="1"/>
      <c r="X803" s="1"/>
      <c r="Y803" s="1"/>
      <c r="Z803" s="1"/>
    </row>
    <row r="804" spans="1:26">
      <c r="A804" s="75"/>
      <c r="B804" s="1"/>
      <c r="C804" s="514"/>
      <c r="D804" s="687"/>
      <c r="E804" s="533"/>
      <c r="F804" s="1"/>
      <c r="G804" s="1"/>
      <c r="H804" s="110"/>
      <c r="I804" s="110"/>
      <c r="J804" s="1"/>
      <c r="K804" s="1"/>
      <c r="L804" s="1"/>
      <c r="M804" s="1"/>
      <c r="N804" s="1"/>
      <c r="O804" s="1"/>
      <c r="P804" s="1"/>
      <c r="Q804" s="1"/>
      <c r="R804" s="1"/>
      <c r="S804" s="1"/>
      <c r="T804" s="1"/>
      <c r="U804" s="1"/>
      <c r="V804" s="1"/>
      <c r="W804" s="1"/>
      <c r="X804" s="1"/>
      <c r="Y804" s="1"/>
      <c r="Z804" s="1"/>
    </row>
    <row r="805" spans="1:26">
      <c r="A805" s="75"/>
      <c r="B805" s="1"/>
      <c r="C805" s="514"/>
      <c r="D805" s="687"/>
      <c r="E805" s="533"/>
      <c r="F805" s="1"/>
      <c r="G805" s="1"/>
      <c r="H805" s="110"/>
      <c r="I805" s="110"/>
      <c r="J805" s="1"/>
      <c r="K805" s="1"/>
      <c r="L805" s="1"/>
      <c r="M805" s="1"/>
      <c r="N805" s="1"/>
      <c r="O805" s="1"/>
      <c r="P805" s="1"/>
      <c r="Q805" s="1"/>
      <c r="R805" s="1"/>
      <c r="S805" s="1"/>
      <c r="T805" s="1"/>
      <c r="U805" s="1"/>
      <c r="V805" s="1"/>
      <c r="W805" s="1"/>
      <c r="X805" s="1"/>
      <c r="Y805" s="1"/>
      <c r="Z805" s="1"/>
    </row>
    <row r="806" spans="1:26">
      <c r="A806" s="75"/>
      <c r="B806" s="1"/>
      <c r="C806" s="514"/>
      <c r="D806" s="687"/>
      <c r="E806" s="533"/>
      <c r="F806" s="1"/>
      <c r="G806" s="1"/>
      <c r="H806" s="110"/>
      <c r="I806" s="110"/>
      <c r="J806" s="1"/>
      <c r="K806" s="1"/>
      <c r="L806" s="1"/>
      <c r="M806" s="1"/>
      <c r="N806" s="1"/>
      <c r="O806" s="1"/>
      <c r="P806" s="1"/>
      <c r="Q806" s="1"/>
      <c r="R806" s="1"/>
      <c r="S806" s="1"/>
      <c r="T806" s="1"/>
      <c r="U806" s="1"/>
      <c r="V806" s="1"/>
      <c r="W806" s="1"/>
      <c r="X806" s="1"/>
      <c r="Y806" s="1"/>
      <c r="Z806" s="1"/>
    </row>
    <row r="807" spans="1:26">
      <c r="A807" s="75"/>
      <c r="B807" s="1"/>
      <c r="C807" s="514"/>
      <c r="D807" s="687"/>
      <c r="E807" s="533"/>
      <c r="F807" s="1"/>
      <c r="G807" s="1"/>
      <c r="H807" s="110"/>
      <c r="I807" s="110"/>
      <c r="J807" s="1"/>
      <c r="K807" s="1"/>
      <c r="L807" s="1"/>
      <c r="M807" s="1"/>
      <c r="N807" s="1"/>
      <c r="O807" s="1"/>
      <c r="P807" s="1"/>
      <c r="Q807" s="1"/>
      <c r="R807" s="1"/>
      <c r="S807" s="1"/>
      <c r="T807" s="1"/>
      <c r="U807" s="1"/>
      <c r="V807" s="1"/>
      <c r="W807" s="1"/>
      <c r="X807" s="1"/>
      <c r="Y807" s="1"/>
      <c r="Z807" s="1"/>
    </row>
    <row r="808" spans="1:26">
      <c r="A808" s="75"/>
      <c r="B808" s="1"/>
      <c r="C808" s="514"/>
      <c r="D808" s="687"/>
      <c r="E808" s="533"/>
      <c r="F808" s="1"/>
      <c r="G808" s="1"/>
      <c r="H808" s="110"/>
      <c r="I808" s="110"/>
      <c r="J808" s="1"/>
      <c r="K808" s="1"/>
      <c r="L808" s="1"/>
      <c r="M808" s="1"/>
      <c r="N808" s="1"/>
      <c r="O808" s="1"/>
      <c r="P808" s="1"/>
      <c r="Q808" s="1"/>
      <c r="R808" s="1"/>
      <c r="S808" s="1"/>
      <c r="T808" s="1"/>
      <c r="U808" s="1"/>
      <c r="V808" s="1"/>
      <c r="W808" s="1"/>
      <c r="X808" s="1"/>
      <c r="Y808" s="1"/>
      <c r="Z808" s="1"/>
    </row>
    <row r="809" spans="1:26">
      <c r="A809" s="75"/>
      <c r="B809" s="1"/>
      <c r="C809" s="514"/>
      <c r="D809" s="687"/>
      <c r="E809" s="533"/>
      <c r="F809" s="1"/>
      <c r="G809" s="1"/>
      <c r="H809" s="110"/>
      <c r="I809" s="110"/>
      <c r="J809" s="1"/>
      <c r="K809" s="1"/>
      <c r="L809" s="1"/>
      <c r="M809" s="1"/>
      <c r="N809" s="1"/>
      <c r="O809" s="1"/>
      <c r="P809" s="1"/>
      <c r="Q809" s="1"/>
      <c r="R809" s="1"/>
      <c r="S809" s="1"/>
      <c r="T809" s="1"/>
      <c r="U809" s="1"/>
      <c r="V809" s="1"/>
      <c r="W809" s="1"/>
      <c r="X809" s="1"/>
      <c r="Y809" s="1"/>
      <c r="Z809" s="1"/>
    </row>
    <row r="810" spans="1:26">
      <c r="A810" s="75"/>
      <c r="B810" s="1"/>
      <c r="C810" s="514"/>
      <c r="D810" s="687"/>
      <c r="E810" s="533"/>
      <c r="F810" s="1"/>
      <c r="G810" s="1"/>
      <c r="H810" s="110"/>
      <c r="I810" s="110"/>
      <c r="J810" s="1"/>
      <c r="K810" s="1"/>
      <c r="L810" s="1"/>
      <c r="M810" s="1"/>
      <c r="N810" s="1"/>
      <c r="O810" s="1"/>
      <c r="P810" s="1"/>
      <c r="Q810" s="1"/>
      <c r="R810" s="1"/>
      <c r="S810" s="1"/>
      <c r="T810" s="1"/>
      <c r="U810" s="1"/>
      <c r="V810" s="1"/>
      <c r="W810" s="1"/>
      <c r="X810" s="1"/>
      <c r="Y810" s="1"/>
      <c r="Z810" s="1"/>
    </row>
    <row r="811" spans="1:26">
      <c r="A811" s="75"/>
      <c r="B811" s="1"/>
      <c r="C811" s="514"/>
      <c r="D811" s="687"/>
      <c r="E811" s="533"/>
      <c r="F811" s="1"/>
      <c r="G811" s="1"/>
      <c r="H811" s="110"/>
      <c r="I811" s="110"/>
      <c r="J811" s="1"/>
      <c r="K811" s="1"/>
      <c r="L811" s="1"/>
      <c r="M811" s="1"/>
      <c r="N811" s="1"/>
      <c r="O811" s="1"/>
      <c r="P811" s="1"/>
      <c r="Q811" s="1"/>
      <c r="R811" s="1"/>
      <c r="S811" s="1"/>
      <c r="T811" s="1"/>
      <c r="U811" s="1"/>
      <c r="V811" s="1"/>
      <c r="W811" s="1"/>
      <c r="X811" s="1"/>
      <c r="Y811" s="1"/>
      <c r="Z811" s="1"/>
    </row>
    <row r="812" spans="1:26">
      <c r="A812" s="75"/>
      <c r="B812" s="1"/>
      <c r="C812" s="514"/>
      <c r="D812" s="687"/>
      <c r="E812" s="533"/>
      <c r="F812" s="1"/>
      <c r="G812" s="1"/>
      <c r="H812" s="110"/>
      <c r="I812" s="110"/>
      <c r="J812" s="1"/>
      <c r="K812" s="1"/>
      <c r="L812" s="1"/>
      <c r="M812" s="1"/>
      <c r="N812" s="1"/>
      <c r="O812" s="1"/>
      <c r="P812" s="1"/>
      <c r="Q812" s="1"/>
      <c r="R812" s="1"/>
      <c r="S812" s="1"/>
      <c r="T812" s="1"/>
      <c r="U812" s="1"/>
      <c r="V812" s="1"/>
      <c r="W812" s="1"/>
      <c r="X812" s="1"/>
      <c r="Y812" s="1"/>
      <c r="Z812" s="1"/>
    </row>
    <row r="813" spans="1:26">
      <c r="A813" s="75"/>
      <c r="B813" s="1"/>
      <c r="C813" s="514"/>
      <c r="D813" s="687"/>
      <c r="E813" s="533"/>
      <c r="F813" s="1"/>
      <c r="G813" s="1"/>
      <c r="H813" s="110"/>
      <c r="I813" s="110"/>
      <c r="J813" s="1"/>
      <c r="K813" s="1"/>
      <c r="L813" s="1"/>
      <c r="M813" s="1"/>
      <c r="N813" s="1"/>
      <c r="O813" s="1"/>
      <c r="P813" s="1"/>
      <c r="Q813" s="1"/>
      <c r="R813" s="1"/>
      <c r="S813" s="1"/>
      <c r="T813" s="1"/>
      <c r="U813" s="1"/>
      <c r="V813" s="1"/>
      <c r="W813" s="1"/>
      <c r="X813" s="1"/>
      <c r="Y813" s="1"/>
      <c r="Z813" s="1"/>
    </row>
    <row r="814" spans="1:26">
      <c r="A814" s="75"/>
      <c r="B814" s="1"/>
      <c r="C814" s="514"/>
      <c r="D814" s="687"/>
      <c r="E814" s="533"/>
      <c r="F814" s="1"/>
      <c r="G814" s="1"/>
      <c r="H814" s="110"/>
      <c r="I814" s="110"/>
      <c r="J814" s="1"/>
      <c r="K814" s="1"/>
      <c r="L814" s="1"/>
      <c r="M814" s="1"/>
      <c r="N814" s="1"/>
      <c r="O814" s="1"/>
      <c r="P814" s="1"/>
      <c r="Q814" s="1"/>
      <c r="R814" s="1"/>
      <c r="S814" s="1"/>
      <c r="T814" s="1"/>
      <c r="U814" s="1"/>
      <c r="V814" s="1"/>
      <c r="W814" s="1"/>
      <c r="X814" s="1"/>
      <c r="Y814" s="1"/>
      <c r="Z814" s="1"/>
    </row>
    <row r="815" spans="1:26">
      <c r="A815" s="75"/>
      <c r="B815" s="1"/>
      <c r="C815" s="514"/>
      <c r="D815" s="687"/>
      <c r="E815" s="533"/>
      <c r="F815" s="1"/>
      <c r="G815" s="1"/>
      <c r="H815" s="110"/>
      <c r="I815" s="110"/>
      <c r="J815" s="1"/>
      <c r="K815" s="1"/>
      <c r="L815" s="1"/>
      <c r="M815" s="1"/>
      <c r="N815" s="1"/>
      <c r="O815" s="1"/>
      <c r="P815" s="1"/>
      <c r="Q815" s="1"/>
      <c r="R815" s="1"/>
      <c r="S815" s="1"/>
      <c r="T815" s="1"/>
      <c r="U815" s="1"/>
      <c r="V815" s="1"/>
      <c r="W815" s="1"/>
      <c r="X815" s="1"/>
      <c r="Y815" s="1"/>
      <c r="Z815" s="1"/>
    </row>
    <row r="816" spans="1:26">
      <c r="A816" s="75"/>
      <c r="B816" s="1"/>
      <c r="C816" s="514"/>
      <c r="D816" s="687"/>
      <c r="E816" s="533"/>
      <c r="F816" s="1"/>
      <c r="G816" s="1"/>
      <c r="H816" s="110"/>
      <c r="I816" s="110"/>
      <c r="J816" s="1"/>
      <c r="K816" s="1"/>
      <c r="L816" s="1"/>
      <c r="M816" s="1"/>
      <c r="N816" s="1"/>
      <c r="O816" s="1"/>
      <c r="P816" s="1"/>
      <c r="Q816" s="1"/>
      <c r="R816" s="1"/>
      <c r="S816" s="1"/>
      <c r="T816" s="1"/>
      <c r="U816" s="1"/>
      <c r="V816" s="1"/>
      <c r="W816" s="1"/>
      <c r="X816" s="1"/>
      <c r="Y816" s="1"/>
      <c r="Z816" s="1"/>
    </row>
    <row r="817" spans="1:26">
      <c r="A817" s="75"/>
      <c r="B817" s="1"/>
      <c r="C817" s="514"/>
      <c r="D817" s="687"/>
      <c r="E817" s="533"/>
      <c r="F817" s="1"/>
      <c r="G817" s="1"/>
      <c r="H817" s="110"/>
      <c r="I817" s="110"/>
      <c r="J817" s="1"/>
      <c r="K817" s="1"/>
      <c r="L817" s="1"/>
      <c r="M817" s="1"/>
      <c r="N817" s="1"/>
      <c r="O817" s="1"/>
      <c r="P817" s="1"/>
      <c r="Q817" s="1"/>
      <c r="R817" s="1"/>
      <c r="S817" s="1"/>
      <c r="T817" s="1"/>
      <c r="U817" s="1"/>
      <c r="V817" s="1"/>
      <c r="W817" s="1"/>
      <c r="X817" s="1"/>
      <c r="Y817" s="1"/>
      <c r="Z817" s="1"/>
    </row>
    <row r="818" spans="1:26">
      <c r="A818" s="75"/>
      <c r="B818" s="1"/>
      <c r="C818" s="514"/>
      <c r="D818" s="687"/>
      <c r="E818" s="533"/>
      <c r="F818" s="1"/>
      <c r="G818" s="1"/>
      <c r="H818" s="110"/>
      <c r="I818" s="110"/>
      <c r="J818" s="1"/>
      <c r="K818" s="1"/>
      <c r="L818" s="1"/>
      <c r="M818" s="1"/>
      <c r="N818" s="1"/>
      <c r="O818" s="1"/>
      <c r="P818" s="1"/>
      <c r="Q818" s="1"/>
      <c r="R818" s="1"/>
      <c r="S818" s="1"/>
      <c r="T818" s="1"/>
      <c r="U818" s="1"/>
      <c r="V818" s="1"/>
      <c r="W818" s="1"/>
      <c r="X818" s="1"/>
      <c r="Y818" s="1"/>
      <c r="Z818" s="1"/>
    </row>
    <row r="819" spans="1:26">
      <c r="A819" s="75"/>
      <c r="B819" s="1"/>
      <c r="C819" s="514"/>
      <c r="D819" s="687"/>
      <c r="E819" s="533"/>
      <c r="F819" s="1"/>
      <c r="G819" s="1"/>
      <c r="H819" s="110"/>
      <c r="I819" s="110"/>
      <c r="J819" s="1"/>
      <c r="K819" s="1"/>
      <c r="L819" s="1"/>
      <c r="M819" s="1"/>
      <c r="N819" s="1"/>
      <c r="O819" s="1"/>
      <c r="P819" s="1"/>
      <c r="Q819" s="1"/>
      <c r="R819" s="1"/>
      <c r="S819" s="1"/>
      <c r="T819" s="1"/>
      <c r="U819" s="1"/>
      <c r="V819" s="1"/>
      <c r="W819" s="1"/>
      <c r="X819" s="1"/>
      <c r="Y819" s="1"/>
      <c r="Z819" s="1"/>
    </row>
    <row r="820" spans="1:26">
      <c r="A820" s="75"/>
      <c r="B820" s="1"/>
      <c r="C820" s="514"/>
      <c r="D820" s="687"/>
      <c r="E820" s="533"/>
      <c r="F820" s="1"/>
      <c r="G820" s="1"/>
      <c r="H820" s="110"/>
      <c r="I820" s="110"/>
      <c r="J820" s="1"/>
      <c r="K820" s="1"/>
      <c r="L820" s="1"/>
      <c r="M820" s="1"/>
      <c r="N820" s="1"/>
      <c r="O820" s="1"/>
      <c r="P820" s="1"/>
      <c r="Q820" s="1"/>
      <c r="R820" s="1"/>
      <c r="S820" s="1"/>
      <c r="T820" s="1"/>
      <c r="U820" s="1"/>
      <c r="V820" s="1"/>
      <c r="W820" s="1"/>
      <c r="X820" s="1"/>
      <c r="Y820" s="1"/>
      <c r="Z820" s="1"/>
    </row>
    <row r="821" spans="1:26">
      <c r="A821" s="75"/>
      <c r="B821" s="1"/>
      <c r="C821" s="514"/>
      <c r="D821" s="687"/>
      <c r="E821" s="533"/>
      <c r="F821" s="1"/>
      <c r="G821" s="1"/>
      <c r="H821" s="110"/>
      <c r="I821" s="110"/>
      <c r="J821" s="1"/>
      <c r="K821" s="1"/>
      <c r="L821" s="1"/>
      <c r="M821" s="1"/>
      <c r="N821" s="1"/>
      <c r="O821" s="1"/>
      <c r="P821" s="1"/>
      <c r="Q821" s="1"/>
      <c r="R821" s="1"/>
      <c r="S821" s="1"/>
      <c r="T821" s="1"/>
      <c r="U821" s="1"/>
      <c r="V821" s="1"/>
      <c r="W821" s="1"/>
      <c r="X821" s="1"/>
      <c r="Y821" s="1"/>
      <c r="Z821" s="1"/>
    </row>
    <row r="822" spans="1:26">
      <c r="A822" s="75"/>
      <c r="B822" s="1"/>
      <c r="C822" s="514"/>
      <c r="D822" s="687"/>
      <c r="E822" s="533"/>
      <c r="F822" s="1"/>
      <c r="G822" s="1"/>
      <c r="H822" s="110"/>
      <c r="I822" s="110"/>
      <c r="J822" s="1"/>
      <c r="K822" s="1"/>
      <c r="L822" s="1"/>
      <c r="M822" s="1"/>
      <c r="N822" s="1"/>
      <c r="O822" s="1"/>
      <c r="P822" s="1"/>
      <c r="Q822" s="1"/>
      <c r="R822" s="1"/>
      <c r="S822" s="1"/>
      <c r="T822" s="1"/>
      <c r="U822" s="1"/>
      <c r="V822" s="1"/>
      <c r="W822" s="1"/>
      <c r="X822" s="1"/>
      <c r="Y822" s="1"/>
      <c r="Z822" s="1"/>
    </row>
    <row r="823" spans="1:26">
      <c r="A823" s="75"/>
      <c r="B823" s="1"/>
      <c r="C823" s="514"/>
      <c r="D823" s="687"/>
      <c r="E823" s="533"/>
      <c r="F823" s="1"/>
      <c r="G823" s="1"/>
      <c r="H823" s="110"/>
      <c r="I823" s="110"/>
      <c r="J823" s="1"/>
      <c r="K823" s="1"/>
      <c r="L823" s="1"/>
      <c r="M823" s="1"/>
      <c r="N823" s="1"/>
      <c r="O823" s="1"/>
      <c r="P823" s="1"/>
      <c r="Q823" s="1"/>
      <c r="R823" s="1"/>
      <c r="S823" s="1"/>
      <c r="T823" s="1"/>
      <c r="U823" s="1"/>
      <c r="V823" s="1"/>
      <c r="W823" s="1"/>
      <c r="X823" s="1"/>
      <c r="Y823" s="1"/>
      <c r="Z823" s="1"/>
    </row>
    <row r="824" spans="1:26">
      <c r="A824" s="75"/>
      <c r="B824" s="1"/>
      <c r="C824" s="514"/>
      <c r="D824" s="687"/>
      <c r="E824" s="533"/>
      <c r="F824" s="1"/>
      <c r="G824" s="1"/>
      <c r="H824" s="110"/>
      <c r="I824" s="110"/>
      <c r="J824" s="1"/>
      <c r="K824" s="1"/>
      <c r="L824" s="1"/>
      <c r="M824" s="1"/>
      <c r="N824" s="1"/>
      <c r="O824" s="1"/>
      <c r="P824" s="1"/>
      <c r="Q824" s="1"/>
      <c r="R824" s="1"/>
      <c r="S824" s="1"/>
      <c r="T824" s="1"/>
      <c r="U824" s="1"/>
      <c r="V824" s="1"/>
      <c r="W824" s="1"/>
      <c r="X824" s="1"/>
      <c r="Y824" s="1"/>
      <c r="Z824" s="1"/>
    </row>
    <row r="825" spans="1:26">
      <c r="A825" s="75"/>
      <c r="B825" s="1"/>
      <c r="C825" s="514"/>
      <c r="D825" s="687"/>
      <c r="E825" s="533"/>
      <c r="F825" s="1"/>
      <c r="G825" s="1"/>
      <c r="H825" s="110"/>
      <c r="I825" s="110"/>
      <c r="J825" s="1"/>
      <c r="K825" s="1"/>
      <c r="L825" s="1"/>
      <c r="M825" s="1"/>
      <c r="N825" s="1"/>
      <c r="O825" s="1"/>
      <c r="P825" s="1"/>
      <c r="Q825" s="1"/>
      <c r="R825" s="1"/>
      <c r="S825" s="1"/>
      <c r="T825" s="1"/>
      <c r="U825" s="1"/>
      <c r="V825" s="1"/>
      <c r="W825" s="1"/>
      <c r="X825" s="1"/>
      <c r="Y825" s="1"/>
      <c r="Z825" s="1"/>
    </row>
    <row r="826" spans="1:26">
      <c r="A826" s="75"/>
      <c r="B826" s="1"/>
      <c r="C826" s="514"/>
      <c r="D826" s="687"/>
      <c r="E826" s="533"/>
      <c r="F826" s="1"/>
      <c r="G826" s="1"/>
      <c r="H826" s="110"/>
      <c r="I826" s="110"/>
      <c r="J826" s="1"/>
      <c r="K826" s="1"/>
      <c r="L826" s="1"/>
      <c r="M826" s="1"/>
      <c r="N826" s="1"/>
      <c r="O826" s="1"/>
      <c r="P826" s="1"/>
      <c r="Q826" s="1"/>
      <c r="R826" s="1"/>
      <c r="S826" s="1"/>
      <c r="T826" s="1"/>
      <c r="U826" s="1"/>
      <c r="V826" s="1"/>
      <c r="W826" s="1"/>
      <c r="X826" s="1"/>
      <c r="Y826" s="1"/>
      <c r="Z826" s="1"/>
    </row>
    <row r="827" spans="1:26">
      <c r="A827" s="75"/>
      <c r="B827" s="1"/>
      <c r="C827" s="514"/>
      <c r="D827" s="687"/>
      <c r="E827" s="533"/>
      <c r="F827" s="1"/>
      <c r="G827" s="1"/>
      <c r="H827" s="110"/>
      <c r="I827" s="110"/>
      <c r="J827" s="1"/>
      <c r="K827" s="1"/>
      <c r="L827" s="1"/>
      <c r="M827" s="1"/>
      <c r="N827" s="1"/>
      <c r="O827" s="1"/>
      <c r="P827" s="1"/>
      <c r="Q827" s="1"/>
      <c r="R827" s="1"/>
      <c r="S827" s="1"/>
      <c r="T827" s="1"/>
      <c r="U827" s="1"/>
      <c r="V827" s="1"/>
      <c r="W827" s="1"/>
      <c r="X827" s="1"/>
      <c r="Y827" s="1"/>
      <c r="Z827" s="1"/>
    </row>
    <row r="828" spans="1:26">
      <c r="A828" s="75"/>
      <c r="B828" s="1"/>
      <c r="C828" s="514"/>
      <c r="D828" s="687"/>
      <c r="E828" s="533"/>
      <c r="F828" s="1"/>
      <c r="G828" s="1"/>
      <c r="H828" s="110"/>
      <c r="I828" s="110"/>
      <c r="J828" s="1"/>
      <c r="K828" s="1"/>
      <c r="L828" s="1"/>
      <c r="M828" s="1"/>
      <c r="N828" s="1"/>
      <c r="O828" s="1"/>
      <c r="P828" s="1"/>
      <c r="Q828" s="1"/>
      <c r="R828" s="1"/>
      <c r="S828" s="1"/>
      <c r="T828" s="1"/>
      <c r="U828" s="1"/>
      <c r="V828" s="1"/>
      <c r="W828" s="1"/>
      <c r="X828" s="1"/>
      <c r="Y828" s="1"/>
      <c r="Z828" s="1"/>
    </row>
    <row r="829" spans="1:26">
      <c r="A829" s="75"/>
      <c r="B829" s="1"/>
      <c r="C829" s="514"/>
      <c r="D829" s="687"/>
      <c r="E829" s="533"/>
      <c r="F829" s="1"/>
      <c r="G829" s="1"/>
      <c r="H829" s="110"/>
      <c r="I829" s="110"/>
      <c r="J829" s="1"/>
      <c r="K829" s="1"/>
      <c r="L829" s="1"/>
      <c r="M829" s="1"/>
      <c r="N829" s="1"/>
      <c r="O829" s="1"/>
      <c r="P829" s="1"/>
      <c r="Q829" s="1"/>
      <c r="R829" s="1"/>
      <c r="S829" s="1"/>
      <c r="T829" s="1"/>
      <c r="U829" s="1"/>
      <c r="V829" s="1"/>
      <c r="W829" s="1"/>
      <c r="X829" s="1"/>
      <c r="Y829" s="1"/>
      <c r="Z829" s="1"/>
    </row>
    <row r="830" spans="1:26">
      <c r="A830" s="75"/>
      <c r="B830" s="1"/>
      <c r="C830" s="514"/>
      <c r="D830" s="687"/>
      <c r="E830" s="533"/>
      <c r="F830" s="1"/>
      <c r="G830" s="1"/>
      <c r="H830" s="110"/>
      <c r="I830" s="110"/>
      <c r="J830" s="1"/>
      <c r="K830" s="1"/>
      <c r="L830" s="1"/>
      <c r="M830" s="1"/>
      <c r="N830" s="1"/>
      <c r="O830" s="1"/>
      <c r="P830" s="1"/>
      <c r="Q830" s="1"/>
      <c r="R830" s="1"/>
      <c r="S830" s="1"/>
      <c r="T830" s="1"/>
      <c r="U830" s="1"/>
      <c r="V830" s="1"/>
      <c r="W830" s="1"/>
      <c r="X830" s="1"/>
      <c r="Y830" s="1"/>
      <c r="Z830" s="1"/>
    </row>
    <row r="831" spans="1:26">
      <c r="A831" s="75"/>
      <c r="B831" s="1"/>
      <c r="C831" s="514"/>
      <c r="D831" s="687"/>
      <c r="E831" s="533"/>
      <c r="F831" s="1"/>
      <c r="G831" s="1"/>
      <c r="H831" s="110"/>
      <c r="I831" s="110"/>
      <c r="J831" s="1"/>
      <c r="K831" s="1"/>
      <c r="L831" s="1"/>
      <c r="M831" s="1"/>
      <c r="N831" s="1"/>
      <c r="O831" s="1"/>
      <c r="P831" s="1"/>
      <c r="Q831" s="1"/>
      <c r="R831" s="1"/>
      <c r="S831" s="1"/>
      <c r="T831" s="1"/>
      <c r="U831" s="1"/>
      <c r="V831" s="1"/>
      <c r="W831" s="1"/>
      <c r="X831" s="1"/>
      <c r="Y831" s="1"/>
      <c r="Z831" s="1"/>
    </row>
    <row r="832" spans="1:26">
      <c r="A832" s="75"/>
      <c r="B832" s="1"/>
      <c r="C832" s="514"/>
      <c r="D832" s="687"/>
      <c r="E832" s="533"/>
      <c r="F832" s="1"/>
      <c r="G832" s="1"/>
      <c r="H832" s="110"/>
      <c r="I832" s="110"/>
      <c r="J832" s="1"/>
      <c r="K832" s="1"/>
      <c r="L832" s="1"/>
      <c r="M832" s="1"/>
      <c r="N832" s="1"/>
      <c r="O832" s="1"/>
      <c r="P832" s="1"/>
      <c r="Q832" s="1"/>
      <c r="R832" s="1"/>
      <c r="S832" s="1"/>
      <c r="T832" s="1"/>
      <c r="U832" s="1"/>
      <c r="V832" s="1"/>
      <c r="W832" s="1"/>
      <c r="X832" s="1"/>
      <c r="Y832" s="1"/>
      <c r="Z832" s="1"/>
    </row>
    <row r="833" spans="1:26">
      <c r="A833" s="75"/>
      <c r="B833" s="1"/>
      <c r="C833" s="514"/>
      <c r="D833" s="687"/>
      <c r="E833" s="533"/>
      <c r="F833" s="1"/>
      <c r="G833" s="1"/>
      <c r="H833" s="110"/>
      <c r="I833" s="110"/>
      <c r="J833" s="1"/>
      <c r="K833" s="1"/>
      <c r="L833" s="1"/>
      <c r="M833" s="1"/>
      <c r="N833" s="1"/>
      <c r="O833" s="1"/>
      <c r="P833" s="1"/>
      <c r="Q833" s="1"/>
      <c r="R833" s="1"/>
      <c r="S833" s="1"/>
      <c r="T833" s="1"/>
      <c r="U833" s="1"/>
      <c r="V833" s="1"/>
      <c r="W833" s="1"/>
      <c r="X833" s="1"/>
      <c r="Y833" s="1"/>
      <c r="Z833" s="1"/>
    </row>
    <row r="834" spans="1:26">
      <c r="A834" s="75"/>
      <c r="B834" s="1"/>
      <c r="C834" s="514"/>
      <c r="D834" s="687"/>
      <c r="E834" s="533"/>
      <c r="F834" s="1"/>
      <c r="G834" s="1"/>
      <c r="H834" s="110"/>
      <c r="I834" s="110"/>
      <c r="J834" s="1"/>
      <c r="K834" s="1"/>
      <c r="L834" s="1"/>
      <c r="M834" s="1"/>
      <c r="N834" s="1"/>
      <c r="O834" s="1"/>
      <c r="P834" s="1"/>
      <c r="Q834" s="1"/>
      <c r="R834" s="1"/>
      <c r="S834" s="1"/>
      <c r="T834" s="1"/>
      <c r="U834" s="1"/>
      <c r="V834" s="1"/>
      <c r="W834" s="1"/>
      <c r="X834" s="1"/>
      <c r="Y834" s="1"/>
      <c r="Z834" s="1"/>
    </row>
    <row r="835" spans="1:26">
      <c r="A835" s="75"/>
      <c r="B835" s="1"/>
      <c r="C835" s="514"/>
      <c r="D835" s="687"/>
      <c r="E835" s="533"/>
      <c r="F835" s="1"/>
      <c r="G835" s="1"/>
      <c r="H835" s="110"/>
      <c r="I835" s="110"/>
      <c r="J835" s="1"/>
      <c r="K835" s="1"/>
      <c r="L835" s="1"/>
      <c r="M835" s="1"/>
      <c r="N835" s="1"/>
      <c r="O835" s="1"/>
      <c r="P835" s="1"/>
      <c r="Q835" s="1"/>
      <c r="R835" s="1"/>
      <c r="S835" s="1"/>
      <c r="T835" s="1"/>
      <c r="U835" s="1"/>
      <c r="V835" s="1"/>
      <c r="W835" s="1"/>
      <c r="X835" s="1"/>
      <c r="Y835" s="1"/>
      <c r="Z835" s="1"/>
    </row>
    <row r="836" spans="1:26">
      <c r="A836" s="75"/>
      <c r="B836" s="1"/>
      <c r="C836" s="514"/>
      <c r="D836" s="687"/>
      <c r="E836" s="533"/>
      <c r="F836" s="1"/>
      <c r="G836" s="1"/>
      <c r="H836" s="110"/>
      <c r="I836" s="110"/>
      <c r="J836" s="1"/>
      <c r="K836" s="1"/>
      <c r="L836" s="1"/>
      <c r="M836" s="1"/>
      <c r="N836" s="1"/>
      <c r="O836" s="1"/>
      <c r="P836" s="1"/>
      <c r="Q836" s="1"/>
      <c r="R836" s="1"/>
      <c r="S836" s="1"/>
      <c r="T836" s="1"/>
      <c r="U836" s="1"/>
      <c r="V836" s="1"/>
      <c r="W836" s="1"/>
      <c r="X836" s="1"/>
      <c r="Y836" s="1"/>
      <c r="Z836" s="1"/>
    </row>
    <row r="837" spans="1:26">
      <c r="A837" s="75"/>
      <c r="B837" s="1"/>
      <c r="C837" s="514"/>
      <c r="D837" s="687"/>
      <c r="E837" s="533"/>
      <c r="F837" s="1"/>
      <c r="G837" s="1"/>
      <c r="H837" s="110"/>
      <c r="I837" s="110"/>
      <c r="J837" s="1"/>
      <c r="K837" s="1"/>
      <c r="L837" s="1"/>
      <c r="M837" s="1"/>
      <c r="N837" s="1"/>
      <c r="O837" s="1"/>
      <c r="P837" s="1"/>
      <c r="Q837" s="1"/>
      <c r="R837" s="1"/>
      <c r="S837" s="1"/>
      <c r="T837" s="1"/>
      <c r="U837" s="1"/>
      <c r="V837" s="1"/>
      <c r="W837" s="1"/>
      <c r="X837" s="1"/>
      <c r="Y837" s="1"/>
      <c r="Z837" s="1"/>
    </row>
    <row r="838" spans="1:26">
      <c r="A838" s="75"/>
      <c r="B838" s="1"/>
      <c r="C838" s="514"/>
      <c r="D838" s="687"/>
      <c r="E838" s="533"/>
      <c r="F838" s="1"/>
      <c r="G838" s="1"/>
      <c r="H838" s="110"/>
      <c r="I838" s="110"/>
      <c r="J838" s="1"/>
      <c r="K838" s="1"/>
      <c r="L838" s="1"/>
      <c r="M838" s="1"/>
      <c r="N838" s="1"/>
      <c r="O838" s="1"/>
      <c r="P838" s="1"/>
      <c r="Q838" s="1"/>
      <c r="R838" s="1"/>
      <c r="S838" s="1"/>
      <c r="T838" s="1"/>
      <c r="U838" s="1"/>
      <c r="V838" s="1"/>
      <c r="W838" s="1"/>
      <c r="X838" s="1"/>
      <c r="Y838" s="1"/>
      <c r="Z838" s="1"/>
    </row>
    <row r="839" spans="1:26">
      <c r="A839" s="75"/>
      <c r="B839" s="1"/>
      <c r="C839" s="514"/>
      <c r="D839" s="687"/>
      <c r="E839" s="533"/>
      <c r="F839" s="1"/>
      <c r="G839" s="1"/>
      <c r="H839" s="110"/>
      <c r="I839" s="110"/>
      <c r="J839" s="1"/>
      <c r="K839" s="1"/>
      <c r="L839" s="1"/>
      <c r="M839" s="1"/>
      <c r="N839" s="1"/>
      <c r="O839" s="1"/>
      <c r="P839" s="1"/>
      <c r="Q839" s="1"/>
      <c r="R839" s="1"/>
      <c r="S839" s="1"/>
      <c r="T839" s="1"/>
      <c r="U839" s="1"/>
      <c r="V839" s="1"/>
      <c r="W839" s="1"/>
      <c r="X839" s="1"/>
      <c r="Y839" s="1"/>
      <c r="Z839" s="1"/>
    </row>
    <row r="840" spans="1:26">
      <c r="A840" s="75"/>
      <c r="B840" s="1"/>
      <c r="C840" s="514"/>
      <c r="D840" s="687"/>
      <c r="E840" s="533"/>
      <c r="F840" s="1"/>
      <c r="G840" s="1"/>
      <c r="H840" s="110"/>
      <c r="I840" s="110"/>
      <c r="J840" s="1"/>
      <c r="K840" s="1"/>
      <c r="L840" s="1"/>
      <c r="M840" s="1"/>
      <c r="N840" s="1"/>
      <c r="O840" s="1"/>
      <c r="P840" s="1"/>
      <c r="Q840" s="1"/>
      <c r="R840" s="1"/>
      <c r="S840" s="1"/>
      <c r="T840" s="1"/>
      <c r="U840" s="1"/>
      <c r="V840" s="1"/>
      <c r="W840" s="1"/>
      <c r="X840" s="1"/>
      <c r="Y840" s="1"/>
      <c r="Z840" s="1"/>
    </row>
    <row r="841" spans="1:26">
      <c r="A841" s="75"/>
      <c r="B841" s="1"/>
      <c r="C841" s="514"/>
      <c r="D841" s="687"/>
      <c r="E841" s="533"/>
      <c r="F841" s="1"/>
      <c r="G841" s="1"/>
      <c r="H841" s="110"/>
      <c r="I841" s="110"/>
      <c r="J841" s="1"/>
      <c r="K841" s="1"/>
      <c r="L841" s="1"/>
      <c r="M841" s="1"/>
      <c r="N841" s="1"/>
      <c r="O841" s="1"/>
      <c r="P841" s="1"/>
      <c r="Q841" s="1"/>
      <c r="R841" s="1"/>
      <c r="S841" s="1"/>
      <c r="T841" s="1"/>
      <c r="U841" s="1"/>
      <c r="V841" s="1"/>
      <c r="W841" s="1"/>
      <c r="X841" s="1"/>
      <c r="Y841" s="1"/>
      <c r="Z841" s="1"/>
    </row>
    <row r="842" spans="1:26">
      <c r="A842" s="75"/>
      <c r="B842" s="1"/>
      <c r="C842" s="514"/>
      <c r="D842" s="687"/>
      <c r="E842" s="533"/>
      <c r="F842" s="1"/>
      <c r="G842" s="1"/>
      <c r="H842" s="110"/>
      <c r="I842" s="110"/>
      <c r="J842" s="1"/>
      <c r="K842" s="1"/>
      <c r="L842" s="1"/>
      <c r="M842" s="1"/>
      <c r="N842" s="1"/>
      <c r="O842" s="1"/>
      <c r="P842" s="1"/>
      <c r="Q842" s="1"/>
      <c r="R842" s="1"/>
      <c r="S842" s="1"/>
      <c r="T842" s="1"/>
      <c r="U842" s="1"/>
      <c r="V842" s="1"/>
      <c r="W842" s="1"/>
      <c r="X842" s="1"/>
      <c r="Y842" s="1"/>
      <c r="Z842" s="1"/>
    </row>
    <row r="843" spans="1:26">
      <c r="A843" s="75"/>
      <c r="B843" s="1"/>
      <c r="C843" s="514"/>
      <c r="D843" s="687"/>
      <c r="E843" s="533"/>
      <c r="F843" s="1"/>
      <c r="G843" s="1"/>
      <c r="H843" s="110"/>
      <c r="I843" s="110"/>
      <c r="J843" s="1"/>
      <c r="K843" s="1"/>
      <c r="L843" s="1"/>
      <c r="M843" s="1"/>
      <c r="N843" s="1"/>
      <c r="O843" s="1"/>
      <c r="P843" s="1"/>
      <c r="Q843" s="1"/>
      <c r="R843" s="1"/>
      <c r="S843" s="1"/>
      <c r="T843" s="1"/>
      <c r="U843" s="1"/>
      <c r="V843" s="1"/>
      <c r="W843" s="1"/>
      <c r="X843" s="1"/>
      <c r="Y843" s="1"/>
      <c r="Z843" s="1"/>
    </row>
    <row r="844" spans="1:26">
      <c r="A844" s="75"/>
      <c r="B844" s="1"/>
      <c r="C844" s="514"/>
      <c r="D844" s="687"/>
      <c r="E844" s="533"/>
      <c r="F844" s="1"/>
      <c r="G844" s="1"/>
      <c r="H844" s="110"/>
      <c r="I844" s="110"/>
      <c r="J844" s="1"/>
      <c r="K844" s="1"/>
      <c r="L844" s="1"/>
      <c r="M844" s="1"/>
      <c r="N844" s="1"/>
      <c r="O844" s="1"/>
      <c r="P844" s="1"/>
      <c r="Q844" s="1"/>
      <c r="R844" s="1"/>
      <c r="S844" s="1"/>
      <c r="T844" s="1"/>
      <c r="U844" s="1"/>
      <c r="V844" s="1"/>
      <c r="W844" s="1"/>
      <c r="X844" s="1"/>
      <c r="Y844" s="1"/>
      <c r="Z844" s="1"/>
    </row>
    <row r="845" spans="1:26">
      <c r="A845" s="75"/>
      <c r="B845" s="1"/>
      <c r="C845" s="514"/>
      <c r="D845" s="687"/>
      <c r="E845" s="533"/>
      <c r="F845" s="1"/>
      <c r="G845" s="1"/>
      <c r="H845" s="110"/>
      <c r="I845" s="110"/>
      <c r="J845" s="1"/>
      <c r="K845" s="1"/>
      <c r="L845" s="1"/>
      <c r="M845" s="1"/>
      <c r="N845" s="1"/>
      <c r="O845" s="1"/>
      <c r="P845" s="1"/>
      <c r="Q845" s="1"/>
      <c r="R845" s="1"/>
      <c r="S845" s="1"/>
      <c r="T845" s="1"/>
      <c r="U845" s="1"/>
      <c r="V845" s="1"/>
      <c r="W845" s="1"/>
      <c r="X845" s="1"/>
      <c r="Y845" s="1"/>
      <c r="Z845" s="1"/>
    </row>
    <row r="846" spans="1:26">
      <c r="A846" s="75"/>
      <c r="B846" s="1"/>
      <c r="C846" s="514"/>
      <c r="D846" s="687"/>
      <c r="E846" s="533"/>
      <c r="F846" s="1"/>
      <c r="G846" s="1"/>
      <c r="H846" s="110"/>
      <c r="I846" s="110"/>
      <c r="J846" s="1"/>
      <c r="K846" s="1"/>
      <c r="L846" s="1"/>
      <c r="M846" s="1"/>
      <c r="N846" s="1"/>
      <c r="O846" s="1"/>
      <c r="P846" s="1"/>
      <c r="Q846" s="1"/>
      <c r="R846" s="1"/>
      <c r="S846" s="1"/>
      <c r="T846" s="1"/>
      <c r="U846" s="1"/>
      <c r="V846" s="1"/>
      <c r="W846" s="1"/>
      <c r="X846" s="1"/>
      <c r="Y846" s="1"/>
      <c r="Z846" s="1"/>
    </row>
    <row r="847" spans="1:26">
      <c r="A847" s="75"/>
      <c r="B847" s="1"/>
      <c r="C847" s="514"/>
      <c r="D847" s="687"/>
      <c r="E847" s="533"/>
      <c r="F847" s="1"/>
      <c r="G847" s="1"/>
      <c r="H847" s="110"/>
      <c r="I847" s="110"/>
      <c r="J847" s="1"/>
      <c r="K847" s="1"/>
      <c r="L847" s="1"/>
      <c r="M847" s="1"/>
      <c r="N847" s="1"/>
      <c r="O847" s="1"/>
      <c r="P847" s="1"/>
      <c r="Q847" s="1"/>
      <c r="R847" s="1"/>
      <c r="S847" s="1"/>
      <c r="T847" s="1"/>
      <c r="U847" s="1"/>
      <c r="V847" s="1"/>
      <c r="W847" s="1"/>
      <c r="X847" s="1"/>
      <c r="Y847" s="1"/>
      <c r="Z847" s="1"/>
    </row>
    <row r="848" spans="1:26">
      <c r="A848" s="75"/>
      <c r="B848" s="1"/>
      <c r="C848" s="514"/>
      <c r="D848" s="687"/>
      <c r="E848" s="533"/>
      <c r="F848" s="1"/>
      <c r="G848" s="1"/>
      <c r="H848" s="110"/>
      <c r="I848" s="110"/>
      <c r="J848" s="1"/>
      <c r="K848" s="1"/>
      <c r="L848" s="1"/>
      <c r="M848" s="1"/>
      <c r="N848" s="1"/>
      <c r="O848" s="1"/>
      <c r="P848" s="1"/>
      <c r="Q848" s="1"/>
      <c r="R848" s="1"/>
      <c r="S848" s="1"/>
      <c r="T848" s="1"/>
      <c r="U848" s="1"/>
      <c r="V848" s="1"/>
      <c r="W848" s="1"/>
      <c r="X848" s="1"/>
      <c r="Y848" s="1"/>
      <c r="Z848" s="1"/>
    </row>
    <row r="849" spans="1:26">
      <c r="A849" s="75"/>
      <c r="B849" s="1"/>
      <c r="C849" s="514"/>
      <c r="D849" s="687"/>
      <c r="E849" s="533"/>
      <c r="F849" s="1"/>
      <c r="G849" s="1"/>
      <c r="H849" s="110"/>
      <c r="I849" s="110"/>
      <c r="J849" s="1"/>
      <c r="K849" s="1"/>
      <c r="L849" s="1"/>
      <c r="M849" s="1"/>
      <c r="N849" s="1"/>
      <c r="O849" s="1"/>
      <c r="P849" s="1"/>
      <c r="Q849" s="1"/>
      <c r="R849" s="1"/>
      <c r="S849" s="1"/>
      <c r="T849" s="1"/>
      <c r="U849" s="1"/>
      <c r="V849" s="1"/>
      <c r="W849" s="1"/>
      <c r="X849" s="1"/>
      <c r="Y849" s="1"/>
      <c r="Z849" s="1"/>
    </row>
    <row r="850" spans="1:26">
      <c r="A850" s="75"/>
      <c r="B850" s="1"/>
      <c r="C850" s="514"/>
      <c r="D850" s="687"/>
      <c r="E850" s="533"/>
      <c r="F850" s="1"/>
      <c r="G850" s="1"/>
      <c r="H850" s="110"/>
      <c r="I850" s="110"/>
      <c r="J850" s="1"/>
      <c r="K850" s="1"/>
      <c r="L850" s="1"/>
      <c r="M850" s="1"/>
      <c r="N850" s="1"/>
      <c r="O850" s="1"/>
      <c r="P850" s="1"/>
      <c r="Q850" s="1"/>
      <c r="R850" s="1"/>
      <c r="S850" s="1"/>
      <c r="T850" s="1"/>
      <c r="U850" s="1"/>
      <c r="V850" s="1"/>
      <c r="W850" s="1"/>
      <c r="X850" s="1"/>
      <c r="Y850" s="1"/>
      <c r="Z850" s="1"/>
    </row>
    <row r="851" spans="1:26">
      <c r="A851" s="75"/>
      <c r="B851" s="1"/>
      <c r="C851" s="514"/>
      <c r="D851" s="687"/>
      <c r="E851" s="533"/>
      <c r="F851" s="1"/>
      <c r="G851" s="1"/>
      <c r="H851" s="110"/>
      <c r="I851" s="110"/>
      <c r="J851" s="1"/>
      <c r="K851" s="1"/>
      <c r="L851" s="1"/>
      <c r="M851" s="1"/>
      <c r="N851" s="1"/>
      <c r="O851" s="1"/>
      <c r="P851" s="1"/>
      <c r="Q851" s="1"/>
      <c r="R851" s="1"/>
      <c r="S851" s="1"/>
      <c r="T851" s="1"/>
      <c r="U851" s="1"/>
      <c r="V851" s="1"/>
      <c r="W851" s="1"/>
      <c r="X851" s="1"/>
      <c r="Y851" s="1"/>
      <c r="Z851" s="1"/>
    </row>
    <row r="852" spans="1:26">
      <c r="A852" s="75"/>
      <c r="B852" s="1"/>
      <c r="C852" s="514"/>
      <c r="D852" s="687"/>
      <c r="E852" s="533"/>
      <c r="F852" s="1"/>
      <c r="G852" s="1"/>
      <c r="H852" s="110"/>
      <c r="I852" s="110"/>
      <c r="J852" s="1"/>
      <c r="K852" s="1"/>
      <c r="L852" s="1"/>
      <c r="M852" s="1"/>
      <c r="N852" s="1"/>
      <c r="O852" s="1"/>
      <c r="P852" s="1"/>
      <c r="Q852" s="1"/>
      <c r="R852" s="1"/>
      <c r="S852" s="1"/>
      <c r="T852" s="1"/>
      <c r="U852" s="1"/>
      <c r="V852" s="1"/>
      <c r="W852" s="1"/>
      <c r="X852" s="1"/>
      <c r="Y852" s="1"/>
      <c r="Z852" s="1"/>
    </row>
    <row r="853" spans="1:26">
      <c r="A853" s="75"/>
      <c r="B853" s="1"/>
      <c r="C853" s="514"/>
      <c r="D853" s="687"/>
      <c r="E853" s="533"/>
      <c r="F853" s="1"/>
      <c r="G853" s="1"/>
      <c r="H853" s="110"/>
      <c r="I853" s="110"/>
      <c r="J853" s="1"/>
      <c r="K853" s="1"/>
      <c r="L853" s="1"/>
      <c r="M853" s="1"/>
      <c r="N853" s="1"/>
      <c r="O853" s="1"/>
      <c r="P853" s="1"/>
      <c r="Q853" s="1"/>
      <c r="R853" s="1"/>
      <c r="S853" s="1"/>
      <c r="T853" s="1"/>
      <c r="U853" s="1"/>
      <c r="V853" s="1"/>
      <c r="W853" s="1"/>
      <c r="X853" s="1"/>
      <c r="Y853" s="1"/>
      <c r="Z853" s="1"/>
    </row>
    <row r="854" spans="1:26">
      <c r="A854" s="75"/>
      <c r="B854" s="1"/>
      <c r="C854" s="514"/>
      <c r="D854" s="687"/>
      <c r="E854" s="533"/>
      <c r="F854" s="1"/>
      <c r="G854" s="1"/>
      <c r="H854" s="110"/>
      <c r="I854" s="110"/>
      <c r="J854" s="1"/>
      <c r="K854" s="1"/>
      <c r="L854" s="1"/>
      <c r="M854" s="1"/>
      <c r="N854" s="1"/>
      <c r="O854" s="1"/>
      <c r="P854" s="1"/>
      <c r="Q854" s="1"/>
      <c r="R854" s="1"/>
      <c r="S854" s="1"/>
      <c r="T854" s="1"/>
      <c r="U854" s="1"/>
      <c r="V854" s="1"/>
      <c r="W854" s="1"/>
      <c r="X854" s="1"/>
      <c r="Y854" s="1"/>
      <c r="Z854" s="1"/>
    </row>
    <row r="855" spans="1:26">
      <c r="A855" s="75"/>
      <c r="B855" s="1"/>
      <c r="C855" s="514"/>
      <c r="D855" s="687"/>
      <c r="E855" s="533"/>
      <c r="F855" s="1"/>
      <c r="G855" s="1"/>
      <c r="H855" s="110"/>
      <c r="I855" s="110"/>
      <c r="J855" s="1"/>
      <c r="K855" s="1"/>
      <c r="L855" s="1"/>
      <c r="M855" s="1"/>
      <c r="N855" s="1"/>
      <c r="O855" s="1"/>
      <c r="P855" s="1"/>
      <c r="Q855" s="1"/>
      <c r="R855" s="1"/>
      <c r="S855" s="1"/>
      <c r="T855" s="1"/>
      <c r="U855" s="1"/>
      <c r="V855" s="1"/>
      <c r="W855" s="1"/>
      <c r="X855" s="1"/>
      <c r="Y855" s="1"/>
      <c r="Z855" s="1"/>
    </row>
    <row r="856" spans="1:26">
      <c r="A856" s="75"/>
      <c r="B856" s="1"/>
      <c r="C856" s="514"/>
      <c r="D856" s="687"/>
      <c r="E856" s="533"/>
      <c r="F856" s="1"/>
      <c r="G856" s="1"/>
      <c r="H856" s="110"/>
      <c r="I856" s="110"/>
      <c r="J856" s="1"/>
      <c r="K856" s="1"/>
      <c r="L856" s="1"/>
      <c r="M856" s="1"/>
      <c r="N856" s="1"/>
      <c r="O856" s="1"/>
      <c r="P856" s="1"/>
      <c r="Q856" s="1"/>
      <c r="R856" s="1"/>
      <c r="S856" s="1"/>
      <c r="T856" s="1"/>
      <c r="U856" s="1"/>
      <c r="V856" s="1"/>
      <c r="W856" s="1"/>
      <c r="X856" s="1"/>
      <c r="Y856" s="1"/>
      <c r="Z856" s="1"/>
    </row>
    <row r="857" spans="1:26">
      <c r="A857" s="75"/>
      <c r="B857" s="1"/>
      <c r="C857" s="514"/>
      <c r="D857" s="687"/>
      <c r="E857" s="533"/>
      <c r="F857" s="1"/>
      <c r="G857" s="1"/>
      <c r="H857" s="110"/>
      <c r="I857" s="110"/>
      <c r="J857" s="1"/>
      <c r="K857" s="1"/>
      <c r="L857" s="1"/>
      <c r="M857" s="1"/>
      <c r="N857" s="1"/>
      <c r="O857" s="1"/>
      <c r="P857" s="1"/>
      <c r="Q857" s="1"/>
      <c r="R857" s="1"/>
      <c r="S857" s="1"/>
      <c r="T857" s="1"/>
      <c r="U857" s="1"/>
      <c r="V857" s="1"/>
      <c r="W857" s="1"/>
      <c r="X857" s="1"/>
      <c r="Y857" s="1"/>
      <c r="Z857" s="1"/>
    </row>
    <row r="858" spans="1:26">
      <c r="A858" s="75"/>
      <c r="B858" s="1"/>
      <c r="C858" s="514"/>
      <c r="D858" s="687"/>
      <c r="E858" s="533"/>
      <c r="F858" s="1"/>
      <c r="G858" s="1"/>
      <c r="H858" s="110"/>
      <c r="I858" s="110"/>
      <c r="J858" s="1"/>
      <c r="K858" s="1"/>
      <c r="L858" s="1"/>
      <c r="M858" s="1"/>
      <c r="N858" s="1"/>
      <c r="O858" s="1"/>
      <c r="P858" s="1"/>
      <c r="Q858" s="1"/>
      <c r="R858" s="1"/>
      <c r="S858" s="1"/>
      <c r="T858" s="1"/>
      <c r="U858" s="1"/>
      <c r="V858" s="1"/>
      <c r="W858" s="1"/>
      <c r="X858" s="1"/>
      <c r="Y858" s="1"/>
      <c r="Z858" s="1"/>
    </row>
    <row r="859" spans="1:26">
      <c r="A859" s="75"/>
      <c r="B859" s="1"/>
      <c r="C859" s="514"/>
      <c r="D859" s="687"/>
      <c r="E859" s="533"/>
      <c r="F859" s="1"/>
      <c r="G859" s="1"/>
      <c r="H859" s="110"/>
      <c r="I859" s="110"/>
      <c r="J859" s="1"/>
      <c r="K859" s="1"/>
      <c r="L859" s="1"/>
      <c r="M859" s="1"/>
      <c r="N859" s="1"/>
      <c r="O859" s="1"/>
      <c r="P859" s="1"/>
      <c r="Q859" s="1"/>
      <c r="R859" s="1"/>
      <c r="S859" s="1"/>
      <c r="T859" s="1"/>
      <c r="U859" s="1"/>
      <c r="V859" s="1"/>
      <c r="W859" s="1"/>
      <c r="X859" s="1"/>
      <c r="Y859" s="1"/>
      <c r="Z859" s="1"/>
    </row>
    <row r="860" spans="1:26">
      <c r="A860" s="75"/>
      <c r="B860" s="1"/>
      <c r="C860" s="514"/>
      <c r="D860" s="687"/>
      <c r="E860" s="533"/>
      <c r="F860" s="1"/>
      <c r="G860" s="1"/>
      <c r="H860" s="110"/>
      <c r="I860" s="110"/>
      <c r="J860" s="1"/>
      <c r="K860" s="1"/>
      <c r="L860" s="1"/>
      <c r="M860" s="1"/>
      <c r="N860" s="1"/>
      <c r="O860" s="1"/>
      <c r="P860" s="1"/>
      <c r="Q860" s="1"/>
      <c r="R860" s="1"/>
      <c r="S860" s="1"/>
      <c r="T860" s="1"/>
      <c r="U860" s="1"/>
      <c r="V860" s="1"/>
      <c r="W860" s="1"/>
      <c r="X860" s="1"/>
      <c r="Y860" s="1"/>
      <c r="Z860" s="1"/>
    </row>
    <row r="861" spans="1:26">
      <c r="A861" s="75"/>
      <c r="B861" s="1"/>
      <c r="C861" s="514"/>
      <c r="D861" s="687"/>
      <c r="E861" s="533"/>
      <c r="F861" s="1"/>
      <c r="G861" s="1"/>
      <c r="H861" s="110"/>
      <c r="I861" s="110"/>
      <c r="J861" s="1"/>
      <c r="K861" s="1"/>
      <c r="L861" s="1"/>
      <c r="M861" s="1"/>
      <c r="N861" s="1"/>
      <c r="O861" s="1"/>
      <c r="P861" s="1"/>
      <c r="Q861" s="1"/>
      <c r="R861" s="1"/>
      <c r="S861" s="1"/>
      <c r="T861" s="1"/>
      <c r="U861" s="1"/>
      <c r="V861" s="1"/>
      <c r="W861" s="1"/>
      <c r="X861" s="1"/>
      <c r="Y861" s="1"/>
      <c r="Z861" s="1"/>
    </row>
    <row r="862" spans="1:26">
      <c r="A862" s="75"/>
      <c r="B862" s="1"/>
      <c r="C862" s="514"/>
      <c r="D862" s="687"/>
      <c r="E862" s="533"/>
      <c r="F862" s="1"/>
      <c r="G862" s="1"/>
      <c r="H862" s="110"/>
      <c r="I862" s="110"/>
      <c r="J862" s="1"/>
      <c r="K862" s="1"/>
      <c r="L862" s="1"/>
      <c r="M862" s="1"/>
      <c r="N862" s="1"/>
      <c r="O862" s="1"/>
      <c r="P862" s="1"/>
      <c r="Q862" s="1"/>
      <c r="R862" s="1"/>
      <c r="S862" s="1"/>
      <c r="T862" s="1"/>
      <c r="U862" s="1"/>
      <c r="V862" s="1"/>
      <c r="W862" s="1"/>
      <c r="X862" s="1"/>
      <c r="Y862" s="1"/>
      <c r="Z862" s="1"/>
    </row>
    <row r="863" spans="1:26">
      <c r="A863" s="75"/>
      <c r="B863" s="1"/>
      <c r="C863" s="514"/>
      <c r="D863" s="687"/>
      <c r="E863" s="533"/>
      <c r="F863" s="1"/>
      <c r="G863" s="1"/>
      <c r="H863" s="110"/>
      <c r="I863" s="110"/>
      <c r="J863" s="1"/>
      <c r="K863" s="1"/>
      <c r="L863" s="1"/>
      <c r="M863" s="1"/>
      <c r="N863" s="1"/>
      <c r="O863" s="1"/>
      <c r="P863" s="1"/>
      <c r="Q863" s="1"/>
      <c r="R863" s="1"/>
      <c r="S863" s="1"/>
      <c r="T863" s="1"/>
      <c r="U863" s="1"/>
      <c r="V863" s="1"/>
      <c r="W863" s="1"/>
      <c r="X863" s="1"/>
      <c r="Y863" s="1"/>
      <c r="Z863" s="1"/>
    </row>
    <row r="864" spans="1:26">
      <c r="A864" s="75"/>
      <c r="B864" s="1"/>
      <c r="C864" s="514"/>
      <c r="D864" s="687"/>
      <c r="E864" s="533"/>
      <c r="F864" s="1"/>
      <c r="G864" s="1"/>
      <c r="H864" s="110"/>
      <c r="I864" s="110"/>
      <c r="J864" s="1"/>
      <c r="K864" s="1"/>
      <c r="L864" s="1"/>
      <c r="M864" s="1"/>
      <c r="N864" s="1"/>
      <c r="O864" s="1"/>
      <c r="P864" s="1"/>
      <c r="Q864" s="1"/>
      <c r="R864" s="1"/>
      <c r="S864" s="1"/>
      <c r="T864" s="1"/>
      <c r="U864" s="1"/>
      <c r="V864" s="1"/>
      <c r="W864" s="1"/>
      <c r="X864" s="1"/>
      <c r="Y864" s="1"/>
      <c r="Z864" s="1"/>
    </row>
    <row r="865" spans="1:26">
      <c r="A865" s="75"/>
      <c r="B865" s="1"/>
      <c r="C865" s="514"/>
      <c r="D865" s="687"/>
      <c r="E865" s="533"/>
      <c r="F865" s="1"/>
      <c r="G865" s="1"/>
      <c r="H865" s="110"/>
      <c r="I865" s="110"/>
      <c r="J865" s="1"/>
      <c r="K865" s="1"/>
      <c r="L865" s="1"/>
      <c r="M865" s="1"/>
      <c r="N865" s="1"/>
      <c r="O865" s="1"/>
      <c r="P865" s="1"/>
      <c r="Q865" s="1"/>
      <c r="R865" s="1"/>
      <c r="S865" s="1"/>
      <c r="T865" s="1"/>
      <c r="U865" s="1"/>
      <c r="V865" s="1"/>
      <c r="W865" s="1"/>
      <c r="X865" s="1"/>
      <c r="Y865" s="1"/>
      <c r="Z865" s="1"/>
    </row>
    <row r="866" spans="1:26">
      <c r="A866" s="75"/>
      <c r="B866" s="1"/>
      <c r="C866" s="514"/>
      <c r="D866" s="687"/>
      <c r="E866" s="533"/>
      <c r="F866" s="1"/>
      <c r="G866" s="1"/>
      <c r="H866" s="110"/>
      <c r="I866" s="110"/>
      <c r="J866" s="1"/>
      <c r="K866" s="1"/>
      <c r="L866" s="1"/>
      <c r="M866" s="1"/>
      <c r="N866" s="1"/>
      <c r="O866" s="1"/>
      <c r="P866" s="1"/>
      <c r="Q866" s="1"/>
      <c r="R866" s="1"/>
      <c r="S866" s="1"/>
      <c r="T866" s="1"/>
      <c r="U866" s="1"/>
      <c r="V866" s="1"/>
      <c r="W866" s="1"/>
      <c r="X866" s="1"/>
      <c r="Y866" s="1"/>
      <c r="Z866" s="1"/>
    </row>
    <row r="867" spans="1:26">
      <c r="A867" s="75"/>
      <c r="B867" s="1"/>
      <c r="C867" s="514"/>
      <c r="D867" s="687"/>
      <c r="E867" s="533"/>
      <c r="F867" s="1"/>
      <c r="G867" s="1"/>
      <c r="H867" s="110"/>
      <c r="I867" s="110"/>
      <c r="J867" s="1"/>
      <c r="K867" s="1"/>
      <c r="L867" s="1"/>
      <c r="M867" s="1"/>
      <c r="N867" s="1"/>
      <c r="O867" s="1"/>
      <c r="P867" s="1"/>
      <c r="Q867" s="1"/>
      <c r="R867" s="1"/>
      <c r="S867" s="1"/>
      <c r="T867" s="1"/>
      <c r="U867" s="1"/>
      <c r="V867" s="1"/>
      <c r="W867" s="1"/>
      <c r="X867" s="1"/>
      <c r="Y867" s="1"/>
      <c r="Z867" s="1"/>
    </row>
    <row r="868" spans="1:26">
      <c r="A868" s="75"/>
      <c r="B868" s="1"/>
      <c r="C868" s="514"/>
      <c r="D868" s="687"/>
      <c r="E868" s="533"/>
      <c r="F868" s="1"/>
      <c r="G868" s="1"/>
      <c r="H868" s="110"/>
      <c r="I868" s="110"/>
      <c r="J868" s="1"/>
      <c r="K868" s="1"/>
      <c r="L868" s="1"/>
      <c r="M868" s="1"/>
      <c r="N868" s="1"/>
      <c r="O868" s="1"/>
      <c r="P868" s="1"/>
      <c r="Q868" s="1"/>
      <c r="R868" s="1"/>
      <c r="S868" s="1"/>
      <c r="T868" s="1"/>
      <c r="U868" s="1"/>
      <c r="V868" s="1"/>
      <c r="W868" s="1"/>
      <c r="X868" s="1"/>
      <c r="Y868" s="1"/>
      <c r="Z868" s="1"/>
    </row>
    <row r="869" spans="1:26">
      <c r="A869" s="75"/>
      <c r="B869" s="1"/>
      <c r="C869" s="514"/>
      <c r="D869" s="687"/>
      <c r="E869" s="533"/>
      <c r="F869" s="1"/>
      <c r="G869" s="1"/>
      <c r="H869" s="110"/>
      <c r="I869" s="110"/>
      <c r="J869" s="1"/>
      <c r="K869" s="1"/>
      <c r="L869" s="1"/>
      <c r="M869" s="1"/>
      <c r="N869" s="1"/>
      <c r="O869" s="1"/>
      <c r="P869" s="1"/>
      <c r="Q869" s="1"/>
      <c r="R869" s="1"/>
      <c r="S869" s="1"/>
      <c r="T869" s="1"/>
      <c r="U869" s="1"/>
      <c r="V869" s="1"/>
      <c r="W869" s="1"/>
      <c r="X869" s="1"/>
      <c r="Y869" s="1"/>
      <c r="Z869" s="1"/>
    </row>
    <row r="870" spans="1:26">
      <c r="A870" s="75"/>
      <c r="B870" s="1"/>
      <c r="C870" s="514"/>
      <c r="D870" s="687"/>
      <c r="E870" s="533"/>
      <c r="F870" s="1"/>
      <c r="G870" s="1"/>
      <c r="H870" s="110"/>
      <c r="I870" s="110"/>
      <c r="J870" s="1"/>
      <c r="K870" s="1"/>
      <c r="L870" s="1"/>
      <c r="M870" s="1"/>
      <c r="N870" s="1"/>
      <c r="O870" s="1"/>
      <c r="P870" s="1"/>
      <c r="Q870" s="1"/>
      <c r="R870" s="1"/>
      <c r="S870" s="1"/>
      <c r="T870" s="1"/>
      <c r="U870" s="1"/>
      <c r="V870" s="1"/>
      <c r="W870" s="1"/>
      <c r="X870" s="1"/>
      <c r="Y870" s="1"/>
      <c r="Z870" s="1"/>
    </row>
    <row r="871" spans="1:26">
      <c r="A871" s="75"/>
      <c r="B871" s="1"/>
      <c r="C871" s="514"/>
      <c r="D871" s="687"/>
      <c r="E871" s="533"/>
      <c r="F871" s="1"/>
      <c r="G871" s="1"/>
      <c r="H871" s="110"/>
      <c r="I871" s="110"/>
      <c r="J871" s="1"/>
      <c r="K871" s="1"/>
      <c r="L871" s="1"/>
      <c r="M871" s="1"/>
      <c r="N871" s="1"/>
      <c r="O871" s="1"/>
      <c r="P871" s="1"/>
      <c r="Q871" s="1"/>
      <c r="R871" s="1"/>
      <c r="S871" s="1"/>
      <c r="T871" s="1"/>
      <c r="U871" s="1"/>
      <c r="V871" s="1"/>
      <c r="W871" s="1"/>
      <c r="X871" s="1"/>
      <c r="Y871" s="1"/>
      <c r="Z871" s="1"/>
    </row>
    <row r="872" spans="1:26">
      <c r="A872" s="75"/>
      <c r="B872" s="1"/>
      <c r="C872" s="514"/>
      <c r="D872" s="687"/>
      <c r="E872" s="533"/>
      <c r="F872" s="1"/>
      <c r="G872" s="1"/>
      <c r="H872" s="110"/>
      <c r="I872" s="110"/>
      <c r="J872" s="1"/>
      <c r="K872" s="1"/>
      <c r="L872" s="1"/>
      <c r="M872" s="1"/>
      <c r="N872" s="1"/>
      <c r="O872" s="1"/>
      <c r="P872" s="1"/>
      <c r="Q872" s="1"/>
      <c r="R872" s="1"/>
      <c r="S872" s="1"/>
      <c r="T872" s="1"/>
      <c r="U872" s="1"/>
      <c r="V872" s="1"/>
      <c r="W872" s="1"/>
      <c r="X872" s="1"/>
      <c r="Y872" s="1"/>
      <c r="Z872" s="1"/>
    </row>
    <row r="873" spans="1:26">
      <c r="A873" s="75"/>
      <c r="B873" s="1"/>
      <c r="C873" s="514"/>
      <c r="D873" s="687"/>
      <c r="E873" s="533"/>
      <c r="F873" s="1"/>
      <c r="G873" s="1"/>
      <c r="H873" s="110"/>
      <c r="I873" s="110"/>
      <c r="J873" s="1"/>
      <c r="K873" s="1"/>
      <c r="L873" s="1"/>
      <c r="M873" s="1"/>
      <c r="N873" s="1"/>
      <c r="O873" s="1"/>
      <c r="P873" s="1"/>
      <c r="Q873" s="1"/>
      <c r="R873" s="1"/>
      <c r="S873" s="1"/>
      <c r="T873" s="1"/>
      <c r="U873" s="1"/>
      <c r="V873" s="1"/>
      <c r="W873" s="1"/>
      <c r="X873" s="1"/>
      <c r="Y873" s="1"/>
      <c r="Z873" s="1"/>
    </row>
    <row r="874" spans="1:26">
      <c r="A874" s="75"/>
      <c r="B874" s="1"/>
      <c r="C874" s="514"/>
      <c r="D874" s="687"/>
      <c r="E874" s="533"/>
      <c r="F874" s="1"/>
      <c r="G874" s="1"/>
      <c r="H874" s="110"/>
      <c r="I874" s="110"/>
      <c r="J874" s="1"/>
      <c r="K874" s="1"/>
      <c r="L874" s="1"/>
      <c r="M874" s="1"/>
      <c r="N874" s="1"/>
      <c r="O874" s="1"/>
      <c r="P874" s="1"/>
      <c r="Q874" s="1"/>
      <c r="R874" s="1"/>
      <c r="S874" s="1"/>
      <c r="T874" s="1"/>
      <c r="U874" s="1"/>
      <c r="V874" s="1"/>
      <c r="W874" s="1"/>
      <c r="X874" s="1"/>
      <c r="Y874" s="1"/>
      <c r="Z874" s="1"/>
    </row>
    <row r="875" spans="1:26">
      <c r="A875" s="75"/>
      <c r="B875" s="1"/>
      <c r="C875" s="514"/>
      <c r="D875" s="687"/>
      <c r="E875" s="533"/>
      <c r="F875" s="1"/>
      <c r="G875" s="1"/>
      <c r="H875" s="110"/>
      <c r="I875" s="110"/>
      <c r="J875" s="1"/>
      <c r="K875" s="1"/>
      <c r="L875" s="1"/>
      <c r="M875" s="1"/>
      <c r="N875" s="1"/>
      <c r="O875" s="1"/>
      <c r="P875" s="1"/>
      <c r="Q875" s="1"/>
      <c r="R875" s="1"/>
      <c r="S875" s="1"/>
      <c r="T875" s="1"/>
      <c r="U875" s="1"/>
      <c r="V875" s="1"/>
      <c r="W875" s="1"/>
      <c r="X875" s="1"/>
      <c r="Y875" s="1"/>
      <c r="Z875" s="1"/>
    </row>
    <row r="876" spans="1:26">
      <c r="A876" s="75"/>
      <c r="B876" s="1"/>
      <c r="C876" s="514"/>
      <c r="D876" s="687"/>
      <c r="E876" s="533"/>
      <c r="F876" s="1"/>
      <c r="G876" s="1"/>
      <c r="H876" s="110"/>
      <c r="I876" s="110"/>
      <c r="J876" s="1"/>
      <c r="K876" s="1"/>
      <c r="L876" s="1"/>
      <c r="M876" s="1"/>
      <c r="N876" s="1"/>
      <c r="O876" s="1"/>
      <c r="P876" s="1"/>
      <c r="Q876" s="1"/>
      <c r="R876" s="1"/>
      <c r="S876" s="1"/>
      <c r="T876" s="1"/>
      <c r="U876" s="1"/>
      <c r="V876" s="1"/>
      <c r="W876" s="1"/>
      <c r="X876" s="1"/>
      <c r="Y876" s="1"/>
      <c r="Z876" s="1"/>
    </row>
    <row r="877" spans="1:26">
      <c r="A877" s="75"/>
      <c r="B877" s="1"/>
      <c r="C877" s="514"/>
      <c r="D877" s="687"/>
      <c r="E877" s="533"/>
      <c r="F877" s="1"/>
      <c r="G877" s="1"/>
      <c r="H877" s="110"/>
      <c r="I877" s="110"/>
      <c r="J877" s="1"/>
      <c r="K877" s="1"/>
      <c r="L877" s="1"/>
      <c r="M877" s="1"/>
      <c r="N877" s="1"/>
      <c r="O877" s="1"/>
      <c r="P877" s="1"/>
      <c r="Q877" s="1"/>
      <c r="R877" s="1"/>
      <c r="S877" s="1"/>
      <c r="T877" s="1"/>
      <c r="U877" s="1"/>
      <c r="V877" s="1"/>
      <c r="W877" s="1"/>
      <c r="X877" s="1"/>
      <c r="Y877" s="1"/>
      <c r="Z877" s="1"/>
    </row>
    <row r="878" spans="1:26">
      <c r="A878" s="75"/>
      <c r="B878" s="1"/>
      <c r="C878" s="514"/>
      <c r="D878" s="687"/>
      <c r="E878" s="533"/>
      <c r="F878" s="1"/>
      <c r="G878" s="1"/>
      <c r="H878" s="110"/>
      <c r="I878" s="110"/>
      <c r="J878" s="1"/>
      <c r="K878" s="1"/>
      <c r="L878" s="1"/>
      <c r="M878" s="1"/>
      <c r="N878" s="1"/>
      <c r="O878" s="1"/>
      <c r="P878" s="1"/>
      <c r="Q878" s="1"/>
      <c r="R878" s="1"/>
      <c r="S878" s="1"/>
      <c r="T878" s="1"/>
      <c r="U878" s="1"/>
      <c r="V878" s="1"/>
      <c r="W878" s="1"/>
      <c r="X878" s="1"/>
      <c r="Y878" s="1"/>
      <c r="Z878" s="1"/>
    </row>
    <row r="879" spans="1:26">
      <c r="A879" s="75"/>
      <c r="B879" s="1"/>
      <c r="C879" s="514"/>
      <c r="D879" s="687"/>
      <c r="E879" s="533"/>
      <c r="F879" s="1"/>
      <c r="G879" s="1"/>
      <c r="H879" s="110"/>
      <c r="I879" s="110"/>
      <c r="J879" s="1"/>
      <c r="K879" s="1"/>
      <c r="L879" s="1"/>
      <c r="M879" s="1"/>
      <c r="N879" s="1"/>
      <c r="O879" s="1"/>
      <c r="P879" s="1"/>
      <c r="Q879" s="1"/>
      <c r="R879" s="1"/>
      <c r="S879" s="1"/>
      <c r="T879" s="1"/>
      <c r="U879" s="1"/>
      <c r="V879" s="1"/>
      <c r="W879" s="1"/>
      <c r="X879" s="1"/>
      <c r="Y879" s="1"/>
      <c r="Z879" s="1"/>
    </row>
    <row r="880" spans="1:26">
      <c r="A880" s="75"/>
      <c r="B880" s="1"/>
      <c r="C880" s="514"/>
      <c r="D880" s="687"/>
      <c r="E880" s="533"/>
      <c r="F880" s="1"/>
      <c r="G880" s="1"/>
      <c r="H880" s="110"/>
      <c r="I880" s="110"/>
      <c r="J880" s="1"/>
      <c r="K880" s="1"/>
      <c r="L880" s="1"/>
      <c r="M880" s="1"/>
      <c r="N880" s="1"/>
      <c r="O880" s="1"/>
      <c r="P880" s="1"/>
      <c r="Q880" s="1"/>
      <c r="R880" s="1"/>
      <c r="S880" s="1"/>
      <c r="T880" s="1"/>
      <c r="U880" s="1"/>
      <c r="V880" s="1"/>
      <c r="W880" s="1"/>
      <c r="X880" s="1"/>
      <c r="Y880" s="1"/>
      <c r="Z880" s="1"/>
    </row>
    <row r="881" spans="1:26">
      <c r="A881" s="75"/>
      <c r="B881" s="1"/>
      <c r="C881" s="514"/>
      <c r="D881" s="687"/>
      <c r="E881" s="533"/>
      <c r="F881" s="1"/>
      <c r="G881" s="1"/>
      <c r="H881" s="110"/>
      <c r="I881" s="110"/>
      <c r="J881" s="1"/>
      <c r="K881" s="1"/>
      <c r="L881" s="1"/>
      <c r="M881" s="1"/>
      <c r="N881" s="1"/>
      <c r="O881" s="1"/>
      <c r="P881" s="1"/>
      <c r="Q881" s="1"/>
      <c r="R881" s="1"/>
      <c r="S881" s="1"/>
      <c r="T881" s="1"/>
      <c r="U881" s="1"/>
      <c r="V881" s="1"/>
      <c r="W881" s="1"/>
      <c r="X881" s="1"/>
      <c r="Y881" s="1"/>
      <c r="Z881" s="1"/>
    </row>
    <row r="882" spans="1:26">
      <c r="A882" s="75"/>
      <c r="B882" s="1"/>
      <c r="C882" s="514"/>
      <c r="D882" s="687"/>
      <c r="E882" s="533"/>
      <c r="F882" s="1"/>
      <c r="G882" s="1"/>
      <c r="H882" s="110"/>
      <c r="I882" s="110"/>
      <c r="J882" s="1"/>
      <c r="K882" s="1"/>
      <c r="L882" s="1"/>
      <c r="M882" s="1"/>
      <c r="N882" s="1"/>
      <c r="O882" s="1"/>
      <c r="P882" s="1"/>
      <c r="Q882" s="1"/>
      <c r="R882" s="1"/>
      <c r="S882" s="1"/>
      <c r="T882" s="1"/>
      <c r="U882" s="1"/>
      <c r="V882" s="1"/>
      <c r="W882" s="1"/>
      <c r="X882" s="1"/>
      <c r="Y882" s="1"/>
      <c r="Z882" s="1"/>
    </row>
    <row r="883" spans="1:26">
      <c r="A883" s="75"/>
      <c r="B883" s="1"/>
      <c r="C883" s="514"/>
      <c r="D883" s="687"/>
      <c r="E883" s="533"/>
      <c r="F883" s="1"/>
      <c r="G883" s="1"/>
      <c r="H883" s="110"/>
      <c r="I883" s="110"/>
      <c r="J883" s="1"/>
      <c r="K883" s="1"/>
      <c r="L883" s="1"/>
      <c r="M883" s="1"/>
      <c r="N883" s="1"/>
      <c r="O883" s="1"/>
      <c r="P883" s="1"/>
      <c r="Q883" s="1"/>
      <c r="R883" s="1"/>
      <c r="S883" s="1"/>
      <c r="T883" s="1"/>
      <c r="U883" s="1"/>
      <c r="V883" s="1"/>
      <c r="W883" s="1"/>
      <c r="X883" s="1"/>
      <c r="Y883" s="1"/>
      <c r="Z883" s="1"/>
    </row>
    <row r="884" spans="1:26">
      <c r="A884" s="75"/>
      <c r="B884" s="1"/>
      <c r="C884" s="514"/>
      <c r="D884" s="687"/>
      <c r="E884" s="533"/>
      <c r="F884" s="1"/>
      <c r="G884" s="1"/>
      <c r="H884" s="110"/>
      <c r="I884" s="110"/>
      <c r="J884" s="1"/>
      <c r="K884" s="1"/>
      <c r="L884" s="1"/>
      <c r="M884" s="1"/>
      <c r="N884" s="1"/>
      <c r="O884" s="1"/>
      <c r="P884" s="1"/>
      <c r="Q884" s="1"/>
      <c r="R884" s="1"/>
      <c r="S884" s="1"/>
      <c r="T884" s="1"/>
      <c r="U884" s="1"/>
      <c r="V884" s="1"/>
      <c r="W884" s="1"/>
      <c r="X884" s="1"/>
      <c r="Y884" s="1"/>
      <c r="Z884" s="1"/>
    </row>
    <row r="885" spans="1:26">
      <c r="A885" s="75"/>
      <c r="B885" s="1"/>
      <c r="C885" s="514"/>
      <c r="D885" s="687"/>
      <c r="E885" s="533"/>
      <c r="F885" s="1"/>
      <c r="G885" s="1"/>
      <c r="H885" s="110"/>
      <c r="I885" s="110"/>
      <c r="J885" s="1"/>
      <c r="K885" s="1"/>
      <c r="L885" s="1"/>
      <c r="M885" s="1"/>
      <c r="N885" s="1"/>
      <c r="O885" s="1"/>
      <c r="P885" s="1"/>
      <c r="Q885" s="1"/>
      <c r="R885" s="1"/>
      <c r="S885" s="1"/>
      <c r="T885" s="1"/>
      <c r="U885" s="1"/>
      <c r="V885" s="1"/>
      <c r="W885" s="1"/>
      <c r="X885" s="1"/>
      <c r="Y885" s="1"/>
      <c r="Z885" s="1"/>
    </row>
    <row r="886" spans="1:26">
      <c r="A886" s="75"/>
      <c r="B886" s="1"/>
      <c r="C886" s="514"/>
      <c r="D886" s="687"/>
      <c r="E886" s="533"/>
      <c r="F886" s="1"/>
      <c r="G886" s="1"/>
      <c r="H886" s="110"/>
      <c r="I886" s="110"/>
      <c r="J886" s="1"/>
      <c r="K886" s="1"/>
      <c r="L886" s="1"/>
      <c r="M886" s="1"/>
      <c r="N886" s="1"/>
      <c r="O886" s="1"/>
      <c r="P886" s="1"/>
      <c r="Q886" s="1"/>
      <c r="R886" s="1"/>
      <c r="S886" s="1"/>
      <c r="T886" s="1"/>
      <c r="U886" s="1"/>
      <c r="V886" s="1"/>
      <c r="W886" s="1"/>
      <c r="X886" s="1"/>
      <c r="Y886" s="1"/>
      <c r="Z886" s="1"/>
    </row>
    <row r="887" spans="1:26">
      <c r="A887" s="75"/>
      <c r="B887" s="1"/>
      <c r="C887" s="514"/>
      <c r="D887" s="687"/>
      <c r="E887" s="533"/>
      <c r="F887" s="1"/>
      <c r="G887" s="1"/>
      <c r="H887" s="110"/>
      <c r="I887" s="110"/>
      <c r="J887" s="1"/>
      <c r="K887" s="1"/>
      <c r="L887" s="1"/>
      <c r="M887" s="1"/>
      <c r="N887" s="1"/>
      <c r="O887" s="1"/>
      <c r="P887" s="1"/>
      <c r="Q887" s="1"/>
      <c r="R887" s="1"/>
      <c r="S887" s="1"/>
      <c r="T887" s="1"/>
      <c r="U887" s="1"/>
      <c r="V887" s="1"/>
      <c r="W887" s="1"/>
      <c r="X887" s="1"/>
      <c r="Y887" s="1"/>
      <c r="Z887" s="1"/>
    </row>
    <row r="888" spans="1:26">
      <c r="A888" s="75"/>
      <c r="B888" s="1"/>
      <c r="C888" s="514"/>
      <c r="D888" s="687"/>
      <c r="E888" s="533"/>
      <c r="F888" s="1"/>
      <c r="G888" s="1"/>
      <c r="H888" s="110"/>
      <c r="I888" s="110"/>
      <c r="J888" s="1"/>
      <c r="K888" s="1"/>
      <c r="L888" s="1"/>
      <c r="M888" s="1"/>
      <c r="N888" s="1"/>
      <c r="O888" s="1"/>
      <c r="P888" s="1"/>
      <c r="Q888" s="1"/>
      <c r="R888" s="1"/>
      <c r="S888" s="1"/>
      <c r="T888" s="1"/>
      <c r="U888" s="1"/>
      <c r="V888" s="1"/>
      <c r="W888" s="1"/>
      <c r="X888" s="1"/>
      <c r="Y888" s="1"/>
      <c r="Z888" s="1"/>
    </row>
    <row r="889" spans="1:26">
      <c r="A889" s="75"/>
      <c r="B889" s="1"/>
      <c r="C889" s="514"/>
      <c r="D889" s="687"/>
      <c r="E889" s="533"/>
      <c r="F889" s="1"/>
      <c r="G889" s="1"/>
      <c r="H889" s="110"/>
      <c r="I889" s="110"/>
      <c r="J889" s="1"/>
      <c r="K889" s="1"/>
      <c r="L889" s="1"/>
      <c r="M889" s="1"/>
      <c r="N889" s="1"/>
      <c r="O889" s="1"/>
      <c r="P889" s="1"/>
      <c r="Q889" s="1"/>
      <c r="R889" s="1"/>
      <c r="S889" s="1"/>
      <c r="T889" s="1"/>
      <c r="U889" s="1"/>
      <c r="V889" s="1"/>
      <c r="W889" s="1"/>
      <c r="X889" s="1"/>
      <c r="Y889" s="1"/>
      <c r="Z889" s="1"/>
    </row>
    <row r="890" spans="1:26">
      <c r="A890" s="75"/>
      <c r="B890" s="1"/>
      <c r="C890" s="514"/>
      <c r="D890" s="687"/>
      <c r="E890" s="533"/>
      <c r="F890" s="1"/>
      <c r="G890" s="1"/>
      <c r="H890" s="110"/>
      <c r="I890" s="110"/>
      <c r="J890" s="1"/>
      <c r="K890" s="1"/>
      <c r="L890" s="1"/>
      <c r="M890" s="1"/>
      <c r="N890" s="1"/>
      <c r="O890" s="1"/>
      <c r="P890" s="1"/>
      <c r="Q890" s="1"/>
      <c r="R890" s="1"/>
      <c r="S890" s="1"/>
      <c r="T890" s="1"/>
      <c r="U890" s="1"/>
      <c r="V890" s="1"/>
      <c r="W890" s="1"/>
      <c r="X890" s="1"/>
      <c r="Y890" s="1"/>
      <c r="Z890" s="1"/>
    </row>
    <row r="891" spans="1:26">
      <c r="A891" s="75"/>
      <c r="B891" s="1"/>
      <c r="C891" s="514"/>
      <c r="D891" s="687"/>
      <c r="E891" s="533"/>
      <c r="F891" s="1"/>
      <c r="G891" s="1"/>
      <c r="H891" s="110"/>
      <c r="I891" s="110"/>
      <c r="J891" s="1"/>
      <c r="K891" s="1"/>
      <c r="L891" s="1"/>
      <c r="M891" s="1"/>
      <c r="N891" s="1"/>
      <c r="O891" s="1"/>
      <c r="P891" s="1"/>
      <c r="Q891" s="1"/>
      <c r="R891" s="1"/>
      <c r="S891" s="1"/>
      <c r="T891" s="1"/>
      <c r="U891" s="1"/>
      <c r="V891" s="1"/>
      <c r="W891" s="1"/>
      <c r="X891" s="1"/>
      <c r="Y891" s="1"/>
      <c r="Z891" s="1"/>
    </row>
    <row r="892" spans="1:26">
      <c r="A892" s="75"/>
      <c r="B892" s="1"/>
      <c r="C892" s="514"/>
      <c r="D892" s="687"/>
      <c r="E892" s="533"/>
      <c r="F892" s="1"/>
      <c r="G892" s="1"/>
      <c r="H892" s="110"/>
      <c r="I892" s="110"/>
      <c r="J892" s="1"/>
      <c r="K892" s="1"/>
      <c r="L892" s="1"/>
      <c r="M892" s="1"/>
      <c r="N892" s="1"/>
      <c r="O892" s="1"/>
      <c r="P892" s="1"/>
      <c r="Q892" s="1"/>
      <c r="R892" s="1"/>
      <c r="S892" s="1"/>
      <c r="T892" s="1"/>
      <c r="U892" s="1"/>
      <c r="V892" s="1"/>
      <c r="W892" s="1"/>
      <c r="X892" s="1"/>
      <c r="Y892" s="1"/>
      <c r="Z892" s="1"/>
    </row>
    <row r="893" spans="1:26">
      <c r="A893" s="75"/>
      <c r="B893" s="1"/>
      <c r="C893" s="514"/>
      <c r="D893" s="687"/>
      <c r="E893" s="533"/>
      <c r="F893" s="1"/>
      <c r="G893" s="1"/>
      <c r="H893" s="110"/>
      <c r="I893" s="110"/>
      <c r="J893" s="1"/>
      <c r="K893" s="1"/>
      <c r="L893" s="1"/>
      <c r="M893" s="1"/>
      <c r="N893" s="1"/>
      <c r="O893" s="1"/>
      <c r="P893" s="1"/>
      <c r="Q893" s="1"/>
      <c r="R893" s="1"/>
      <c r="S893" s="1"/>
      <c r="T893" s="1"/>
      <c r="U893" s="1"/>
      <c r="V893" s="1"/>
      <c r="W893" s="1"/>
      <c r="X893" s="1"/>
      <c r="Y893" s="1"/>
      <c r="Z893" s="1"/>
    </row>
    <row r="894" spans="1:26">
      <c r="A894" s="75"/>
      <c r="B894" s="1"/>
      <c r="C894" s="514"/>
      <c r="D894" s="687"/>
      <c r="E894" s="533"/>
      <c r="F894" s="1"/>
      <c r="G894" s="1"/>
      <c r="H894" s="110"/>
      <c r="I894" s="110"/>
      <c r="J894" s="1"/>
      <c r="K894" s="1"/>
      <c r="L894" s="1"/>
      <c r="M894" s="1"/>
      <c r="N894" s="1"/>
      <c r="O894" s="1"/>
      <c r="P894" s="1"/>
      <c r="Q894" s="1"/>
      <c r="R894" s="1"/>
      <c r="S894" s="1"/>
      <c r="T894" s="1"/>
      <c r="U894" s="1"/>
      <c r="V894" s="1"/>
      <c r="W894" s="1"/>
      <c r="X894" s="1"/>
      <c r="Y894" s="1"/>
      <c r="Z894" s="1"/>
    </row>
    <row r="895" spans="1:26">
      <c r="A895" s="75"/>
      <c r="B895" s="1"/>
      <c r="C895" s="514"/>
      <c r="D895" s="687"/>
      <c r="E895" s="533"/>
      <c r="F895" s="1"/>
      <c r="G895" s="1"/>
      <c r="H895" s="110"/>
      <c r="I895" s="110"/>
      <c r="J895" s="1"/>
      <c r="K895" s="1"/>
      <c r="L895" s="1"/>
      <c r="M895" s="1"/>
      <c r="N895" s="1"/>
      <c r="O895" s="1"/>
      <c r="P895" s="1"/>
      <c r="Q895" s="1"/>
      <c r="R895" s="1"/>
      <c r="S895" s="1"/>
      <c r="T895" s="1"/>
      <c r="U895" s="1"/>
      <c r="V895" s="1"/>
      <c r="W895" s="1"/>
      <c r="X895" s="1"/>
      <c r="Y895" s="1"/>
      <c r="Z895" s="1"/>
    </row>
    <row r="896" spans="1:26">
      <c r="A896" s="75"/>
      <c r="B896" s="1"/>
      <c r="C896" s="514"/>
      <c r="D896" s="687"/>
      <c r="E896" s="533"/>
      <c r="F896" s="1"/>
      <c r="G896" s="1"/>
      <c r="H896" s="110"/>
      <c r="I896" s="110"/>
      <c r="J896" s="1"/>
      <c r="K896" s="1"/>
      <c r="L896" s="1"/>
      <c r="M896" s="1"/>
      <c r="N896" s="1"/>
      <c r="O896" s="1"/>
      <c r="P896" s="1"/>
      <c r="Q896" s="1"/>
      <c r="R896" s="1"/>
      <c r="S896" s="1"/>
      <c r="T896" s="1"/>
      <c r="U896" s="1"/>
      <c r="V896" s="1"/>
      <c r="W896" s="1"/>
      <c r="X896" s="1"/>
      <c r="Y896" s="1"/>
      <c r="Z896" s="1"/>
    </row>
    <row r="897" spans="1:26">
      <c r="A897" s="75"/>
      <c r="B897" s="1"/>
      <c r="C897" s="514"/>
      <c r="D897" s="687"/>
      <c r="E897" s="533"/>
      <c r="F897" s="1"/>
      <c r="G897" s="1"/>
      <c r="H897" s="110"/>
      <c r="I897" s="110"/>
      <c r="J897" s="1"/>
      <c r="K897" s="1"/>
      <c r="L897" s="1"/>
      <c r="M897" s="1"/>
      <c r="N897" s="1"/>
      <c r="O897" s="1"/>
      <c r="P897" s="1"/>
      <c r="Q897" s="1"/>
      <c r="R897" s="1"/>
      <c r="S897" s="1"/>
      <c r="T897" s="1"/>
      <c r="U897" s="1"/>
      <c r="V897" s="1"/>
      <c r="W897" s="1"/>
      <c r="X897" s="1"/>
      <c r="Y897" s="1"/>
      <c r="Z897" s="1"/>
    </row>
    <row r="898" spans="1:26">
      <c r="A898" s="75"/>
      <c r="B898" s="1"/>
      <c r="C898" s="514"/>
      <c r="D898" s="687"/>
      <c r="E898" s="533"/>
      <c r="F898" s="1"/>
      <c r="G898" s="1"/>
      <c r="H898" s="110"/>
      <c r="I898" s="110"/>
      <c r="J898" s="1"/>
      <c r="K898" s="1"/>
      <c r="L898" s="1"/>
      <c r="M898" s="1"/>
      <c r="N898" s="1"/>
      <c r="O898" s="1"/>
      <c r="P898" s="1"/>
      <c r="Q898" s="1"/>
      <c r="R898" s="1"/>
      <c r="S898" s="1"/>
      <c r="T898" s="1"/>
      <c r="U898" s="1"/>
      <c r="V898" s="1"/>
      <c r="W898" s="1"/>
      <c r="X898" s="1"/>
      <c r="Y898" s="1"/>
      <c r="Z898" s="1"/>
    </row>
    <row r="899" spans="1:26">
      <c r="A899" s="75"/>
      <c r="B899" s="1"/>
      <c r="C899" s="514"/>
      <c r="D899" s="687"/>
      <c r="E899" s="533"/>
      <c r="F899" s="1"/>
      <c r="G899" s="1"/>
      <c r="H899" s="110"/>
      <c r="I899" s="110"/>
      <c r="J899" s="1"/>
      <c r="K899" s="1"/>
      <c r="L899" s="1"/>
      <c r="M899" s="1"/>
      <c r="N899" s="1"/>
      <c r="O899" s="1"/>
      <c r="P899" s="1"/>
      <c r="Q899" s="1"/>
      <c r="R899" s="1"/>
      <c r="S899" s="1"/>
      <c r="T899" s="1"/>
      <c r="U899" s="1"/>
      <c r="V899" s="1"/>
      <c r="W899" s="1"/>
      <c r="X899" s="1"/>
      <c r="Y899" s="1"/>
      <c r="Z899" s="1"/>
    </row>
    <row r="900" spans="1:26">
      <c r="A900" s="75"/>
      <c r="B900" s="1"/>
      <c r="C900" s="514"/>
      <c r="D900" s="687"/>
      <c r="E900" s="533"/>
      <c r="F900" s="1"/>
      <c r="G900" s="1"/>
      <c r="H900" s="110"/>
      <c r="I900" s="110"/>
      <c r="J900" s="1"/>
      <c r="K900" s="1"/>
      <c r="L900" s="1"/>
      <c r="M900" s="1"/>
      <c r="N900" s="1"/>
      <c r="O900" s="1"/>
      <c r="P900" s="1"/>
      <c r="Q900" s="1"/>
      <c r="R900" s="1"/>
      <c r="S900" s="1"/>
      <c r="T900" s="1"/>
      <c r="U900" s="1"/>
      <c r="V900" s="1"/>
      <c r="W900" s="1"/>
      <c r="X900" s="1"/>
      <c r="Y900" s="1"/>
      <c r="Z900" s="1"/>
    </row>
    <row r="901" spans="1:26">
      <c r="A901" s="75"/>
      <c r="B901" s="1"/>
      <c r="C901" s="514"/>
      <c r="D901" s="687"/>
      <c r="E901" s="533"/>
      <c r="F901" s="1"/>
      <c r="G901" s="1"/>
      <c r="H901" s="110"/>
      <c r="I901" s="110"/>
      <c r="J901" s="1"/>
      <c r="K901" s="1"/>
      <c r="L901" s="1"/>
      <c r="M901" s="1"/>
      <c r="N901" s="1"/>
      <c r="O901" s="1"/>
      <c r="P901" s="1"/>
      <c r="Q901" s="1"/>
      <c r="R901" s="1"/>
      <c r="S901" s="1"/>
      <c r="T901" s="1"/>
      <c r="U901" s="1"/>
      <c r="V901" s="1"/>
      <c r="W901" s="1"/>
      <c r="X901" s="1"/>
      <c r="Y901" s="1"/>
      <c r="Z901" s="1"/>
    </row>
    <row r="902" spans="1:26">
      <c r="A902" s="75"/>
      <c r="B902" s="1"/>
      <c r="C902" s="514"/>
      <c r="D902" s="687"/>
      <c r="E902" s="533"/>
      <c r="F902" s="1"/>
      <c r="G902" s="1"/>
      <c r="H902" s="110"/>
      <c r="I902" s="110"/>
      <c r="J902" s="1"/>
      <c r="K902" s="1"/>
      <c r="L902" s="1"/>
      <c r="M902" s="1"/>
      <c r="N902" s="1"/>
      <c r="O902" s="1"/>
      <c r="P902" s="1"/>
      <c r="Q902" s="1"/>
      <c r="R902" s="1"/>
      <c r="S902" s="1"/>
      <c r="T902" s="1"/>
      <c r="U902" s="1"/>
      <c r="V902" s="1"/>
      <c r="W902" s="1"/>
      <c r="X902" s="1"/>
      <c r="Y902" s="1"/>
      <c r="Z902" s="1"/>
    </row>
    <row r="903" spans="1:26">
      <c r="A903" s="75"/>
      <c r="B903" s="1"/>
      <c r="C903" s="514"/>
      <c r="D903" s="687"/>
      <c r="E903" s="533"/>
      <c r="F903" s="1"/>
      <c r="G903" s="1"/>
      <c r="H903" s="110"/>
      <c r="I903" s="110"/>
      <c r="J903" s="1"/>
      <c r="K903" s="1"/>
      <c r="L903" s="1"/>
      <c r="M903" s="1"/>
      <c r="N903" s="1"/>
      <c r="O903" s="1"/>
      <c r="P903" s="1"/>
      <c r="Q903" s="1"/>
      <c r="R903" s="1"/>
      <c r="S903" s="1"/>
      <c r="T903" s="1"/>
      <c r="U903" s="1"/>
      <c r="V903" s="1"/>
      <c r="W903" s="1"/>
      <c r="X903" s="1"/>
      <c r="Y903" s="1"/>
      <c r="Z903" s="1"/>
    </row>
    <row r="904" spans="1:26">
      <c r="A904" s="75"/>
      <c r="B904" s="1"/>
      <c r="C904" s="514"/>
      <c r="D904" s="687"/>
      <c r="E904" s="533"/>
      <c r="F904" s="1"/>
      <c r="G904" s="1"/>
      <c r="H904" s="110"/>
      <c r="I904" s="110"/>
      <c r="J904" s="1"/>
      <c r="K904" s="1"/>
      <c r="L904" s="1"/>
      <c r="M904" s="1"/>
      <c r="N904" s="1"/>
      <c r="O904" s="1"/>
      <c r="P904" s="1"/>
      <c r="Q904" s="1"/>
      <c r="R904" s="1"/>
      <c r="S904" s="1"/>
      <c r="T904" s="1"/>
      <c r="U904" s="1"/>
      <c r="V904" s="1"/>
      <c r="W904" s="1"/>
      <c r="X904" s="1"/>
      <c r="Y904" s="1"/>
      <c r="Z904" s="1"/>
    </row>
    <row r="905" spans="1:26">
      <c r="A905" s="75"/>
      <c r="B905" s="1"/>
      <c r="C905" s="514"/>
      <c r="D905" s="687"/>
      <c r="E905" s="533"/>
      <c r="F905" s="1"/>
      <c r="G905" s="1"/>
      <c r="H905" s="110"/>
      <c r="I905" s="110"/>
      <c r="J905" s="1"/>
      <c r="K905" s="1"/>
      <c r="L905" s="1"/>
      <c r="M905" s="1"/>
      <c r="N905" s="1"/>
      <c r="O905" s="1"/>
      <c r="P905" s="1"/>
      <c r="Q905" s="1"/>
      <c r="R905" s="1"/>
      <c r="S905" s="1"/>
      <c r="T905" s="1"/>
      <c r="U905" s="1"/>
      <c r="V905" s="1"/>
      <c r="W905" s="1"/>
      <c r="X905" s="1"/>
      <c r="Y905" s="1"/>
      <c r="Z905" s="1"/>
    </row>
    <row r="906" spans="1:26">
      <c r="A906" s="75"/>
      <c r="B906" s="1"/>
      <c r="C906" s="514"/>
      <c r="D906" s="687"/>
      <c r="E906" s="533"/>
      <c r="F906" s="1"/>
      <c r="G906" s="1"/>
      <c r="H906" s="110"/>
      <c r="I906" s="110"/>
      <c r="J906" s="1"/>
      <c r="K906" s="1"/>
      <c r="L906" s="1"/>
      <c r="M906" s="1"/>
      <c r="N906" s="1"/>
      <c r="O906" s="1"/>
      <c r="P906" s="1"/>
      <c r="Q906" s="1"/>
      <c r="R906" s="1"/>
      <c r="S906" s="1"/>
      <c r="T906" s="1"/>
      <c r="U906" s="1"/>
      <c r="V906" s="1"/>
      <c r="W906" s="1"/>
      <c r="X906" s="1"/>
      <c r="Y906" s="1"/>
      <c r="Z906" s="1"/>
    </row>
    <row r="907" spans="1:26">
      <c r="A907" s="75"/>
      <c r="B907" s="1"/>
      <c r="C907" s="514"/>
      <c r="D907" s="687"/>
      <c r="E907" s="533"/>
      <c r="F907" s="1"/>
      <c r="G907" s="1"/>
      <c r="H907" s="110"/>
      <c r="I907" s="110"/>
      <c r="J907" s="1"/>
      <c r="K907" s="1"/>
      <c r="L907" s="1"/>
      <c r="M907" s="1"/>
      <c r="N907" s="1"/>
      <c r="O907" s="1"/>
      <c r="P907" s="1"/>
      <c r="Q907" s="1"/>
      <c r="R907" s="1"/>
      <c r="S907" s="1"/>
      <c r="T907" s="1"/>
      <c r="U907" s="1"/>
      <c r="V907" s="1"/>
      <c r="W907" s="1"/>
      <c r="X907" s="1"/>
      <c r="Y907" s="1"/>
      <c r="Z907" s="1"/>
    </row>
    <row r="908" spans="1:26">
      <c r="A908" s="75"/>
      <c r="B908" s="1"/>
      <c r="C908" s="514"/>
      <c r="D908" s="687"/>
      <c r="E908" s="533"/>
      <c r="F908" s="1"/>
      <c r="G908" s="1"/>
      <c r="H908" s="110"/>
      <c r="I908" s="110"/>
      <c r="J908" s="1"/>
      <c r="K908" s="1"/>
      <c r="L908" s="1"/>
      <c r="M908" s="1"/>
      <c r="N908" s="1"/>
      <c r="O908" s="1"/>
      <c r="P908" s="1"/>
      <c r="Q908" s="1"/>
      <c r="R908" s="1"/>
      <c r="S908" s="1"/>
      <c r="T908" s="1"/>
      <c r="U908" s="1"/>
      <c r="V908" s="1"/>
      <c r="W908" s="1"/>
      <c r="X908" s="1"/>
      <c r="Y908" s="1"/>
      <c r="Z908" s="1"/>
    </row>
    <row r="909" spans="1:26">
      <c r="A909" s="75"/>
      <c r="B909" s="1"/>
      <c r="C909" s="514"/>
      <c r="D909" s="687"/>
      <c r="E909" s="533"/>
      <c r="F909" s="1"/>
      <c r="G909" s="1"/>
      <c r="H909" s="110"/>
      <c r="I909" s="110"/>
      <c r="J909" s="1"/>
      <c r="K909" s="1"/>
      <c r="L909" s="1"/>
      <c r="M909" s="1"/>
      <c r="N909" s="1"/>
      <c r="O909" s="1"/>
      <c r="P909" s="1"/>
      <c r="Q909" s="1"/>
      <c r="R909" s="1"/>
      <c r="S909" s="1"/>
      <c r="T909" s="1"/>
      <c r="U909" s="1"/>
      <c r="V909" s="1"/>
      <c r="W909" s="1"/>
      <c r="X909" s="1"/>
      <c r="Y909" s="1"/>
      <c r="Z909" s="1"/>
    </row>
    <row r="910" spans="1:26">
      <c r="A910" s="75"/>
      <c r="B910" s="1"/>
      <c r="C910" s="514"/>
      <c r="D910" s="687"/>
      <c r="E910" s="533"/>
      <c r="F910" s="1"/>
      <c r="G910" s="1"/>
      <c r="H910" s="110"/>
      <c r="I910" s="110"/>
      <c r="J910" s="1"/>
      <c r="K910" s="1"/>
      <c r="L910" s="1"/>
      <c r="M910" s="1"/>
      <c r="N910" s="1"/>
      <c r="O910" s="1"/>
      <c r="P910" s="1"/>
      <c r="Q910" s="1"/>
      <c r="R910" s="1"/>
      <c r="S910" s="1"/>
      <c r="T910" s="1"/>
      <c r="U910" s="1"/>
      <c r="V910" s="1"/>
      <c r="W910" s="1"/>
      <c r="X910" s="1"/>
      <c r="Y910" s="1"/>
      <c r="Z910" s="1"/>
    </row>
    <row r="911" spans="1:26">
      <c r="A911" s="75"/>
      <c r="B911" s="1"/>
      <c r="C911" s="514"/>
      <c r="D911" s="687"/>
      <c r="E911" s="533"/>
      <c r="F911" s="1"/>
      <c r="G911" s="1"/>
      <c r="H911" s="110"/>
      <c r="I911" s="110"/>
      <c r="J911" s="1"/>
      <c r="K911" s="1"/>
      <c r="L911" s="1"/>
      <c r="M911" s="1"/>
      <c r="N911" s="1"/>
      <c r="O911" s="1"/>
      <c r="P911" s="1"/>
      <c r="Q911" s="1"/>
      <c r="R911" s="1"/>
      <c r="S911" s="1"/>
      <c r="T911" s="1"/>
      <c r="U911" s="1"/>
      <c r="V911" s="1"/>
      <c r="W911" s="1"/>
      <c r="X911" s="1"/>
      <c r="Y911" s="1"/>
      <c r="Z911" s="1"/>
    </row>
    <row r="912" spans="1:26">
      <c r="A912" s="75"/>
      <c r="B912" s="1"/>
      <c r="C912" s="514"/>
      <c r="D912" s="687"/>
      <c r="E912" s="533"/>
      <c r="F912" s="1"/>
      <c r="G912" s="1"/>
      <c r="H912" s="110"/>
      <c r="I912" s="110"/>
      <c r="J912" s="1"/>
      <c r="K912" s="1"/>
      <c r="L912" s="1"/>
      <c r="M912" s="1"/>
      <c r="N912" s="1"/>
      <c r="O912" s="1"/>
      <c r="P912" s="1"/>
      <c r="Q912" s="1"/>
      <c r="R912" s="1"/>
      <c r="S912" s="1"/>
      <c r="T912" s="1"/>
      <c r="U912" s="1"/>
      <c r="V912" s="1"/>
      <c r="W912" s="1"/>
      <c r="X912" s="1"/>
      <c r="Y912" s="1"/>
      <c r="Z912" s="1"/>
    </row>
    <row r="913" spans="1:26">
      <c r="A913" s="75"/>
      <c r="B913" s="1"/>
      <c r="C913" s="514"/>
      <c r="D913" s="687"/>
      <c r="E913" s="533"/>
      <c r="F913" s="1"/>
      <c r="G913" s="1"/>
      <c r="H913" s="110"/>
      <c r="I913" s="110"/>
      <c r="J913" s="1"/>
      <c r="K913" s="1"/>
      <c r="L913" s="1"/>
      <c r="M913" s="1"/>
      <c r="N913" s="1"/>
      <c r="O913" s="1"/>
      <c r="P913" s="1"/>
      <c r="Q913" s="1"/>
      <c r="R913" s="1"/>
      <c r="S913" s="1"/>
      <c r="T913" s="1"/>
      <c r="U913" s="1"/>
      <c r="V913" s="1"/>
      <c r="W913" s="1"/>
      <c r="X913" s="1"/>
      <c r="Y913" s="1"/>
      <c r="Z913" s="1"/>
    </row>
    <row r="914" spans="1:26">
      <c r="A914" s="75"/>
      <c r="B914" s="1"/>
      <c r="C914" s="514"/>
      <c r="D914" s="687"/>
      <c r="E914" s="533"/>
      <c r="F914" s="1"/>
      <c r="G914" s="1"/>
      <c r="H914" s="110"/>
      <c r="I914" s="110"/>
      <c r="J914" s="1"/>
      <c r="K914" s="1"/>
      <c r="L914" s="1"/>
      <c r="M914" s="1"/>
      <c r="N914" s="1"/>
      <c r="O914" s="1"/>
      <c r="P914" s="1"/>
      <c r="Q914" s="1"/>
      <c r="R914" s="1"/>
      <c r="S914" s="1"/>
      <c r="T914" s="1"/>
      <c r="U914" s="1"/>
      <c r="V914" s="1"/>
      <c r="W914" s="1"/>
      <c r="X914" s="1"/>
      <c r="Y914" s="1"/>
      <c r="Z914" s="1"/>
    </row>
    <row r="915" spans="1:26">
      <c r="A915" s="75"/>
      <c r="B915" s="1"/>
      <c r="C915" s="514"/>
      <c r="D915" s="687"/>
      <c r="E915" s="533"/>
      <c r="F915" s="1"/>
      <c r="G915" s="1"/>
      <c r="H915" s="110"/>
      <c r="I915" s="110"/>
      <c r="J915" s="1"/>
      <c r="K915" s="1"/>
      <c r="L915" s="1"/>
      <c r="M915" s="1"/>
      <c r="N915" s="1"/>
      <c r="O915" s="1"/>
      <c r="P915" s="1"/>
      <c r="Q915" s="1"/>
      <c r="R915" s="1"/>
      <c r="S915" s="1"/>
      <c r="T915" s="1"/>
      <c r="U915" s="1"/>
      <c r="V915" s="1"/>
      <c r="W915" s="1"/>
      <c r="X915" s="1"/>
      <c r="Y915" s="1"/>
      <c r="Z915" s="1"/>
    </row>
    <row r="916" spans="1:26">
      <c r="A916" s="75"/>
      <c r="B916" s="1"/>
      <c r="C916" s="514"/>
      <c r="D916" s="687"/>
      <c r="E916" s="533"/>
      <c r="F916" s="1"/>
      <c r="G916" s="1"/>
      <c r="H916" s="110"/>
      <c r="I916" s="110"/>
      <c r="J916" s="1"/>
      <c r="K916" s="1"/>
      <c r="L916" s="1"/>
      <c r="M916" s="1"/>
      <c r="N916" s="1"/>
      <c r="O916" s="1"/>
      <c r="P916" s="1"/>
      <c r="Q916" s="1"/>
      <c r="R916" s="1"/>
      <c r="S916" s="1"/>
      <c r="T916" s="1"/>
      <c r="U916" s="1"/>
      <c r="V916" s="1"/>
      <c r="W916" s="1"/>
      <c r="X916" s="1"/>
      <c r="Y916" s="1"/>
      <c r="Z916" s="1"/>
    </row>
    <row r="917" spans="1:26">
      <c r="A917" s="75"/>
      <c r="B917" s="1"/>
      <c r="C917" s="514"/>
      <c r="D917" s="687"/>
      <c r="E917" s="533"/>
      <c r="F917" s="1"/>
      <c r="G917" s="1"/>
      <c r="H917" s="110"/>
      <c r="I917" s="110"/>
      <c r="J917" s="1"/>
      <c r="K917" s="1"/>
      <c r="L917" s="1"/>
      <c r="M917" s="1"/>
      <c r="N917" s="1"/>
      <c r="O917" s="1"/>
      <c r="P917" s="1"/>
      <c r="Q917" s="1"/>
      <c r="R917" s="1"/>
      <c r="S917" s="1"/>
      <c r="T917" s="1"/>
      <c r="U917" s="1"/>
      <c r="V917" s="1"/>
      <c r="W917" s="1"/>
      <c r="X917" s="1"/>
      <c r="Y917" s="1"/>
      <c r="Z917" s="1"/>
    </row>
    <row r="918" spans="1:26">
      <c r="A918" s="75"/>
      <c r="B918" s="1"/>
      <c r="C918" s="514"/>
      <c r="D918" s="687"/>
      <c r="E918" s="533"/>
      <c r="F918" s="1"/>
      <c r="G918" s="1"/>
      <c r="H918" s="110"/>
      <c r="I918" s="110"/>
      <c r="J918" s="1"/>
      <c r="K918" s="1"/>
      <c r="L918" s="1"/>
      <c r="M918" s="1"/>
      <c r="N918" s="1"/>
      <c r="O918" s="1"/>
      <c r="P918" s="1"/>
      <c r="Q918" s="1"/>
      <c r="R918" s="1"/>
      <c r="S918" s="1"/>
      <c r="T918" s="1"/>
      <c r="U918" s="1"/>
      <c r="V918" s="1"/>
      <c r="W918" s="1"/>
      <c r="X918" s="1"/>
      <c r="Y918" s="1"/>
      <c r="Z918" s="1"/>
    </row>
    <row r="919" spans="1:26">
      <c r="A919" s="75"/>
      <c r="B919" s="1"/>
      <c r="C919" s="514"/>
      <c r="D919" s="687"/>
      <c r="E919" s="533"/>
      <c r="F919" s="1"/>
      <c r="G919" s="1"/>
      <c r="H919" s="110"/>
      <c r="I919" s="110"/>
      <c r="J919" s="1"/>
      <c r="K919" s="1"/>
      <c r="L919" s="1"/>
      <c r="M919" s="1"/>
      <c r="N919" s="1"/>
      <c r="O919" s="1"/>
      <c r="P919" s="1"/>
      <c r="Q919" s="1"/>
      <c r="R919" s="1"/>
      <c r="S919" s="1"/>
      <c r="T919" s="1"/>
      <c r="U919" s="1"/>
      <c r="V919" s="1"/>
      <c r="W919" s="1"/>
      <c r="X919" s="1"/>
      <c r="Y919" s="1"/>
      <c r="Z919" s="1"/>
    </row>
    <row r="920" spans="1:26">
      <c r="A920" s="75"/>
      <c r="B920" s="1"/>
      <c r="C920" s="514"/>
      <c r="D920" s="687"/>
      <c r="E920" s="533"/>
      <c r="F920" s="1"/>
      <c r="G920" s="1"/>
      <c r="H920" s="110"/>
      <c r="I920" s="110"/>
      <c r="J920" s="1"/>
      <c r="K920" s="1"/>
      <c r="L920" s="1"/>
      <c r="M920" s="1"/>
      <c r="N920" s="1"/>
      <c r="O920" s="1"/>
      <c r="P920" s="1"/>
      <c r="Q920" s="1"/>
      <c r="R920" s="1"/>
      <c r="S920" s="1"/>
      <c r="T920" s="1"/>
      <c r="U920" s="1"/>
      <c r="V920" s="1"/>
      <c r="W920" s="1"/>
      <c r="X920" s="1"/>
      <c r="Y920" s="1"/>
      <c r="Z920" s="1"/>
    </row>
    <row r="921" spans="1:26">
      <c r="A921" s="75"/>
      <c r="B921" s="1"/>
      <c r="C921" s="514"/>
      <c r="D921" s="687"/>
      <c r="E921" s="533"/>
      <c r="F921" s="1"/>
      <c r="G921" s="1"/>
      <c r="H921" s="110"/>
      <c r="I921" s="110"/>
      <c r="J921" s="1"/>
      <c r="K921" s="1"/>
      <c r="L921" s="1"/>
      <c r="M921" s="1"/>
      <c r="N921" s="1"/>
      <c r="O921" s="1"/>
      <c r="P921" s="1"/>
      <c r="Q921" s="1"/>
      <c r="R921" s="1"/>
      <c r="S921" s="1"/>
      <c r="T921" s="1"/>
      <c r="U921" s="1"/>
      <c r="V921" s="1"/>
      <c r="W921" s="1"/>
      <c r="X921" s="1"/>
      <c r="Y921" s="1"/>
      <c r="Z921" s="1"/>
    </row>
    <row r="922" spans="1:26">
      <c r="A922" s="75"/>
      <c r="B922" s="1"/>
      <c r="C922" s="514"/>
      <c r="D922" s="687"/>
      <c r="E922" s="533"/>
      <c r="F922" s="1"/>
      <c r="G922" s="1"/>
      <c r="H922" s="110"/>
      <c r="I922" s="110"/>
      <c r="J922" s="1"/>
      <c r="K922" s="1"/>
      <c r="L922" s="1"/>
      <c r="M922" s="1"/>
      <c r="N922" s="1"/>
      <c r="O922" s="1"/>
      <c r="P922" s="1"/>
      <c r="Q922" s="1"/>
      <c r="R922" s="1"/>
      <c r="S922" s="1"/>
      <c r="T922" s="1"/>
      <c r="U922" s="1"/>
      <c r="V922" s="1"/>
      <c r="W922" s="1"/>
      <c r="X922" s="1"/>
      <c r="Y922" s="1"/>
      <c r="Z922" s="1"/>
    </row>
    <row r="923" spans="1:26">
      <c r="A923" s="75"/>
      <c r="B923" s="1"/>
      <c r="C923" s="514"/>
      <c r="D923" s="687"/>
      <c r="E923" s="533"/>
      <c r="F923" s="1"/>
      <c r="G923" s="1"/>
      <c r="H923" s="110"/>
      <c r="I923" s="110"/>
      <c r="J923" s="1"/>
      <c r="K923" s="1"/>
      <c r="L923" s="1"/>
      <c r="M923" s="1"/>
      <c r="N923" s="1"/>
      <c r="O923" s="1"/>
      <c r="P923" s="1"/>
      <c r="Q923" s="1"/>
      <c r="R923" s="1"/>
      <c r="S923" s="1"/>
      <c r="T923" s="1"/>
      <c r="U923" s="1"/>
      <c r="V923" s="1"/>
      <c r="W923" s="1"/>
      <c r="X923" s="1"/>
      <c r="Y923" s="1"/>
      <c r="Z923" s="1"/>
    </row>
    <row r="924" spans="1:26">
      <c r="A924" s="75"/>
      <c r="B924" s="1"/>
      <c r="C924" s="514"/>
      <c r="D924" s="687"/>
      <c r="E924" s="533"/>
      <c r="F924" s="1"/>
      <c r="G924" s="1"/>
      <c r="H924" s="110"/>
      <c r="I924" s="110"/>
      <c r="J924" s="1"/>
      <c r="K924" s="1"/>
      <c r="L924" s="1"/>
      <c r="M924" s="1"/>
      <c r="N924" s="1"/>
      <c r="O924" s="1"/>
      <c r="P924" s="1"/>
      <c r="Q924" s="1"/>
      <c r="R924" s="1"/>
      <c r="S924" s="1"/>
      <c r="T924" s="1"/>
      <c r="U924" s="1"/>
      <c r="V924" s="1"/>
      <c r="W924" s="1"/>
      <c r="X924" s="1"/>
      <c r="Y924" s="1"/>
      <c r="Z924" s="1"/>
    </row>
    <row r="925" spans="1:26">
      <c r="A925" s="75"/>
      <c r="B925" s="1"/>
      <c r="C925" s="514"/>
      <c r="D925" s="687"/>
      <c r="E925" s="533"/>
      <c r="F925" s="1"/>
      <c r="G925" s="1"/>
      <c r="H925" s="110"/>
      <c r="I925" s="110"/>
      <c r="J925" s="1"/>
      <c r="K925" s="1"/>
      <c r="L925" s="1"/>
      <c r="M925" s="1"/>
      <c r="N925" s="1"/>
      <c r="O925" s="1"/>
      <c r="P925" s="1"/>
      <c r="Q925" s="1"/>
      <c r="R925" s="1"/>
      <c r="S925" s="1"/>
      <c r="T925" s="1"/>
      <c r="U925" s="1"/>
      <c r="V925" s="1"/>
      <c r="W925" s="1"/>
      <c r="X925" s="1"/>
      <c r="Y925" s="1"/>
      <c r="Z925" s="1"/>
    </row>
    <row r="926" spans="1:26">
      <c r="A926" s="75"/>
      <c r="B926" s="1"/>
      <c r="C926" s="514"/>
      <c r="D926" s="687"/>
      <c r="E926" s="533"/>
      <c r="F926" s="1"/>
      <c r="G926" s="1"/>
      <c r="H926" s="110"/>
      <c r="I926" s="110"/>
      <c r="J926" s="1"/>
      <c r="K926" s="1"/>
      <c r="L926" s="1"/>
      <c r="M926" s="1"/>
      <c r="N926" s="1"/>
      <c r="O926" s="1"/>
      <c r="P926" s="1"/>
      <c r="Q926" s="1"/>
      <c r="R926" s="1"/>
      <c r="S926" s="1"/>
      <c r="T926" s="1"/>
      <c r="U926" s="1"/>
      <c r="V926" s="1"/>
      <c r="W926" s="1"/>
      <c r="X926" s="1"/>
      <c r="Y926" s="1"/>
      <c r="Z926" s="1"/>
    </row>
    <row r="927" spans="1:26">
      <c r="A927" s="75"/>
      <c r="B927" s="1"/>
      <c r="C927" s="514"/>
      <c r="D927" s="687"/>
      <c r="E927" s="533"/>
      <c r="F927" s="1"/>
      <c r="G927" s="1"/>
      <c r="H927" s="110"/>
      <c r="I927" s="110"/>
      <c r="J927" s="1"/>
      <c r="K927" s="1"/>
      <c r="L927" s="1"/>
      <c r="M927" s="1"/>
      <c r="N927" s="1"/>
      <c r="O927" s="1"/>
      <c r="P927" s="1"/>
      <c r="Q927" s="1"/>
      <c r="R927" s="1"/>
      <c r="S927" s="1"/>
      <c r="T927" s="1"/>
      <c r="U927" s="1"/>
      <c r="V927" s="1"/>
      <c r="W927" s="1"/>
      <c r="X927" s="1"/>
      <c r="Y927" s="1"/>
      <c r="Z927" s="1"/>
    </row>
    <row r="928" spans="1:26">
      <c r="A928" s="75"/>
      <c r="B928" s="1"/>
      <c r="C928" s="514"/>
      <c r="D928" s="687"/>
      <c r="E928" s="533"/>
      <c r="F928" s="1"/>
      <c r="G928" s="1"/>
      <c r="H928" s="110"/>
      <c r="I928" s="110"/>
      <c r="J928" s="1"/>
      <c r="K928" s="1"/>
      <c r="L928" s="1"/>
      <c r="M928" s="1"/>
      <c r="N928" s="1"/>
      <c r="O928" s="1"/>
      <c r="P928" s="1"/>
      <c r="Q928" s="1"/>
      <c r="R928" s="1"/>
      <c r="S928" s="1"/>
      <c r="T928" s="1"/>
      <c r="U928" s="1"/>
      <c r="V928" s="1"/>
      <c r="W928" s="1"/>
      <c r="X928" s="1"/>
      <c r="Y928" s="1"/>
      <c r="Z928" s="1"/>
    </row>
    <row r="929" spans="1:26">
      <c r="A929" s="75"/>
      <c r="B929" s="1"/>
      <c r="C929" s="514"/>
      <c r="D929" s="687"/>
      <c r="E929" s="533"/>
      <c r="F929" s="1"/>
      <c r="G929" s="1"/>
      <c r="H929" s="110"/>
      <c r="I929" s="110"/>
      <c r="J929" s="1"/>
      <c r="K929" s="1"/>
      <c r="L929" s="1"/>
      <c r="M929" s="1"/>
      <c r="N929" s="1"/>
      <c r="O929" s="1"/>
      <c r="P929" s="1"/>
      <c r="Q929" s="1"/>
      <c r="R929" s="1"/>
      <c r="S929" s="1"/>
      <c r="T929" s="1"/>
      <c r="U929" s="1"/>
      <c r="V929" s="1"/>
      <c r="W929" s="1"/>
      <c r="X929" s="1"/>
      <c r="Y929" s="1"/>
      <c r="Z929" s="1"/>
    </row>
    <row r="930" spans="1:26">
      <c r="A930" s="75"/>
      <c r="B930" s="1"/>
      <c r="C930" s="514"/>
      <c r="D930" s="687"/>
      <c r="E930" s="533"/>
      <c r="F930" s="1"/>
      <c r="G930" s="1"/>
      <c r="H930" s="110"/>
      <c r="I930" s="110"/>
      <c r="J930" s="1"/>
      <c r="K930" s="1"/>
      <c r="L930" s="1"/>
      <c r="M930" s="1"/>
      <c r="N930" s="1"/>
      <c r="O930" s="1"/>
      <c r="P930" s="1"/>
      <c r="Q930" s="1"/>
      <c r="R930" s="1"/>
      <c r="S930" s="1"/>
      <c r="T930" s="1"/>
      <c r="U930" s="1"/>
      <c r="V930" s="1"/>
      <c r="W930" s="1"/>
      <c r="X930" s="1"/>
      <c r="Y930" s="1"/>
      <c r="Z930" s="1"/>
    </row>
    <row r="931" spans="1:26">
      <c r="A931" s="75"/>
      <c r="B931" s="1"/>
      <c r="C931" s="514"/>
      <c r="D931" s="687"/>
      <c r="E931" s="533"/>
      <c r="F931" s="1"/>
      <c r="G931" s="1"/>
      <c r="H931" s="110"/>
      <c r="I931" s="110"/>
      <c r="J931" s="1"/>
      <c r="K931" s="1"/>
      <c r="L931" s="1"/>
      <c r="M931" s="1"/>
      <c r="N931" s="1"/>
      <c r="O931" s="1"/>
      <c r="P931" s="1"/>
      <c r="Q931" s="1"/>
      <c r="R931" s="1"/>
      <c r="S931" s="1"/>
      <c r="T931" s="1"/>
      <c r="U931" s="1"/>
      <c r="V931" s="1"/>
      <c r="W931" s="1"/>
      <c r="X931" s="1"/>
      <c r="Y931" s="1"/>
      <c r="Z931" s="1"/>
    </row>
    <row r="932" spans="1:26">
      <c r="A932" s="75"/>
      <c r="B932" s="1"/>
      <c r="C932" s="514"/>
      <c r="D932" s="687"/>
      <c r="E932" s="533"/>
      <c r="F932" s="1"/>
      <c r="G932" s="1"/>
      <c r="H932" s="110"/>
      <c r="I932" s="110"/>
      <c r="J932" s="1"/>
      <c r="K932" s="1"/>
      <c r="L932" s="1"/>
      <c r="M932" s="1"/>
      <c r="N932" s="1"/>
      <c r="O932" s="1"/>
      <c r="P932" s="1"/>
      <c r="Q932" s="1"/>
      <c r="R932" s="1"/>
      <c r="S932" s="1"/>
      <c r="T932" s="1"/>
      <c r="U932" s="1"/>
      <c r="V932" s="1"/>
      <c r="W932" s="1"/>
      <c r="X932" s="1"/>
      <c r="Y932" s="1"/>
      <c r="Z932" s="1"/>
    </row>
    <row r="933" spans="1:26">
      <c r="A933" s="75"/>
      <c r="B933" s="1"/>
      <c r="C933" s="514"/>
      <c r="D933" s="687"/>
      <c r="E933" s="533"/>
      <c r="F933" s="1"/>
      <c r="G933" s="1"/>
      <c r="H933" s="110"/>
      <c r="I933" s="110"/>
      <c r="J933" s="1"/>
      <c r="K933" s="1"/>
      <c r="L933" s="1"/>
      <c r="M933" s="1"/>
      <c r="N933" s="1"/>
      <c r="O933" s="1"/>
      <c r="P933" s="1"/>
      <c r="Q933" s="1"/>
      <c r="R933" s="1"/>
      <c r="S933" s="1"/>
      <c r="T933" s="1"/>
      <c r="U933" s="1"/>
      <c r="V933" s="1"/>
      <c r="W933" s="1"/>
      <c r="X933" s="1"/>
      <c r="Y933" s="1"/>
      <c r="Z933" s="1"/>
    </row>
    <row r="934" spans="1:26">
      <c r="A934" s="75"/>
      <c r="B934" s="1"/>
      <c r="C934" s="514"/>
      <c r="D934" s="687"/>
      <c r="E934" s="533"/>
      <c r="F934" s="1"/>
      <c r="G934" s="1"/>
      <c r="H934" s="110"/>
      <c r="I934" s="110"/>
      <c r="J934" s="1"/>
      <c r="K934" s="1"/>
      <c r="L934" s="1"/>
      <c r="M934" s="1"/>
      <c r="N934" s="1"/>
      <c r="O934" s="1"/>
      <c r="P934" s="1"/>
      <c r="Q934" s="1"/>
      <c r="R934" s="1"/>
      <c r="S934" s="1"/>
      <c r="T934" s="1"/>
      <c r="U934" s="1"/>
      <c r="V934" s="1"/>
      <c r="W934" s="1"/>
      <c r="X934" s="1"/>
      <c r="Y934" s="1"/>
      <c r="Z934" s="1"/>
    </row>
    <row r="935" spans="1:26">
      <c r="A935" s="75"/>
      <c r="B935" s="1"/>
      <c r="C935" s="514"/>
      <c r="D935" s="687"/>
      <c r="E935" s="533"/>
      <c r="F935" s="1"/>
      <c r="G935" s="1"/>
      <c r="H935" s="110"/>
      <c r="I935" s="110"/>
      <c r="J935" s="1"/>
      <c r="K935" s="1"/>
      <c r="L935" s="1"/>
      <c r="M935" s="1"/>
      <c r="N935" s="1"/>
      <c r="O935" s="1"/>
      <c r="P935" s="1"/>
      <c r="Q935" s="1"/>
      <c r="R935" s="1"/>
      <c r="S935" s="1"/>
      <c r="T935" s="1"/>
      <c r="U935" s="1"/>
      <c r="V935" s="1"/>
      <c r="W935" s="1"/>
      <c r="X935" s="1"/>
      <c r="Y935" s="1"/>
      <c r="Z935" s="1"/>
    </row>
    <row r="936" spans="1:26">
      <c r="A936" s="75"/>
      <c r="B936" s="1"/>
      <c r="C936" s="514"/>
      <c r="D936" s="687"/>
      <c r="E936" s="533"/>
      <c r="F936" s="1"/>
      <c r="G936" s="1"/>
      <c r="H936" s="110"/>
      <c r="I936" s="110"/>
      <c r="J936" s="1"/>
      <c r="K936" s="1"/>
      <c r="L936" s="1"/>
      <c r="M936" s="1"/>
      <c r="N936" s="1"/>
      <c r="O936" s="1"/>
      <c r="P936" s="1"/>
      <c r="Q936" s="1"/>
      <c r="R936" s="1"/>
      <c r="S936" s="1"/>
      <c r="T936" s="1"/>
      <c r="U936" s="1"/>
      <c r="V936" s="1"/>
      <c r="W936" s="1"/>
      <c r="X936" s="1"/>
      <c r="Y936" s="1"/>
      <c r="Z936" s="1"/>
    </row>
    <row r="937" spans="1:26">
      <c r="A937" s="75"/>
      <c r="B937" s="1"/>
      <c r="C937" s="514"/>
      <c r="D937" s="687"/>
      <c r="E937" s="533"/>
      <c r="F937" s="1"/>
      <c r="G937" s="1"/>
      <c r="H937" s="110"/>
      <c r="I937" s="110"/>
      <c r="J937" s="1"/>
      <c r="K937" s="1"/>
      <c r="L937" s="1"/>
      <c r="M937" s="1"/>
      <c r="N937" s="1"/>
      <c r="O937" s="1"/>
      <c r="P937" s="1"/>
      <c r="Q937" s="1"/>
      <c r="R937" s="1"/>
      <c r="S937" s="1"/>
      <c r="T937" s="1"/>
      <c r="U937" s="1"/>
      <c r="V937" s="1"/>
      <c r="W937" s="1"/>
      <c r="X937" s="1"/>
      <c r="Y937" s="1"/>
      <c r="Z937" s="1"/>
    </row>
    <row r="938" spans="1:26">
      <c r="A938" s="75"/>
      <c r="B938" s="1"/>
      <c r="C938" s="514"/>
      <c r="D938" s="687"/>
      <c r="E938" s="533"/>
      <c r="F938" s="1"/>
      <c r="G938" s="1"/>
      <c r="H938" s="110"/>
      <c r="I938" s="110"/>
      <c r="J938" s="1"/>
      <c r="K938" s="1"/>
      <c r="L938" s="1"/>
      <c r="M938" s="1"/>
      <c r="N938" s="1"/>
      <c r="O938" s="1"/>
      <c r="P938" s="1"/>
      <c r="Q938" s="1"/>
      <c r="R938" s="1"/>
      <c r="S938" s="1"/>
      <c r="T938" s="1"/>
      <c r="U938" s="1"/>
      <c r="V938" s="1"/>
      <c r="W938" s="1"/>
      <c r="X938" s="1"/>
      <c r="Y938" s="1"/>
      <c r="Z938" s="1"/>
    </row>
    <row r="939" spans="1:26">
      <c r="A939" s="75"/>
      <c r="B939" s="1"/>
      <c r="C939" s="514"/>
      <c r="D939" s="687"/>
      <c r="E939" s="533"/>
      <c r="F939" s="1"/>
      <c r="G939" s="1"/>
      <c r="H939" s="110"/>
      <c r="I939" s="110"/>
      <c r="J939" s="1"/>
      <c r="K939" s="1"/>
      <c r="L939" s="1"/>
      <c r="M939" s="1"/>
      <c r="N939" s="1"/>
      <c r="O939" s="1"/>
      <c r="P939" s="1"/>
      <c r="Q939" s="1"/>
      <c r="R939" s="1"/>
      <c r="S939" s="1"/>
      <c r="T939" s="1"/>
      <c r="U939" s="1"/>
      <c r="V939" s="1"/>
      <c r="W939" s="1"/>
      <c r="X939" s="1"/>
      <c r="Y939" s="1"/>
      <c r="Z939" s="1"/>
    </row>
    <row r="940" spans="1:26">
      <c r="A940" s="75"/>
      <c r="B940" s="1"/>
      <c r="C940" s="514"/>
      <c r="D940" s="687"/>
      <c r="E940" s="533"/>
      <c r="F940" s="1"/>
      <c r="G940" s="1"/>
      <c r="H940" s="110"/>
      <c r="I940" s="110"/>
      <c r="J940" s="1"/>
      <c r="K940" s="1"/>
      <c r="L940" s="1"/>
      <c r="M940" s="1"/>
      <c r="N940" s="1"/>
      <c r="O940" s="1"/>
      <c r="P940" s="1"/>
      <c r="Q940" s="1"/>
      <c r="R940" s="1"/>
      <c r="S940" s="1"/>
      <c r="T940" s="1"/>
      <c r="U940" s="1"/>
      <c r="V940" s="1"/>
      <c r="W940" s="1"/>
      <c r="X940" s="1"/>
      <c r="Y940" s="1"/>
      <c r="Z940" s="1"/>
    </row>
    <row r="941" spans="1:26">
      <c r="A941" s="75"/>
      <c r="B941" s="1"/>
      <c r="C941" s="514"/>
      <c r="D941" s="687"/>
      <c r="E941" s="533"/>
      <c r="F941" s="1"/>
      <c r="G941" s="1"/>
      <c r="H941" s="110"/>
      <c r="I941" s="110"/>
      <c r="J941" s="1"/>
      <c r="K941" s="1"/>
      <c r="L941" s="1"/>
      <c r="M941" s="1"/>
      <c r="N941" s="1"/>
      <c r="O941" s="1"/>
      <c r="P941" s="1"/>
      <c r="Q941" s="1"/>
      <c r="R941" s="1"/>
      <c r="S941" s="1"/>
      <c r="T941" s="1"/>
      <c r="U941" s="1"/>
      <c r="V941" s="1"/>
      <c r="W941" s="1"/>
      <c r="X941" s="1"/>
      <c r="Y941" s="1"/>
      <c r="Z941" s="1"/>
    </row>
    <row r="942" spans="1:26">
      <c r="A942" s="75"/>
      <c r="B942" s="1"/>
      <c r="C942" s="514"/>
      <c r="D942" s="687"/>
      <c r="E942" s="533"/>
      <c r="F942" s="1"/>
      <c r="G942" s="1"/>
      <c r="H942" s="110"/>
      <c r="I942" s="110"/>
      <c r="J942" s="1"/>
      <c r="K942" s="1"/>
      <c r="L942" s="1"/>
      <c r="M942" s="1"/>
      <c r="N942" s="1"/>
      <c r="O942" s="1"/>
      <c r="P942" s="1"/>
      <c r="Q942" s="1"/>
      <c r="R942" s="1"/>
      <c r="S942" s="1"/>
      <c r="T942" s="1"/>
      <c r="U942" s="1"/>
      <c r="V942" s="1"/>
      <c r="W942" s="1"/>
      <c r="X942" s="1"/>
      <c r="Y942" s="1"/>
      <c r="Z942" s="1"/>
    </row>
    <row r="943" spans="1:26">
      <c r="A943" s="75"/>
      <c r="B943" s="1"/>
      <c r="C943" s="514"/>
      <c r="D943" s="687"/>
      <c r="E943" s="533"/>
      <c r="F943" s="1"/>
      <c r="G943" s="1"/>
      <c r="H943" s="110"/>
      <c r="I943" s="110"/>
      <c r="J943" s="1"/>
      <c r="K943" s="1"/>
      <c r="L943" s="1"/>
      <c r="M943" s="1"/>
      <c r="N943" s="1"/>
      <c r="O943" s="1"/>
      <c r="P943" s="1"/>
      <c r="Q943" s="1"/>
      <c r="R943" s="1"/>
      <c r="S943" s="1"/>
      <c r="T943" s="1"/>
      <c r="U943" s="1"/>
      <c r="V943" s="1"/>
      <c r="W943" s="1"/>
      <c r="X943" s="1"/>
      <c r="Y943" s="1"/>
      <c r="Z943" s="1"/>
    </row>
    <row r="944" spans="1:26">
      <c r="A944" s="75"/>
      <c r="B944" s="1"/>
      <c r="C944" s="514"/>
      <c r="D944" s="687"/>
      <c r="E944" s="533"/>
      <c r="F944" s="1"/>
      <c r="G944" s="1"/>
      <c r="H944" s="110"/>
      <c r="I944" s="110"/>
      <c r="J944" s="1"/>
      <c r="K944" s="1"/>
      <c r="L944" s="1"/>
      <c r="M944" s="1"/>
      <c r="N944" s="1"/>
      <c r="O944" s="1"/>
      <c r="P944" s="1"/>
      <c r="Q944" s="1"/>
      <c r="R944" s="1"/>
      <c r="S944" s="1"/>
      <c r="T944" s="1"/>
      <c r="U944" s="1"/>
      <c r="V944" s="1"/>
      <c r="W944" s="1"/>
      <c r="X944" s="1"/>
      <c r="Y944" s="1"/>
      <c r="Z944" s="1"/>
    </row>
    <row r="945" spans="1:26">
      <c r="A945" s="75"/>
      <c r="B945" s="1"/>
      <c r="C945" s="514"/>
      <c r="D945" s="687"/>
      <c r="E945" s="533"/>
      <c r="F945" s="1"/>
      <c r="G945" s="1"/>
      <c r="H945" s="110"/>
      <c r="I945" s="110"/>
      <c r="J945" s="1"/>
      <c r="K945" s="1"/>
      <c r="L945" s="1"/>
      <c r="M945" s="1"/>
      <c r="N945" s="1"/>
      <c r="O945" s="1"/>
      <c r="P945" s="1"/>
      <c r="Q945" s="1"/>
      <c r="R945" s="1"/>
      <c r="S945" s="1"/>
      <c r="T945" s="1"/>
      <c r="U945" s="1"/>
      <c r="V945" s="1"/>
      <c r="W945" s="1"/>
      <c r="X945" s="1"/>
      <c r="Y945" s="1"/>
      <c r="Z945" s="1"/>
    </row>
    <row r="946" spans="1:26">
      <c r="A946" s="75"/>
      <c r="B946" s="1"/>
      <c r="C946" s="514"/>
      <c r="D946" s="687"/>
      <c r="E946" s="533"/>
      <c r="F946" s="1"/>
      <c r="G946" s="1"/>
      <c r="H946" s="110"/>
      <c r="I946" s="110"/>
      <c r="J946" s="1"/>
      <c r="K946" s="1"/>
      <c r="L946" s="1"/>
      <c r="M946" s="1"/>
      <c r="N946" s="1"/>
      <c r="O946" s="1"/>
      <c r="P946" s="1"/>
      <c r="Q946" s="1"/>
      <c r="R946" s="1"/>
      <c r="S946" s="1"/>
      <c r="T946" s="1"/>
      <c r="U946" s="1"/>
      <c r="V946" s="1"/>
      <c r="W946" s="1"/>
      <c r="X946" s="1"/>
      <c r="Y946" s="1"/>
      <c r="Z946" s="1"/>
    </row>
    <row r="947" spans="1:26">
      <c r="A947" s="75"/>
      <c r="B947" s="1"/>
      <c r="C947" s="514"/>
      <c r="D947" s="687"/>
      <c r="E947" s="533"/>
      <c r="F947" s="1"/>
      <c r="G947" s="1"/>
      <c r="H947" s="110"/>
      <c r="I947" s="110"/>
      <c r="J947" s="1"/>
      <c r="K947" s="1"/>
      <c r="L947" s="1"/>
      <c r="M947" s="1"/>
      <c r="N947" s="1"/>
      <c r="O947" s="1"/>
      <c r="P947" s="1"/>
      <c r="Q947" s="1"/>
      <c r="R947" s="1"/>
      <c r="S947" s="1"/>
      <c r="T947" s="1"/>
      <c r="U947" s="1"/>
      <c r="V947" s="1"/>
      <c r="W947" s="1"/>
      <c r="X947" s="1"/>
      <c r="Y947" s="1"/>
      <c r="Z947" s="1"/>
    </row>
    <row r="948" spans="1:26">
      <c r="A948" s="75"/>
      <c r="B948" s="1"/>
      <c r="C948" s="514"/>
      <c r="D948" s="687"/>
      <c r="E948" s="533"/>
      <c r="F948" s="1"/>
      <c r="G948" s="1"/>
      <c r="H948" s="110"/>
      <c r="I948" s="110"/>
      <c r="J948" s="1"/>
      <c r="K948" s="1"/>
      <c r="L948" s="1"/>
      <c r="M948" s="1"/>
      <c r="N948" s="1"/>
      <c r="O948" s="1"/>
      <c r="P948" s="1"/>
      <c r="Q948" s="1"/>
      <c r="R948" s="1"/>
      <c r="S948" s="1"/>
      <c r="T948" s="1"/>
      <c r="U948" s="1"/>
      <c r="V948" s="1"/>
      <c r="W948" s="1"/>
      <c r="X948" s="1"/>
      <c r="Y948" s="1"/>
      <c r="Z948" s="1"/>
    </row>
    <row r="949" spans="1:26">
      <c r="A949" s="75"/>
      <c r="B949" s="1"/>
      <c r="C949" s="514"/>
      <c r="D949" s="687"/>
      <c r="E949" s="533"/>
      <c r="F949" s="1"/>
      <c r="G949" s="1"/>
      <c r="H949" s="110"/>
      <c r="I949" s="110"/>
      <c r="J949" s="1"/>
      <c r="K949" s="1"/>
      <c r="L949" s="1"/>
      <c r="M949" s="1"/>
      <c r="N949" s="1"/>
      <c r="O949" s="1"/>
      <c r="P949" s="1"/>
      <c r="Q949" s="1"/>
      <c r="R949" s="1"/>
      <c r="S949" s="1"/>
      <c r="T949" s="1"/>
      <c r="U949" s="1"/>
      <c r="V949" s="1"/>
      <c r="W949" s="1"/>
      <c r="X949" s="1"/>
      <c r="Y949" s="1"/>
      <c r="Z949" s="1"/>
    </row>
    <row r="950" spans="1:26">
      <c r="A950" s="75"/>
      <c r="B950" s="1"/>
      <c r="C950" s="514"/>
      <c r="D950" s="687"/>
      <c r="E950" s="533"/>
      <c r="F950" s="1"/>
      <c r="G950" s="1"/>
      <c r="H950" s="110"/>
      <c r="I950" s="110"/>
      <c r="J950" s="1"/>
      <c r="K950" s="1"/>
      <c r="L950" s="1"/>
      <c r="M950" s="1"/>
      <c r="N950" s="1"/>
      <c r="O950" s="1"/>
      <c r="P950" s="1"/>
      <c r="Q950" s="1"/>
      <c r="R950" s="1"/>
      <c r="S950" s="1"/>
      <c r="T950" s="1"/>
      <c r="U950" s="1"/>
      <c r="V950" s="1"/>
      <c r="W950" s="1"/>
      <c r="X950" s="1"/>
      <c r="Y950" s="1"/>
      <c r="Z950" s="1"/>
    </row>
    <row r="951" spans="1:26">
      <c r="A951" s="75"/>
      <c r="B951" s="1"/>
      <c r="C951" s="514"/>
      <c r="D951" s="687"/>
      <c r="E951" s="533"/>
      <c r="F951" s="1"/>
      <c r="G951" s="1"/>
      <c r="H951" s="110"/>
      <c r="I951" s="110"/>
      <c r="J951" s="1"/>
      <c r="K951" s="1"/>
      <c r="L951" s="1"/>
      <c r="M951" s="1"/>
      <c r="N951" s="1"/>
      <c r="O951" s="1"/>
      <c r="P951" s="1"/>
      <c r="Q951" s="1"/>
      <c r="R951" s="1"/>
      <c r="S951" s="1"/>
      <c r="T951" s="1"/>
      <c r="U951" s="1"/>
      <c r="V951" s="1"/>
      <c r="W951" s="1"/>
      <c r="X951" s="1"/>
      <c r="Y951" s="1"/>
      <c r="Z951" s="1"/>
    </row>
    <row r="952" spans="1:26">
      <c r="A952" s="75"/>
      <c r="B952" s="1"/>
      <c r="C952" s="514"/>
      <c r="D952" s="687"/>
      <c r="E952" s="533"/>
      <c r="F952" s="1"/>
      <c r="G952" s="1"/>
      <c r="H952" s="110"/>
      <c r="I952" s="110"/>
      <c r="J952" s="1"/>
      <c r="K952" s="1"/>
      <c r="L952" s="1"/>
      <c r="M952" s="1"/>
      <c r="N952" s="1"/>
      <c r="O952" s="1"/>
      <c r="P952" s="1"/>
      <c r="Q952" s="1"/>
      <c r="R952" s="1"/>
      <c r="S952" s="1"/>
      <c r="T952" s="1"/>
      <c r="U952" s="1"/>
      <c r="V952" s="1"/>
      <c r="W952" s="1"/>
      <c r="X952" s="1"/>
      <c r="Y952" s="1"/>
      <c r="Z952" s="1"/>
    </row>
    <row r="953" spans="1:26">
      <c r="A953" s="75"/>
      <c r="B953" s="1"/>
      <c r="C953" s="514"/>
      <c r="D953" s="687"/>
      <c r="E953" s="533"/>
      <c r="F953" s="1"/>
      <c r="G953" s="1"/>
      <c r="H953" s="110"/>
      <c r="I953" s="110"/>
      <c r="J953" s="1"/>
      <c r="K953" s="1"/>
      <c r="L953" s="1"/>
      <c r="M953" s="1"/>
      <c r="N953" s="1"/>
      <c r="O953" s="1"/>
      <c r="P953" s="1"/>
      <c r="Q953" s="1"/>
      <c r="R953" s="1"/>
      <c r="S953" s="1"/>
      <c r="T953" s="1"/>
      <c r="U953" s="1"/>
      <c r="V953" s="1"/>
      <c r="W953" s="1"/>
      <c r="X953" s="1"/>
      <c r="Y953" s="1"/>
      <c r="Z953" s="1"/>
    </row>
    <row r="954" spans="1:26">
      <c r="A954" s="75"/>
      <c r="B954" s="1"/>
      <c r="C954" s="514"/>
      <c r="D954" s="687"/>
      <c r="E954" s="533"/>
      <c r="F954" s="1"/>
      <c r="G954" s="1"/>
      <c r="H954" s="110"/>
      <c r="I954" s="110"/>
      <c r="J954" s="1"/>
      <c r="K954" s="1"/>
      <c r="L954" s="1"/>
      <c r="M954" s="1"/>
      <c r="N954" s="1"/>
      <c r="O954" s="1"/>
      <c r="P954" s="1"/>
      <c r="Q954" s="1"/>
      <c r="R954" s="1"/>
      <c r="S954" s="1"/>
      <c r="T954" s="1"/>
      <c r="U954" s="1"/>
      <c r="V954" s="1"/>
      <c r="W954" s="1"/>
      <c r="X954" s="1"/>
      <c r="Y954" s="1"/>
      <c r="Z954" s="1"/>
    </row>
    <row r="955" spans="1:26">
      <c r="A955" s="75"/>
      <c r="B955" s="1"/>
      <c r="C955" s="514"/>
      <c r="D955" s="687"/>
      <c r="E955" s="533"/>
      <c r="F955" s="1"/>
      <c r="G955" s="1"/>
      <c r="H955" s="110"/>
      <c r="I955" s="110"/>
      <c r="J955" s="1"/>
      <c r="K955" s="1"/>
      <c r="L955" s="1"/>
      <c r="M955" s="1"/>
      <c r="N955" s="1"/>
      <c r="O955" s="1"/>
      <c r="P955" s="1"/>
      <c r="Q955" s="1"/>
      <c r="R955" s="1"/>
      <c r="S955" s="1"/>
      <c r="T955" s="1"/>
      <c r="U955" s="1"/>
      <c r="V955" s="1"/>
      <c r="W955" s="1"/>
      <c r="X955" s="1"/>
      <c r="Y955" s="1"/>
      <c r="Z955" s="1"/>
    </row>
    <row r="956" spans="1:26">
      <c r="A956" s="75"/>
      <c r="B956" s="1"/>
      <c r="C956" s="514"/>
      <c r="D956" s="687"/>
      <c r="E956" s="533"/>
      <c r="F956" s="1"/>
      <c r="G956" s="1"/>
      <c r="H956" s="110"/>
      <c r="I956" s="110"/>
      <c r="J956" s="1"/>
      <c r="K956" s="1"/>
      <c r="L956" s="1"/>
      <c r="M956" s="1"/>
      <c r="N956" s="1"/>
      <c r="O956" s="1"/>
      <c r="P956" s="1"/>
      <c r="Q956" s="1"/>
      <c r="R956" s="1"/>
      <c r="S956" s="1"/>
      <c r="T956" s="1"/>
      <c r="U956" s="1"/>
      <c r="V956" s="1"/>
      <c r="W956" s="1"/>
      <c r="X956" s="1"/>
      <c r="Y956" s="1"/>
      <c r="Z956" s="1"/>
    </row>
    <row r="957" spans="1:26">
      <c r="A957" s="75"/>
      <c r="B957" s="1"/>
      <c r="C957" s="514"/>
      <c r="D957" s="687"/>
      <c r="E957" s="533"/>
      <c r="F957" s="1"/>
      <c r="G957" s="1"/>
      <c r="H957" s="110"/>
      <c r="I957" s="110"/>
      <c r="J957" s="1"/>
      <c r="K957" s="1"/>
      <c r="L957" s="1"/>
      <c r="M957" s="1"/>
      <c r="N957" s="1"/>
      <c r="O957" s="1"/>
      <c r="P957" s="1"/>
      <c r="Q957" s="1"/>
      <c r="R957" s="1"/>
      <c r="S957" s="1"/>
      <c r="T957" s="1"/>
      <c r="U957" s="1"/>
      <c r="V957" s="1"/>
      <c r="W957" s="1"/>
      <c r="X957" s="1"/>
      <c r="Y957" s="1"/>
      <c r="Z957" s="1"/>
    </row>
    <row r="958" spans="1:26">
      <c r="A958" s="75"/>
      <c r="B958" s="1"/>
      <c r="C958" s="514"/>
      <c r="D958" s="687"/>
      <c r="E958" s="533"/>
      <c r="F958" s="1"/>
      <c r="G958" s="1"/>
      <c r="H958" s="110"/>
      <c r="I958" s="110"/>
      <c r="J958" s="1"/>
      <c r="K958" s="1"/>
      <c r="L958" s="1"/>
      <c r="M958" s="1"/>
      <c r="N958" s="1"/>
      <c r="O958" s="1"/>
      <c r="P958" s="1"/>
      <c r="Q958" s="1"/>
      <c r="R958" s="1"/>
      <c r="S958" s="1"/>
      <c r="T958" s="1"/>
      <c r="U958" s="1"/>
      <c r="V958" s="1"/>
      <c r="W958" s="1"/>
      <c r="X958" s="1"/>
      <c r="Y958" s="1"/>
      <c r="Z958" s="1"/>
    </row>
    <row r="959" spans="1:26">
      <c r="A959" s="75"/>
      <c r="B959" s="1"/>
      <c r="C959" s="514"/>
      <c r="D959" s="687"/>
      <c r="E959" s="533"/>
      <c r="F959" s="1"/>
      <c r="G959" s="1"/>
      <c r="H959" s="110"/>
      <c r="I959" s="110"/>
      <c r="J959" s="1"/>
      <c r="K959" s="1"/>
      <c r="L959" s="1"/>
      <c r="M959" s="1"/>
      <c r="N959" s="1"/>
      <c r="O959" s="1"/>
      <c r="P959" s="1"/>
      <c r="Q959" s="1"/>
      <c r="R959" s="1"/>
      <c r="S959" s="1"/>
      <c r="T959" s="1"/>
      <c r="U959" s="1"/>
      <c r="V959" s="1"/>
      <c r="W959" s="1"/>
      <c r="X959" s="1"/>
      <c r="Y959" s="1"/>
      <c r="Z959" s="1"/>
    </row>
    <row r="960" spans="1:26">
      <c r="A960" s="75"/>
      <c r="B960" s="1"/>
      <c r="C960" s="514"/>
      <c r="D960" s="687"/>
      <c r="E960" s="533"/>
      <c r="F960" s="1"/>
      <c r="G960" s="1"/>
      <c r="H960" s="110"/>
      <c r="I960" s="110"/>
      <c r="J960" s="1"/>
      <c r="K960" s="1"/>
      <c r="L960" s="1"/>
      <c r="M960" s="1"/>
      <c r="N960" s="1"/>
      <c r="O960" s="1"/>
      <c r="P960" s="1"/>
      <c r="Q960" s="1"/>
      <c r="R960" s="1"/>
      <c r="S960" s="1"/>
      <c r="T960" s="1"/>
      <c r="U960" s="1"/>
      <c r="V960" s="1"/>
      <c r="W960" s="1"/>
      <c r="X960" s="1"/>
      <c r="Y960" s="1"/>
      <c r="Z960" s="1"/>
    </row>
    <row r="961" spans="1:26">
      <c r="A961" s="75"/>
      <c r="B961" s="1"/>
      <c r="C961" s="514"/>
      <c r="D961" s="687"/>
      <c r="E961" s="533"/>
      <c r="F961" s="1"/>
      <c r="G961" s="1"/>
      <c r="H961" s="110"/>
      <c r="I961" s="110"/>
      <c r="J961" s="1"/>
      <c r="K961" s="1"/>
      <c r="L961" s="1"/>
      <c r="M961" s="1"/>
      <c r="N961" s="1"/>
      <c r="O961" s="1"/>
      <c r="P961" s="1"/>
      <c r="Q961" s="1"/>
      <c r="R961" s="1"/>
      <c r="S961" s="1"/>
      <c r="T961" s="1"/>
      <c r="U961" s="1"/>
      <c r="V961" s="1"/>
      <c r="W961" s="1"/>
      <c r="X961" s="1"/>
      <c r="Y961" s="1"/>
      <c r="Z961" s="1"/>
    </row>
    <row r="962" spans="1:26">
      <c r="A962" s="75"/>
      <c r="B962" s="1"/>
      <c r="C962" s="514"/>
      <c r="D962" s="687"/>
      <c r="E962" s="533"/>
      <c r="F962" s="1"/>
      <c r="G962" s="1"/>
      <c r="H962" s="110"/>
      <c r="I962" s="110"/>
      <c r="J962" s="1"/>
      <c r="K962" s="1"/>
      <c r="L962" s="1"/>
      <c r="M962" s="1"/>
      <c r="N962" s="1"/>
      <c r="O962" s="1"/>
      <c r="P962" s="1"/>
      <c r="Q962" s="1"/>
      <c r="R962" s="1"/>
      <c r="S962" s="1"/>
      <c r="T962" s="1"/>
      <c r="U962" s="1"/>
      <c r="V962" s="1"/>
      <c r="W962" s="1"/>
      <c r="X962" s="1"/>
      <c r="Y962" s="1"/>
      <c r="Z962" s="1"/>
    </row>
    <row r="963" spans="1:26">
      <c r="A963" s="75"/>
      <c r="B963" s="1"/>
      <c r="C963" s="514"/>
      <c r="D963" s="687"/>
      <c r="E963" s="533"/>
      <c r="F963" s="1"/>
      <c r="G963" s="1"/>
      <c r="H963" s="110"/>
      <c r="I963" s="110"/>
      <c r="J963" s="1"/>
      <c r="K963" s="1"/>
      <c r="L963" s="1"/>
      <c r="M963" s="1"/>
      <c r="N963" s="1"/>
      <c r="O963" s="1"/>
      <c r="P963" s="1"/>
      <c r="Q963" s="1"/>
      <c r="R963" s="1"/>
      <c r="S963" s="1"/>
      <c r="T963" s="1"/>
      <c r="U963" s="1"/>
      <c r="V963" s="1"/>
      <c r="W963" s="1"/>
      <c r="X963" s="1"/>
      <c r="Y963" s="1"/>
      <c r="Z963" s="1"/>
    </row>
    <row r="964" spans="1:26">
      <c r="A964" s="75"/>
      <c r="B964" s="1"/>
      <c r="C964" s="514"/>
      <c r="D964" s="687"/>
      <c r="E964" s="533"/>
      <c r="F964" s="1"/>
      <c r="G964" s="1"/>
      <c r="H964" s="110"/>
      <c r="I964" s="110"/>
      <c r="J964" s="1"/>
      <c r="K964" s="1"/>
      <c r="L964" s="1"/>
      <c r="M964" s="1"/>
      <c r="N964" s="1"/>
      <c r="O964" s="1"/>
      <c r="P964" s="1"/>
      <c r="Q964" s="1"/>
      <c r="R964" s="1"/>
      <c r="S964" s="1"/>
      <c r="T964" s="1"/>
      <c r="U964" s="1"/>
      <c r="V964" s="1"/>
      <c r="W964" s="1"/>
      <c r="X964" s="1"/>
      <c r="Y964" s="1"/>
      <c r="Z964" s="1"/>
    </row>
    <row r="965" spans="1:26">
      <c r="A965" s="75"/>
      <c r="B965" s="1"/>
      <c r="C965" s="514"/>
      <c r="D965" s="687"/>
      <c r="E965" s="533"/>
      <c r="F965" s="1"/>
      <c r="G965" s="1"/>
      <c r="H965" s="110"/>
      <c r="I965" s="110"/>
      <c r="J965" s="1"/>
      <c r="K965" s="1"/>
      <c r="L965" s="1"/>
      <c r="M965" s="1"/>
      <c r="N965" s="1"/>
      <c r="O965" s="1"/>
      <c r="P965" s="1"/>
      <c r="Q965" s="1"/>
      <c r="R965" s="1"/>
      <c r="S965" s="1"/>
      <c r="T965" s="1"/>
      <c r="U965" s="1"/>
      <c r="V965" s="1"/>
      <c r="W965" s="1"/>
      <c r="X965" s="1"/>
      <c r="Y965" s="1"/>
      <c r="Z965" s="1"/>
    </row>
    <row r="966" spans="1:26">
      <c r="A966" s="75"/>
      <c r="B966" s="1"/>
      <c r="C966" s="514"/>
      <c r="D966" s="687"/>
      <c r="E966" s="533"/>
      <c r="F966" s="1"/>
      <c r="G966" s="1"/>
      <c r="H966" s="110"/>
      <c r="I966" s="110"/>
      <c r="J966" s="1"/>
      <c r="K966" s="1"/>
      <c r="L966" s="1"/>
      <c r="M966" s="1"/>
      <c r="N966" s="1"/>
      <c r="O966" s="1"/>
      <c r="P966" s="1"/>
      <c r="Q966" s="1"/>
      <c r="R966" s="1"/>
      <c r="S966" s="1"/>
      <c r="T966" s="1"/>
      <c r="U966" s="1"/>
      <c r="V966" s="1"/>
      <c r="W966" s="1"/>
      <c r="X966" s="1"/>
      <c r="Y966" s="1"/>
      <c r="Z966" s="1"/>
    </row>
    <row r="967" spans="1:26">
      <c r="A967" s="75"/>
      <c r="B967" s="1"/>
      <c r="C967" s="514"/>
      <c r="D967" s="687"/>
      <c r="E967" s="533"/>
      <c r="F967" s="1"/>
      <c r="G967" s="1"/>
      <c r="H967" s="110"/>
      <c r="I967" s="110"/>
      <c r="J967" s="1"/>
      <c r="K967" s="1"/>
      <c r="L967" s="1"/>
      <c r="M967" s="1"/>
      <c r="N967" s="1"/>
      <c r="O967" s="1"/>
      <c r="P967" s="1"/>
      <c r="Q967" s="1"/>
      <c r="R967" s="1"/>
      <c r="S967" s="1"/>
      <c r="T967" s="1"/>
      <c r="U967" s="1"/>
      <c r="V967" s="1"/>
      <c r="W967" s="1"/>
      <c r="X967" s="1"/>
      <c r="Y967" s="1"/>
      <c r="Z967" s="1"/>
    </row>
    <row r="968" spans="1:26">
      <c r="A968" s="75"/>
      <c r="B968" s="1"/>
      <c r="C968" s="514"/>
      <c r="D968" s="687"/>
      <c r="E968" s="533"/>
      <c r="F968" s="1"/>
      <c r="G968" s="1"/>
      <c r="H968" s="110"/>
      <c r="I968" s="110"/>
      <c r="J968" s="1"/>
      <c r="K968" s="1"/>
      <c r="L968" s="1"/>
      <c r="M968" s="1"/>
      <c r="N968" s="1"/>
      <c r="O968" s="1"/>
      <c r="P968" s="1"/>
      <c r="Q968" s="1"/>
      <c r="R968" s="1"/>
      <c r="S968" s="1"/>
      <c r="T968" s="1"/>
      <c r="U968" s="1"/>
      <c r="V968" s="1"/>
      <c r="W968" s="1"/>
      <c r="X968" s="1"/>
      <c r="Y968" s="1"/>
      <c r="Z968" s="1"/>
    </row>
    <row r="969" spans="1:26">
      <c r="A969" s="75"/>
      <c r="B969" s="1"/>
      <c r="C969" s="514"/>
      <c r="D969" s="687"/>
      <c r="E969" s="533"/>
      <c r="F969" s="1"/>
      <c r="G969" s="1"/>
      <c r="H969" s="110"/>
      <c r="I969" s="110"/>
      <c r="J969" s="1"/>
      <c r="K969" s="1"/>
      <c r="L969" s="1"/>
      <c r="M969" s="1"/>
      <c r="N969" s="1"/>
      <c r="O969" s="1"/>
      <c r="P969" s="1"/>
      <c r="Q969" s="1"/>
      <c r="R969" s="1"/>
      <c r="S969" s="1"/>
      <c r="T969" s="1"/>
      <c r="U969" s="1"/>
      <c r="V969" s="1"/>
      <c r="W969" s="1"/>
      <c r="X969" s="1"/>
      <c r="Y969" s="1"/>
      <c r="Z969" s="1"/>
    </row>
    <row r="970" spans="1:26">
      <c r="A970" s="75"/>
      <c r="B970" s="1"/>
      <c r="C970" s="514"/>
      <c r="D970" s="687"/>
      <c r="E970" s="533"/>
      <c r="F970" s="1"/>
      <c r="G970" s="1"/>
      <c r="H970" s="110"/>
      <c r="I970" s="110"/>
      <c r="J970" s="1"/>
      <c r="K970" s="1"/>
      <c r="L970" s="1"/>
      <c r="M970" s="1"/>
      <c r="N970" s="1"/>
      <c r="O970" s="1"/>
      <c r="P970" s="1"/>
      <c r="Q970" s="1"/>
      <c r="R970" s="1"/>
      <c r="S970" s="1"/>
      <c r="T970" s="1"/>
      <c r="U970" s="1"/>
      <c r="V970" s="1"/>
      <c r="W970" s="1"/>
      <c r="X970" s="1"/>
      <c r="Y970" s="1"/>
      <c r="Z970" s="1"/>
    </row>
    <row r="971" spans="1:26">
      <c r="A971" s="75"/>
      <c r="B971" s="1"/>
      <c r="C971" s="514"/>
      <c r="D971" s="687"/>
      <c r="E971" s="533"/>
      <c r="F971" s="1"/>
      <c r="G971" s="1"/>
      <c r="H971" s="110"/>
      <c r="I971" s="110"/>
      <c r="J971" s="1"/>
      <c r="K971" s="1"/>
      <c r="L971" s="1"/>
      <c r="M971" s="1"/>
      <c r="N971" s="1"/>
      <c r="O971" s="1"/>
      <c r="P971" s="1"/>
      <c r="Q971" s="1"/>
      <c r="R971" s="1"/>
      <c r="S971" s="1"/>
      <c r="T971" s="1"/>
      <c r="U971" s="1"/>
      <c r="V971" s="1"/>
      <c r="W971" s="1"/>
      <c r="X971" s="1"/>
      <c r="Y971" s="1"/>
      <c r="Z971" s="1"/>
    </row>
    <row r="972" spans="1:26">
      <c r="A972" s="75"/>
      <c r="B972" s="1"/>
      <c r="C972" s="514"/>
      <c r="D972" s="687"/>
      <c r="E972" s="533"/>
      <c r="F972" s="1"/>
      <c r="G972" s="1"/>
      <c r="H972" s="110"/>
      <c r="I972" s="110"/>
      <c r="J972" s="1"/>
      <c r="K972" s="1"/>
      <c r="L972" s="1"/>
      <c r="M972" s="1"/>
      <c r="N972" s="1"/>
      <c r="O972" s="1"/>
      <c r="P972" s="1"/>
      <c r="Q972" s="1"/>
      <c r="R972" s="1"/>
      <c r="S972" s="1"/>
      <c r="T972" s="1"/>
      <c r="U972" s="1"/>
      <c r="V972" s="1"/>
      <c r="W972" s="1"/>
      <c r="X972" s="1"/>
      <c r="Y972" s="1"/>
      <c r="Z972" s="1"/>
    </row>
    <row r="973" spans="1:26">
      <c r="A973" s="75"/>
      <c r="B973" s="1"/>
      <c r="C973" s="514"/>
      <c r="D973" s="687"/>
      <c r="E973" s="533"/>
      <c r="F973" s="1"/>
      <c r="G973" s="1"/>
      <c r="H973" s="110"/>
      <c r="I973" s="110"/>
      <c r="J973" s="1"/>
      <c r="K973" s="1"/>
      <c r="L973" s="1"/>
      <c r="M973" s="1"/>
      <c r="N973" s="1"/>
      <c r="O973" s="1"/>
      <c r="P973" s="1"/>
      <c r="Q973" s="1"/>
      <c r="R973" s="1"/>
      <c r="S973" s="1"/>
      <c r="T973" s="1"/>
      <c r="U973" s="1"/>
      <c r="V973" s="1"/>
      <c r="W973" s="1"/>
      <c r="X973" s="1"/>
      <c r="Y973" s="1"/>
      <c r="Z973" s="1"/>
    </row>
    <row r="974" spans="1:26">
      <c r="A974" s="75"/>
      <c r="B974" s="1"/>
      <c r="C974" s="514"/>
      <c r="D974" s="687"/>
      <c r="E974" s="533"/>
      <c r="F974" s="1"/>
      <c r="G974" s="1"/>
      <c r="H974" s="110"/>
      <c r="I974" s="110"/>
      <c r="J974" s="1"/>
      <c r="K974" s="1"/>
      <c r="L974" s="1"/>
      <c r="M974" s="1"/>
      <c r="N974" s="1"/>
      <c r="O974" s="1"/>
      <c r="P974" s="1"/>
      <c r="Q974" s="1"/>
      <c r="R974" s="1"/>
      <c r="S974" s="1"/>
      <c r="T974" s="1"/>
      <c r="U974" s="1"/>
      <c r="V974" s="1"/>
      <c r="W974" s="1"/>
      <c r="X974" s="1"/>
      <c r="Y974" s="1"/>
      <c r="Z974" s="1"/>
    </row>
    <row r="975" spans="1:26">
      <c r="A975" s="75"/>
      <c r="B975" s="1"/>
      <c r="C975" s="514"/>
      <c r="D975" s="687"/>
      <c r="E975" s="533"/>
      <c r="F975" s="1"/>
      <c r="G975" s="1"/>
      <c r="H975" s="110"/>
      <c r="I975" s="110"/>
      <c r="J975" s="1"/>
      <c r="K975" s="1"/>
      <c r="L975" s="1"/>
      <c r="M975" s="1"/>
      <c r="N975" s="1"/>
      <c r="O975" s="1"/>
      <c r="P975" s="1"/>
      <c r="Q975" s="1"/>
      <c r="R975" s="1"/>
      <c r="S975" s="1"/>
      <c r="T975" s="1"/>
      <c r="U975" s="1"/>
      <c r="V975" s="1"/>
      <c r="W975" s="1"/>
      <c r="X975" s="1"/>
      <c r="Y975" s="1"/>
      <c r="Z975" s="1"/>
    </row>
    <row r="976" spans="1:26">
      <c r="A976" s="75"/>
      <c r="B976" s="1"/>
      <c r="C976" s="514"/>
      <c r="D976" s="687"/>
      <c r="E976" s="533"/>
      <c r="F976" s="1"/>
      <c r="G976" s="1"/>
      <c r="H976" s="110"/>
      <c r="I976" s="110"/>
      <c r="J976" s="1"/>
      <c r="K976" s="1"/>
      <c r="L976" s="1"/>
      <c r="M976" s="1"/>
      <c r="N976" s="1"/>
      <c r="O976" s="1"/>
      <c r="P976" s="1"/>
      <c r="Q976" s="1"/>
      <c r="R976" s="1"/>
      <c r="S976" s="1"/>
      <c r="T976" s="1"/>
      <c r="U976" s="1"/>
      <c r="V976" s="1"/>
      <c r="W976" s="1"/>
      <c r="X976" s="1"/>
      <c r="Y976" s="1"/>
      <c r="Z976" s="1"/>
    </row>
    <row r="977" spans="1:26">
      <c r="A977" s="75"/>
      <c r="B977" s="1"/>
      <c r="C977" s="514"/>
      <c r="D977" s="687"/>
      <c r="E977" s="533"/>
      <c r="F977" s="1"/>
      <c r="G977" s="1"/>
      <c r="H977" s="110"/>
      <c r="I977" s="110"/>
      <c r="J977" s="1"/>
      <c r="K977" s="1"/>
      <c r="L977" s="1"/>
      <c r="M977" s="1"/>
      <c r="N977" s="1"/>
      <c r="O977" s="1"/>
      <c r="P977" s="1"/>
      <c r="Q977" s="1"/>
      <c r="R977" s="1"/>
      <c r="S977" s="1"/>
      <c r="T977" s="1"/>
      <c r="U977" s="1"/>
      <c r="V977" s="1"/>
      <c r="W977" s="1"/>
      <c r="X977" s="1"/>
      <c r="Y977" s="1"/>
      <c r="Z977" s="1"/>
    </row>
    <row r="978" spans="1:26">
      <c r="A978" s="75"/>
      <c r="B978" s="1"/>
      <c r="C978" s="514"/>
      <c r="D978" s="687"/>
      <c r="E978" s="533"/>
      <c r="F978" s="1"/>
      <c r="G978" s="1"/>
      <c r="H978" s="110"/>
      <c r="I978" s="110"/>
      <c r="J978" s="1"/>
      <c r="K978" s="1"/>
      <c r="L978" s="1"/>
      <c r="M978" s="1"/>
      <c r="N978" s="1"/>
      <c r="O978" s="1"/>
      <c r="P978" s="1"/>
      <c r="Q978" s="1"/>
      <c r="R978" s="1"/>
      <c r="S978" s="1"/>
      <c r="T978" s="1"/>
      <c r="U978" s="1"/>
      <c r="V978" s="1"/>
      <c r="W978" s="1"/>
      <c r="X978" s="1"/>
      <c r="Y978" s="1"/>
      <c r="Z978" s="1"/>
    </row>
    <row r="979" spans="1:26">
      <c r="A979" s="75"/>
      <c r="B979" s="1"/>
      <c r="C979" s="514"/>
      <c r="D979" s="687"/>
      <c r="E979" s="533"/>
      <c r="F979" s="1"/>
      <c r="G979" s="1"/>
      <c r="H979" s="110"/>
      <c r="I979" s="110"/>
      <c r="J979" s="1"/>
      <c r="K979" s="1"/>
      <c r="L979" s="1"/>
      <c r="M979" s="1"/>
      <c r="N979" s="1"/>
      <c r="O979" s="1"/>
      <c r="P979" s="1"/>
      <c r="Q979" s="1"/>
      <c r="R979" s="1"/>
      <c r="S979" s="1"/>
      <c r="T979" s="1"/>
      <c r="U979" s="1"/>
      <c r="V979" s="1"/>
      <c r="W979" s="1"/>
      <c r="X979" s="1"/>
      <c r="Y979" s="1"/>
      <c r="Z979" s="1"/>
    </row>
    <row r="980" spans="1:26">
      <c r="A980" s="75"/>
      <c r="B980" s="1"/>
      <c r="C980" s="514"/>
      <c r="D980" s="687"/>
      <c r="E980" s="533"/>
      <c r="F980" s="1"/>
      <c r="G980" s="1"/>
      <c r="H980" s="110"/>
      <c r="I980" s="110"/>
      <c r="J980" s="1"/>
      <c r="K980" s="1"/>
      <c r="L980" s="1"/>
      <c r="M980" s="1"/>
      <c r="N980" s="1"/>
      <c r="O980" s="1"/>
      <c r="P980" s="1"/>
      <c r="Q980" s="1"/>
      <c r="R980" s="1"/>
      <c r="S980" s="1"/>
      <c r="T980" s="1"/>
      <c r="U980" s="1"/>
      <c r="V980" s="1"/>
      <c r="W980" s="1"/>
      <c r="X980" s="1"/>
      <c r="Y980" s="1"/>
      <c r="Z980" s="1"/>
    </row>
    <row r="981" spans="1:26">
      <c r="A981" s="75"/>
      <c r="B981" s="1"/>
      <c r="C981" s="514"/>
      <c r="D981" s="687"/>
      <c r="E981" s="533"/>
      <c r="F981" s="1"/>
      <c r="G981" s="1"/>
      <c r="H981" s="110"/>
      <c r="I981" s="110"/>
      <c r="J981" s="1"/>
      <c r="K981" s="1"/>
      <c r="L981" s="1"/>
      <c r="M981" s="1"/>
      <c r="N981" s="1"/>
      <c r="O981" s="1"/>
      <c r="P981" s="1"/>
      <c r="Q981" s="1"/>
      <c r="R981" s="1"/>
      <c r="S981" s="1"/>
      <c r="T981" s="1"/>
      <c r="U981" s="1"/>
      <c r="V981" s="1"/>
      <c r="W981" s="1"/>
      <c r="X981" s="1"/>
      <c r="Y981" s="1"/>
      <c r="Z981" s="1"/>
    </row>
    <row r="982" spans="1:26">
      <c r="A982" s="75"/>
      <c r="B982" s="1"/>
      <c r="C982" s="514"/>
      <c r="D982" s="687"/>
      <c r="E982" s="533"/>
      <c r="F982" s="1"/>
      <c r="G982" s="1"/>
      <c r="H982" s="110"/>
      <c r="I982" s="110"/>
      <c r="J982" s="1"/>
      <c r="K982" s="1"/>
      <c r="L982" s="1"/>
      <c r="M982" s="1"/>
      <c r="N982" s="1"/>
      <c r="O982" s="1"/>
      <c r="P982" s="1"/>
      <c r="Q982" s="1"/>
      <c r="R982" s="1"/>
      <c r="S982" s="1"/>
      <c r="T982" s="1"/>
      <c r="U982" s="1"/>
      <c r="V982" s="1"/>
      <c r="W982" s="1"/>
      <c r="X982" s="1"/>
      <c r="Y982" s="1"/>
      <c r="Z982" s="1"/>
    </row>
    <row r="983" spans="1:26">
      <c r="A983" s="75"/>
      <c r="B983" s="1"/>
      <c r="C983" s="514"/>
      <c r="D983" s="687"/>
      <c r="E983" s="533"/>
      <c r="F983" s="1"/>
      <c r="G983" s="1"/>
      <c r="H983" s="110"/>
      <c r="I983" s="110"/>
      <c r="J983" s="1"/>
      <c r="K983" s="1"/>
      <c r="L983" s="1"/>
      <c r="M983" s="1"/>
      <c r="N983" s="1"/>
      <c r="O983" s="1"/>
      <c r="P983" s="1"/>
      <c r="Q983" s="1"/>
      <c r="R983" s="1"/>
      <c r="S983" s="1"/>
      <c r="T983" s="1"/>
      <c r="U983" s="1"/>
      <c r="V983" s="1"/>
      <c r="W983" s="1"/>
      <c r="X983" s="1"/>
      <c r="Y983" s="1"/>
      <c r="Z983" s="1"/>
    </row>
    <row r="984" spans="1:26">
      <c r="A984" s="75"/>
      <c r="B984" s="1"/>
      <c r="C984" s="514"/>
      <c r="D984" s="687"/>
      <c r="E984" s="533"/>
      <c r="F984" s="1"/>
      <c r="G984" s="1"/>
      <c r="H984" s="110"/>
      <c r="I984" s="110"/>
      <c r="J984" s="1"/>
      <c r="K984" s="1"/>
      <c r="L984" s="1"/>
      <c r="M984" s="1"/>
      <c r="N984" s="1"/>
      <c r="O984" s="1"/>
      <c r="P984" s="1"/>
      <c r="Q984" s="1"/>
      <c r="R984" s="1"/>
      <c r="S984" s="1"/>
      <c r="T984" s="1"/>
      <c r="U984" s="1"/>
      <c r="V984" s="1"/>
      <c r="W984" s="1"/>
      <c r="X984" s="1"/>
      <c r="Y984" s="1"/>
      <c r="Z984" s="1"/>
    </row>
    <row r="985" spans="1:26">
      <c r="A985" s="75"/>
      <c r="B985" s="1"/>
      <c r="C985" s="514"/>
      <c r="D985" s="687"/>
      <c r="E985" s="533"/>
      <c r="F985" s="1"/>
      <c r="G985" s="1"/>
      <c r="H985" s="110"/>
      <c r="I985" s="110"/>
      <c r="J985" s="1"/>
      <c r="K985" s="1"/>
      <c r="L985" s="1"/>
      <c r="M985" s="1"/>
      <c r="N985" s="1"/>
      <c r="O985" s="1"/>
      <c r="P985" s="1"/>
      <c r="Q985" s="1"/>
      <c r="R985" s="1"/>
      <c r="S985" s="1"/>
      <c r="T985" s="1"/>
      <c r="U985" s="1"/>
      <c r="V985" s="1"/>
      <c r="W985" s="1"/>
      <c r="X985" s="1"/>
      <c r="Y985" s="1"/>
      <c r="Z985" s="1"/>
    </row>
    <row r="986" spans="1:26">
      <c r="A986" s="75"/>
      <c r="B986" s="1"/>
      <c r="C986" s="514"/>
      <c r="D986" s="687"/>
      <c r="E986" s="533"/>
      <c r="F986" s="1"/>
      <c r="G986" s="1"/>
      <c r="H986" s="110"/>
      <c r="I986" s="110"/>
      <c r="J986" s="1"/>
      <c r="K986" s="1"/>
      <c r="L986" s="1"/>
      <c r="M986" s="1"/>
      <c r="N986" s="1"/>
      <c r="O986" s="1"/>
      <c r="P986" s="1"/>
      <c r="Q986" s="1"/>
      <c r="R986" s="1"/>
      <c r="S986" s="1"/>
      <c r="T986" s="1"/>
      <c r="U986" s="1"/>
      <c r="V986" s="1"/>
      <c r="W986" s="1"/>
      <c r="X986" s="1"/>
      <c r="Y986" s="1"/>
      <c r="Z986" s="1"/>
    </row>
    <row r="987" spans="1:26">
      <c r="A987" s="75"/>
      <c r="B987" s="1"/>
      <c r="C987" s="514"/>
      <c r="D987" s="687"/>
      <c r="E987" s="533"/>
      <c r="F987" s="1"/>
      <c r="G987" s="1"/>
      <c r="H987" s="110"/>
      <c r="I987" s="110"/>
      <c r="J987" s="1"/>
      <c r="K987" s="1"/>
      <c r="L987" s="1"/>
      <c r="M987" s="1"/>
      <c r="N987" s="1"/>
      <c r="O987" s="1"/>
      <c r="P987" s="1"/>
      <c r="Q987" s="1"/>
      <c r="R987" s="1"/>
      <c r="S987" s="1"/>
      <c r="T987" s="1"/>
      <c r="U987" s="1"/>
      <c r="V987" s="1"/>
      <c r="W987" s="1"/>
      <c r="X987" s="1"/>
      <c r="Y987" s="1"/>
      <c r="Z987" s="1"/>
    </row>
    <row r="988" spans="1:26">
      <c r="A988" s="75"/>
      <c r="B988" s="1"/>
      <c r="C988" s="514"/>
      <c r="D988" s="687"/>
      <c r="E988" s="533"/>
      <c r="F988" s="1"/>
      <c r="G988" s="1"/>
      <c r="H988" s="110"/>
      <c r="I988" s="110"/>
      <c r="J988" s="1"/>
      <c r="K988" s="1"/>
      <c r="L988" s="1"/>
      <c r="M988" s="1"/>
      <c r="N988" s="1"/>
      <c r="O988" s="1"/>
      <c r="P988" s="1"/>
      <c r="Q988" s="1"/>
      <c r="R988" s="1"/>
      <c r="S988" s="1"/>
      <c r="T988" s="1"/>
      <c r="U988" s="1"/>
      <c r="V988" s="1"/>
      <c r="W988" s="1"/>
      <c r="X988" s="1"/>
      <c r="Y988" s="1"/>
      <c r="Z988" s="1"/>
    </row>
    <row r="989" spans="1:26">
      <c r="A989" s="75"/>
      <c r="B989" s="1"/>
      <c r="C989" s="514"/>
      <c r="D989" s="687"/>
      <c r="E989" s="533"/>
      <c r="F989" s="1"/>
      <c r="G989" s="1"/>
      <c r="H989" s="110"/>
      <c r="I989" s="110"/>
      <c r="J989" s="1"/>
      <c r="K989" s="1"/>
      <c r="L989" s="1"/>
      <c r="M989" s="1"/>
      <c r="N989" s="1"/>
      <c r="O989" s="1"/>
      <c r="P989" s="1"/>
      <c r="Q989" s="1"/>
      <c r="R989" s="1"/>
      <c r="S989" s="1"/>
      <c r="T989" s="1"/>
      <c r="U989" s="1"/>
      <c r="V989" s="1"/>
      <c r="W989" s="1"/>
      <c r="X989" s="1"/>
      <c r="Y989" s="1"/>
      <c r="Z989" s="1"/>
    </row>
    <row r="990" spans="1:26">
      <c r="A990" s="75"/>
      <c r="B990" s="1"/>
      <c r="C990" s="514"/>
      <c r="D990" s="687"/>
      <c r="E990" s="533"/>
      <c r="F990" s="1"/>
      <c r="G990" s="1"/>
      <c r="H990" s="110"/>
      <c r="I990" s="110"/>
      <c r="J990" s="1"/>
      <c r="K990" s="1"/>
      <c r="L990" s="1"/>
      <c r="M990" s="1"/>
      <c r="N990" s="1"/>
      <c r="O990" s="1"/>
      <c r="P990" s="1"/>
      <c r="Q990" s="1"/>
      <c r="R990" s="1"/>
      <c r="S990" s="1"/>
      <c r="T990" s="1"/>
      <c r="U990" s="1"/>
      <c r="V990" s="1"/>
      <c r="W990" s="1"/>
      <c r="X990" s="1"/>
      <c r="Y990" s="1"/>
      <c r="Z990" s="1"/>
    </row>
    <row r="991" spans="1:26">
      <c r="A991" s="75"/>
      <c r="B991" s="1"/>
      <c r="C991" s="514"/>
      <c r="D991" s="687"/>
      <c r="E991" s="533"/>
      <c r="F991" s="1"/>
      <c r="G991" s="1"/>
      <c r="H991" s="110"/>
      <c r="I991" s="110"/>
      <c r="J991" s="1"/>
      <c r="K991" s="1"/>
      <c r="L991" s="1"/>
      <c r="M991" s="1"/>
      <c r="N991" s="1"/>
      <c r="O991" s="1"/>
      <c r="P991" s="1"/>
      <c r="Q991" s="1"/>
      <c r="R991" s="1"/>
      <c r="S991" s="1"/>
      <c r="T991" s="1"/>
      <c r="U991" s="1"/>
      <c r="V991" s="1"/>
      <c r="W991" s="1"/>
      <c r="X991" s="1"/>
      <c r="Y991" s="1"/>
      <c r="Z991" s="1"/>
    </row>
    <row r="992" spans="1:26">
      <c r="A992" s="75"/>
      <c r="B992" s="1"/>
      <c r="C992" s="514"/>
      <c r="D992" s="687"/>
      <c r="E992" s="533"/>
      <c r="F992" s="1"/>
      <c r="G992" s="1"/>
      <c r="H992" s="110"/>
      <c r="I992" s="110"/>
      <c r="J992" s="1"/>
      <c r="K992" s="1"/>
      <c r="L992" s="1"/>
      <c r="M992" s="1"/>
      <c r="N992" s="1"/>
      <c r="O992" s="1"/>
      <c r="P992" s="1"/>
      <c r="Q992" s="1"/>
      <c r="R992" s="1"/>
      <c r="S992" s="1"/>
      <c r="T992" s="1"/>
      <c r="U992" s="1"/>
      <c r="V992" s="1"/>
      <c r="W992" s="1"/>
      <c r="X992" s="1"/>
      <c r="Y992" s="1"/>
      <c r="Z992" s="1"/>
    </row>
    <row r="993" spans="1:26">
      <c r="A993" s="75"/>
      <c r="B993" s="1"/>
      <c r="C993" s="514"/>
      <c r="D993" s="687"/>
      <c r="E993" s="533"/>
      <c r="F993" s="1"/>
      <c r="G993" s="1"/>
      <c r="H993" s="110"/>
      <c r="I993" s="110"/>
      <c r="J993" s="1"/>
      <c r="K993" s="1"/>
      <c r="L993" s="1"/>
      <c r="M993" s="1"/>
      <c r="N993" s="1"/>
      <c r="O993" s="1"/>
      <c r="P993" s="1"/>
      <c r="Q993" s="1"/>
      <c r="R993" s="1"/>
      <c r="S993" s="1"/>
      <c r="T993" s="1"/>
      <c r="U993" s="1"/>
      <c r="V993" s="1"/>
      <c r="W993" s="1"/>
      <c r="X993" s="1"/>
      <c r="Y993" s="1"/>
      <c r="Z993" s="1"/>
    </row>
    <row r="994" spans="1:26">
      <c r="A994" s="75"/>
      <c r="B994" s="1"/>
      <c r="C994" s="514"/>
      <c r="D994" s="687"/>
      <c r="E994" s="533"/>
      <c r="F994" s="1"/>
      <c r="G994" s="1"/>
      <c r="H994" s="110"/>
      <c r="I994" s="110"/>
      <c r="J994" s="1"/>
      <c r="K994" s="1"/>
      <c r="L994" s="1"/>
      <c r="M994" s="1"/>
      <c r="N994" s="1"/>
      <c r="O994" s="1"/>
      <c r="P994" s="1"/>
      <c r="Q994" s="1"/>
      <c r="R994" s="1"/>
      <c r="S994" s="1"/>
      <c r="T994" s="1"/>
      <c r="U994" s="1"/>
      <c r="V994" s="1"/>
      <c r="W994" s="1"/>
      <c r="X994" s="1"/>
      <c r="Y994" s="1"/>
      <c r="Z994" s="1"/>
    </row>
    <row r="995" spans="1:26">
      <c r="A995" s="75"/>
      <c r="B995" s="1"/>
      <c r="C995" s="514"/>
      <c r="D995" s="687"/>
      <c r="E995" s="533"/>
      <c r="F995" s="1"/>
      <c r="G995" s="1"/>
      <c r="H995" s="110"/>
      <c r="I995" s="110"/>
      <c r="J995" s="1"/>
      <c r="K995" s="1"/>
      <c r="L995" s="1"/>
      <c r="M995" s="1"/>
      <c r="N995" s="1"/>
      <c r="O995" s="1"/>
      <c r="P995" s="1"/>
      <c r="Q995" s="1"/>
      <c r="R995" s="1"/>
      <c r="S995" s="1"/>
      <c r="T995" s="1"/>
      <c r="U995" s="1"/>
      <c r="V995" s="1"/>
      <c r="W995" s="1"/>
      <c r="X995" s="1"/>
      <c r="Y995" s="1"/>
      <c r="Z995" s="1"/>
    </row>
    <row r="996" spans="1:26">
      <c r="A996" s="75"/>
      <c r="B996" s="1"/>
      <c r="C996" s="514"/>
      <c r="D996" s="687"/>
      <c r="E996" s="533"/>
      <c r="F996" s="1"/>
      <c r="G996" s="1"/>
      <c r="H996" s="110"/>
      <c r="I996" s="110"/>
      <c r="J996" s="1"/>
      <c r="K996" s="1"/>
      <c r="L996" s="1"/>
      <c r="M996" s="1"/>
      <c r="N996" s="1"/>
      <c r="O996" s="1"/>
      <c r="P996" s="1"/>
      <c r="Q996" s="1"/>
      <c r="R996" s="1"/>
      <c r="S996" s="1"/>
      <c r="T996" s="1"/>
      <c r="U996" s="1"/>
      <c r="V996" s="1"/>
      <c r="W996" s="1"/>
      <c r="X996" s="1"/>
      <c r="Y996" s="1"/>
      <c r="Z996" s="1"/>
    </row>
    <row r="997" spans="1:26">
      <c r="A997" s="75"/>
      <c r="B997" s="1"/>
      <c r="C997" s="514"/>
      <c r="D997" s="687"/>
      <c r="E997" s="533"/>
      <c r="F997" s="1"/>
      <c r="G997" s="1"/>
      <c r="H997" s="110"/>
      <c r="I997" s="110"/>
      <c r="J997" s="1"/>
      <c r="K997" s="1"/>
      <c r="L997" s="1"/>
      <c r="M997" s="1"/>
      <c r="N997" s="1"/>
      <c r="O997" s="1"/>
      <c r="P997" s="1"/>
      <c r="Q997" s="1"/>
      <c r="R997" s="1"/>
      <c r="S997" s="1"/>
      <c r="T997" s="1"/>
      <c r="U997" s="1"/>
      <c r="V997" s="1"/>
      <c r="W997" s="1"/>
      <c r="X997" s="1"/>
      <c r="Y997" s="1"/>
      <c r="Z997" s="1"/>
    </row>
    <row r="998" spans="1:26">
      <c r="A998" s="75"/>
      <c r="B998" s="1"/>
      <c r="C998" s="514"/>
      <c r="D998" s="687"/>
      <c r="E998" s="533"/>
      <c r="F998" s="1"/>
      <c r="G998" s="1"/>
      <c r="H998" s="110"/>
      <c r="I998" s="110"/>
      <c r="J998" s="1"/>
      <c r="K998" s="1"/>
      <c r="L998" s="1"/>
      <c r="M998" s="1"/>
      <c r="N998" s="1"/>
      <c r="O998" s="1"/>
      <c r="P998" s="1"/>
      <c r="Q998" s="1"/>
      <c r="R998" s="1"/>
      <c r="S998" s="1"/>
      <c r="T998" s="1"/>
      <c r="U998" s="1"/>
      <c r="V998" s="1"/>
      <c r="W998" s="1"/>
      <c r="X998" s="1"/>
      <c r="Y998" s="1"/>
      <c r="Z998" s="1"/>
    </row>
    <row r="999" spans="1:26">
      <c r="A999" s="75"/>
      <c r="B999" s="1"/>
      <c r="C999" s="514"/>
      <c r="D999" s="687"/>
      <c r="E999" s="533"/>
      <c r="F999" s="1"/>
      <c r="G999" s="1"/>
      <c r="H999" s="110"/>
      <c r="I999" s="110"/>
      <c r="J999" s="1"/>
      <c r="K999" s="1"/>
      <c r="L999" s="1"/>
      <c r="M999" s="1"/>
      <c r="N999" s="1"/>
      <c r="O999" s="1"/>
      <c r="P999" s="1"/>
      <c r="Q999" s="1"/>
      <c r="R999" s="1"/>
      <c r="S999" s="1"/>
      <c r="T999" s="1"/>
      <c r="U999" s="1"/>
      <c r="V999" s="1"/>
      <c r="W999" s="1"/>
      <c r="X999" s="1"/>
      <c r="Y999" s="1"/>
      <c r="Z999" s="1"/>
    </row>
    <row r="1000" spans="1:26">
      <c r="A1000" s="75"/>
      <c r="B1000" s="1"/>
      <c r="C1000" s="514"/>
      <c r="D1000" s="687"/>
      <c r="E1000" s="533"/>
      <c r="F1000" s="1"/>
      <c r="G1000" s="1"/>
      <c r="H1000" s="110"/>
      <c r="I1000" s="110"/>
      <c r="J1000" s="1"/>
      <c r="K1000" s="1"/>
      <c r="L1000" s="1"/>
      <c r="M1000" s="1"/>
      <c r="N1000" s="1"/>
      <c r="O1000" s="1"/>
      <c r="P1000" s="1"/>
      <c r="Q1000" s="1"/>
      <c r="R1000" s="1"/>
      <c r="S1000" s="1"/>
      <c r="T1000" s="1"/>
      <c r="U1000" s="1"/>
      <c r="V1000" s="1"/>
      <c r="W1000" s="1"/>
      <c r="X1000" s="1"/>
      <c r="Y1000" s="1"/>
      <c r="Z1000" s="1"/>
    </row>
    <row r="1001" spans="1:26">
      <c r="A1001" s="75"/>
      <c r="B1001" s="1"/>
      <c r="C1001" s="514"/>
      <c r="D1001" s="687"/>
      <c r="E1001" s="533"/>
      <c r="F1001" s="1"/>
      <c r="G1001" s="1"/>
      <c r="H1001" s="110"/>
      <c r="I1001" s="110"/>
      <c r="J1001" s="1"/>
      <c r="K1001" s="1"/>
      <c r="L1001" s="1"/>
      <c r="M1001" s="1"/>
      <c r="N1001" s="1"/>
      <c r="O1001" s="1"/>
      <c r="P1001" s="1"/>
      <c r="Q1001" s="1"/>
      <c r="R1001" s="1"/>
      <c r="S1001" s="1"/>
      <c r="T1001" s="1"/>
      <c r="U1001" s="1"/>
      <c r="V1001" s="1"/>
      <c r="W1001" s="1"/>
      <c r="X1001" s="1"/>
      <c r="Y1001" s="1"/>
      <c r="Z1001" s="1"/>
    </row>
    <row r="1002" spans="1:26">
      <c r="A1002" s="75"/>
      <c r="B1002" s="1"/>
      <c r="C1002" s="514"/>
      <c r="D1002" s="687"/>
      <c r="E1002" s="533"/>
      <c r="F1002" s="1"/>
      <c r="G1002" s="1"/>
      <c r="H1002" s="110"/>
      <c r="I1002" s="110"/>
      <c r="J1002" s="1"/>
      <c r="K1002" s="1"/>
      <c r="L1002" s="1"/>
      <c r="M1002" s="1"/>
      <c r="N1002" s="1"/>
      <c r="O1002" s="1"/>
      <c r="P1002" s="1"/>
      <c r="Q1002" s="1"/>
      <c r="R1002" s="1"/>
      <c r="S1002" s="1"/>
      <c r="T1002" s="1"/>
      <c r="U1002" s="1"/>
      <c r="V1002" s="1"/>
      <c r="W1002" s="1"/>
      <c r="X1002" s="1"/>
      <c r="Y1002" s="1"/>
      <c r="Z1002" s="1"/>
    </row>
    <row r="1003" spans="1:26">
      <c r="A1003" s="75"/>
      <c r="B1003" s="1"/>
      <c r="C1003" s="514"/>
      <c r="D1003" s="687"/>
      <c r="E1003" s="533"/>
      <c r="F1003" s="1"/>
      <c r="G1003" s="1"/>
      <c r="H1003" s="110"/>
      <c r="I1003" s="110"/>
      <c r="J1003" s="1"/>
      <c r="K1003" s="1"/>
      <c r="L1003" s="1"/>
      <c r="M1003" s="1"/>
      <c r="N1003" s="1"/>
      <c r="O1003" s="1"/>
      <c r="P1003" s="1"/>
      <c r="Q1003" s="1"/>
      <c r="R1003" s="1"/>
      <c r="S1003" s="1"/>
      <c r="T1003" s="1"/>
      <c r="U1003" s="1"/>
      <c r="V1003" s="1"/>
      <c r="W1003" s="1"/>
      <c r="X1003" s="1"/>
      <c r="Y1003" s="1"/>
      <c r="Z1003" s="1"/>
    </row>
    <row r="1004" spans="1:26">
      <c r="A1004" s="75"/>
      <c r="B1004" s="1"/>
      <c r="C1004" s="514"/>
      <c r="D1004" s="687"/>
      <c r="E1004" s="533"/>
      <c r="F1004" s="1"/>
      <c r="G1004" s="1"/>
      <c r="H1004" s="110"/>
      <c r="I1004" s="110"/>
      <c r="J1004" s="1"/>
      <c r="K1004" s="1"/>
      <c r="L1004" s="1"/>
      <c r="M1004" s="1"/>
      <c r="N1004" s="1"/>
      <c r="O1004" s="1"/>
      <c r="P1004" s="1"/>
      <c r="Q1004" s="1"/>
      <c r="R1004" s="1"/>
      <c r="S1004" s="1"/>
      <c r="T1004" s="1"/>
      <c r="U1004" s="1"/>
      <c r="V1004" s="1"/>
      <c r="W1004" s="1"/>
      <c r="X1004" s="1"/>
      <c r="Y1004" s="1"/>
      <c r="Z1004" s="1"/>
    </row>
    <row r="1005" spans="1:26">
      <c r="A1005" s="75"/>
      <c r="B1005" s="1"/>
      <c r="C1005" s="514"/>
      <c r="D1005" s="687"/>
      <c r="E1005" s="533"/>
      <c r="F1005" s="1"/>
      <c r="G1005" s="1"/>
      <c r="H1005" s="110"/>
      <c r="I1005" s="110"/>
      <c r="J1005" s="1"/>
      <c r="K1005" s="1"/>
      <c r="L1005" s="1"/>
      <c r="M1005" s="1"/>
      <c r="N1005" s="1"/>
      <c r="O1005" s="1"/>
      <c r="P1005" s="1"/>
      <c r="Q1005" s="1"/>
      <c r="R1005" s="1"/>
      <c r="S1005" s="1"/>
      <c r="T1005" s="1"/>
      <c r="U1005" s="1"/>
      <c r="V1005" s="1"/>
      <c r="W1005" s="1"/>
      <c r="X1005" s="1"/>
      <c r="Y1005" s="1"/>
      <c r="Z1005" s="1"/>
    </row>
    <row r="1006" spans="1:26">
      <c r="A1006" s="75"/>
      <c r="B1006" s="1"/>
      <c r="C1006" s="514"/>
      <c r="D1006" s="687"/>
      <c r="E1006" s="533"/>
      <c r="F1006" s="1"/>
      <c r="G1006" s="1"/>
      <c r="H1006" s="110"/>
      <c r="I1006" s="110"/>
      <c r="J1006" s="1"/>
      <c r="K1006" s="1"/>
      <c r="L1006" s="1"/>
      <c r="M1006" s="1"/>
      <c r="N1006" s="1"/>
      <c r="O1006" s="1"/>
      <c r="P1006" s="1"/>
      <c r="Q1006" s="1"/>
      <c r="R1006" s="1"/>
      <c r="S1006" s="1"/>
      <c r="T1006" s="1"/>
      <c r="U1006" s="1"/>
      <c r="V1006" s="1"/>
      <c r="W1006" s="1"/>
      <c r="X1006" s="1"/>
      <c r="Y1006" s="1"/>
      <c r="Z1006" s="1"/>
    </row>
    <row r="1007" spans="1:26">
      <c r="A1007" s="75"/>
      <c r="B1007" s="1"/>
      <c r="C1007" s="514"/>
      <c r="D1007" s="687"/>
      <c r="E1007" s="533"/>
      <c r="F1007" s="1"/>
      <c r="G1007" s="1"/>
      <c r="H1007" s="110"/>
      <c r="I1007" s="110"/>
      <c r="J1007" s="1"/>
      <c r="K1007" s="1"/>
      <c r="L1007" s="1"/>
      <c r="M1007" s="1"/>
      <c r="N1007" s="1"/>
      <c r="O1007" s="1"/>
      <c r="P1007" s="1"/>
      <c r="Q1007" s="1"/>
      <c r="R1007" s="1"/>
      <c r="S1007" s="1"/>
      <c r="T1007" s="1"/>
      <c r="U1007" s="1"/>
      <c r="V1007" s="1"/>
      <c r="W1007" s="1"/>
      <c r="X1007" s="1"/>
      <c r="Y1007" s="1"/>
      <c r="Z1007" s="1"/>
    </row>
    <row r="1008" spans="1:26">
      <c r="A1008" s="75"/>
      <c r="B1008" s="1"/>
      <c r="C1008" s="514"/>
      <c r="D1008" s="687"/>
      <c r="E1008" s="533"/>
      <c r="F1008" s="1"/>
      <c r="G1008" s="1"/>
      <c r="H1008" s="110"/>
      <c r="I1008" s="110"/>
      <c r="J1008" s="1"/>
      <c r="K1008" s="1"/>
      <c r="L1008" s="1"/>
      <c r="M1008" s="1"/>
      <c r="N1008" s="1"/>
      <c r="O1008" s="1"/>
      <c r="P1008" s="1"/>
      <c r="Q1008" s="1"/>
      <c r="R1008" s="1"/>
      <c r="S1008" s="1"/>
      <c r="T1008" s="1"/>
      <c r="U1008" s="1"/>
      <c r="V1008" s="1"/>
      <c r="W1008" s="1"/>
      <c r="X1008" s="1"/>
      <c r="Y1008" s="1"/>
      <c r="Z1008" s="1"/>
    </row>
    <row r="1009" spans="1:26">
      <c r="A1009" s="75"/>
      <c r="B1009" s="1"/>
      <c r="C1009" s="514"/>
      <c r="D1009" s="687"/>
      <c r="E1009" s="533"/>
      <c r="F1009" s="1"/>
      <c r="G1009" s="1"/>
      <c r="H1009" s="110"/>
      <c r="I1009" s="110"/>
      <c r="J1009" s="1"/>
      <c r="K1009" s="1"/>
      <c r="L1009" s="1"/>
      <c r="M1009" s="1"/>
      <c r="N1009" s="1"/>
      <c r="O1009" s="1"/>
      <c r="P1009" s="1"/>
      <c r="Q1009" s="1"/>
      <c r="R1009" s="1"/>
      <c r="S1009" s="1"/>
      <c r="T1009" s="1"/>
      <c r="U1009" s="1"/>
      <c r="V1009" s="1"/>
      <c r="W1009" s="1"/>
      <c r="X1009" s="1"/>
      <c r="Y1009" s="1"/>
      <c r="Z1009" s="1"/>
    </row>
    <row r="1010" spans="1:26">
      <c r="A1010" s="75"/>
      <c r="B1010" s="1"/>
      <c r="C1010" s="514"/>
      <c r="D1010" s="687"/>
      <c r="E1010" s="533"/>
      <c r="F1010" s="1"/>
      <c r="G1010" s="1"/>
      <c r="H1010" s="110"/>
      <c r="I1010" s="110"/>
      <c r="J1010" s="1"/>
      <c r="K1010" s="1"/>
      <c r="L1010" s="1"/>
      <c r="M1010" s="1"/>
      <c r="N1010" s="1"/>
      <c r="O1010" s="1"/>
      <c r="P1010" s="1"/>
      <c r="Q1010" s="1"/>
      <c r="R1010" s="1"/>
      <c r="S1010" s="1"/>
      <c r="T1010" s="1"/>
      <c r="U1010" s="1"/>
      <c r="V1010" s="1"/>
      <c r="W1010" s="1"/>
      <c r="X1010" s="1"/>
      <c r="Y1010" s="1"/>
      <c r="Z1010" s="1"/>
    </row>
    <row r="1011" spans="1:26">
      <c r="A1011" s="75"/>
      <c r="B1011" s="1"/>
      <c r="C1011" s="514"/>
      <c r="D1011" s="687"/>
      <c r="E1011" s="533"/>
      <c r="F1011" s="1"/>
      <c r="G1011" s="1"/>
      <c r="H1011" s="110"/>
      <c r="I1011" s="110"/>
      <c r="J1011" s="1"/>
      <c r="K1011" s="1"/>
      <c r="L1011" s="1"/>
      <c r="M1011" s="1"/>
      <c r="N1011" s="1"/>
      <c r="O1011" s="1"/>
      <c r="P1011" s="1"/>
      <c r="Q1011" s="1"/>
      <c r="R1011" s="1"/>
      <c r="S1011" s="1"/>
      <c r="T1011" s="1"/>
      <c r="U1011" s="1"/>
      <c r="V1011" s="1"/>
      <c r="W1011" s="1"/>
      <c r="X1011" s="1"/>
      <c r="Y1011" s="1"/>
      <c r="Z1011" s="1"/>
    </row>
    <row r="1012" spans="1:26">
      <c r="A1012" s="75"/>
      <c r="B1012" s="1"/>
      <c r="C1012" s="514"/>
      <c r="D1012" s="687"/>
      <c r="E1012" s="533"/>
      <c r="F1012" s="1"/>
      <c r="G1012" s="1"/>
      <c r="H1012" s="110"/>
      <c r="I1012" s="110"/>
      <c r="J1012" s="1"/>
      <c r="K1012" s="1"/>
      <c r="L1012" s="1"/>
      <c r="M1012" s="1"/>
      <c r="N1012" s="1"/>
      <c r="O1012" s="1"/>
      <c r="P1012" s="1"/>
      <c r="Q1012" s="1"/>
      <c r="R1012" s="1"/>
      <c r="S1012" s="1"/>
      <c r="T1012" s="1"/>
      <c r="U1012" s="1"/>
      <c r="V1012" s="1"/>
      <c r="W1012" s="1"/>
      <c r="X1012" s="1"/>
      <c r="Y1012" s="1"/>
      <c r="Z1012" s="1"/>
    </row>
    <row r="1013" spans="1:26">
      <c r="A1013" s="75"/>
      <c r="B1013" s="1"/>
      <c r="C1013" s="514"/>
      <c r="D1013" s="687"/>
      <c r="E1013" s="533"/>
      <c r="F1013" s="1"/>
      <c r="G1013" s="1"/>
      <c r="H1013" s="110"/>
      <c r="I1013" s="110"/>
      <c r="J1013" s="1"/>
      <c r="K1013" s="1"/>
      <c r="L1013" s="1"/>
      <c r="M1013" s="1"/>
      <c r="N1013" s="1"/>
      <c r="O1013" s="1"/>
      <c r="P1013" s="1"/>
      <c r="Q1013" s="1"/>
      <c r="R1013" s="1"/>
      <c r="S1013" s="1"/>
      <c r="T1013" s="1"/>
      <c r="U1013" s="1"/>
      <c r="V1013" s="1"/>
      <c r="W1013" s="1"/>
      <c r="X1013" s="1"/>
      <c r="Y1013" s="1"/>
      <c r="Z1013" s="1"/>
    </row>
    <row r="1014" spans="1:26">
      <c r="A1014" s="75"/>
      <c r="B1014" s="1"/>
      <c r="C1014" s="514"/>
      <c r="D1014" s="687"/>
      <c r="E1014" s="533"/>
      <c r="F1014" s="1"/>
      <c r="G1014" s="1"/>
      <c r="H1014" s="110"/>
      <c r="I1014" s="110"/>
      <c r="J1014" s="1"/>
      <c r="K1014" s="1"/>
      <c r="L1014" s="1"/>
      <c r="M1014" s="1"/>
      <c r="N1014" s="1"/>
      <c r="O1014" s="1"/>
      <c r="P1014" s="1"/>
      <c r="Q1014" s="1"/>
      <c r="R1014" s="1"/>
      <c r="S1014" s="1"/>
      <c r="T1014" s="1"/>
      <c r="U1014" s="1"/>
      <c r="V1014" s="1"/>
      <c r="W1014" s="1"/>
      <c r="X1014" s="1"/>
      <c r="Y1014" s="1"/>
      <c r="Z1014" s="1"/>
    </row>
    <row r="1015" spans="1:26">
      <c r="A1015" s="75"/>
      <c r="B1015" s="1"/>
      <c r="C1015" s="514"/>
      <c r="D1015" s="687"/>
      <c r="E1015" s="533"/>
      <c r="F1015" s="1"/>
      <c r="G1015" s="1"/>
      <c r="H1015" s="110"/>
      <c r="I1015" s="110"/>
      <c r="J1015" s="1"/>
      <c r="K1015" s="1"/>
      <c r="L1015" s="1"/>
      <c r="M1015" s="1"/>
      <c r="N1015" s="1"/>
      <c r="O1015" s="1"/>
      <c r="P1015" s="1"/>
      <c r="Q1015" s="1"/>
      <c r="R1015" s="1"/>
      <c r="S1015" s="1"/>
      <c r="T1015" s="1"/>
      <c r="U1015" s="1"/>
      <c r="V1015" s="1"/>
      <c r="W1015" s="1"/>
      <c r="X1015" s="1"/>
      <c r="Y1015" s="1"/>
      <c r="Z1015" s="1"/>
    </row>
    <row r="1016" spans="1:26">
      <c r="A1016" s="75"/>
      <c r="B1016" s="1"/>
      <c r="C1016" s="514"/>
      <c r="D1016" s="687"/>
      <c r="E1016" s="533"/>
      <c r="F1016" s="1"/>
      <c r="G1016" s="1"/>
      <c r="H1016" s="110"/>
      <c r="I1016" s="110"/>
      <c r="J1016" s="1"/>
      <c r="K1016" s="1"/>
      <c r="L1016" s="1"/>
      <c r="M1016" s="1"/>
      <c r="N1016" s="1"/>
      <c r="O1016" s="1"/>
      <c r="P1016" s="1"/>
      <c r="Q1016" s="1"/>
      <c r="R1016" s="1"/>
      <c r="S1016" s="1"/>
      <c r="T1016" s="1"/>
      <c r="U1016" s="1"/>
      <c r="V1016" s="1"/>
      <c r="W1016" s="1"/>
      <c r="X1016" s="1"/>
      <c r="Y1016" s="1"/>
      <c r="Z1016" s="1"/>
    </row>
    <row r="1017" spans="1:26">
      <c r="A1017" s="75"/>
      <c r="B1017" s="1"/>
      <c r="C1017" s="514"/>
      <c r="D1017" s="687"/>
      <c r="E1017" s="533"/>
      <c r="F1017" s="1"/>
      <c r="G1017" s="1"/>
      <c r="H1017" s="110"/>
      <c r="I1017" s="110"/>
      <c r="J1017" s="1"/>
      <c r="K1017" s="1"/>
      <c r="L1017" s="1"/>
      <c r="M1017" s="1"/>
      <c r="N1017" s="1"/>
      <c r="O1017" s="1"/>
      <c r="P1017" s="1"/>
      <c r="Q1017" s="1"/>
      <c r="R1017" s="1"/>
      <c r="S1017" s="1"/>
      <c r="T1017" s="1"/>
      <c r="U1017" s="1"/>
      <c r="V1017" s="1"/>
      <c r="W1017" s="1"/>
      <c r="X1017" s="1"/>
      <c r="Y1017" s="1"/>
      <c r="Z1017" s="1"/>
    </row>
    <row r="1018" spans="1:26">
      <c r="A1018" s="75"/>
      <c r="B1018" s="1"/>
      <c r="C1018" s="514"/>
      <c r="D1018" s="687"/>
      <c r="E1018" s="533"/>
      <c r="F1018" s="1"/>
      <c r="G1018" s="1"/>
      <c r="H1018" s="110"/>
      <c r="I1018" s="110"/>
      <c r="J1018" s="1"/>
      <c r="K1018" s="1"/>
      <c r="L1018" s="1"/>
      <c r="M1018" s="1"/>
      <c r="N1018" s="1"/>
      <c r="O1018" s="1"/>
      <c r="P1018" s="1"/>
      <c r="Q1018" s="1"/>
      <c r="R1018" s="1"/>
      <c r="S1018" s="1"/>
      <c r="T1018" s="1"/>
      <c r="U1018" s="1"/>
      <c r="V1018" s="1"/>
      <c r="W1018" s="1"/>
      <c r="X1018" s="1"/>
      <c r="Y1018" s="1"/>
      <c r="Z1018" s="1"/>
    </row>
    <row r="1019" spans="1:26">
      <c r="A1019" s="75"/>
      <c r="B1019" s="1"/>
      <c r="C1019" s="514"/>
      <c r="D1019" s="687"/>
      <c r="E1019" s="533"/>
      <c r="F1019" s="1"/>
      <c r="G1019" s="1"/>
      <c r="H1019" s="110"/>
      <c r="I1019" s="110"/>
      <c r="J1019" s="1"/>
      <c r="K1019" s="1"/>
      <c r="L1019" s="1"/>
      <c r="M1019" s="1"/>
      <c r="N1019" s="1"/>
      <c r="O1019" s="1"/>
      <c r="P1019" s="1"/>
      <c r="Q1019" s="1"/>
      <c r="R1019" s="1"/>
      <c r="S1019" s="1"/>
      <c r="T1019" s="1"/>
      <c r="U1019" s="1"/>
      <c r="V1019" s="1"/>
      <c r="W1019" s="1"/>
      <c r="X1019" s="1"/>
      <c r="Y1019" s="1"/>
      <c r="Z1019" s="1"/>
    </row>
    <row r="1020" spans="1:26">
      <c r="A1020" s="75"/>
      <c r="B1020" s="1"/>
      <c r="C1020" s="514"/>
      <c r="D1020" s="687"/>
      <c r="E1020" s="533"/>
      <c r="F1020" s="1"/>
      <c r="G1020" s="1"/>
      <c r="H1020" s="110"/>
      <c r="I1020" s="110"/>
      <c r="J1020" s="1"/>
      <c r="K1020" s="1"/>
      <c r="L1020" s="1"/>
      <c r="M1020" s="1"/>
      <c r="N1020" s="1"/>
      <c r="O1020" s="1"/>
      <c r="P1020" s="1"/>
      <c r="Q1020" s="1"/>
      <c r="R1020" s="1"/>
      <c r="S1020" s="1"/>
      <c r="T1020" s="1"/>
      <c r="U1020" s="1"/>
      <c r="V1020" s="1"/>
      <c r="W1020" s="1"/>
      <c r="X1020" s="1"/>
      <c r="Y1020" s="1"/>
      <c r="Z1020" s="1"/>
    </row>
    <row r="1021" spans="1:26">
      <c r="A1021" s="75"/>
      <c r="B1021" s="1"/>
      <c r="C1021" s="514"/>
      <c r="D1021" s="687"/>
      <c r="E1021" s="533"/>
      <c r="F1021" s="1"/>
      <c r="G1021" s="1"/>
      <c r="H1021" s="110"/>
      <c r="I1021" s="110"/>
      <c r="J1021" s="1"/>
      <c r="K1021" s="1"/>
      <c r="L1021" s="1"/>
      <c r="M1021" s="1"/>
      <c r="N1021" s="1"/>
      <c r="O1021" s="1"/>
      <c r="P1021" s="1"/>
      <c r="Q1021" s="1"/>
      <c r="R1021" s="1"/>
      <c r="S1021" s="1"/>
      <c r="T1021" s="1"/>
      <c r="U1021" s="1"/>
      <c r="V1021" s="1"/>
      <c r="W1021" s="1"/>
      <c r="X1021" s="1"/>
      <c r="Y1021" s="1"/>
      <c r="Z1021" s="1"/>
    </row>
    <row r="1022" spans="1:26">
      <c r="A1022" s="75"/>
      <c r="B1022" s="1"/>
      <c r="C1022" s="514"/>
      <c r="D1022" s="687"/>
      <c r="E1022" s="533"/>
      <c r="F1022" s="1"/>
      <c r="G1022" s="1"/>
      <c r="H1022" s="110"/>
      <c r="I1022" s="110"/>
      <c r="J1022" s="1"/>
      <c r="K1022" s="1"/>
      <c r="L1022" s="1"/>
      <c r="M1022" s="1"/>
      <c r="N1022" s="1"/>
      <c r="O1022" s="1"/>
      <c r="P1022" s="1"/>
      <c r="Q1022" s="1"/>
      <c r="R1022" s="1"/>
      <c r="S1022" s="1"/>
      <c r="T1022" s="1"/>
      <c r="U1022" s="1"/>
      <c r="V1022" s="1"/>
      <c r="W1022" s="1"/>
      <c r="X1022" s="1"/>
      <c r="Y1022" s="1"/>
      <c r="Z1022" s="1"/>
    </row>
    <row r="1023" spans="1:26">
      <c r="A1023" s="75"/>
      <c r="B1023" s="1"/>
      <c r="C1023" s="514"/>
      <c r="D1023" s="687"/>
      <c r="E1023" s="533"/>
      <c r="F1023" s="1"/>
      <c r="G1023" s="1"/>
      <c r="H1023" s="110"/>
      <c r="I1023" s="110"/>
      <c r="J1023" s="1"/>
      <c r="K1023" s="1"/>
      <c r="L1023" s="1"/>
      <c r="M1023" s="1"/>
      <c r="N1023" s="1"/>
      <c r="O1023" s="1"/>
      <c r="P1023" s="1"/>
      <c r="Q1023" s="1"/>
      <c r="R1023" s="1"/>
      <c r="S1023" s="1"/>
      <c r="T1023" s="1"/>
      <c r="U1023" s="1"/>
      <c r="V1023" s="1"/>
      <c r="W1023" s="1"/>
      <c r="X1023" s="1"/>
      <c r="Y1023" s="1"/>
      <c r="Z1023" s="1"/>
    </row>
    <row r="1024" spans="1:26">
      <c r="A1024" s="75"/>
      <c r="B1024" s="1"/>
      <c r="C1024" s="514"/>
      <c r="D1024" s="687"/>
      <c r="E1024" s="533"/>
      <c r="F1024" s="1"/>
      <c r="G1024" s="1"/>
      <c r="H1024" s="110"/>
      <c r="I1024" s="110"/>
      <c r="J1024" s="1"/>
      <c r="K1024" s="1"/>
      <c r="L1024" s="1"/>
      <c r="M1024" s="1"/>
      <c r="N1024" s="1"/>
      <c r="O1024" s="1"/>
      <c r="P1024" s="1"/>
      <c r="Q1024" s="1"/>
      <c r="R1024" s="1"/>
      <c r="S1024" s="1"/>
      <c r="T1024" s="1"/>
      <c r="U1024" s="1"/>
      <c r="V1024" s="1"/>
      <c r="W1024" s="1"/>
      <c r="X1024" s="1"/>
      <c r="Y1024" s="1"/>
      <c r="Z1024" s="1"/>
    </row>
    <row r="1025" spans="1:26">
      <c r="A1025" s="75"/>
      <c r="B1025" s="1"/>
      <c r="C1025" s="514"/>
      <c r="D1025" s="687"/>
      <c r="E1025" s="533"/>
      <c r="F1025" s="1"/>
      <c r="G1025" s="1"/>
      <c r="H1025" s="110"/>
      <c r="I1025" s="110"/>
      <c r="J1025" s="1"/>
      <c r="K1025" s="1"/>
      <c r="L1025" s="1"/>
      <c r="M1025" s="1"/>
      <c r="N1025" s="1"/>
      <c r="O1025" s="1"/>
      <c r="P1025" s="1"/>
      <c r="Q1025" s="1"/>
      <c r="R1025" s="1"/>
      <c r="S1025" s="1"/>
      <c r="T1025" s="1"/>
      <c r="U1025" s="1"/>
      <c r="V1025" s="1"/>
      <c r="W1025" s="1"/>
      <c r="X1025" s="1"/>
      <c r="Y1025" s="1"/>
      <c r="Z1025" s="1"/>
    </row>
    <row r="1026" spans="1:26">
      <c r="A1026" s="75"/>
      <c r="B1026" s="1"/>
      <c r="C1026" s="514"/>
      <c r="D1026" s="687"/>
      <c r="E1026" s="533"/>
      <c r="F1026" s="1"/>
      <c r="G1026" s="1"/>
      <c r="H1026" s="110"/>
      <c r="I1026" s="110"/>
      <c r="J1026" s="1"/>
      <c r="K1026" s="1"/>
      <c r="L1026" s="1"/>
      <c r="M1026" s="1"/>
      <c r="N1026" s="1"/>
      <c r="O1026" s="1"/>
      <c r="P1026" s="1"/>
      <c r="Q1026" s="1"/>
      <c r="R1026" s="1"/>
      <c r="S1026" s="1"/>
      <c r="T1026" s="1"/>
      <c r="U1026" s="1"/>
      <c r="V1026" s="1"/>
      <c r="W1026" s="1"/>
      <c r="X1026" s="1"/>
      <c r="Y1026" s="1"/>
      <c r="Z1026" s="1"/>
    </row>
    <row r="1027" spans="1:26">
      <c r="A1027" s="75"/>
      <c r="B1027" s="1"/>
      <c r="C1027" s="514"/>
      <c r="D1027" s="687"/>
      <c r="E1027" s="533"/>
      <c r="F1027" s="1"/>
      <c r="G1027" s="1"/>
      <c r="H1027" s="110"/>
      <c r="I1027" s="110"/>
      <c r="J1027" s="1"/>
      <c r="K1027" s="1"/>
      <c r="L1027" s="1"/>
      <c r="M1027" s="1"/>
      <c r="N1027" s="1"/>
      <c r="O1027" s="1"/>
      <c r="P1027" s="1"/>
      <c r="Q1027" s="1"/>
      <c r="R1027" s="1"/>
      <c r="S1027" s="1"/>
      <c r="T1027" s="1"/>
      <c r="U1027" s="1"/>
      <c r="V1027" s="1"/>
      <c r="W1027" s="1"/>
      <c r="X1027" s="1"/>
      <c r="Y1027" s="1"/>
      <c r="Z1027" s="1"/>
    </row>
    <row r="1028" spans="1:26">
      <c r="A1028" s="75"/>
      <c r="B1028" s="1"/>
      <c r="C1028" s="514"/>
      <c r="D1028" s="687"/>
      <c r="E1028" s="533"/>
      <c r="F1028" s="1"/>
      <c r="G1028" s="1"/>
      <c r="H1028" s="110"/>
      <c r="I1028" s="110"/>
      <c r="J1028" s="1"/>
      <c r="K1028" s="1"/>
      <c r="L1028" s="1"/>
      <c r="M1028" s="1"/>
      <c r="N1028" s="1"/>
      <c r="O1028" s="1"/>
      <c r="P1028" s="1"/>
      <c r="Q1028" s="1"/>
      <c r="R1028" s="1"/>
      <c r="S1028" s="1"/>
      <c r="T1028" s="1"/>
      <c r="U1028" s="1"/>
      <c r="V1028" s="1"/>
      <c r="W1028" s="1"/>
      <c r="X1028" s="1"/>
      <c r="Y1028" s="1"/>
      <c r="Z1028" s="1"/>
    </row>
    <row r="1029" spans="1:26">
      <c r="A1029" s="75"/>
      <c r="B1029" s="1"/>
      <c r="C1029" s="514"/>
      <c r="D1029" s="687"/>
      <c r="E1029" s="533"/>
      <c r="F1029" s="1"/>
      <c r="G1029" s="1"/>
      <c r="H1029" s="110"/>
      <c r="I1029" s="110"/>
      <c r="J1029" s="1"/>
      <c r="K1029" s="1"/>
      <c r="L1029" s="1"/>
      <c r="M1029" s="1"/>
      <c r="N1029" s="1"/>
      <c r="O1029" s="1"/>
      <c r="P1029" s="1"/>
      <c r="Q1029" s="1"/>
      <c r="R1029" s="1"/>
      <c r="S1029" s="1"/>
      <c r="T1029" s="1"/>
      <c r="U1029" s="1"/>
      <c r="V1029" s="1"/>
      <c r="W1029" s="1"/>
      <c r="X1029" s="1"/>
      <c r="Y1029" s="1"/>
      <c r="Z1029" s="1"/>
    </row>
    <row r="1030" spans="1:26">
      <c r="A1030" s="75"/>
      <c r="B1030" s="1"/>
      <c r="C1030" s="514"/>
      <c r="D1030" s="687"/>
      <c r="E1030" s="533"/>
      <c r="F1030" s="1"/>
      <c r="G1030" s="1"/>
      <c r="H1030" s="110"/>
      <c r="I1030" s="110"/>
      <c r="J1030" s="1"/>
      <c r="K1030" s="1"/>
      <c r="L1030" s="1"/>
      <c r="M1030" s="1"/>
      <c r="N1030" s="1"/>
      <c r="O1030" s="1"/>
      <c r="P1030" s="1"/>
      <c r="Q1030" s="1"/>
      <c r="R1030" s="1"/>
      <c r="S1030" s="1"/>
      <c r="T1030" s="1"/>
      <c r="U1030" s="1"/>
      <c r="V1030" s="1"/>
      <c r="W1030" s="1"/>
      <c r="X1030" s="1"/>
      <c r="Y1030" s="1"/>
      <c r="Z1030" s="1"/>
    </row>
    <row r="1031" spans="1:26">
      <c r="A1031" s="75"/>
      <c r="B1031" s="1"/>
      <c r="C1031" s="514"/>
      <c r="D1031" s="687"/>
      <c r="E1031" s="533"/>
      <c r="F1031" s="1"/>
      <c r="G1031" s="1"/>
      <c r="H1031" s="110"/>
      <c r="I1031" s="110"/>
      <c r="J1031" s="1"/>
      <c r="K1031" s="1"/>
      <c r="L1031" s="1"/>
      <c r="M1031" s="1"/>
      <c r="N1031" s="1"/>
      <c r="O1031" s="1"/>
      <c r="P1031" s="1"/>
      <c r="Q1031" s="1"/>
      <c r="R1031" s="1"/>
      <c r="S1031" s="1"/>
      <c r="T1031" s="1"/>
      <c r="U1031" s="1"/>
      <c r="V1031" s="1"/>
      <c r="W1031" s="1"/>
      <c r="X1031" s="1"/>
      <c r="Y1031" s="1"/>
      <c r="Z1031" s="1"/>
    </row>
    <row r="1032" spans="1:26">
      <c r="A1032" s="75"/>
      <c r="B1032" s="1"/>
      <c r="C1032" s="514"/>
      <c r="D1032" s="687"/>
      <c r="E1032" s="533"/>
      <c r="F1032" s="1"/>
      <c r="G1032" s="1"/>
      <c r="H1032" s="110"/>
      <c r="I1032" s="110"/>
      <c r="J1032" s="1"/>
      <c r="K1032" s="1"/>
      <c r="L1032" s="1"/>
      <c r="M1032" s="1"/>
      <c r="N1032" s="1"/>
      <c r="O1032" s="1"/>
      <c r="P1032" s="1"/>
      <c r="Q1032" s="1"/>
      <c r="R1032" s="1"/>
      <c r="S1032" s="1"/>
      <c r="T1032" s="1"/>
      <c r="U1032" s="1"/>
      <c r="V1032" s="1"/>
      <c r="W1032" s="1"/>
      <c r="X1032" s="1"/>
      <c r="Y1032" s="1"/>
      <c r="Z1032" s="1"/>
    </row>
    <row r="1033" spans="1:26">
      <c r="A1033" s="75"/>
      <c r="B1033" s="1"/>
      <c r="C1033" s="514"/>
      <c r="D1033" s="687"/>
      <c r="E1033" s="533"/>
      <c r="F1033" s="1"/>
      <c r="G1033" s="1"/>
      <c r="H1033" s="110"/>
      <c r="I1033" s="110"/>
      <c r="J1033" s="1"/>
      <c r="K1033" s="1"/>
      <c r="L1033" s="1"/>
      <c r="M1033" s="1"/>
      <c r="N1033" s="1"/>
      <c r="O1033" s="1"/>
      <c r="P1033" s="1"/>
      <c r="Q1033" s="1"/>
      <c r="R1033" s="1"/>
      <c r="S1033" s="1"/>
      <c r="T1033" s="1"/>
      <c r="U1033" s="1"/>
      <c r="V1033" s="1"/>
      <c r="W1033" s="1"/>
      <c r="X1033" s="1"/>
      <c r="Y1033" s="1"/>
      <c r="Z1033" s="1"/>
    </row>
    <row r="1034" spans="1:26">
      <c r="A1034" s="75"/>
      <c r="B1034" s="1"/>
      <c r="C1034" s="514"/>
      <c r="D1034" s="687"/>
      <c r="E1034" s="533"/>
      <c r="F1034" s="1"/>
      <c r="G1034" s="1"/>
      <c r="H1034" s="110"/>
      <c r="I1034" s="110"/>
      <c r="J1034" s="1"/>
      <c r="K1034" s="1"/>
      <c r="L1034" s="1"/>
      <c r="M1034" s="1"/>
      <c r="N1034" s="1"/>
      <c r="O1034" s="1"/>
      <c r="P1034" s="1"/>
      <c r="Q1034" s="1"/>
      <c r="R1034" s="1"/>
      <c r="S1034" s="1"/>
      <c r="T1034" s="1"/>
      <c r="U1034" s="1"/>
      <c r="V1034" s="1"/>
      <c r="W1034" s="1"/>
      <c r="X1034" s="1"/>
      <c r="Y1034" s="1"/>
      <c r="Z1034" s="1"/>
    </row>
    <row r="1035" spans="1:26">
      <c r="A1035" s="75"/>
      <c r="B1035" s="1"/>
      <c r="C1035" s="514"/>
      <c r="D1035" s="687"/>
      <c r="E1035" s="533"/>
      <c r="F1035" s="1"/>
      <c r="G1035" s="1"/>
      <c r="H1035" s="110"/>
      <c r="I1035" s="110"/>
      <c r="J1035" s="1"/>
      <c r="K1035" s="1"/>
      <c r="L1035" s="1"/>
      <c r="M1035" s="1"/>
      <c r="N1035" s="1"/>
      <c r="O1035" s="1"/>
      <c r="P1035" s="1"/>
      <c r="Q1035" s="1"/>
      <c r="R1035" s="1"/>
      <c r="S1035" s="1"/>
      <c r="T1035" s="1"/>
      <c r="U1035" s="1"/>
      <c r="V1035" s="1"/>
      <c r="W1035" s="1"/>
      <c r="X1035" s="1"/>
      <c r="Y1035" s="1"/>
      <c r="Z1035" s="1"/>
    </row>
    <row r="1036" spans="1:26" ht="15" customHeight="1">
      <c r="D1036" s="689"/>
    </row>
    <row r="1037" spans="1:26" ht="15" customHeight="1">
      <c r="D1037" s="689"/>
    </row>
    <row r="1038" spans="1:26" ht="15" customHeight="1">
      <c r="D1038" s="689"/>
    </row>
    <row r="1039" spans="1:26" ht="15" customHeight="1">
      <c r="D1039" s="689"/>
    </row>
    <row r="1040" spans="1:26" ht="15" customHeight="1">
      <c r="D1040" s="689"/>
    </row>
    <row r="1041" spans="4:4" ht="15" customHeight="1">
      <c r="D1041" s="689"/>
    </row>
    <row r="1042" spans="4:4" ht="15" customHeight="1">
      <c r="D1042" s="689"/>
    </row>
    <row r="1043" spans="4:4" ht="15" customHeight="1">
      <c r="D1043" s="689"/>
    </row>
    <row r="1044" spans="4:4" ht="15" customHeight="1">
      <c r="D1044" s="689"/>
    </row>
    <row r="1045" spans="4:4" ht="15" customHeight="1">
      <c r="D1045" s="689"/>
    </row>
    <row r="1046" spans="4:4" ht="15" customHeight="1">
      <c r="D1046" s="689"/>
    </row>
    <row r="1047" spans="4:4" ht="15" customHeight="1">
      <c r="D1047" s="689"/>
    </row>
    <row r="1048" spans="4:4" ht="15" customHeight="1">
      <c r="D1048" s="689"/>
    </row>
    <row r="1049" spans="4:4" ht="15" customHeight="1">
      <c r="D1049" s="689"/>
    </row>
    <row r="1050" spans="4:4" ht="15" customHeight="1">
      <c r="D1050" s="689"/>
    </row>
    <row r="1051" spans="4:4" ht="15" customHeight="1">
      <c r="D1051" s="689"/>
    </row>
    <row r="1052" spans="4:4" ht="15" customHeight="1">
      <c r="D1052" s="689"/>
    </row>
    <row r="1053" spans="4:4" ht="15" customHeight="1">
      <c r="D1053" s="689"/>
    </row>
    <row r="1054" spans="4:4" ht="15" customHeight="1">
      <c r="D1054" s="689"/>
    </row>
    <row r="1055" spans="4:4" ht="15" customHeight="1">
      <c r="D1055" s="689"/>
    </row>
    <row r="1056" spans="4:4" ht="15" customHeight="1">
      <c r="D1056" s="689"/>
    </row>
    <row r="1057" spans="4:4" ht="15" customHeight="1">
      <c r="D1057" s="689"/>
    </row>
    <row r="1058" spans="4:4" ht="15" customHeight="1">
      <c r="D1058" s="689"/>
    </row>
    <row r="1059" spans="4:4" ht="15" customHeight="1">
      <c r="D1059" s="689"/>
    </row>
    <row r="1060" spans="4:4" ht="15" customHeight="1">
      <c r="D1060" s="689"/>
    </row>
    <row r="1061" spans="4:4" ht="15" customHeight="1">
      <c r="D1061" s="689"/>
    </row>
    <row r="1062" spans="4:4" ht="15" customHeight="1">
      <c r="D1062" s="689"/>
    </row>
    <row r="1063" spans="4:4" ht="15" customHeight="1">
      <c r="D1063" s="689"/>
    </row>
    <row r="1064" spans="4:4" ht="15" customHeight="1">
      <c r="D1064" s="689"/>
    </row>
    <row r="1065" spans="4:4" ht="15" customHeight="1">
      <c r="D1065" s="689"/>
    </row>
    <row r="1066" spans="4:4" ht="15" customHeight="1">
      <c r="D1066" s="689"/>
    </row>
    <row r="1067" spans="4:4" ht="15" customHeight="1">
      <c r="D1067" s="689"/>
    </row>
    <row r="1068" spans="4:4" ht="15" customHeight="1">
      <c r="D1068" s="689"/>
    </row>
    <row r="1069" spans="4:4" ht="15" customHeight="1">
      <c r="D1069" s="689"/>
    </row>
    <row r="1070" spans="4:4" ht="15" customHeight="1">
      <c r="D1070" s="689"/>
    </row>
    <row r="1071" spans="4:4" ht="15" customHeight="1">
      <c r="D1071" s="689"/>
    </row>
    <row r="1072" spans="4:4" ht="15" customHeight="1">
      <c r="D1072" s="689"/>
    </row>
    <row r="1073" spans="4:4" ht="15" customHeight="1">
      <c r="D1073" s="689"/>
    </row>
    <row r="1074" spans="4:4" ht="15" customHeight="1">
      <c r="D1074" s="689"/>
    </row>
    <row r="1075" spans="4:4" ht="15" customHeight="1">
      <c r="D1075" s="689"/>
    </row>
    <row r="1076" spans="4:4" ht="15" customHeight="1">
      <c r="D1076" s="689"/>
    </row>
    <row r="1077" spans="4:4" ht="15" customHeight="1">
      <c r="D1077" s="689"/>
    </row>
    <row r="1078" spans="4:4" ht="15" customHeight="1">
      <c r="D1078" s="689"/>
    </row>
    <row r="1079" spans="4:4" ht="15" customHeight="1">
      <c r="D1079" s="689"/>
    </row>
    <row r="1080" spans="4:4" ht="15" customHeight="1">
      <c r="D1080" s="689"/>
    </row>
    <row r="1081" spans="4:4" ht="15" customHeight="1">
      <c r="D1081" s="689"/>
    </row>
    <row r="1082" spans="4:4" ht="15" customHeight="1">
      <c r="D1082" s="689"/>
    </row>
    <row r="1083" spans="4:4" ht="15" customHeight="1">
      <c r="D1083" s="689"/>
    </row>
    <row r="1084" spans="4:4" ht="15" customHeight="1">
      <c r="D1084" s="689"/>
    </row>
    <row r="1085" spans="4:4" ht="15" customHeight="1">
      <c r="D1085" s="689"/>
    </row>
    <row r="1086" spans="4:4" ht="15" customHeight="1">
      <c r="D1086" s="689"/>
    </row>
    <row r="1087" spans="4:4" ht="15" customHeight="1">
      <c r="D1087" s="689"/>
    </row>
    <row r="1088" spans="4:4" ht="15" customHeight="1">
      <c r="D1088" s="689"/>
    </row>
    <row r="1089" spans="4:4" ht="15" customHeight="1">
      <c r="D1089" s="689"/>
    </row>
    <row r="1090" spans="4:4" ht="15" customHeight="1">
      <c r="D1090" s="689"/>
    </row>
    <row r="1091" spans="4:4" ht="15" customHeight="1">
      <c r="D1091" s="689"/>
    </row>
    <row r="1092" spans="4:4" ht="15" customHeight="1">
      <c r="D1092" s="689"/>
    </row>
    <row r="1093" spans="4:4" ht="15" customHeight="1">
      <c r="D1093" s="689"/>
    </row>
    <row r="1094" spans="4:4" ht="15" customHeight="1">
      <c r="D1094" s="689"/>
    </row>
    <row r="1095" spans="4:4" ht="15" customHeight="1">
      <c r="D1095" s="689"/>
    </row>
    <row r="1096" spans="4:4" ht="15" customHeight="1">
      <c r="D1096" s="689"/>
    </row>
    <row r="1097" spans="4:4" ht="15" customHeight="1">
      <c r="D1097" s="689"/>
    </row>
    <row r="1098" spans="4:4" ht="15" customHeight="1">
      <c r="D1098" s="689"/>
    </row>
    <row r="1099" spans="4:4" ht="15" customHeight="1">
      <c r="D1099" s="689"/>
    </row>
    <row r="1100" spans="4:4" ht="15" customHeight="1">
      <c r="D1100" s="689"/>
    </row>
    <row r="1101" spans="4:4" ht="15" customHeight="1">
      <c r="D1101" s="689"/>
    </row>
    <row r="1102" spans="4:4" ht="15" customHeight="1">
      <c r="D1102" s="689"/>
    </row>
    <row r="1103" spans="4:4" ht="15" customHeight="1">
      <c r="D1103" s="689"/>
    </row>
    <row r="1104" spans="4:4" ht="15" customHeight="1">
      <c r="D1104" s="689"/>
    </row>
    <row r="1105" spans="4:4" ht="15" customHeight="1">
      <c r="D1105" s="689"/>
    </row>
    <row r="1106" spans="4:4" ht="15" customHeight="1">
      <c r="D1106" s="689"/>
    </row>
    <row r="1107" spans="4:4" ht="15" customHeight="1">
      <c r="D1107" s="689"/>
    </row>
    <row r="1108" spans="4:4" ht="15" customHeight="1">
      <c r="D1108" s="689"/>
    </row>
    <row r="1109" spans="4:4" ht="15" customHeight="1">
      <c r="D1109" s="689"/>
    </row>
    <row r="1110" spans="4:4" ht="15" customHeight="1">
      <c r="D1110" s="689"/>
    </row>
    <row r="1111" spans="4:4" ht="15" customHeight="1">
      <c r="D1111" s="689"/>
    </row>
    <row r="1112" spans="4:4" ht="15" customHeight="1">
      <c r="D1112" s="689"/>
    </row>
    <row r="1113" spans="4:4" ht="15" customHeight="1">
      <c r="D1113" s="689"/>
    </row>
    <row r="1114" spans="4:4" ht="15" customHeight="1">
      <c r="D1114" s="689"/>
    </row>
    <row r="1115" spans="4:4" ht="15" customHeight="1">
      <c r="D1115" s="689"/>
    </row>
    <row r="1116" spans="4:4" ht="15" customHeight="1">
      <c r="D1116" s="689"/>
    </row>
    <row r="1117" spans="4:4" ht="15" customHeight="1">
      <c r="D1117" s="689"/>
    </row>
    <row r="1118" spans="4:4" ht="15" customHeight="1">
      <c r="D1118" s="689"/>
    </row>
    <row r="1119" spans="4:4" ht="15" customHeight="1">
      <c r="D1119" s="689"/>
    </row>
    <row r="1120" spans="4:4" ht="15" customHeight="1">
      <c r="D1120" s="689"/>
    </row>
    <row r="1121" spans="4:4" ht="15" customHeight="1">
      <c r="D1121" s="689"/>
    </row>
    <row r="1122" spans="4:4" ht="15" customHeight="1">
      <c r="D1122" s="689"/>
    </row>
    <row r="1123" spans="4:4" ht="15" customHeight="1">
      <c r="D1123" s="689"/>
    </row>
    <row r="1124" spans="4:4" ht="15" customHeight="1">
      <c r="D1124" s="689"/>
    </row>
    <row r="1125" spans="4:4" ht="15" customHeight="1">
      <c r="D1125" s="689"/>
    </row>
    <row r="1126" spans="4:4" ht="15" customHeight="1">
      <c r="D1126" s="689"/>
    </row>
    <row r="1127" spans="4:4" ht="15" customHeight="1">
      <c r="D1127" s="689"/>
    </row>
    <row r="1128" spans="4:4" ht="15" customHeight="1">
      <c r="D1128" s="689"/>
    </row>
    <row r="1129" spans="4:4" ht="15" customHeight="1">
      <c r="D1129" s="689"/>
    </row>
    <row r="1130" spans="4:4" ht="15" customHeight="1">
      <c r="D1130" s="689"/>
    </row>
    <row r="1131" spans="4:4" ht="15" customHeight="1">
      <c r="D1131" s="689"/>
    </row>
    <row r="1132" spans="4:4" ht="15" customHeight="1">
      <c r="D1132" s="689"/>
    </row>
    <row r="1133" spans="4:4" ht="15" customHeight="1">
      <c r="D1133" s="689"/>
    </row>
    <row r="1134" spans="4:4" ht="15" customHeight="1">
      <c r="D1134" s="689"/>
    </row>
    <row r="1135" spans="4:4" ht="15" customHeight="1">
      <c r="D1135" s="689"/>
    </row>
    <row r="1136" spans="4:4" ht="15" customHeight="1">
      <c r="D1136" s="689"/>
    </row>
    <row r="1137" spans="4:4" ht="15" customHeight="1">
      <c r="D1137" s="689"/>
    </row>
    <row r="1138" spans="4:4" ht="15" customHeight="1">
      <c r="D1138" s="689"/>
    </row>
    <row r="1139" spans="4:4" ht="15" customHeight="1">
      <c r="D1139" s="689"/>
    </row>
    <row r="1140" spans="4:4" ht="15" customHeight="1">
      <c r="D1140" s="689"/>
    </row>
    <row r="1141" spans="4:4" ht="15" customHeight="1">
      <c r="D1141" s="689"/>
    </row>
    <row r="1142" spans="4:4" ht="15" customHeight="1">
      <c r="D1142" s="689"/>
    </row>
    <row r="1143" spans="4:4" ht="15" customHeight="1">
      <c r="D1143" s="689"/>
    </row>
    <row r="1144" spans="4:4" ht="15" customHeight="1">
      <c r="D1144" s="689"/>
    </row>
    <row r="1145" spans="4:4" ht="15" customHeight="1">
      <c r="D1145" s="689"/>
    </row>
    <row r="1146" spans="4:4" ht="15" customHeight="1">
      <c r="D1146" s="689"/>
    </row>
    <row r="1147" spans="4:4" ht="15" customHeight="1">
      <c r="D1147" s="689"/>
    </row>
    <row r="1148" spans="4:4" ht="15" customHeight="1">
      <c r="D1148" s="689"/>
    </row>
    <row r="1149" spans="4:4" ht="15" customHeight="1">
      <c r="D1149" s="689"/>
    </row>
    <row r="1150" spans="4:4" ht="15" customHeight="1">
      <c r="D1150" s="689"/>
    </row>
    <row r="1151" spans="4:4" ht="15" customHeight="1">
      <c r="D1151" s="689"/>
    </row>
    <row r="1152" spans="4:4" ht="15" customHeight="1">
      <c r="D1152" s="689"/>
    </row>
    <row r="1153" spans="4:4" ht="15" customHeight="1">
      <c r="D1153" s="689"/>
    </row>
    <row r="1154" spans="4:4" ht="15" customHeight="1">
      <c r="D1154" s="689"/>
    </row>
    <row r="1155" spans="4:4" ht="15" customHeight="1">
      <c r="D1155" s="689"/>
    </row>
    <row r="1156" spans="4:4" ht="15" customHeight="1">
      <c r="D1156" s="689"/>
    </row>
    <row r="1157" spans="4:4" ht="15" customHeight="1">
      <c r="D1157" s="689"/>
    </row>
    <row r="1158" spans="4:4" ht="15" customHeight="1">
      <c r="D1158" s="689"/>
    </row>
    <row r="1159" spans="4:4" ht="15" customHeight="1">
      <c r="D1159" s="689"/>
    </row>
    <row r="1160" spans="4:4" ht="15" customHeight="1">
      <c r="D1160" s="689"/>
    </row>
    <row r="1161" spans="4:4" ht="15" customHeight="1">
      <c r="D1161" s="689"/>
    </row>
    <row r="1162" spans="4:4" ht="15" customHeight="1">
      <c r="D1162" s="689"/>
    </row>
    <row r="1163" spans="4:4" ht="15" customHeight="1">
      <c r="D1163" s="689"/>
    </row>
    <row r="1164" spans="4:4" ht="15" customHeight="1">
      <c r="D1164" s="689"/>
    </row>
    <row r="1165" spans="4:4" ht="15" customHeight="1">
      <c r="D1165" s="689"/>
    </row>
    <row r="1166" spans="4:4" ht="15" customHeight="1">
      <c r="D1166" s="689"/>
    </row>
    <row r="1167" spans="4:4" ht="15" customHeight="1">
      <c r="D1167" s="689"/>
    </row>
    <row r="1168" spans="4:4" ht="15" customHeight="1">
      <c r="D1168" s="689"/>
    </row>
    <row r="1169" spans="4:4" ht="15" customHeight="1">
      <c r="D1169" s="689"/>
    </row>
    <row r="1170" spans="4:4" ht="15" customHeight="1">
      <c r="D1170" s="689"/>
    </row>
    <row r="1171" spans="4:4" ht="15" customHeight="1">
      <c r="D1171" s="689"/>
    </row>
    <row r="1172" spans="4:4" ht="15" customHeight="1">
      <c r="D1172" s="689"/>
    </row>
    <row r="1173" spans="4:4" ht="15" customHeight="1">
      <c r="D1173" s="689"/>
    </row>
    <row r="1174" spans="4:4" ht="15" customHeight="1">
      <c r="D1174" s="689"/>
    </row>
    <row r="1175" spans="4:4" ht="15" customHeight="1">
      <c r="D1175" s="689"/>
    </row>
    <row r="1176" spans="4:4" ht="15" customHeight="1">
      <c r="D1176" s="689"/>
    </row>
    <row r="1177" spans="4:4" ht="15" customHeight="1">
      <c r="D1177" s="689"/>
    </row>
    <row r="1178" spans="4:4" ht="15" customHeight="1">
      <c r="D1178" s="689"/>
    </row>
    <row r="1179" spans="4:4" ht="15" customHeight="1">
      <c r="D1179" s="689"/>
    </row>
    <row r="1180" spans="4:4" ht="15" customHeight="1">
      <c r="D1180" s="689"/>
    </row>
    <row r="1181" spans="4:4" ht="15" customHeight="1">
      <c r="D1181" s="689"/>
    </row>
    <row r="1182" spans="4:4" ht="15" customHeight="1">
      <c r="D1182" s="689"/>
    </row>
    <row r="1183" spans="4:4" ht="15" customHeight="1">
      <c r="D1183" s="689"/>
    </row>
    <row r="1184" spans="4:4" ht="15" customHeight="1">
      <c r="D1184" s="689"/>
    </row>
    <row r="1185" spans="4:4" ht="15" customHeight="1">
      <c r="D1185" s="689"/>
    </row>
    <row r="1186" spans="4:4" ht="15" customHeight="1">
      <c r="D1186" s="689"/>
    </row>
    <row r="1187" spans="4:4" ht="15" customHeight="1">
      <c r="D1187" s="689"/>
    </row>
    <row r="1188" spans="4:4" ht="15" customHeight="1">
      <c r="D1188" s="689"/>
    </row>
    <row r="1189" spans="4:4" ht="15" customHeight="1">
      <c r="D1189" s="689"/>
    </row>
    <row r="1190" spans="4:4" ht="15" customHeight="1">
      <c r="D1190" s="689"/>
    </row>
    <row r="1191" spans="4:4" ht="15" customHeight="1">
      <c r="D1191" s="689"/>
    </row>
    <row r="1192" spans="4:4" ht="15" customHeight="1">
      <c r="D1192" s="689"/>
    </row>
    <row r="1193" spans="4:4" ht="15" customHeight="1">
      <c r="D1193" s="689"/>
    </row>
    <row r="1194" spans="4:4" ht="15" customHeight="1">
      <c r="D1194" s="689"/>
    </row>
    <row r="1195" spans="4:4" ht="15" customHeight="1">
      <c r="D1195" s="689"/>
    </row>
    <row r="1196" spans="4:4" ht="15" customHeight="1">
      <c r="D1196" s="689"/>
    </row>
    <row r="1197" spans="4:4" ht="15" customHeight="1">
      <c r="D1197" s="689"/>
    </row>
    <row r="1198" spans="4:4" ht="15" customHeight="1">
      <c r="D1198" s="689"/>
    </row>
    <row r="1199" spans="4:4" ht="15" customHeight="1">
      <c r="D1199" s="689"/>
    </row>
    <row r="1200" spans="4:4" ht="15" customHeight="1">
      <c r="D1200" s="689"/>
    </row>
    <row r="1201" spans="4:4" ht="15" customHeight="1">
      <c r="D1201" s="689"/>
    </row>
    <row r="1202" spans="4:4" ht="15" customHeight="1">
      <c r="D1202" s="689"/>
    </row>
    <row r="1203" spans="4:4" ht="15" customHeight="1">
      <c r="D1203" s="689"/>
    </row>
    <row r="1204" spans="4:4" ht="15" customHeight="1">
      <c r="D1204" s="689"/>
    </row>
    <row r="1205" spans="4:4" ht="15" customHeight="1">
      <c r="D1205" s="689"/>
    </row>
    <row r="1206" spans="4:4" ht="15" customHeight="1">
      <c r="D1206" s="689"/>
    </row>
    <row r="1207" spans="4:4" ht="15" customHeight="1">
      <c r="D1207" s="689"/>
    </row>
    <row r="1208" spans="4:4" ht="15" customHeight="1">
      <c r="D1208" s="689"/>
    </row>
    <row r="1209" spans="4:4" ht="15" customHeight="1">
      <c r="D1209" s="689"/>
    </row>
    <row r="1210" spans="4:4" ht="15" customHeight="1">
      <c r="D1210" s="689"/>
    </row>
    <row r="1211" spans="4:4" ht="15" customHeight="1">
      <c r="D1211" s="689"/>
    </row>
    <row r="1212" spans="4:4" ht="15" customHeight="1">
      <c r="D1212" s="689"/>
    </row>
    <row r="1213" spans="4:4" ht="15" customHeight="1">
      <c r="D1213" s="689"/>
    </row>
    <row r="1214" spans="4:4" ht="15" customHeight="1">
      <c r="D1214" s="689"/>
    </row>
    <row r="1215" spans="4:4" ht="15" customHeight="1">
      <c r="D1215" s="689"/>
    </row>
    <row r="1216" spans="4:4" ht="15" customHeight="1">
      <c r="D1216" s="689"/>
    </row>
    <row r="1217" spans="4:4" ht="15" customHeight="1">
      <c r="D1217" s="689"/>
    </row>
    <row r="1218" spans="4:4" ht="15" customHeight="1">
      <c r="D1218" s="689"/>
    </row>
    <row r="1219" spans="4:4" ht="15" customHeight="1">
      <c r="D1219" s="689"/>
    </row>
    <row r="1220" spans="4:4" ht="15" customHeight="1">
      <c r="D1220" s="689"/>
    </row>
    <row r="1221" spans="4:4" ht="15" customHeight="1">
      <c r="D1221" s="689"/>
    </row>
    <row r="1222" spans="4:4" ht="15" customHeight="1">
      <c r="D1222" s="689"/>
    </row>
    <row r="1223" spans="4:4" ht="15" customHeight="1">
      <c r="D1223" s="689"/>
    </row>
    <row r="1224" spans="4:4" ht="15" customHeight="1">
      <c r="D1224" s="689"/>
    </row>
    <row r="1225" spans="4:4" ht="15" customHeight="1">
      <c r="D1225" s="689"/>
    </row>
    <row r="1226" spans="4:4" ht="15" customHeight="1">
      <c r="D1226" s="689"/>
    </row>
    <row r="1227" spans="4:4" ht="15" customHeight="1">
      <c r="D1227" s="689"/>
    </row>
    <row r="1228" spans="4:4" ht="15" customHeight="1">
      <c r="D1228" s="689"/>
    </row>
    <row r="1229" spans="4:4" ht="15" customHeight="1">
      <c r="D1229" s="689"/>
    </row>
    <row r="1230" spans="4:4" ht="15" customHeight="1">
      <c r="D1230" s="689"/>
    </row>
    <row r="1231" spans="4:4" ht="15" customHeight="1">
      <c r="D1231" s="689"/>
    </row>
    <row r="1232" spans="4:4" ht="15" customHeight="1">
      <c r="D1232" s="689"/>
    </row>
    <row r="1233" spans="4:4" ht="15" customHeight="1">
      <c r="D1233" s="689"/>
    </row>
    <row r="1234" spans="4:4" ht="15" customHeight="1">
      <c r="D1234" s="689"/>
    </row>
    <row r="1235" spans="4:4" ht="15" customHeight="1">
      <c r="D1235" s="689"/>
    </row>
    <row r="1236" spans="4:4" ht="15" customHeight="1">
      <c r="D1236" s="689"/>
    </row>
    <row r="1237" spans="4:4" ht="15" customHeight="1">
      <c r="D1237" s="689"/>
    </row>
    <row r="1238" spans="4:4" ht="15" customHeight="1">
      <c r="D1238" s="689"/>
    </row>
    <row r="1239" spans="4:4" ht="15" customHeight="1">
      <c r="D1239" s="689"/>
    </row>
    <row r="1240" spans="4:4" ht="15" customHeight="1">
      <c r="D1240" s="689"/>
    </row>
    <row r="1241" spans="4:4" ht="15" customHeight="1">
      <c r="D1241" s="689"/>
    </row>
    <row r="1242" spans="4:4" ht="15" customHeight="1">
      <c r="D1242" s="689"/>
    </row>
    <row r="1243" spans="4:4" ht="15" customHeight="1">
      <c r="D1243" s="689"/>
    </row>
    <row r="1244" spans="4:4" ht="15" customHeight="1">
      <c r="D1244" s="689"/>
    </row>
    <row r="1245" spans="4:4" ht="15" customHeight="1">
      <c r="D1245" s="689"/>
    </row>
    <row r="1246" spans="4:4" ht="15" customHeight="1">
      <c r="D1246" s="689"/>
    </row>
    <row r="1247" spans="4:4" ht="15" customHeight="1">
      <c r="D1247" s="689"/>
    </row>
    <row r="1248" spans="4:4" ht="15" customHeight="1">
      <c r="D1248" s="689"/>
    </row>
    <row r="1249" spans="4:4" ht="15" customHeight="1">
      <c r="D1249" s="689"/>
    </row>
    <row r="1250" spans="4:4" ht="15" customHeight="1">
      <c r="D1250" s="689"/>
    </row>
    <row r="1251" spans="4:4" ht="15" customHeight="1">
      <c r="D1251" s="689"/>
    </row>
    <row r="1252" spans="4:4" ht="15" customHeight="1">
      <c r="D1252" s="689"/>
    </row>
    <row r="1253" spans="4:4" ht="15" customHeight="1">
      <c r="D1253" s="689"/>
    </row>
    <row r="1254" spans="4:4" ht="15" customHeight="1">
      <c r="D1254" s="689"/>
    </row>
    <row r="1255" spans="4:4" ht="15" customHeight="1">
      <c r="D1255" s="689"/>
    </row>
    <row r="1256" spans="4:4" ht="15" customHeight="1">
      <c r="D1256" s="689"/>
    </row>
    <row r="1257" spans="4:4" ht="15" customHeight="1">
      <c r="D1257" s="689"/>
    </row>
    <row r="1258" spans="4:4" ht="15" customHeight="1">
      <c r="D1258" s="689"/>
    </row>
    <row r="1259" spans="4:4" ht="15" customHeight="1">
      <c r="D1259" s="689"/>
    </row>
    <row r="1260" spans="4:4" ht="15" customHeight="1">
      <c r="D1260" s="689"/>
    </row>
    <row r="1261" spans="4:4" ht="15" customHeight="1">
      <c r="D1261" s="689"/>
    </row>
    <row r="1262" spans="4:4" ht="15" customHeight="1">
      <c r="D1262" s="689"/>
    </row>
    <row r="1263" spans="4:4" ht="15" customHeight="1">
      <c r="D1263" s="689"/>
    </row>
    <row r="1264" spans="4:4" ht="15" customHeight="1">
      <c r="D1264" s="689"/>
    </row>
    <row r="1265" spans="4:4" ht="15" customHeight="1">
      <c r="D1265" s="689"/>
    </row>
    <row r="1266" spans="4:4" ht="15" customHeight="1">
      <c r="D1266" s="689"/>
    </row>
    <row r="1267" spans="4:4" ht="15" customHeight="1">
      <c r="D1267" s="689"/>
    </row>
    <row r="1268" spans="4:4" ht="15" customHeight="1">
      <c r="D1268" s="689"/>
    </row>
    <row r="1269" spans="4:4" ht="15" customHeight="1">
      <c r="D1269" s="689"/>
    </row>
    <row r="1270" spans="4:4" ht="15" customHeight="1">
      <c r="D1270" s="689"/>
    </row>
    <row r="1271" spans="4:4" ht="15" customHeight="1">
      <c r="D1271" s="689"/>
    </row>
    <row r="1272" spans="4:4" ht="15" customHeight="1">
      <c r="D1272" s="689"/>
    </row>
    <row r="1273" spans="4:4" ht="15" customHeight="1">
      <c r="D1273" s="689"/>
    </row>
    <row r="1274" spans="4:4" ht="15" customHeight="1">
      <c r="D1274" s="689"/>
    </row>
    <row r="1275" spans="4:4" ht="15" customHeight="1">
      <c r="D1275" s="689"/>
    </row>
    <row r="1276" spans="4:4" ht="15" customHeight="1">
      <c r="D1276" s="689"/>
    </row>
    <row r="1277" spans="4:4" ht="15" customHeight="1">
      <c r="D1277" s="689"/>
    </row>
    <row r="1278" spans="4:4" ht="15" customHeight="1">
      <c r="D1278" s="689"/>
    </row>
    <row r="1279" spans="4:4" ht="15" customHeight="1">
      <c r="D1279" s="689"/>
    </row>
    <row r="1280" spans="4:4" ht="15" customHeight="1">
      <c r="D1280" s="689"/>
    </row>
    <row r="1281" spans="4:4" ht="15" customHeight="1">
      <c r="D1281" s="689"/>
    </row>
    <row r="1282" spans="4:4" ht="15" customHeight="1">
      <c r="D1282" s="689"/>
    </row>
    <row r="1283" spans="4:4" ht="15" customHeight="1">
      <c r="D1283" s="689"/>
    </row>
    <row r="1284" spans="4:4" ht="15" customHeight="1">
      <c r="D1284" s="689"/>
    </row>
    <row r="1285" spans="4:4" ht="15" customHeight="1">
      <c r="D1285" s="689"/>
    </row>
    <row r="1286" spans="4:4" ht="15" customHeight="1">
      <c r="D1286" s="689"/>
    </row>
    <row r="1287" spans="4:4" ht="15" customHeight="1">
      <c r="D1287" s="689"/>
    </row>
    <row r="1288" spans="4:4" ht="15" customHeight="1">
      <c r="D1288" s="689"/>
    </row>
    <row r="1289" spans="4:4" ht="15" customHeight="1">
      <c r="D1289" s="689"/>
    </row>
    <row r="1290" spans="4:4" ht="15" customHeight="1">
      <c r="D1290" s="689"/>
    </row>
    <row r="1291" spans="4:4" ht="15" customHeight="1">
      <c r="D1291" s="689"/>
    </row>
    <row r="1292" spans="4:4" ht="15" customHeight="1">
      <c r="D1292" s="689"/>
    </row>
    <row r="1293" spans="4:4" ht="15" customHeight="1">
      <c r="D1293" s="689"/>
    </row>
    <row r="1294" spans="4:4" ht="15" customHeight="1">
      <c r="D1294" s="689"/>
    </row>
    <row r="1295" spans="4:4" ht="15" customHeight="1">
      <c r="D1295" s="689"/>
    </row>
    <row r="1296" spans="4:4" ht="15" customHeight="1">
      <c r="D1296" s="689"/>
    </row>
    <row r="1297" spans="4:4" ht="15" customHeight="1">
      <c r="D1297" s="689"/>
    </row>
    <row r="1298" spans="4:4" ht="15" customHeight="1">
      <c r="D1298" s="689"/>
    </row>
    <row r="1299" spans="4:4" ht="15" customHeight="1">
      <c r="D1299" s="689"/>
    </row>
    <row r="1300" spans="4:4" ht="15" customHeight="1">
      <c r="D1300" s="689"/>
    </row>
    <row r="1301" spans="4:4" ht="15" customHeight="1">
      <c r="D1301" s="689"/>
    </row>
    <row r="1302" spans="4:4" ht="15" customHeight="1">
      <c r="D1302" s="689"/>
    </row>
    <row r="1303" spans="4:4" ht="15" customHeight="1">
      <c r="D1303" s="689"/>
    </row>
    <row r="1304" spans="4:4" ht="15" customHeight="1">
      <c r="D1304" s="689"/>
    </row>
    <row r="1305" spans="4:4" ht="15" customHeight="1">
      <c r="D1305" s="689"/>
    </row>
    <row r="1306" spans="4:4" ht="15" customHeight="1">
      <c r="D1306" s="689"/>
    </row>
    <row r="1307" spans="4:4" ht="15" customHeight="1">
      <c r="D1307" s="689"/>
    </row>
    <row r="1308" spans="4:4" ht="15" customHeight="1">
      <c r="D1308" s="689"/>
    </row>
    <row r="1309" spans="4:4" ht="15" customHeight="1">
      <c r="D1309" s="689"/>
    </row>
    <row r="1310" spans="4:4" ht="15" customHeight="1">
      <c r="D1310" s="689"/>
    </row>
    <row r="1311" spans="4:4" ht="15" customHeight="1">
      <c r="D1311" s="689"/>
    </row>
    <row r="1312" spans="4:4" ht="15" customHeight="1">
      <c r="D1312" s="689"/>
    </row>
    <row r="1313" spans="4:4" ht="15" customHeight="1">
      <c r="D1313" s="689"/>
    </row>
    <row r="1314" spans="4:4" ht="15" customHeight="1">
      <c r="D1314" s="689"/>
    </row>
    <row r="1315" spans="4:4" ht="15" customHeight="1">
      <c r="D1315" s="689"/>
    </row>
    <row r="1316" spans="4:4" ht="15" customHeight="1">
      <c r="D1316" s="689"/>
    </row>
    <row r="1317" spans="4:4" ht="15" customHeight="1">
      <c r="D1317" s="689"/>
    </row>
    <row r="1318" spans="4:4" ht="15" customHeight="1">
      <c r="D1318" s="689"/>
    </row>
    <row r="1319" spans="4:4" ht="15" customHeight="1">
      <c r="D1319" s="689"/>
    </row>
    <row r="1320" spans="4:4" ht="15" customHeight="1">
      <c r="D1320" s="689"/>
    </row>
    <row r="1321" spans="4:4" ht="15" customHeight="1">
      <c r="D1321" s="689"/>
    </row>
    <row r="1322" spans="4:4" ht="15" customHeight="1">
      <c r="D1322" s="689"/>
    </row>
    <row r="1323" spans="4:4" ht="15" customHeight="1">
      <c r="D1323" s="689"/>
    </row>
    <row r="1324" spans="4:4" ht="15" customHeight="1">
      <c r="D1324" s="689"/>
    </row>
    <row r="1325" spans="4:4" ht="15" customHeight="1">
      <c r="D1325" s="689"/>
    </row>
    <row r="1326" spans="4:4" ht="15" customHeight="1">
      <c r="D1326" s="689"/>
    </row>
    <row r="1327" spans="4:4" ht="15" customHeight="1">
      <c r="D1327" s="689"/>
    </row>
    <row r="1328" spans="4:4" ht="15" customHeight="1">
      <c r="D1328" s="689"/>
    </row>
    <row r="1329" spans="4:4" ht="15" customHeight="1">
      <c r="D1329" s="689"/>
    </row>
    <row r="1330" spans="4:4" ht="15" customHeight="1">
      <c r="D1330" s="689"/>
    </row>
    <row r="1331" spans="4:4" ht="15" customHeight="1">
      <c r="D1331" s="689"/>
    </row>
    <row r="1332" spans="4:4" ht="15" customHeight="1">
      <c r="D1332" s="689"/>
    </row>
    <row r="1333" spans="4:4" ht="15" customHeight="1">
      <c r="D1333" s="689"/>
    </row>
    <row r="1334" spans="4:4" ht="15" customHeight="1">
      <c r="D1334" s="689"/>
    </row>
    <row r="1335" spans="4:4" ht="15" customHeight="1">
      <c r="D1335" s="689"/>
    </row>
    <row r="1336" spans="4:4" ht="15" customHeight="1">
      <c r="D1336" s="689"/>
    </row>
    <row r="1337" spans="4:4" ht="15" customHeight="1">
      <c r="D1337" s="689"/>
    </row>
    <row r="1338" spans="4:4" ht="15" customHeight="1">
      <c r="D1338" s="689"/>
    </row>
    <row r="1339" spans="4:4" ht="15" customHeight="1">
      <c r="D1339" s="689"/>
    </row>
    <row r="1340" spans="4:4" ht="15" customHeight="1">
      <c r="D1340" s="689"/>
    </row>
    <row r="1341" spans="4:4" ht="15" customHeight="1">
      <c r="D1341" s="689"/>
    </row>
    <row r="1342" spans="4:4" ht="15" customHeight="1">
      <c r="D1342" s="689"/>
    </row>
    <row r="1343" spans="4:4" ht="15" customHeight="1">
      <c r="D1343" s="689"/>
    </row>
    <row r="1344" spans="4:4" ht="15" customHeight="1">
      <c r="D1344" s="689"/>
    </row>
    <row r="1345" spans="4:4" ht="15" customHeight="1">
      <c r="D1345" s="689"/>
    </row>
    <row r="1346" spans="4:4" ht="15" customHeight="1">
      <c r="D1346" s="689"/>
    </row>
    <row r="1347" spans="4:4" ht="15" customHeight="1">
      <c r="D1347" s="689"/>
    </row>
    <row r="1348" spans="4:4" ht="15" customHeight="1">
      <c r="D1348" s="689"/>
    </row>
    <row r="1349" spans="4:4" ht="15" customHeight="1">
      <c r="D1349" s="689"/>
    </row>
  </sheetData>
  <sheetProtection sheet="1" objects="1" scenarios="1"/>
  <protectedRanges>
    <protectedRange sqref="G2" name="Range2"/>
    <protectedRange sqref="G2:G122 G135:G204 G219:G462 G467:G624 G652:G1048576 G626:G633" name="Range1"/>
    <protectedRange sqref="D574:D578" name="Range4"/>
    <protectedRange sqref="D579:D581" name="Range4_1"/>
    <protectedRange sqref="G1" name="Range1_1"/>
    <protectedRange sqref="G206:G207" name="Range2_1"/>
    <protectedRange sqref="D206:D207" name="Range1_2"/>
    <protectedRange sqref="G208:G217" name="Range2_2"/>
    <protectedRange sqref="D208:D217" name="Range1_3"/>
  </protectedRanges>
  <autoFilter ref="A3:G676">
    <filterColumn colId="0">
      <colorFilter dxfId="6"/>
    </filterColumn>
  </autoFilter>
  <mergeCells count="88">
    <mergeCell ref="B5:G5"/>
    <mergeCell ref="B33:G33"/>
    <mergeCell ref="B40:G40"/>
    <mergeCell ref="B173:G173"/>
    <mergeCell ref="B184:G184"/>
    <mergeCell ref="B190:G190"/>
    <mergeCell ref="A1:F1"/>
    <mergeCell ref="B102:G102"/>
    <mergeCell ref="B109:G109"/>
    <mergeCell ref="B136:G136"/>
    <mergeCell ref="B135:G135"/>
    <mergeCell ref="B91:G91"/>
    <mergeCell ref="B116:G116"/>
    <mergeCell ref="A2:F2"/>
    <mergeCell ref="B76:G76"/>
    <mergeCell ref="B75:G75"/>
    <mergeCell ref="B45:G45"/>
    <mergeCell ref="B64:G64"/>
    <mergeCell ref="B4:G4"/>
    <mergeCell ref="B72:G72"/>
    <mergeCell ref="B123:G123"/>
    <mergeCell ref="B278:G278"/>
    <mergeCell ref="B281:G281"/>
    <mergeCell ref="B271:G271"/>
    <mergeCell ref="B275:G275"/>
    <mergeCell ref="B220:G220"/>
    <mergeCell ref="B225:G225"/>
    <mergeCell ref="B263:G263"/>
    <mergeCell ref="B267:G267"/>
    <mergeCell ref="B240:G240"/>
    <mergeCell ref="B250:G250"/>
    <mergeCell ref="B205:G205"/>
    <mergeCell ref="B219:G219"/>
    <mergeCell ref="B161:G161"/>
    <mergeCell ref="B167:G167"/>
    <mergeCell ref="B653:G653"/>
    <mergeCell ref="B567:G567"/>
    <mergeCell ref="B372:G372"/>
    <mergeCell ref="B376:G376"/>
    <mergeCell ref="B387:G387"/>
    <mergeCell ref="B391:G391"/>
    <mergeCell ref="B396:G396"/>
    <mergeCell ref="B401:G401"/>
    <mergeCell ref="B625:G625"/>
    <mergeCell ref="B630:G630"/>
    <mergeCell ref="B652:G652"/>
    <mergeCell ref="B596:G596"/>
    <mergeCell ref="B662:G662"/>
    <mergeCell ref="B666:G666"/>
    <mergeCell ref="B671:G671"/>
    <mergeCell ref="A680:C680"/>
    <mergeCell ref="B682:C682"/>
    <mergeCell ref="B490:G490"/>
    <mergeCell ref="B491:G491"/>
    <mergeCell ref="B285:G285"/>
    <mergeCell ref="B330:G330"/>
    <mergeCell ref="B337:G337"/>
    <mergeCell ref="B347:G347"/>
    <mergeCell ref="B356:G356"/>
    <mergeCell ref="B293:G293"/>
    <mergeCell ref="B290:G290"/>
    <mergeCell ref="B294:G294"/>
    <mergeCell ref="B308:G308"/>
    <mergeCell ref="B327:G327"/>
    <mergeCell ref="B321:G321"/>
    <mergeCell ref="B311:G311"/>
    <mergeCell ref="B365:G365"/>
    <mergeCell ref="B402:G402"/>
    <mergeCell ref="B428:G428"/>
    <mergeCell ref="B467:G467"/>
    <mergeCell ref="B361:G361"/>
    <mergeCell ref="B474:G474"/>
    <mergeCell ref="B634:G634"/>
    <mergeCell ref="B641:G641"/>
    <mergeCell ref="B618:G618"/>
    <mergeCell ref="B614:G614"/>
    <mergeCell ref="B433:G433"/>
    <mergeCell ref="B520:G520"/>
    <mergeCell ref="B521:G521"/>
    <mergeCell ref="B529:G529"/>
    <mergeCell ref="B539:G539"/>
    <mergeCell ref="B590:G590"/>
    <mergeCell ref="B582:G582"/>
    <mergeCell ref="B583:G583"/>
    <mergeCell ref="B586:G586"/>
    <mergeCell ref="B544:G544"/>
    <mergeCell ref="B554:G554"/>
    <mergeCell ref="B439:G439"/>
  </mergeCells>
  <dataValidations count="3">
    <dataValidation type="list" allowBlank="1" showInputMessage="1" showErrorMessage="1" sqref="D2:D122 D626:D633 D206:D624 D124:D204 D642:D1048576 D635:D640">
      <formula1>$A$705:$A$707</formula1>
    </dataValidation>
    <dataValidation type="list" allowBlank="1" showInputMessage="1" showErrorMessage="1" sqref="D625">
      <formula1>$A$710:$A$715</formula1>
    </dataValidation>
    <dataValidation type="list" allowBlank="1" showInputMessage="1" showErrorMessage="1" sqref="D635:D640">
      <formula1>$A$747:$A$749</formula1>
    </dataValidation>
  </dataValidations>
  <pageMargins left="0.5" right="0.5" top="0.5" bottom="0.5" header="0" footer="0"/>
  <pageSetup paperSize="9" scale="60" orientation="portrait" r:id="rId1"/>
  <headerFooter>
    <oddHeader>&amp;LChecklist No - 2&amp;COutdoor Department&amp;RVersion - NHSRC/ 3.0</oddHeader>
  </headerFooter>
</worksheet>
</file>

<file path=xl/worksheets/sheet4.xml><?xml version="1.0" encoding="utf-8"?>
<worksheet xmlns="http://schemas.openxmlformats.org/spreadsheetml/2006/main" xmlns:r="http://schemas.openxmlformats.org/officeDocument/2006/relationships">
  <dimension ref="A1:K435"/>
  <sheetViews>
    <sheetView workbookViewId="0">
      <selection activeCell="G5" sqref="G5:I5"/>
    </sheetView>
  </sheetViews>
  <sheetFormatPr defaultRowHeight="15"/>
  <cols>
    <col min="1" max="1" width="12.7109375" style="34" customWidth="1"/>
    <col min="2" max="2" width="29.140625" style="34" customWidth="1"/>
    <col min="3" max="3" width="26" style="34" customWidth="1"/>
    <col min="4" max="4" width="8.7109375" style="876" customWidth="1"/>
    <col min="5" max="5" width="9" style="34" customWidth="1"/>
    <col min="6" max="6" width="33.7109375" style="34" customWidth="1"/>
    <col min="7" max="7" width="16.42578125" style="34" customWidth="1"/>
    <col min="8" max="8" width="9.140625" style="1012" customWidth="1"/>
    <col min="9" max="9" width="17" style="1012" customWidth="1"/>
    <col min="10" max="10" width="12.5703125" style="1012" customWidth="1"/>
    <col min="11" max="16384" width="9.140625" style="34"/>
  </cols>
  <sheetData>
    <row r="1" spans="1:11" ht="33.75" customHeight="1">
      <c r="A1" s="1080" t="s">
        <v>0</v>
      </c>
      <c r="B1" s="1081"/>
      <c r="C1" s="1081"/>
      <c r="D1" s="1081"/>
      <c r="E1" s="1081"/>
      <c r="F1" s="1082"/>
      <c r="G1" s="750" t="s">
        <v>5518</v>
      </c>
      <c r="H1" s="1006"/>
      <c r="I1" s="1006"/>
      <c r="J1" s="1007"/>
      <c r="K1" s="382"/>
    </row>
    <row r="2" spans="1:11" ht="33.75" customHeight="1">
      <c r="A2" s="1080" t="s">
        <v>1912</v>
      </c>
      <c r="B2" s="1081"/>
      <c r="C2" s="1081"/>
      <c r="D2" s="1081"/>
      <c r="E2" s="1081"/>
      <c r="F2" s="1081"/>
      <c r="G2" s="2">
        <v>3</v>
      </c>
      <c r="H2" s="1006"/>
      <c r="I2" s="1006"/>
      <c r="J2" s="1008"/>
      <c r="K2" s="382"/>
    </row>
    <row r="3" spans="1:11" ht="28.5">
      <c r="A3" s="1083" t="s">
        <v>4334</v>
      </c>
      <c r="B3" s="1083"/>
      <c r="C3" s="1084"/>
      <c r="D3" s="1085"/>
      <c r="E3" s="1085"/>
      <c r="F3" s="1085"/>
      <c r="G3" s="1083"/>
      <c r="H3" s="1086"/>
      <c r="I3" s="1087"/>
      <c r="J3" s="1008"/>
      <c r="K3" s="382"/>
    </row>
    <row r="4" spans="1:11" ht="28.5">
      <c r="A4" s="1102" t="s">
        <v>4335</v>
      </c>
      <c r="B4" s="1102"/>
      <c r="C4" s="1084"/>
      <c r="D4" s="1085"/>
      <c r="E4" s="1085"/>
      <c r="F4" s="296" t="s">
        <v>4336</v>
      </c>
      <c r="G4" s="1083"/>
      <c r="H4" s="1086"/>
      <c r="I4" s="1087"/>
      <c r="J4" s="1008"/>
      <c r="K4" s="382"/>
    </row>
    <row r="5" spans="1:11" ht="28.5">
      <c r="A5" s="1103" t="s">
        <v>4337</v>
      </c>
      <c r="B5" s="1104"/>
      <c r="C5" s="1105"/>
      <c r="D5" s="1106"/>
      <c r="E5" s="1106"/>
      <c r="F5" s="296" t="s">
        <v>4883</v>
      </c>
      <c r="G5" s="1083"/>
      <c r="H5" s="1086"/>
      <c r="I5" s="1087"/>
      <c r="J5" s="1008"/>
      <c r="K5" s="382"/>
    </row>
    <row r="6" spans="1:11" ht="42">
      <c r="A6" s="1088" t="s">
        <v>4884</v>
      </c>
      <c r="B6" s="1088"/>
      <c r="C6" s="1084"/>
      <c r="D6" s="1085"/>
      <c r="E6" s="1085"/>
      <c r="F6" s="296" t="s">
        <v>4340</v>
      </c>
      <c r="G6" s="1083"/>
      <c r="H6" s="1086"/>
      <c r="I6" s="1087"/>
      <c r="J6" s="1008"/>
      <c r="K6" s="382"/>
    </row>
    <row r="7" spans="1:11" ht="33.75">
      <c r="A7" s="1089" t="s">
        <v>2598</v>
      </c>
      <c r="B7" s="1090"/>
      <c r="C7" s="1091"/>
      <c r="D7" s="1092"/>
      <c r="E7" s="1092"/>
      <c r="F7" s="1092"/>
      <c r="G7" s="1093"/>
      <c r="H7" s="1094"/>
      <c r="I7" s="1094"/>
      <c r="J7" s="1008"/>
      <c r="K7" s="382"/>
    </row>
    <row r="8" spans="1:11" ht="33.75">
      <c r="A8" s="1095" t="s">
        <v>1826</v>
      </c>
      <c r="B8" s="1095"/>
      <c r="C8" s="1096"/>
      <c r="D8" s="1097"/>
      <c r="E8" s="1097"/>
      <c r="F8" s="1098" t="s">
        <v>4885</v>
      </c>
      <c r="G8" s="1099"/>
      <c r="H8" s="1100"/>
      <c r="I8" s="1101"/>
      <c r="J8" s="1008"/>
      <c r="K8" s="382"/>
    </row>
    <row r="9" spans="1:11" ht="52.5">
      <c r="A9" s="297" t="s">
        <v>1833</v>
      </c>
      <c r="B9" s="298" t="s">
        <v>1834</v>
      </c>
      <c r="C9" s="1107">
        <f t="shared" ref="C9:C16" si="0">D419</f>
        <v>0</v>
      </c>
      <c r="D9" s="1107"/>
      <c r="E9" s="1107"/>
      <c r="F9" s="1108">
        <f>D427</f>
        <v>0</v>
      </c>
      <c r="G9" s="1109"/>
      <c r="H9" s="1110"/>
      <c r="I9" s="1110"/>
      <c r="J9" s="1008"/>
      <c r="K9" s="382"/>
    </row>
    <row r="10" spans="1:11" ht="26.25">
      <c r="A10" s="297" t="s">
        <v>1836</v>
      </c>
      <c r="B10" s="298" t="s">
        <v>1837</v>
      </c>
      <c r="C10" s="1107">
        <f t="shared" si="0"/>
        <v>0</v>
      </c>
      <c r="D10" s="1107"/>
      <c r="E10" s="1107"/>
      <c r="F10" s="1111"/>
      <c r="G10" s="1112"/>
      <c r="H10" s="1113"/>
      <c r="I10" s="1113"/>
      <c r="J10" s="1008"/>
      <c r="K10" s="382"/>
    </row>
    <row r="11" spans="1:11" ht="26.25">
      <c r="A11" s="297" t="s">
        <v>1839</v>
      </c>
      <c r="B11" s="298" t="s">
        <v>1840</v>
      </c>
      <c r="C11" s="1107">
        <f t="shared" si="0"/>
        <v>0</v>
      </c>
      <c r="D11" s="1107"/>
      <c r="E11" s="1107"/>
      <c r="F11" s="1111"/>
      <c r="G11" s="1112"/>
      <c r="H11" s="1113"/>
      <c r="I11" s="1113"/>
      <c r="J11" s="1008"/>
      <c r="K11" s="382"/>
    </row>
    <row r="12" spans="1:11" ht="26.25">
      <c r="A12" s="297" t="s">
        <v>1843</v>
      </c>
      <c r="B12" s="298" t="s">
        <v>497</v>
      </c>
      <c r="C12" s="1107">
        <f t="shared" si="0"/>
        <v>0</v>
      </c>
      <c r="D12" s="1107"/>
      <c r="E12" s="1107"/>
      <c r="F12" s="1111"/>
      <c r="G12" s="1112"/>
      <c r="H12" s="1113"/>
      <c r="I12" s="1113"/>
      <c r="J12" s="1008"/>
      <c r="K12" s="382"/>
    </row>
    <row r="13" spans="1:11" ht="26.25">
      <c r="A13" s="297" t="s">
        <v>1845</v>
      </c>
      <c r="B13" s="298" t="s">
        <v>1847</v>
      </c>
      <c r="C13" s="1107">
        <f t="shared" si="0"/>
        <v>0</v>
      </c>
      <c r="D13" s="1107"/>
      <c r="E13" s="1107"/>
      <c r="F13" s="1111"/>
      <c r="G13" s="1112"/>
      <c r="H13" s="1113"/>
      <c r="I13" s="1113"/>
      <c r="J13" s="1008"/>
      <c r="K13" s="382"/>
    </row>
    <row r="14" spans="1:11" ht="52.5">
      <c r="A14" s="297" t="s">
        <v>1849</v>
      </c>
      <c r="B14" s="298" t="s">
        <v>1850</v>
      </c>
      <c r="C14" s="1107">
        <f t="shared" si="0"/>
        <v>0</v>
      </c>
      <c r="D14" s="1107"/>
      <c r="E14" s="1107"/>
      <c r="F14" s="1111"/>
      <c r="G14" s="1112"/>
      <c r="H14" s="1113"/>
      <c r="I14" s="1113"/>
      <c r="J14" s="1008"/>
      <c r="K14" s="382"/>
    </row>
    <row r="15" spans="1:11" ht="52.5">
      <c r="A15" s="297" t="s">
        <v>1854</v>
      </c>
      <c r="B15" s="298" t="s">
        <v>1855</v>
      </c>
      <c r="C15" s="1107">
        <f t="shared" si="0"/>
        <v>0</v>
      </c>
      <c r="D15" s="1107"/>
      <c r="E15" s="1107"/>
      <c r="F15" s="1111"/>
      <c r="G15" s="1112"/>
      <c r="H15" s="1113"/>
      <c r="I15" s="1113"/>
      <c r="J15" s="1008"/>
      <c r="K15" s="382"/>
    </row>
    <row r="16" spans="1:11" ht="26.25">
      <c r="A16" s="297" t="s">
        <v>1857</v>
      </c>
      <c r="B16" s="298" t="s">
        <v>1859</v>
      </c>
      <c r="C16" s="1107">
        <f t="shared" si="0"/>
        <v>0</v>
      </c>
      <c r="D16" s="1107"/>
      <c r="E16" s="1107"/>
      <c r="F16" s="1114"/>
      <c r="G16" s="1115"/>
      <c r="H16" s="1116"/>
      <c r="I16" s="1116"/>
      <c r="J16" s="1008"/>
      <c r="K16" s="382"/>
    </row>
    <row r="17" spans="1:11" ht="26.25">
      <c r="A17" s="1132"/>
      <c r="B17" s="1133"/>
      <c r="C17" s="1134"/>
      <c r="D17" s="1135"/>
      <c r="E17" s="1135"/>
      <c r="F17" s="1135"/>
      <c r="G17" s="1136"/>
      <c r="H17" s="1137"/>
      <c r="I17" s="1137"/>
      <c r="J17" s="1008"/>
      <c r="K17" s="382"/>
    </row>
    <row r="18" spans="1:11" ht="21">
      <c r="A18" s="299"/>
      <c r="B18" s="1106" t="s">
        <v>4343</v>
      </c>
      <c r="C18" s="1105"/>
      <c r="D18" s="1106"/>
      <c r="E18" s="1106"/>
      <c r="F18" s="1106"/>
      <c r="G18" s="1106"/>
      <c r="H18" s="1138"/>
      <c r="I18" s="1139"/>
      <c r="J18" s="1008"/>
      <c r="K18" s="382"/>
    </row>
    <row r="19" spans="1:11" ht="21">
      <c r="A19" s="300">
        <v>1</v>
      </c>
      <c r="B19" s="1117"/>
      <c r="C19" s="1118"/>
      <c r="D19" s="1119"/>
      <c r="E19" s="1119"/>
      <c r="F19" s="1119"/>
      <c r="G19" s="1117"/>
      <c r="H19" s="1120"/>
      <c r="I19" s="1121"/>
      <c r="J19" s="1008"/>
      <c r="K19" s="382"/>
    </row>
    <row r="20" spans="1:11" ht="21">
      <c r="A20" s="300">
        <v>2</v>
      </c>
      <c r="B20" s="1117"/>
      <c r="C20" s="1118"/>
      <c r="D20" s="1119"/>
      <c r="E20" s="1119"/>
      <c r="F20" s="1119"/>
      <c r="G20" s="1117"/>
      <c r="H20" s="1120"/>
      <c r="I20" s="1121"/>
      <c r="J20" s="1008"/>
      <c r="K20" s="382"/>
    </row>
    <row r="21" spans="1:11" ht="21">
      <c r="A21" s="300">
        <v>3</v>
      </c>
      <c r="B21" s="1117"/>
      <c r="C21" s="1118"/>
      <c r="D21" s="1119"/>
      <c r="E21" s="1119"/>
      <c r="F21" s="1119"/>
      <c r="G21" s="1117"/>
      <c r="H21" s="1120"/>
      <c r="I21" s="1121"/>
      <c r="J21" s="1008"/>
      <c r="K21" s="382"/>
    </row>
    <row r="22" spans="1:11" ht="21">
      <c r="A22" s="300">
        <v>4</v>
      </c>
      <c r="B22" s="1117"/>
      <c r="C22" s="1118"/>
      <c r="D22" s="1119"/>
      <c r="E22" s="1119"/>
      <c r="F22" s="1119"/>
      <c r="G22" s="1117"/>
      <c r="H22" s="1120"/>
      <c r="I22" s="1121"/>
      <c r="J22" s="1008"/>
      <c r="K22" s="382"/>
    </row>
    <row r="23" spans="1:11" ht="21">
      <c r="A23" s="300">
        <v>5</v>
      </c>
      <c r="B23" s="1117"/>
      <c r="C23" s="1118"/>
      <c r="D23" s="1119"/>
      <c r="E23" s="1119"/>
      <c r="F23" s="1119"/>
      <c r="G23" s="1117"/>
      <c r="H23" s="1120"/>
      <c r="I23" s="1121"/>
      <c r="J23" s="1008"/>
      <c r="K23" s="382"/>
    </row>
    <row r="24" spans="1:11" ht="21">
      <c r="A24" s="299"/>
      <c r="B24" s="1122" t="s">
        <v>4344</v>
      </c>
      <c r="C24" s="1123"/>
      <c r="D24" s="1124"/>
      <c r="E24" s="1124"/>
      <c r="F24" s="1124"/>
      <c r="G24" s="1125"/>
      <c r="H24" s="1126"/>
      <c r="I24" s="1126"/>
      <c r="J24" s="1008"/>
      <c r="K24" s="382"/>
    </row>
    <row r="25" spans="1:11" ht="21">
      <c r="A25" s="300">
        <v>1</v>
      </c>
      <c r="B25" s="1117"/>
      <c r="C25" s="1118"/>
      <c r="D25" s="1119"/>
      <c r="E25" s="1119"/>
      <c r="F25" s="1119"/>
      <c r="G25" s="1117"/>
      <c r="H25" s="1120"/>
      <c r="I25" s="1121"/>
      <c r="J25" s="1008"/>
      <c r="K25" s="382"/>
    </row>
    <row r="26" spans="1:11" ht="21">
      <c r="A26" s="300">
        <v>2</v>
      </c>
      <c r="B26" s="1117"/>
      <c r="C26" s="1118"/>
      <c r="D26" s="1119"/>
      <c r="E26" s="1119"/>
      <c r="F26" s="1119"/>
      <c r="G26" s="1117"/>
      <c r="H26" s="1120"/>
      <c r="I26" s="1121"/>
      <c r="J26" s="1008"/>
      <c r="K26" s="382"/>
    </row>
    <row r="27" spans="1:11" ht="21">
      <c r="A27" s="300">
        <v>3</v>
      </c>
      <c r="B27" s="1117"/>
      <c r="C27" s="1118"/>
      <c r="D27" s="1119"/>
      <c r="E27" s="1119"/>
      <c r="F27" s="1119"/>
      <c r="G27" s="1117"/>
      <c r="H27" s="1120"/>
      <c r="I27" s="1121"/>
      <c r="J27" s="1008"/>
      <c r="K27" s="382"/>
    </row>
    <row r="28" spans="1:11" ht="21">
      <c r="A28" s="300">
        <v>4</v>
      </c>
      <c r="B28" s="1127"/>
      <c r="C28" s="1128"/>
      <c r="D28" s="1129"/>
      <c r="E28" s="1129"/>
      <c r="F28" s="1129"/>
      <c r="G28" s="1130"/>
      <c r="H28" s="1131"/>
      <c r="I28" s="1131"/>
      <c r="J28" s="1008"/>
      <c r="K28" s="382"/>
    </row>
    <row r="29" spans="1:11" ht="21">
      <c r="A29" s="300">
        <v>5</v>
      </c>
      <c r="B29" s="1127"/>
      <c r="C29" s="1128"/>
      <c r="D29" s="1129"/>
      <c r="E29" s="1129"/>
      <c r="F29" s="1129"/>
      <c r="G29" s="1130"/>
      <c r="H29" s="1131"/>
      <c r="I29" s="1131"/>
      <c r="J29" s="1008"/>
      <c r="K29" s="382"/>
    </row>
    <row r="30" spans="1:11" ht="21">
      <c r="A30" s="299"/>
      <c r="B30" s="1106" t="s">
        <v>4345</v>
      </c>
      <c r="C30" s="1105"/>
      <c r="D30" s="1106"/>
      <c r="E30" s="1106"/>
      <c r="F30" s="1106"/>
      <c r="G30" s="1106"/>
      <c r="H30" s="1138"/>
      <c r="I30" s="1139"/>
      <c r="J30" s="1008"/>
      <c r="K30" s="382"/>
    </row>
    <row r="31" spans="1:11" ht="21">
      <c r="A31" s="300">
        <v>1</v>
      </c>
      <c r="B31" s="1117"/>
      <c r="C31" s="1118"/>
      <c r="D31" s="1119"/>
      <c r="E31" s="1119"/>
      <c r="F31" s="1119"/>
      <c r="G31" s="1117"/>
      <c r="H31" s="1120"/>
      <c r="I31" s="1121"/>
      <c r="J31" s="1008"/>
      <c r="K31" s="382"/>
    </row>
    <row r="32" spans="1:11" ht="21">
      <c r="A32" s="300">
        <v>2</v>
      </c>
      <c r="B32" s="1117"/>
      <c r="C32" s="1118"/>
      <c r="D32" s="1119"/>
      <c r="E32" s="1119"/>
      <c r="F32" s="1119"/>
      <c r="G32" s="1117"/>
      <c r="H32" s="1120"/>
      <c r="I32" s="1121"/>
      <c r="J32" s="1008"/>
      <c r="K32" s="382"/>
    </row>
    <row r="33" spans="1:11" ht="21">
      <c r="A33" s="300">
        <v>3</v>
      </c>
      <c r="B33" s="1117"/>
      <c r="C33" s="1118"/>
      <c r="D33" s="1119"/>
      <c r="E33" s="1119"/>
      <c r="F33" s="1119"/>
      <c r="G33" s="1117"/>
      <c r="H33" s="1120"/>
      <c r="I33" s="1121"/>
      <c r="J33" s="1008"/>
      <c r="K33" s="382"/>
    </row>
    <row r="34" spans="1:11" ht="21">
      <c r="A34" s="300">
        <v>4</v>
      </c>
      <c r="B34" s="1117"/>
      <c r="C34" s="1118"/>
      <c r="D34" s="1119"/>
      <c r="E34" s="1119"/>
      <c r="F34" s="1119"/>
      <c r="G34" s="1117"/>
      <c r="H34" s="1120"/>
      <c r="I34" s="1121"/>
      <c r="J34" s="1008"/>
      <c r="K34" s="382"/>
    </row>
    <row r="35" spans="1:11" ht="21">
      <c r="A35" s="300">
        <v>5</v>
      </c>
      <c r="B35" s="1127"/>
      <c r="C35" s="1128"/>
      <c r="D35" s="1129"/>
      <c r="E35" s="1129"/>
      <c r="F35" s="1129"/>
      <c r="G35" s="1130"/>
      <c r="H35" s="1131"/>
      <c r="I35" s="1131"/>
      <c r="J35" s="1008"/>
      <c r="K35" s="382"/>
    </row>
    <row r="36" spans="1:11" ht="21">
      <c r="A36" s="299"/>
      <c r="B36" s="1140" t="s">
        <v>4346</v>
      </c>
      <c r="C36" s="1128"/>
      <c r="D36" s="1129"/>
      <c r="E36" s="1129"/>
      <c r="F36" s="1129"/>
      <c r="G36" s="1141"/>
      <c r="H36" s="1142"/>
      <c r="I36" s="1142"/>
      <c r="J36" s="1008"/>
      <c r="K36" s="382"/>
    </row>
    <row r="37" spans="1:11" ht="21">
      <c r="A37" s="299"/>
      <c r="B37" s="1119" t="s">
        <v>4347</v>
      </c>
      <c r="C37" s="1118"/>
      <c r="D37" s="1119"/>
      <c r="E37" s="1119"/>
      <c r="F37" s="1119"/>
      <c r="G37" s="1119"/>
      <c r="H37" s="1143"/>
      <c r="I37" s="1144"/>
      <c r="J37" s="1008"/>
      <c r="K37" s="382"/>
    </row>
    <row r="38" spans="1:11" ht="21">
      <c r="A38" s="1145"/>
      <c r="B38" s="1146"/>
      <c r="C38" s="1123"/>
      <c r="D38" s="1124"/>
      <c r="E38" s="1124"/>
      <c r="F38" s="1124"/>
      <c r="G38" s="1147"/>
      <c r="H38" s="1148"/>
      <c r="I38" s="1148"/>
      <c r="J38" s="1009"/>
      <c r="K38" s="382"/>
    </row>
    <row r="39" spans="1:11" ht="26.25">
      <c r="A39" s="1149" t="s">
        <v>1912</v>
      </c>
      <c r="B39" s="1150"/>
      <c r="C39" s="1151"/>
      <c r="D39" s="1152"/>
      <c r="E39" s="1152"/>
      <c r="F39" s="1152"/>
      <c r="G39" s="1153"/>
      <c r="H39" s="407"/>
      <c r="I39" s="407"/>
      <c r="J39" s="407"/>
      <c r="K39" s="382"/>
    </row>
    <row r="40" spans="1:11" ht="47.25">
      <c r="A40" s="383" t="s">
        <v>1913</v>
      </c>
      <c r="B40" s="301" t="s">
        <v>4</v>
      </c>
      <c r="C40" s="384" t="s">
        <v>5</v>
      </c>
      <c r="D40" s="303" t="s">
        <v>7</v>
      </c>
      <c r="E40" s="302" t="s">
        <v>8</v>
      </c>
      <c r="F40" s="302" t="s">
        <v>9</v>
      </c>
      <c r="G40" s="303" t="s">
        <v>10</v>
      </c>
      <c r="H40" s="1010" t="s">
        <v>12</v>
      </c>
      <c r="I40" s="1011" t="s">
        <v>13</v>
      </c>
      <c r="J40" s="407" t="s">
        <v>4348</v>
      </c>
      <c r="K40" s="382"/>
    </row>
    <row r="41" spans="1:11" ht="21">
      <c r="A41" s="385"/>
      <c r="B41" s="1154" t="s">
        <v>15</v>
      </c>
      <c r="C41" s="1155"/>
      <c r="D41" s="1156"/>
      <c r="E41" s="1156"/>
      <c r="F41" s="1156"/>
      <c r="G41" s="1157"/>
      <c r="H41" s="407">
        <f>H42+H44+H54</f>
        <v>0</v>
      </c>
      <c r="I41" s="407">
        <f>I42+I44+I54</f>
        <v>22</v>
      </c>
      <c r="J41" s="407">
        <f>H41*100/I41</f>
        <v>0</v>
      </c>
      <c r="K41" s="382"/>
    </row>
    <row r="42" spans="1:11" ht="18.75">
      <c r="A42" s="351" t="s">
        <v>16</v>
      </c>
      <c r="B42" s="1158" t="s">
        <v>1914</v>
      </c>
      <c r="C42" s="1165"/>
      <c r="D42" s="1165"/>
      <c r="E42" s="1165"/>
      <c r="F42" s="1165"/>
      <c r="G42" s="1161"/>
      <c r="H42" s="407">
        <f>SUM(D43)</f>
        <v>0</v>
      </c>
      <c r="I42" s="407">
        <f>COUNT(D43)*2</f>
        <v>2</v>
      </c>
      <c r="J42" s="407">
        <f>H42*100/I42</f>
        <v>0</v>
      </c>
      <c r="K42" s="382"/>
    </row>
    <row r="43" spans="1:11" ht="45">
      <c r="A43" s="373" t="s">
        <v>70</v>
      </c>
      <c r="B43" s="304" t="s">
        <v>61</v>
      </c>
      <c r="C43" s="305" t="s">
        <v>4886</v>
      </c>
      <c r="D43" s="867">
        <v>0</v>
      </c>
      <c r="E43" s="304" t="s">
        <v>137</v>
      </c>
      <c r="F43" s="304" t="s">
        <v>4887</v>
      </c>
      <c r="G43" s="310"/>
      <c r="H43" s="407"/>
      <c r="I43" s="407"/>
      <c r="J43" s="407"/>
      <c r="K43" s="382"/>
    </row>
    <row r="44" spans="1:11" ht="18.75">
      <c r="A44" s="318" t="s">
        <v>79</v>
      </c>
      <c r="B44" s="1166" t="s">
        <v>1915</v>
      </c>
      <c r="C44" s="1167"/>
      <c r="D44" s="1168"/>
      <c r="E44" s="1168"/>
      <c r="F44" s="1168"/>
      <c r="G44" s="1169"/>
      <c r="H44" s="407">
        <f>SUM(D45:D53)</f>
        <v>0</v>
      </c>
      <c r="I44" s="407">
        <f>COUNT(D45:D53)*2</f>
        <v>18</v>
      </c>
      <c r="J44" s="407">
        <f>H44*100/I44</f>
        <v>0</v>
      </c>
      <c r="K44" s="382"/>
    </row>
    <row r="45" spans="1:11" ht="45">
      <c r="A45" s="373" t="s">
        <v>82</v>
      </c>
      <c r="B45" s="306" t="s">
        <v>83</v>
      </c>
      <c r="C45" s="307" t="s">
        <v>4888</v>
      </c>
      <c r="D45" s="542">
        <v>0</v>
      </c>
      <c r="E45" s="304" t="s">
        <v>63</v>
      </c>
      <c r="F45" s="308" t="s">
        <v>4889</v>
      </c>
      <c r="G45" s="386"/>
      <c r="H45" s="407"/>
      <c r="I45" s="407"/>
      <c r="J45" s="407"/>
      <c r="K45" s="382"/>
    </row>
    <row r="46" spans="1:11" ht="30">
      <c r="A46" s="373" t="s">
        <v>84</v>
      </c>
      <c r="B46" s="309" t="s">
        <v>85</v>
      </c>
      <c r="C46" s="305" t="s">
        <v>4890</v>
      </c>
      <c r="D46" s="542">
        <v>0</v>
      </c>
      <c r="E46" s="304" t="s">
        <v>137</v>
      </c>
      <c r="F46" s="304" t="s">
        <v>4891</v>
      </c>
      <c r="G46" s="310"/>
      <c r="H46" s="407"/>
      <c r="I46" s="407"/>
      <c r="J46" s="407"/>
      <c r="K46" s="382"/>
    </row>
    <row r="47" spans="1:11" ht="60">
      <c r="A47" s="373"/>
      <c r="B47" s="309"/>
      <c r="C47" s="305" t="s">
        <v>4892</v>
      </c>
      <c r="D47" s="542">
        <v>0</v>
      </c>
      <c r="E47" s="304" t="s">
        <v>63</v>
      </c>
      <c r="F47" s="309" t="s">
        <v>4893</v>
      </c>
      <c r="G47" s="354"/>
      <c r="H47" s="407"/>
      <c r="I47" s="407"/>
      <c r="J47" s="407"/>
      <c r="K47" s="382"/>
    </row>
    <row r="48" spans="1:11" ht="45">
      <c r="A48" s="373"/>
      <c r="B48" s="309"/>
      <c r="C48" s="305" t="s">
        <v>1917</v>
      </c>
      <c r="D48" s="542">
        <v>0</v>
      </c>
      <c r="E48" s="304" t="s">
        <v>63</v>
      </c>
      <c r="F48" s="309" t="s">
        <v>4894</v>
      </c>
      <c r="G48" s="310"/>
      <c r="H48" s="407"/>
      <c r="I48" s="407"/>
      <c r="J48" s="407"/>
      <c r="K48" s="382"/>
    </row>
    <row r="49" spans="1:11" ht="45">
      <c r="A49" s="373"/>
      <c r="B49" s="309"/>
      <c r="C49" s="305" t="s">
        <v>1918</v>
      </c>
      <c r="D49" s="542">
        <v>0</v>
      </c>
      <c r="E49" s="304" t="s">
        <v>137</v>
      </c>
      <c r="F49" s="309" t="s">
        <v>4895</v>
      </c>
      <c r="G49" s="310"/>
      <c r="H49" s="407"/>
      <c r="I49" s="407"/>
      <c r="J49" s="407"/>
      <c r="K49" s="382"/>
    </row>
    <row r="50" spans="1:11" ht="60">
      <c r="A50" s="373"/>
      <c r="B50" s="309"/>
      <c r="C50" s="305" t="s">
        <v>4896</v>
      </c>
      <c r="D50" s="542">
        <v>0</v>
      </c>
      <c r="E50" s="304" t="s">
        <v>137</v>
      </c>
      <c r="F50" s="309" t="s">
        <v>4897</v>
      </c>
      <c r="G50" s="387"/>
      <c r="H50" s="407"/>
      <c r="I50" s="407"/>
      <c r="J50" s="407"/>
      <c r="K50" s="382"/>
    </row>
    <row r="51" spans="1:11" ht="45">
      <c r="A51" s="373"/>
      <c r="B51" s="309"/>
      <c r="C51" s="305" t="s">
        <v>1919</v>
      </c>
      <c r="D51" s="542">
        <v>0</v>
      </c>
      <c r="E51" s="304" t="s">
        <v>63</v>
      </c>
      <c r="F51" s="309" t="s">
        <v>4898</v>
      </c>
      <c r="G51" s="310"/>
      <c r="H51" s="407"/>
      <c r="I51" s="407"/>
      <c r="J51" s="407"/>
      <c r="K51" s="382"/>
    </row>
    <row r="52" spans="1:11" ht="45">
      <c r="A52" s="373" t="s">
        <v>90</v>
      </c>
      <c r="B52" s="309" t="s">
        <v>91</v>
      </c>
      <c r="C52" s="311" t="s">
        <v>1920</v>
      </c>
      <c r="D52" s="542">
        <v>0</v>
      </c>
      <c r="E52" s="388" t="s">
        <v>87</v>
      </c>
      <c r="F52" s="312" t="s">
        <v>4899</v>
      </c>
      <c r="G52" s="389"/>
      <c r="H52" s="407"/>
      <c r="I52" s="407"/>
      <c r="J52" s="407"/>
      <c r="K52" s="382"/>
    </row>
    <row r="53" spans="1:11" ht="132.75" customHeight="1">
      <c r="A53" s="373"/>
      <c r="B53" s="309"/>
      <c r="C53" s="305" t="s">
        <v>1921</v>
      </c>
      <c r="D53" s="542">
        <v>0</v>
      </c>
      <c r="E53" s="388" t="s">
        <v>87</v>
      </c>
      <c r="F53" s="309" t="s">
        <v>4900</v>
      </c>
      <c r="G53" s="310"/>
      <c r="H53" s="407"/>
      <c r="I53" s="407"/>
      <c r="J53" s="407"/>
      <c r="K53" s="382"/>
    </row>
    <row r="54" spans="1:11" ht="18.75">
      <c r="A54" s="318" t="s">
        <v>101</v>
      </c>
      <c r="B54" s="1166" t="s">
        <v>1922</v>
      </c>
      <c r="C54" s="1167"/>
      <c r="D54" s="1168"/>
      <c r="E54" s="1168"/>
      <c r="F54" s="1168"/>
      <c r="G54" s="1169"/>
      <c r="H54" s="407">
        <f>SUM(D55)</f>
        <v>0</v>
      </c>
      <c r="I54" s="407">
        <f>COUNT(D55)*2</f>
        <v>2</v>
      </c>
      <c r="J54" s="407">
        <f>H54*100/I54</f>
        <v>0</v>
      </c>
      <c r="K54" s="382"/>
    </row>
    <row r="55" spans="1:11" ht="30">
      <c r="A55" s="373" t="s">
        <v>106</v>
      </c>
      <c r="B55" s="309" t="s">
        <v>107</v>
      </c>
      <c r="C55" s="305" t="s">
        <v>4901</v>
      </c>
      <c r="D55" s="839">
        <v>0</v>
      </c>
      <c r="E55" s="304" t="s">
        <v>87</v>
      </c>
      <c r="F55" s="22" t="s">
        <v>4902</v>
      </c>
      <c r="G55" s="310"/>
      <c r="H55" s="407"/>
      <c r="I55" s="407"/>
      <c r="J55" s="407"/>
      <c r="K55" s="382"/>
    </row>
    <row r="56" spans="1:11" ht="21">
      <c r="A56" s="385"/>
      <c r="B56" s="1162" t="s">
        <v>173</v>
      </c>
      <c r="C56" s="1163"/>
      <c r="D56" s="1164"/>
      <c r="E56" s="1164"/>
      <c r="F56" s="1164"/>
      <c r="G56" s="390"/>
      <c r="H56" s="407">
        <f>H57+H62+H67+H77+H80</f>
        <v>0</v>
      </c>
      <c r="I56" s="407">
        <f>I57+I62+I67+I77+I80</f>
        <v>40</v>
      </c>
      <c r="J56" s="407">
        <f>H56*100/I56</f>
        <v>0</v>
      </c>
      <c r="K56" s="382"/>
    </row>
    <row r="57" spans="1:11" ht="18.75">
      <c r="A57" s="313" t="s">
        <v>177</v>
      </c>
      <c r="B57" s="1158" t="s">
        <v>1926</v>
      </c>
      <c r="C57" s="1159"/>
      <c r="D57" s="1160"/>
      <c r="E57" s="1160"/>
      <c r="F57" s="1160"/>
      <c r="G57" s="1161"/>
      <c r="H57" s="407">
        <f>SUM(D58:D61)</f>
        <v>0</v>
      </c>
      <c r="I57" s="407">
        <f>COUNT(D58:D61)*2</f>
        <v>8</v>
      </c>
      <c r="J57" s="407">
        <f>H57*100/I57</f>
        <v>0</v>
      </c>
      <c r="K57" s="382"/>
    </row>
    <row r="58" spans="1:11" ht="75">
      <c r="A58" s="373" t="s">
        <v>180</v>
      </c>
      <c r="B58" s="314" t="s">
        <v>181</v>
      </c>
      <c r="C58" s="315" t="s">
        <v>4903</v>
      </c>
      <c r="D58" s="839">
        <v>0</v>
      </c>
      <c r="E58" s="304" t="s">
        <v>183</v>
      </c>
      <c r="F58" s="316" t="s">
        <v>4364</v>
      </c>
      <c r="G58" s="325"/>
      <c r="H58" s="407"/>
      <c r="I58" s="407"/>
      <c r="J58" s="407"/>
      <c r="K58" s="382"/>
    </row>
    <row r="59" spans="1:11" ht="60">
      <c r="A59" s="373" t="s">
        <v>187</v>
      </c>
      <c r="B59" s="314" t="s">
        <v>188</v>
      </c>
      <c r="C59" s="305" t="s">
        <v>4904</v>
      </c>
      <c r="D59" s="839">
        <v>0</v>
      </c>
      <c r="E59" s="304" t="s">
        <v>183</v>
      </c>
      <c r="F59" s="316" t="s">
        <v>4905</v>
      </c>
      <c r="G59" s="325"/>
      <c r="H59" s="407"/>
      <c r="I59" s="407"/>
      <c r="J59" s="407"/>
      <c r="K59" s="382"/>
    </row>
    <row r="60" spans="1:11" ht="60">
      <c r="A60" s="373" t="s">
        <v>208</v>
      </c>
      <c r="B60" s="314" t="s">
        <v>209</v>
      </c>
      <c r="C60" s="305" t="s">
        <v>210</v>
      </c>
      <c r="D60" s="839">
        <v>0</v>
      </c>
      <c r="E60" s="304" t="s">
        <v>183</v>
      </c>
      <c r="F60" s="316" t="s">
        <v>4906</v>
      </c>
      <c r="G60" s="325"/>
      <c r="H60" s="407"/>
      <c r="I60" s="407"/>
      <c r="J60" s="407"/>
      <c r="K60" s="382"/>
    </row>
    <row r="61" spans="1:11" ht="45">
      <c r="A61" s="373" t="s">
        <v>215</v>
      </c>
      <c r="B61" s="314" t="s">
        <v>216</v>
      </c>
      <c r="C61" s="317" t="s">
        <v>217</v>
      </c>
      <c r="D61" s="839">
        <v>0</v>
      </c>
      <c r="E61" s="304" t="s">
        <v>183</v>
      </c>
      <c r="F61" s="316" t="s">
        <v>4907</v>
      </c>
      <c r="G61" s="310"/>
      <c r="H61" s="407"/>
      <c r="I61" s="407"/>
      <c r="J61" s="407"/>
      <c r="K61" s="382"/>
    </row>
    <row r="62" spans="1:11" ht="18.75">
      <c r="A62" s="318" t="s">
        <v>226</v>
      </c>
      <c r="B62" s="1158" t="s">
        <v>1933</v>
      </c>
      <c r="C62" s="1159"/>
      <c r="D62" s="1160"/>
      <c r="E62" s="1160"/>
      <c r="F62" s="1160"/>
      <c r="G62" s="1161"/>
      <c r="H62" s="407">
        <f>SUM(D63:D66)</f>
        <v>0</v>
      </c>
      <c r="I62" s="407">
        <f>COUNT(D63:D66)*2</f>
        <v>8</v>
      </c>
      <c r="J62" s="407">
        <f>H62*100/I62</f>
        <v>0</v>
      </c>
      <c r="K62" s="382"/>
    </row>
    <row r="63" spans="1:11" ht="60">
      <c r="A63" s="373" t="s">
        <v>229</v>
      </c>
      <c r="B63" s="319" t="s">
        <v>230</v>
      </c>
      <c r="C63" s="305" t="s">
        <v>4908</v>
      </c>
      <c r="D63" s="839">
        <v>0</v>
      </c>
      <c r="E63" s="304" t="s">
        <v>183</v>
      </c>
      <c r="F63" s="304" t="s">
        <v>4909</v>
      </c>
      <c r="G63" s="310"/>
      <c r="H63" s="407"/>
      <c r="I63" s="407"/>
      <c r="J63" s="407"/>
      <c r="K63" s="382"/>
    </row>
    <row r="64" spans="1:11" ht="60">
      <c r="A64" s="373" t="s">
        <v>242</v>
      </c>
      <c r="B64" s="320" t="s">
        <v>4910</v>
      </c>
      <c r="C64" s="321" t="s">
        <v>1934</v>
      </c>
      <c r="D64" s="839">
        <v>0</v>
      </c>
      <c r="E64" s="304" t="s">
        <v>183</v>
      </c>
      <c r="F64" s="309"/>
      <c r="G64" s="310"/>
      <c r="H64" s="407"/>
      <c r="I64" s="407"/>
      <c r="J64" s="407"/>
      <c r="K64" s="382"/>
    </row>
    <row r="65" spans="1:11" ht="45">
      <c r="A65" s="373"/>
      <c r="B65" s="319"/>
      <c r="C65" s="321" t="s">
        <v>4911</v>
      </c>
      <c r="D65" s="839">
        <v>0</v>
      </c>
      <c r="E65" s="304" t="s">
        <v>183</v>
      </c>
      <c r="F65" s="304" t="s">
        <v>1936</v>
      </c>
      <c r="G65" s="310"/>
      <c r="H65" s="407"/>
      <c r="I65" s="407"/>
      <c r="J65" s="407"/>
      <c r="K65" s="382"/>
    </row>
    <row r="66" spans="1:11" ht="60">
      <c r="A66" s="373" t="s">
        <v>250</v>
      </c>
      <c r="B66" s="322" t="s">
        <v>251</v>
      </c>
      <c r="C66" s="317" t="s">
        <v>4912</v>
      </c>
      <c r="D66" s="839">
        <v>0</v>
      </c>
      <c r="E66" s="304" t="s">
        <v>318</v>
      </c>
      <c r="F66" s="304" t="s">
        <v>4913</v>
      </c>
      <c r="G66" s="304"/>
      <c r="H66" s="407"/>
      <c r="I66" s="407"/>
      <c r="J66" s="407"/>
      <c r="K66" s="382"/>
    </row>
    <row r="67" spans="1:11" ht="18.75">
      <c r="A67" s="318" t="s">
        <v>257</v>
      </c>
      <c r="B67" s="1158" t="s">
        <v>1937</v>
      </c>
      <c r="C67" s="1159"/>
      <c r="D67" s="1160"/>
      <c r="E67" s="1160"/>
      <c r="F67" s="1160"/>
      <c r="G67" s="1161"/>
      <c r="H67" s="407">
        <f>SUM(D68:D76)</f>
        <v>0</v>
      </c>
      <c r="I67" s="407">
        <f>COUNT(D68:D76)*2</f>
        <v>18</v>
      </c>
      <c r="J67" s="407">
        <f>H67*100/I67</f>
        <v>0</v>
      </c>
      <c r="K67" s="382"/>
    </row>
    <row r="68" spans="1:11" ht="60">
      <c r="A68" s="373" t="s">
        <v>265</v>
      </c>
      <c r="B68" s="319" t="s">
        <v>266</v>
      </c>
      <c r="C68" s="317" t="s">
        <v>1938</v>
      </c>
      <c r="D68" s="839">
        <v>0</v>
      </c>
      <c r="E68" s="304" t="s">
        <v>183</v>
      </c>
      <c r="F68" s="304" t="s">
        <v>4914</v>
      </c>
      <c r="G68" s="310"/>
      <c r="H68" s="407"/>
      <c r="I68" s="407"/>
      <c r="J68" s="407"/>
      <c r="K68" s="382"/>
    </row>
    <row r="69" spans="1:11" ht="45">
      <c r="A69" s="373"/>
      <c r="B69" s="319"/>
      <c r="C69" s="305" t="s">
        <v>1939</v>
      </c>
      <c r="D69" s="839">
        <v>0</v>
      </c>
      <c r="E69" s="304" t="s">
        <v>183</v>
      </c>
      <c r="F69" s="304" t="s">
        <v>4915</v>
      </c>
      <c r="G69" s="310"/>
      <c r="H69" s="407"/>
      <c r="I69" s="407"/>
      <c r="J69" s="407"/>
      <c r="K69" s="382"/>
    </row>
    <row r="70" spans="1:11" ht="60">
      <c r="A70" s="373"/>
      <c r="B70" s="319"/>
      <c r="C70" s="305" t="s">
        <v>4916</v>
      </c>
      <c r="D70" s="839">
        <v>0</v>
      </c>
      <c r="E70" s="304" t="s">
        <v>318</v>
      </c>
      <c r="F70" s="304" t="s">
        <v>4917</v>
      </c>
      <c r="G70" s="310"/>
      <c r="H70" s="407"/>
      <c r="I70" s="407"/>
      <c r="J70" s="407"/>
      <c r="K70" s="382"/>
    </row>
    <row r="71" spans="1:11" ht="90">
      <c r="A71" s="373" t="s">
        <v>270</v>
      </c>
      <c r="B71" s="319" t="s">
        <v>271</v>
      </c>
      <c r="C71" s="305" t="s">
        <v>1940</v>
      </c>
      <c r="D71" s="839">
        <v>0</v>
      </c>
      <c r="E71" s="304" t="s">
        <v>27</v>
      </c>
      <c r="F71" s="304" t="s">
        <v>4918</v>
      </c>
      <c r="G71" s="310"/>
      <c r="H71" s="407"/>
      <c r="I71" s="407"/>
      <c r="J71" s="407"/>
      <c r="K71" s="382"/>
    </row>
    <row r="72" spans="1:11" ht="90">
      <c r="A72" s="373" t="s">
        <v>273</v>
      </c>
      <c r="B72" s="319" t="s">
        <v>4374</v>
      </c>
      <c r="C72" s="307" t="s">
        <v>4919</v>
      </c>
      <c r="D72" s="542">
        <v>0</v>
      </c>
      <c r="E72" s="304" t="s">
        <v>1941</v>
      </c>
      <c r="F72" s="323" t="s">
        <v>4920</v>
      </c>
      <c r="G72" s="310"/>
      <c r="H72" s="407"/>
      <c r="I72" s="407"/>
      <c r="J72" s="407"/>
      <c r="K72" s="382"/>
    </row>
    <row r="73" spans="1:11" ht="60">
      <c r="A73" s="373"/>
      <c r="B73" s="319"/>
      <c r="C73" s="305" t="s">
        <v>4921</v>
      </c>
      <c r="D73" s="542">
        <v>0</v>
      </c>
      <c r="E73" s="304" t="s">
        <v>1941</v>
      </c>
      <c r="F73" s="323" t="s">
        <v>4378</v>
      </c>
      <c r="G73" s="310"/>
      <c r="H73" s="407"/>
      <c r="I73" s="407"/>
      <c r="J73" s="407"/>
      <c r="K73" s="382"/>
    </row>
    <row r="74" spans="1:11" ht="75">
      <c r="A74" s="373"/>
      <c r="B74" s="319"/>
      <c r="C74" s="307" t="s">
        <v>4922</v>
      </c>
      <c r="D74" s="839">
        <v>0</v>
      </c>
      <c r="E74" s="304" t="s">
        <v>318</v>
      </c>
      <c r="F74" s="304" t="s">
        <v>4923</v>
      </c>
      <c r="G74" s="310"/>
      <c r="H74" s="407"/>
      <c r="I74" s="407"/>
      <c r="J74" s="407"/>
      <c r="K74" s="382"/>
    </row>
    <row r="75" spans="1:11" ht="60">
      <c r="A75" s="373"/>
      <c r="B75" s="319"/>
      <c r="C75" s="305" t="s">
        <v>4924</v>
      </c>
      <c r="D75" s="839">
        <v>0</v>
      </c>
      <c r="E75" s="304" t="s">
        <v>318</v>
      </c>
      <c r="F75" s="304" t="s">
        <v>4925</v>
      </c>
      <c r="G75" s="310"/>
      <c r="H75" s="407"/>
      <c r="I75" s="407"/>
      <c r="J75" s="407"/>
      <c r="K75" s="382"/>
    </row>
    <row r="76" spans="1:11" ht="90">
      <c r="A76" s="373" t="s">
        <v>279</v>
      </c>
      <c r="B76" s="319" t="s">
        <v>280</v>
      </c>
      <c r="C76" s="305" t="s">
        <v>1942</v>
      </c>
      <c r="D76" s="839">
        <v>0</v>
      </c>
      <c r="E76" s="304" t="s">
        <v>350</v>
      </c>
      <c r="F76" s="304" t="s">
        <v>4926</v>
      </c>
      <c r="G76" s="310"/>
      <c r="H76" s="407"/>
      <c r="I76" s="407"/>
      <c r="J76" s="407"/>
      <c r="K76" s="382"/>
    </row>
    <row r="77" spans="1:11" ht="18.75">
      <c r="A77" s="318" t="s">
        <v>283</v>
      </c>
      <c r="B77" s="1158" t="s">
        <v>1943</v>
      </c>
      <c r="C77" s="1159"/>
      <c r="D77" s="1160"/>
      <c r="E77" s="1160"/>
      <c r="F77" s="1160"/>
      <c r="G77" s="1161"/>
      <c r="H77" s="407">
        <f>SUM(D78:D79)</f>
        <v>0</v>
      </c>
      <c r="I77" s="407">
        <f>COUNT(D78:D79)*2</f>
        <v>4</v>
      </c>
      <c r="J77" s="407">
        <f>H77*100/I77</f>
        <v>0</v>
      </c>
      <c r="K77" s="382"/>
    </row>
    <row r="78" spans="1:11" ht="60">
      <c r="A78" s="373" t="s">
        <v>289</v>
      </c>
      <c r="B78" s="319" t="s">
        <v>4927</v>
      </c>
      <c r="C78" s="305" t="s">
        <v>4928</v>
      </c>
      <c r="D78" s="839">
        <v>0</v>
      </c>
      <c r="E78" s="304" t="s">
        <v>63</v>
      </c>
      <c r="F78" s="304" t="s">
        <v>4929</v>
      </c>
      <c r="G78" s="310"/>
      <c r="H78" s="407"/>
      <c r="I78" s="407"/>
      <c r="J78" s="407"/>
      <c r="K78" s="382"/>
    </row>
    <row r="79" spans="1:11" ht="75">
      <c r="A79" s="373" t="s">
        <v>298</v>
      </c>
      <c r="B79" s="319" t="s">
        <v>299</v>
      </c>
      <c r="C79" s="305" t="s">
        <v>4930</v>
      </c>
      <c r="D79" s="839">
        <v>0</v>
      </c>
      <c r="E79" s="304" t="s">
        <v>301</v>
      </c>
      <c r="F79" s="304" t="s">
        <v>4931</v>
      </c>
      <c r="G79" s="310"/>
      <c r="H79" s="407"/>
      <c r="I79" s="407"/>
      <c r="J79" s="407"/>
      <c r="K79" s="382"/>
    </row>
    <row r="80" spans="1:11" ht="18.75">
      <c r="A80" s="318" t="s">
        <v>314</v>
      </c>
      <c r="B80" s="1158" t="s">
        <v>1944</v>
      </c>
      <c r="C80" s="1159"/>
      <c r="D80" s="1160"/>
      <c r="E80" s="1160"/>
      <c r="F80" s="1160"/>
      <c r="G80" s="1161"/>
      <c r="H80" s="407">
        <f>SUM(D81)</f>
        <v>0</v>
      </c>
      <c r="I80" s="407">
        <f>COUNT(D81)*2</f>
        <v>2</v>
      </c>
      <c r="J80" s="407">
        <f>H80*100/I80</f>
        <v>0</v>
      </c>
      <c r="K80" s="382"/>
    </row>
    <row r="81" spans="1:11" ht="90">
      <c r="A81" s="373" t="s">
        <v>321</v>
      </c>
      <c r="B81" s="319" t="s">
        <v>323</v>
      </c>
      <c r="C81" s="324" t="s">
        <v>4932</v>
      </c>
      <c r="D81" s="839">
        <v>0</v>
      </c>
      <c r="E81" s="304" t="s">
        <v>326</v>
      </c>
      <c r="F81" s="304" t="s">
        <v>4933</v>
      </c>
      <c r="G81" s="310"/>
      <c r="H81" s="407"/>
      <c r="I81" s="407"/>
      <c r="J81" s="407"/>
      <c r="K81" s="382"/>
    </row>
    <row r="82" spans="1:11" ht="21">
      <c r="A82" s="385"/>
      <c r="B82" s="1162" t="s">
        <v>345</v>
      </c>
      <c r="C82" s="1163"/>
      <c r="D82" s="1164"/>
      <c r="E82" s="1164"/>
      <c r="F82" s="1164"/>
      <c r="G82" s="1162"/>
      <c r="H82" s="407">
        <f>H83+H98+H102+H106+H112+H121+H136</f>
        <v>0</v>
      </c>
      <c r="I82" s="407">
        <f>I83+I98+I102+I106+I112+I121+I136</f>
        <v>108</v>
      </c>
      <c r="J82" s="407">
        <f>H82*100/I82</f>
        <v>0</v>
      </c>
      <c r="K82" s="382"/>
    </row>
    <row r="83" spans="1:11" ht="18.75">
      <c r="A83" s="318" t="s">
        <v>355</v>
      </c>
      <c r="B83" s="1158" t="s">
        <v>356</v>
      </c>
      <c r="C83" s="1159"/>
      <c r="D83" s="1160"/>
      <c r="E83" s="1160"/>
      <c r="F83" s="1160"/>
      <c r="G83" s="1161"/>
      <c r="H83" s="407">
        <f>SUM(D84:D97)</f>
        <v>0</v>
      </c>
      <c r="I83" s="407">
        <f>COUNT(D84:D97)*2</f>
        <v>28</v>
      </c>
      <c r="J83" s="407">
        <f>H83*100/I83</f>
        <v>0</v>
      </c>
      <c r="K83" s="382"/>
    </row>
    <row r="84" spans="1:11" ht="75">
      <c r="A84" s="373" t="s">
        <v>358</v>
      </c>
      <c r="B84" s="304" t="s">
        <v>359</v>
      </c>
      <c r="C84" s="305" t="s">
        <v>4934</v>
      </c>
      <c r="D84" s="839">
        <v>0</v>
      </c>
      <c r="E84" s="304" t="s">
        <v>183</v>
      </c>
      <c r="F84" s="316" t="s">
        <v>4935</v>
      </c>
      <c r="G84" s="310"/>
      <c r="H84" s="407"/>
      <c r="I84" s="407"/>
      <c r="J84" s="407"/>
      <c r="K84" s="382"/>
    </row>
    <row r="85" spans="1:11" ht="120">
      <c r="A85" s="373" t="s">
        <v>368</v>
      </c>
      <c r="B85" s="316" t="s">
        <v>4936</v>
      </c>
      <c r="C85" s="305" t="s">
        <v>4937</v>
      </c>
      <c r="D85" s="839">
        <v>0</v>
      </c>
      <c r="E85" s="304" t="s">
        <v>183</v>
      </c>
      <c r="F85" s="304" t="s">
        <v>4938</v>
      </c>
      <c r="G85" s="310"/>
      <c r="H85" s="407"/>
      <c r="I85" s="407"/>
      <c r="J85" s="407"/>
      <c r="K85" s="382"/>
    </row>
    <row r="86" spans="1:11" ht="90">
      <c r="A86" s="373" t="s">
        <v>384</v>
      </c>
      <c r="B86" s="304" t="s">
        <v>385</v>
      </c>
      <c r="C86" s="96" t="s">
        <v>4939</v>
      </c>
      <c r="D86" s="839">
        <v>0</v>
      </c>
      <c r="E86" s="304" t="s">
        <v>183</v>
      </c>
      <c r="F86" s="304" t="s">
        <v>4940</v>
      </c>
      <c r="G86" s="310"/>
      <c r="H86" s="407"/>
      <c r="I86" s="407"/>
      <c r="J86" s="407"/>
      <c r="K86" s="382"/>
    </row>
    <row r="87" spans="1:11" ht="75">
      <c r="A87" s="373"/>
      <c r="B87" s="304"/>
      <c r="C87" s="305" t="s">
        <v>4941</v>
      </c>
      <c r="D87" s="839">
        <v>0</v>
      </c>
      <c r="E87" s="304" t="s">
        <v>183</v>
      </c>
      <c r="F87" s="304" t="s">
        <v>4942</v>
      </c>
      <c r="G87" s="310"/>
      <c r="H87" s="407"/>
      <c r="I87" s="407"/>
      <c r="J87" s="407"/>
      <c r="K87" s="382"/>
    </row>
    <row r="88" spans="1:11" ht="105">
      <c r="A88" s="373"/>
      <c r="B88" s="304"/>
      <c r="C88" s="305" t="s">
        <v>4943</v>
      </c>
      <c r="D88" s="839">
        <v>0</v>
      </c>
      <c r="E88" s="304" t="s">
        <v>183</v>
      </c>
      <c r="F88" s="304" t="s">
        <v>4944</v>
      </c>
      <c r="G88" s="310"/>
      <c r="H88" s="407"/>
      <c r="I88" s="407"/>
      <c r="J88" s="407"/>
      <c r="K88" s="382"/>
    </row>
    <row r="89" spans="1:11" ht="60">
      <c r="A89" s="373"/>
      <c r="B89" s="304"/>
      <c r="C89" s="305" t="s">
        <v>4945</v>
      </c>
      <c r="D89" s="839">
        <v>0</v>
      </c>
      <c r="E89" s="304" t="s">
        <v>183</v>
      </c>
      <c r="F89" s="304" t="s">
        <v>4946</v>
      </c>
      <c r="G89" s="310"/>
      <c r="H89" s="407"/>
      <c r="I89" s="407"/>
      <c r="J89" s="407"/>
      <c r="K89" s="382"/>
    </row>
    <row r="90" spans="1:11" ht="90">
      <c r="A90" s="373"/>
      <c r="B90" s="304"/>
      <c r="C90" s="307" t="s">
        <v>4947</v>
      </c>
      <c r="D90" s="839">
        <v>0</v>
      </c>
      <c r="E90" s="304" t="s">
        <v>183</v>
      </c>
      <c r="F90" s="308" t="s">
        <v>4948</v>
      </c>
      <c r="G90" s="310"/>
      <c r="H90" s="407"/>
      <c r="I90" s="407"/>
      <c r="J90" s="407"/>
      <c r="K90" s="382"/>
    </row>
    <row r="91" spans="1:11" ht="150">
      <c r="A91" s="373"/>
      <c r="B91" s="304"/>
      <c r="C91" s="305" t="s">
        <v>4949</v>
      </c>
      <c r="D91" s="839">
        <v>0</v>
      </c>
      <c r="E91" s="304" t="s">
        <v>183</v>
      </c>
      <c r="F91" s="304" t="s">
        <v>4950</v>
      </c>
      <c r="G91" s="310"/>
      <c r="H91" s="407"/>
      <c r="I91" s="407"/>
      <c r="J91" s="407"/>
      <c r="K91" s="382"/>
    </row>
    <row r="92" spans="1:11" ht="60">
      <c r="A92" s="373"/>
      <c r="B92" s="304"/>
      <c r="C92" s="305" t="s">
        <v>4951</v>
      </c>
      <c r="D92" s="839">
        <v>0</v>
      </c>
      <c r="E92" s="304" t="s">
        <v>183</v>
      </c>
      <c r="F92" s="304" t="s">
        <v>4952</v>
      </c>
      <c r="G92" s="325"/>
      <c r="H92" s="407"/>
      <c r="I92" s="407"/>
      <c r="J92" s="407"/>
      <c r="K92" s="382"/>
    </row>
    <row r="93" spans="1:11" ht="60">
      <c r="A93" s="373" t="s">
        <v>413</v>
      </c>
      <c r="B93" s="326" t="s">
        <v>414</v>
      </c>
      <c r="C93" s="327" t="s">
        <v>1946</v>
      </c>
      <c r="D93" s="839">
        <v>0</v>
      </c>
      <c r="E93" s="304" t="s">
        <v>183</v>
      </c>
      <c r="F93" s="308" t="s">
        <v>4953</v>
      </c>
      <c r="G93" s="343"/>
      <c r="H93" s="407"/>
      <c r="I93" s="407"/>
      <c r="J93" s="407"/>
      <c r="K93" s="382"/>
    </row>
    <row r="94" spans="1:11" ht="45">
      <c r="A94" s="373" t="s">
        <v>433</v>
      </c>
      <c r="B94" s="304" t="s">
        <v>424</v>
      </c>
      <c r="C94" s="307" t="s">
        <v>435</v>
      </c>
      <c r="D94" s="839">
        <v>0</v>
      </c>
      <c r="E94" s="304" t="s">
        <v>183</v>
      </c>
      <c r="F94" s="304" t="s">
        <v>4954</v>
      </c>
      <c r="G94" s="310"/>
      <c r="H94" s="407"/>
      <c r="I94" s="407"/>
      <c r="J94" s="407"/>
      <c r="K94" s="382"/>
    </row>
    <row r="95" spans="1:11" ht="150">
      <c r="A95" s="373" t="s">
        <v>436</v>
      </c>
      <c r="B95" s="326" t="s">
        <v>428</v>
      </c>
      <c r="C95" s="307" t="s">
        <v>1947</v>
      </c>
      <c r="D95" s="839">
        <v>0</v>
      </c>
      <c r="E95" s="304" t="s">
        <v>183</v>
      </c>
      <c r="F95" s="308" t="s">
        <v>4955</v>
      </c>
      <c r="G95" s="343"/>
      <c r="H95" s="407"/>
      <c r="I95" s="407"/>
      <c r="J95" s="407"/>
      <c r="K95" s="382"/>
    </row>
    <row r="96" spans="1:11" ht="105">
      <c r="A96" s="373" t="s">
        <v>443</v>
      </c>
      <c r="B96" s="309" t="s">
        <v>431</v>
      </c>
      <c r="C96" s="305" t="s">
        <v>4956</v>
      </c>
      <c r="D96" s="839">
        <v>0</v>
      </c>
      <c r="E96" s="304" t="s">
        <v>183</v>
      </c>
      <c r="F96" s="304" t="s">
        <v>4957</v>
      </c>
      <c r="G96" s="310"/>
      <c r="H96" s="407"/>
      <c r="I96" s="407"/>
      <c r="J96" s="407"/>
      <c r="K96" s="382"/>
    </row>
    <row r="97" spans="1:11" ht="75">
      <c r="A97" s="373"/>
      <c r="B97" s="309"/>
      <c r="C97" s="307" t="s">
        <v>1948</v>
      </c>
      <c r="D97" s="839">
        <v>0</v>
      </c>
      <c r="E97" s="304" t="s">
        <v>183</v>
      </c>
      <c r="F97" s="304" t="s">
        <v>4958</v>
      </c>
      <c r="G97" s="310"/>
      <c r="H97" s="407"/>
      <c r="I97" s="407"/>
      <c r="J97" s="407"/>
      <c r="K97" s="382"/>
    </row>
    <row r="98" spans="1:11" ht="18.75">
      <c r="A98" s="318" t="s">
        <v>451</v>
      </c>
      <c r="B98" s="1158" t="s">
        <v>449</v>
      </c>
      <c r="C98" s="1159"/>
      <c r="D98" s="1160"/>
      <c r="E98" s="1160"/>
      <c r="F98" s="1160"/>
      <c r="G98" s="1161"/>
      <c r="H98" s="407">
        <f>SUM(D99:D101)</f>
        <v>0</v>
      </c>
      <c r="I98" s="407">
        <f>COUNT(D99:D101)*2</f>
        <v>6</v>
      </c>
      <c r="J98" s="407">
        <f>H98*100/I98</f>
        <v>0</v>
      </c>
      <c r="K98" s="382"/>
    </row>
    <row r="99" spans="1:11" ht="60">
      <c r="A99" s="373" t="s">
        <v>454</v>
      </c>
      <c r="B99" s="328" t="s">
        <v>455</v>
      </c>
      <c r="C99" s="305" t="s">
        <v>456</v>
      </c>
      <c r="D99" s="839">
        <v>0</v>
      </c>
      <c r="E99" s="304" t="s">
        <v>183</v>
      </c>
      <c r="F99" s="304" t="s">
        <v>4427</v>
      </c>
      <c r="G99" s="349"/>
      <c r="H99" s="407"/>
      <c r="I99" s="407"/>
      <c r="J99" s="407"/>
      <c r="K99" s="382"/>
    </row>
    <row r="100" spans="1:11" ht="75">
      <c r="A100" s="373" t="s">
        <v>467</v>
      </c>
      <c r="B100" s="316" t="s">
        <v>462</v>
      </c>
      <c r="C100" s="317" t="s">
        <v>1949</v>
      </c>
      <c r="D100" s="839">
        <v>0</v>
      </c>
      <c r="E100" s="304" t="s">
        <v>183</v>
      </c>
      <c r="F100" s="304" t="s">
        <v>4959</v>
      </c>
      <c r="G100" s="310"/>
      <c r="H100" s="407"/>
      <c r="I100" s="407"/>
      <c r="J100" s="407"/>
      <c r="K100" s="382"/>
    </row>
    <row r="101" spans="1:11" ht="105">
      <c r="A101" s="373" t="s">
        <v>469</v>
      </c>
      <c r="B101" s="329" t="s">
        <v>466</v>
      </c>
      <c r="C101" s="330" t="s">
        <v>4960</v>
      </c>
      <c r="D101" s="839">
        <v>0</v>
      </c>
      <c r="E101" s="304" t="s">
        <v>183</v>
      </c>
      <c r="F101" s="316" t="s">
        <v>4961</v>
      </c>
      <c r="G101" s="331"/>
      <c r="H101" s="407"/>
      <c r="I101" s="407"/>
      <c r="J101" s="407"/>
      <c r="K101" s="382"/>
    </row>
    <row r="102" spans="1:11" ht="18.75">
      <c r="A102" s="318" t="s">
        <v>473</v>
      </c>
      <c r="B102" s="1158" t="s">
        <v>474</v>
      </c>
      <c r="C102" s="1159"/>
      <c r="D102" s="1160"/>
      <c r="E102" s="1160"/>
      <c r="F102" s="1160"/>
      <c r="G102" s="1161"/>
      <c r="H102" s="407">
        <f>SUM(D103:D105)</f>
        <v>0</v>
      </c>
      <c r="I102" s="407">
        <f>COUNT(D103:D105)*2</f>
        <v>6</v>
      </c>
      <c r="J102" s="407">
        <f>H102*100/I102</f>
        <v>0</v>
      </c>
      <c r="K102" s="382"/>
    </row>
    <row r="103" spans="1:11" ht="60">
      <c r="A103" s="373" t="s">
        <v>476</v>
      </c>
      <c r="B103" s="316" t="s">
        <v>477</v>
      </c>
      <c r="C103" s="324" t="s">
        <v>1951</v>
      </c>
      <c r="D103" s="839">
        <v>0</v>
      </c>
      <c r="E103" s="304" t="s">
        <v>264</v>
      </c>
      <c r="F103" s="309" t="s">
        <v>483</v>
      </c>
      <c r="G103" s="310"/>
      <c r="H103" s="407"/>
      <c r="I103" s="407"/>
      <c r="J103" s="407"/>
      <c r="K103" s="382"/>
    </row>
    <row r="104" spans="1:11" ht="75">
      <c r="A104" s="373" t="s">
        <v>484</v>
      </c>
      <c r="B104" s="332" t="s">
        <v>485</v>
      </c>
      <c r="C104" s="333" t="s">
        <v>4435</v>
      </c>
      <c r="D104" s="839">
        <v>0</v>
      </c>
      <c r="E104" s="304" t="s">
        <v>183</v>
      </c>
      <c r="F104" s="304" t="s">
        <v>4436</v>
      </c>
      <c r="G104" s="310"/>
      <c r="H104" s="407"/>
      <c r="I104" s="407"/>
      <c r="J104" s="407"/>
      <c r="K104" s="382"/>
    </row>
    <row r="105" spans="1:11" ht="75">
      <c r="A105" s="373" t="s">
        <v>488</v>
      </c>
      <c r="B105" s="316" t="s">
        <v>489</v>
      </c>
      <c r="C105" s="305" t="s">
        <v>490</v>
      </c>
      <c r="D105" s="839">
        <v>0</v>
      </c>
      <c r="E105" s="304" t="s">
        <v>63</v>
      </c>
      <c r="F105" s="304" t="s">
        <v>4962</v>
      </c>
      <c r="G105" s="310"/>
      <c r="H105" s="407"/>
      <c r="I105" s="407"/>
      <c r="J105" s="407"/>
      <c r="K105" s="382"/>
    </row>
    <row r="106" spans="1:11" ht="18.75">
      <c r="A106" s="318" t="s">
        <v>493</v>
      </c>
      <c r="B106" s="1158" t="s">
        <v>494</v>
      </c>
      <c r="C106" s="1159"/>
      <c r="D106" s="1160"/>
      <c r="E106" s="1160"/>
      <c r="F106" s="1160"/>
      <c r="G106" s="1161"/>
      <c r="H106" s="407">
        <f>SUM(D107:D111)</f>
        <v>0</v>
      </c>
      <c r="I106" s="407">
        <f>COUNT(D107:D111)*2</f>
        <v>10</v>
      </c>
      <c r="J106" s="407">
        <f>H106*100/I106</f>
        <v>0</v>
      </c>
      <c r="K106" s="382"/>
    </row>
    <row r="107" spans="1:11" ht="60">
      <c r="A107" s="373" t="s">
        <v>500</v>
      </c>
      <c r="B107" s="304" t="s">
        <v>501</v>
      </c>
      <c r="C107" s="305" t="s">
        <v>4963</v>
      </c>
      <c r="D107" s="839">
        <v>0</v>
      </c>
      <c r="E107" s="304" t="s">
        <v>262</v>
      </c>
      <c r="F107" s="308" t="s">
        <v>4964</v>
      </c>
      <c r="G107" s="310"/>
      <c r="H107" s="407"/>
      <c r="I107" s="407"/>
      <c r="J107" s="407"/>
      <c r="K107" s="382"/>
    </row>
    <row r="108" spans="1:11">
      <c r="A108" s="373"/>
      <c r="B108" s="304"/>
      <c r="C108" s="305" t="s">
        <v>4965</v>
      </c>
      <c r="D108" s="839">
        <v>0</v>
      </c>
      <c r="E108" s="304" t="s">
        <v>262</v>
      </c>
      <c r="F108" s="22" t="s">
        <v>4966</v>
      </c>
      <c r="G108" s="310"/>
      <c r="H108" s="407"/>
      <c r="I108" s="407"/>
      <c r="J108" s="407"/>
      <c r="K108" s="382"/>
    </row>
    <row r="109" spans="1:11" ht="60">
      <c r="A109" s="373" t="s">
        <v>504</v>
      </c>
      <c r="B109" s="304" t="s">
        <v>505</v>
      </c>
      <c r="C109" s="305" t="s">
        <v>4967</v>
      </c>
      <c r="D109" s="839">
        <v>0</v>
      </c>
      <c r="E109" s="304" t="s">
        <v>262</v>
      </c>
      <c r="F109" s="304" t="s">
        <v>4968</v>
      </c>
      <c r="G109" s="310"/>
      <c r="H109" s="407"/>
      <c r="I109" s="407"/>
      <c r="J109" s="407"/>
      <c r="K109" s="382"/>
    </row>
    <row r="110" spans="1:11" ht="60">
      <c r="A110" s="373" t="s">
        <v>507</v>
      </c>
      <c r="B110" s="304" t="s">
        <v>508</v>
      </c>
      <c r="C110" s="307" t="s">
        <v>1957</v>
      </c>
      <c r="D110" s="839">
        <v>0</v>
      </c>
      <c r="E110" s="304" t="s">
        <v>510</v>
      </c>
      <c r="F110" s="304" t="s">
        <v>4969</v>
      </c>
      <c r="G110" s="310"/>
      <c r="H110" s="407"/>
      <c r="I110" s="407"/>
      <c r="J110" s="407"/>
      <c r="K110" s="382"/>
    </row>
    <row r="111" spans="1:11" ht="135">
      <c r="A111" s="373" t="s">
        <v>528</v>
      </c>
      <c r="B111" s="304" t="s">
        <v>529</v>
      </c>
      <c r="C111" s="307" t="s">
        <v>4970</v>
      </c>
      <c r="D111" s="839">
        <v>0</v>
      </c>
      <c r="E111" s="304" t="s">
        <v>137</v>
      </c>
      <c r="F111" s="304" t="s">
        <v>4971</v>
      </c>
      <c r="G111" s="310"/>
      <c r="H111" s="407"/>
      <c r="I111" s="407"/>
      <c r="J111" s="407"/>
      <c r="K111" s="382"/>
    </row>
    <row r="112" spans="1:11" ht="18.75">
      <c r="A112" s="318" t="s">
        <v>551</v>
      </c>
      <c r="B112" s="1158" t="s">
        <v>1966</v>
      </c>
      <c r="C112" s="1159"/>
      <c r="D112" s="1160"/>
      <c r="E112" s="1160"/>
      <c r="F112" s="1160"/>
      <c r="G112" s="1161"/>
      <c r="H112" s="407">
        <f>SUM(D113:D120)</f>
        <v>0</v>
      </c>
      <c r="I112" s="407">
        <f>COUNT(D113:D120)*2</f>
        <v>16</v>
      </c>
      <c r="J112" s="407">
        <f>H112*100/I112</f>
        <v>0</v>
      </c>
      <c r="K112" s="382"/>
    </row>
    <row r="113" spans="1:11" ht="45">
      <c r="A113" s="373" t="s">
        <v>555</v>
      </c>
      <c r="B113" s="304" t="s">
        <v>556</v>
      </c>
      <c r="C113" s="305" t="s">
        <v>1967</v>
      </c>
      <c r="D113" s="839">
        <v>0</v>
      </c>
      <c r="E113" s="304" t="s">
        <v>558</v>
      </c>
      <c r="F113" s="304" t="s">
        <v>4972</v>
      </c>
      <c r="G113" s="325"/>
      <c r="H113" s="407"/>
      <c r="I113" s="407"/>
      <c r="J113" s="407"/>
      <c r="K113" s="382"/>
    </row>
    <row r="114" spans="1:11" ht="45">
      <c r="A114" s="373"/>
      <c r="B114" s="316"/>
      <c r="C114" s="305" t="s">
        <v>4973</v>
      </c>
      <c r="D114" s="839">
        <v>0</v>
      </c>
      <c r="E114" s="304" t="s">
        <v>558</v>
      </c>
      <c r="F114" s="304" t="s">
        <v>4974</v>
      </c>
      <c r="G114" s="325"/>
      <c r="H114" s="407"/>
      <c r="I114" s="407"/>
      <c r="J114" s="407"/>
      <c r="K114" s="382"/>
    </row>
    <row r="115" spans="1:11" ht="60">
      <c r="A115" s="373"/>
      <c r="B115" s="304"/>
      <c r="C115" s="305" t="s">
        <v>4975</v>
      </c>
      <c r="D115" s="839">
        <v>0</v>
      </c>
      <c r="E115" s="304" t="s">
        <v>558</v>
      </c>
      <c r="F115" s="304" t="s">
        <v>4976</v>
      </c>
      <c r="G115" s="325"/>
      <c r="H115" s="407"/>
      <c r="I115" s="407"/>
      <c r="J115" s="407"/>
      <c r="K115" s="382"/>
    </row>
    <row r="116" spans="1:11" ht="30">
      <c r="A116" s="373"/>
      <c r="B116" s="304"/>
      <c r="C116" s="305" t="s">
        <v>1969</v>
      </c>
      <c r="D116" s="839">
        <v>0</v>
      </c>
      <c r="E116" s="304" t="s">
        <v>558</v>
      </c>
      <c r="F116" s="304" t="s">
        <v>1970</v>
      </c>
      <c r="G116" s="325"/>
      <c r="H116" s="407"/>
      <c r="I116" s="407"/>
      <c r="J116" s="407"/>
      <c r="K116" s="382"/>
    </row>
    <row r="117" spans="1:11">
      <c r="A117" s="373"/>
      <c r="B117" s="304"/>
      <c r="C117" s="305" t="s">
        <v>4977</v>
      </c>
      <c r="D117" s="839">
        <v>0</v>
      </c>
      <c r="E117" s="304" t="s">
        <v>558</v>
      </c>
      <c r="F117" s="304" t="s">
        <v>4978</v>
      </c>
      <c r="G117" s="325"/>
      <c r="H117" s="407"/>
      <c r="I117" s="407"/>
      <c r="J117" s="407"/>
      <c r="K117" s="382"/>
    </row>
    <row r="118" spans="1:11" ht="90">
      <c r="A118" s="373" t="s">
        <v>562</v>
      </c>
      <c r="B118" s="304" t="s">
        <v>563</v>
      </c>
      <c r="C118" s="305" t="s">
        <v>4979</v>
      </c>
      <c r="D118" s="839">
        <v>0</v>
      </c>
      <c r="E118" s="304" t="s">
        <v>558</v>
      </c>
      <c r="F118" s="304" t="s">
        <v>4980</v>
      </c>
      <c r="G118" s="310"/>
      <c r="H118" s="407"/>
      <c r="I118" s="407"/>
      <c r="J118" s="407"/>
      <c r="K118" s="382"/>
    </row>
    <row r="119" spans="1:11" ht="45">
      <c r="A119" s="373"/>
      <c r="B119" s="304"/>
      <c r="C119" s="305" t="s">
        <v>4981</v>
      </c>
      <c r="D119" s="839">
        <v>0</v>
      </c>
      <c r="E119" s="304" t="s">
        <v>558</v>
      </c>
      <c r="F119" s="304" t="s">
        <v>4982</v>
      </c>
      <c r="G119" s="310"/>
      <c r="H119" s="407"/>
      <c r="I119" s="407"/>
      <c r="J119" s="407"/>
      <c r="K119" s="382"/>
    </row>
    <row r="120" spans="1:11" ht="150">
      <c r="A120" s="373" t="s">
        <v>567</v>
      </c>
      <c r="B120" s="328" t="s">
        <v>4983</v>
      </c>
      <c r="C120" s="333" t="s">
        <v>1978</v>
      </c>
      <c r="D120" s="839">
        <v>0</v>
      </c>
      <c r="E120" s="304" t="s">
        <v>558</v>
      </c>
      <c r="F120" s="316" t="s">
        <v>4984</v>
      </c>
      <c r="G120" s="386"/>
      <c r="H120" s="407"/>
      <c r="I120" s="407"/>
      <c r="J120" s="407"/>
      <c r="K120" s="382"/>
    </row>
    <row r="121" spans="1:11" ht="18.75">
      <c r="A121" s="318" t="s">
        <v>570</v>
      </c>
      <c r="B121" s="1158" t="s">
        <v>571</v>
      </c>
      <c r="C121" s="1159"/>
      <c r="D121" s="1160"/>
      <c r="E121" s="1160"/>
      <c r="F121" s="1160"/>
      <c r="G121" s="1161"/>
      <c r="H121" s="407">
        <f>SUM(D122:D135)</f>
        <v>0</v>
      </c>
      <c r="I121" s="407">
        <f>COUNT(D122:D135)*2</f>
        <v>28</v>
      </c>
      <c r="J121" s="407">
        <f>H121*100/I121</f>
        <v>0</v>
      </c>
      <c r="K121" s="382"/>
    </row>
    <row r="122" spans="1:11" ht="120">
      <c r="A122" s="373" t="s">
        <v>574</v>
      </c>
      <c r="B122" s="304" t="s">
        <v>575</v>
      </c>
      <c r="C122" s="305" t="s">
        <v>576</v>
      </c>
      <c r="D122" s="839">
        <v>0</v>
      </c>
      <c r="E122" s="304" t="s">
        <v>183</v>
      </c>
      <c r="F122" s="334" t="s">
        <v>4985</v>
      </c>
      <c r="G122" s="308"/>
      <c r="H122" s="407"/>
      <c r="I122" s="407"/>
      <c r="J122" s="407"/>
      <c r="K122" s="382"/>
    </row>
    <row r="123" spans="1:11" ht="60">
      <c r="A123" s="373" t="s">
        <v>579</v>
      </c>
      <c r="B123" s="304" t="s">
        <v>580</v>
      </c>
      <c r="C123" s="305" t="s">
        <v>4986</v>
      </c>
      <c r="D123" s="839">
        <v>0</v>
      </c>
      <c r="E123" s="304" t="s">
        <v>183</v>
      </c>
      <c r="F123" s="335" t="s">
        <v>4987</v>
      </c>
      <c r="G123" s="308"/>
      <c r="H123" s="407"/>
      <c r="I123" s="407"/>
      <c r="J123" s="407"/>
      <c r="K123" s="382"/>
    </row>
    <row r="124" spans="1:11" ht="45">
      <c r="A124" s="373"/>
      <c r="B124" s="22"/>
      <c r="C124" s="305" t="s">
        <v>1981</v>
      </c>
      <c r="D124" s="839">
        <v>0</v>
      </c>
      <c r="E124" s="304" t="s">
        <v>183</v>
      </c>
      <c r="F124" s="336" t="s">
        <v>4988</v>
      </c>
      <c r="G124" s="308"/>
      <c r="H124" s="407"/>
      <c r="I124" s="407"/>
      <c r="J124" s="407"/>
      <c r="K124" s="382"/>
    </row>
    <row r="125" spans="1:11" ht="75">
      <c r="A125" s="373"/>
      <c r="B125" s="304"/>
      <c r="C125" s="305" t="s">
        <v>1982</v>
      </c>
      <c r="D125" s="839">
        <v>0</v>
      </c>
      <c r="E125" s="304" t="s">
        <v>183</v>
      </c>
      <c r="F125" s="335" t="s">
        <v>4989</v>
      </c>
      <c r="G125" s="308"/>
      <c r="H125" s="407"/>
      <c r="I125" s="407"/>
      <c r="J125" s="407"/>
      <c r="K125" s="382"/>
    </row>
    <row r="126" spans="1:11" ht="90">
      <c r="A126" s="373"/>
      <c r="B126" s="304"/>
      <c r="C126" s="305" t="s">
        <v>1983</v>
      </c>
      <c r="D126" s="839">
        <v>0</v>
      </c>
      <c r="E126" s="304" t="s">
        <v>183</v>
      </c>
      <c r="F126" s="335" t="s">
        <v>4990</v>
      </c>
      <c r="G126" s="308"/>
      <c r="H126" s="407"/>
      <c r="I126" s="407"/>
      <c r="J126" s="407"/>
      <c r="K126" s="382"/>
    </row>
    <row r="127" spans="1:11" ht="90">
      <c r="A127" s="373"/>
      <c r="B127" s="304"/>
      <c r="C127" s="305" t="s">
        <v>1984</v>
      </c>
      <c r="D127" s="839">
        <v>0</v>
      </c>
      <c r="E127" s="304" t="s">
        <v>183</v>
      </c>
      <c r="F127" s="335" t="s">
        <v>4991</v>
      </c>
      <c r="G127" s="308"/>
      <c r="H127" s="407"/>
      <c r="I127" s="407"/>
      <c r="J127" s="407"/>
      <c r="K127" s="382"/>
    </row>
    <row r="128" spans="1:11" ht="45">
      <c r="A128" s="373"/>
      <c r="B128" s="304"/>
      <c r="C128" s="337" t="s">
        <v>1985</v>
      </c>
      <c r="D128" s="839">
        <v>0</v>
      </c>
      <c r="E128" s="304" t="s">
        <v>183</v>
      </c>
      <c r="F128" s="335" t="s">
        <v>4992</v>
      </c>
      <c r="G128" s="308"/>
      <c r="H128" s="407"/>
      <c r="I128" s="407"/>
      <c r="J128" s="407"/>
      <c r="K128" s="382"/>
    </row>
    <row r="129" spans="1:11" ht="30">
      <c r="A129" s="373"/>
      <c r="B129" s="304"/>
      <c r="C129" s="338" t="s">
        <v>4993</v>
      </c>
      <c r="D129" s="839">
        <v>0</v>
      </c>
      <c r="E129" s="304" t="s">
        <v>183</v>
      </c>
      <c r="F129" s="334" t="s">
        <v>4994</v>
      </c>
      <c r="G129" s="308"/>
      <c r="H129" s="407"/>
      <c r="I129" s="407"/>
      <c r="J129" s="407"/>
      <c r="K129" s="382"/>
    </row>
    <row r="130" spans="1:11" ht="60">
      <c r="A130" s="373" t="s">
        <v>584</v>
      </c>
      <c r="B130" s="304" t="s">
        <v>585</v>
      </c>
      <c r="C130" s="338" t="s">
        <v>4995</v>
      </c>
      <c r="D130" s="839">
        <v>0</v>
      </c>
      <c r="E130" s="304" t="s">
        <v>183</v>
      </c>
      <c r="F130" s="334" t="s">
        <v>4996</v>
      </c>
      <c r="G130" s="310"/>
      <c r="H130" s="407"/>
      <c r="I130" s="407"/>
      <c r="J130" s="407"/>
      <c r="K130" s="382"/>
    </row>
    <row r="131" spans="1:11" ht="90">
      <c r="A131" s="373" t="s">
        <v>589</v>
      </c>
      <c r="B131" s="309" t="s">
        <v>590</v>
      </c>
      <c r="C131" s="305" t="s">
        <v>4997</v>
      </c>
      <c r="D131" s="839">
        <v>0</v>
      </c>
      <c r="E131" s="304" t="s">
        <v>183</v>
      </c>
      <c r="F131" s="334" t="s">
        <v>4998</v>
      </c>
      <c r="G131" s="310"/>
      <c r="H131" s="407"/>
      <c r="I131" s="407"/>
      <c r="J131" s="407"/>
      <c r="K131" s="382"/>
    </row>
    <row r="132" spans="1:11" ht="45">
      <c r="A132" s="373" t="s">
        <v>591</v>
      </c>
      <c r="B132" s="326" t="s">
        <v>592</v>
      </c>
      <c r="C132" s="324" t="s">
        <v>593</v>
      </c>
      <c r="D132" s="839">
        <v>0</v>
      </c>
      <c r="E132" s="304" t="s">
        <v>183</v>
      </c>
      <c r="F132" s="334" t="s">
        <v>4999</v>
      </c>
      <c r="G132" s="343"/>
      <c r="H132" s="407"/>
      <c r="I132" s="407"/>
      <c r="J132" s="407"/>
      <c r="K132" s="382"/>
    </row>
    <row r="133" spans="1:11" ht="60">
      <c r="A133" s="373" t="s">
        <v>595</v>
      </c>
      <c r="B133" s="339" t="s">
        <v>596</v>
      </c>
      <c r="C133" s="324" t="s">
        <v>5000</v>
      </c>
      <c r="D133" s="839">
        <v>0</v>
      </c>
      <c r="E133" s="304" t="s">
        <v>183</v>
      </c>
      <c r="F133" s="334" t="s">
        <v>5001</v>
      </c>
      <c r="G133" s="343"/>
      <c r="H133" s="407"/>
      <c r="I133" s="407"/>
      <c r="J133" s="407"/>
      <c r="K133" s="382"/>
    </row>
    <row r="134" spans="1:11" ht="120">
      <c r="A134" s="373" t="s">
        <v>604</v>
      </c>
      <c r="B134" s="304" t="s">
        <v>605</v>
      </c>
      <c r="C134" s="305" t="s">
        <v>5002</v>
      </c>
      <c r="D134" s="839">
        <v>0</v>
      </c>
      <c r="E134" s="304" t="s">
        <v>183</v>
      </c>
      <c r="F134" s="306" t="s">
        <v>5003</v>
      </c>
      <c r="G134" s="310"/>
      <c r="H134" s="407"/>
      <c r="I134" s="407"/>
      <c r="J134" s="407"/>
      <c r="K134" s="382"/>
    </row>
    <row r="135" spans="1:11" ht="90">
      <c r="A135" s="373"/>
      <c r="B135" s="304"/>
      <c r="C135" s="305" t="s">
        <v>5004</v>
      </c>
      <c r="D135" s="839">
        <v>0</v>
      </c>
      <c r="E135" s="304" t="s">
        <v>183</v>
      </c>
      <c r="F135" s="306" t="s">
        <v>5005</v>
      </c>
      <c r="G135" s="310"/>
      <c r="H135" s="407"/>
      <c r="I135" s="407"/>
      <c r="J135" s="407"/>
      <c r="K135" s="382"/>
    </row>
    <row r="136" spans="1:11" ht="18.75">
      <c r="A136" s="340" t="s">
        <v>4476</v>
      </c>
      <c r="B136" s="1053" t="s">
        <v>4477</v>
      </c>
      <c r="C136" s="1170"/>
      <c r="D136" s="1171"/>
      <c r="E136" s="1171"/>
      <c r="F136" s="1171"/>
      <c r="G136" s="1075"/>
      <c r="H136" s="407">
        <f>SUM(D137:D143)</f>
        <v>0</v>
      </c>
      <c r="I136" s="407">
        <f>COUNT(D137:D143)*2</f>
        <v>14</v>
      </c>
      <c r="J136" s="407">
        <f>H136*100/I136</f>
        <v>0</v>
      </c>
      <c r="K136" s="382"/>
    </row>
    <row r="137" spans="1:11" ht="60">
      <c r="A137" s="345" t="s">
        <v>4478</v>
      </c>
      <c r="B137" s="307" t="s">
        <v>4479</v>
      </c>
      <c r="C137" s="327" t="s">
        <v>4480</v>
      </c>
      <c r="D137" s="868">
        <v>0</v>
      </c>
      <c r="E137" s="391" t="s">
        <v>137</v>
      </c>
      <c r="F137" s="306" t="s">
        <v>5006</v>
      </c>
      <c r="G137" s="341"/>
      <c r="H137" s="407"/>
      <c r="I137" s="407"/>
      <c r="J137" s="407"/>
      <c r="K137" s="382"/>
    </row>
    <row r="138" spans="1:11" ht="75">
      <c r="A138" s="345" t="s">
        <v>4482</v>
      </c>
      <c r="B138" s="342" t="s">
        <v>4483</v>
      </c>
      <c r="C138" s="307" t="s">
        <v>4484</v>
      </c>
      <c r="D138" s="542">
        <v>0</v>
      </c>
      <c r="E138" s="316" t="s">
        <v>137</v>
      </c>
      <c r="F138" s="308" t="s">
        <v>5007</v>
      </c>
      <c r="G138" s="344"/>
      <c r="H138" s="407"/>
      <c r="I138" s="407"/>
      <c r="J138" s="407"/>
      <c r="K138" s="382"/>
    </row>
    <row r="139" spans="1:11" ht="60">
      <c r="A139" s="345" t="s">
        <v>4498</v>
      </c>
      <c r="B139" s="342" t="s">
        <v>4499</v>
      </c>
      <c r="C139" s="305" t="s">
        <v>5008</v>
      </c>
      <c r="D139" s="839">
        <v>0</v>
      </c>
      <c r="E139" s="304" t="s">
        <v>137</v>
      </c>
      <c r="F139" s="346" t="s">
        <v>5009</v>
      </c>
      <c r="G139" s="343"/>
      <c r="H139" s="407"/>
      <c r="I139" s="407"/>
      <c r="J139" s="407"/>
      <c r="K139" s="382"/>
    </row>
    <row r="140" spans="1:11" ht="60">
      <c r="A140" s="347"/>
      <c r="B140" s="346"/>
      <c r="C140" s="348" t="s">
        <v>4503</v>
      </c>
      <c r="D140" s="839">
        <v>0</v>
      </c>
      <c r="E140" s="304" t="s">
        <v>137</v>
      </c>
      <c r="F140" s="346" t="s">
        <v>5009</v>
      </c>
      <c r="G140" s="343"/>
      <c r="H140" s="407"/>
      <c r="I140" s="407"/>
      <c r="J140" s="407"/>
      <c r="K140" s="382"/>
    </row>
    <row r="141" spans="1:11" ht="30">
      <c r="A141" s="347"/>
      <c r="B141" s="346"/>
      <c r="C141" s="305" t="s">
        <v>4505</v>
      </c>
      <c r="D141" s="839">
        <v>0</v>
      </c>
      <c r="E141" s="304" t="s">
        <v>137</v>
      </c>
      <c r="F141" s="308" t="s">
        <v>4506</v>
      </c>
      <c r="G141" s="349"/>
      <c r="H141" s="407"/>
      <c r="I141" s="407"/>
      <c r="J141" s="407"/>
      <c r="K141" s="382"/>
    </row>
    <row r="142" spans="1:11" ht="30">
      <c r="A142" s="350"/>
      <c r="B142" s="346"/>
      <c r="C142" s="305" t="s">
        <v>5010</v>
      </c>
      <c r="D142" s="839">
        <v>0</v>
      </c>
      <c r="E142" s="304" t="s">
        <v>63</v>
      </c>
      <c r="F142" s="346" t="s">
        <v>5009</v>
      </c>
      <c r="G142" s="349"/>
      <c r="H142" s="407"/>
      <c r="I142" s="407"/>
      <c r="J142" s="407"/>
      <c r="K142" s="382"/>
    </row>
    <row r="143" spans="1:11" ht="135">
      <c r="A143" s="345" t="s">
        <v>5011</v>
      </c>
      <c r="B143" s="346" t="s">
        <v>4508</v>
      </c>
      <c r="C143" s="305" t="s">
        <v>5012</v>
      </c>
      <c r="D143" s="839">
        <v>0</v>
      </c>
      <c r="E143" s="304" t="s">
        <v>63</v>
      </c>
      <c r="F143" s="308" t="s">
        <v>5013</v>
      </c>
      <c r="G143" s="349"/>
      <c r="H143" s="407"/>
      <c r="I143" s="407"/>
      <c r="J143" s="407"/>
      <c r="K143" s="382"/>
    </row>
    <row r="144" spans="1:11" ht="21">
      <c r="A144" s="385"/>
      <c r="B144" s="1162" t="s">
        <v>612</v>
      </c>
      <c r="C144" s="1163"/>
      <c r="D144" s="1164"/>
      <c r="E144" s="1164"/>
      <c r="F144" s="1164"/>
      <c r="G144" s="1162"/>
      <c r="H144" s="407">
        <f>H145+H150+H159+H165+H173+H176+H179</f>
        <v>0</v>
      </c>
      <c r="I144" s="407">
        <f>I145+I150+I159+I165+I173+I176+I179</f>
        <v>62</v>
      </c>
      <c r="J144" s="407">
        <f>H144*100/I144</f>
        <v>0</v>
      </c>
      <c r="K144" s="382"/>
    </row>
    <row r="145" spans="1:11" ht="18.75">
      <c r="A145" s="351" t="s">
        <v>617</v>
      </c>
      <c r="B145" s="1166" t="s">
        <v>618</v>
      </c>
      <c r="C145" s="1167"/>
      <c r="D145" s="1168"/>
      <c r="E145" s="1168"/>
      <c r="F145" s="1168"/>
      <c r="G145" s="1169"/>
      <c r="H145" s="407">
        <f>SUM(D146:D149)</f>
        <v>0</v>
      </c>
      <c r="I145" s="407">
        <f>COUNT(D146:D149)*2</f>
        <v>8</v>
      </c>
      <c r="J145" s="407">
        <f>H145*100/I145</f>
        <v>0</v>
      </c>
      <c r="K145" s="382"/>
    </row>
    <row r="146" spans="1:11" ht="45">
      <c r="A146" s="373" t="s">
        <v>626</v>
      </c>
      <c r="B146" s="316" t="s">
        <v>627</v>
      </c>
      <c r="C146" s="305" t="s">
        <v>629</v>
      </c>
      <c r="D146" s="839">
        <v>0</v>
      </c>
      <c r="E146" s="304" t="s">
        <v>137</v>
      </c>
      <c r="F146" s="304" t="s">
        <v>5014</v>
      </c>
      <c r="G146" s="304"/>
      <c r="H146" s="407"/>
      <c r="I146" s="407"/>
      <c r="J146" s="407"/>
      <c r="K146" s="382"/>
    </row>
    <row r="147" spans="1:11" ht="60">
      <c r="A147" s="373"/>
      <c r="B147" s="316"/>
      <c r="C147" s="305" t="s">
        <v>630</v>
      </c>
      <c r="D147" s="839">
        <v>0</v>
      </c>
      <c r="E147" s="304" t="s">
        <v>137</v>
      </c>
      <c r="F147" s="304" t="s">
        <v>5015</v>
      </c>
      <c r="G147" s="309"/>
      <c r="H147" s="407"/>
      <c r="I147" s="407"/>
      <c r="J147" s="407"/>
      <c r="K147" s="382"/>
    </row>
    <row r="148" spans="1:11" ht="60">
      <c r="A148" s="373" t="s">
        <v>634</v>
      </c>
      <c r="B148" s="304" t="s">
        <v>635</v>
      </c>
      <c r="C148" s="305" t="s">
        <v>636</v>
      </c>
      <c r="D148" s="839">
        <v>0</v>
      </c>
      <c r="E148" s="304" t="s">
        <v>637</v>
      </c>
      <c r="F148" s="304" t="s">
        <v>5016</v>
      </c>
      <c r="G148" s="310"/>
      <c r="H148" s="407"/>
      <c r="I148" s="407"/>
      <c r="J148" s="407"/>
      <c r="K148" s="382"/>
    </row>
    <row r="149" spans="1:11" ht="75">
      <c r="A149" s="373" t="s">
        <v>640</v>
      </c>
      <c r="B149" s="304" t="s">
        <v>641</v>
      </c>
      <c r="C149" s="305" t="s">
        <v>2003</v>
      </c>
      <c r="D149" s="839">
        <v>0</v>
      </c>
      <c r="E149" s="304" t="s">
        <v>264</v>
      </c>
      <c r="F149" s="304" t="s">
        <v>5017</v>
      </c>
      <c r="G149" s="310"/>
      <c r="H149" s="407"/>
      <c r="I149" s="407"/>
      <c r="J149" s="407"/>
      <c r="K149" s="382"/>
    </row>
    <row r="150" spans="1:11" ht="18.75">
      <c r="A150" s="318" t="s">
        <v>642</v>
      </c>
      <c r="B150" s="1166" t="s">
        <v>644</v>
      </c>
      <c r="C150" s="1167"/>
      <c r="D150" s="1168"/>
      <c r="E150" s="1168"/>
      <c r="F150" s="1168"/>
      <c r="G150" s="1169"/>
      <c r="H150" s="407">
        <f>SUM(D151:D158)</f>
        <v>0</v>
      </c>
      <c r="I150" s="407">
        <f>COUNT(D151:D158)*2</f>
        <v>16</v>
      </c>
      <c r="J150" s="407">
        <f>H150*100/I150</f>
        <v>0</v>
      </c>
      <c r="K150" s="382"/>
    </row>
    <row r="151" spans="1:11" ht="75">
      <c r="A151" s="373" t="s">
        <v>650</v>
      </c>
      <c r="B151" s="308" t="s">
        <v>651</v>
      </c>
      <c r="C151" s="307" t="s">
        <v>782</v>
      </c>
      <c r="D151" s="839">
        <v>0</v>
      </c>
      <c r="E151" s="304" t="s">
        <v>137</v>
      </c>
      <c r="F151" s="308" t="s">
        <v>5018</v>
      </c>
      <c r="G151" s="343"/>
      <c r="H151" s="407"/>
      <c r="I151" s="407"/>
      <c r="J151" s="407"/>
      <c r="K151" s="382"/>
    </row>
    <row r="152" spans="1:11" ht="75">
      <c r="A152" s="373" t="s">
        <v>656</v>
      </c>
      <c r="B152" s="304" t="s">
        <v>657</v>
      </c>
      <c r="C152" s="305" t="s">
        <v>658</v>
      </c>
      <c r="D152" s="839">
        <v>0</v>
      </c>
      <c r="E152" s="304" t="s">
        <v>183</v>
      </c>
      <c r="F152" s="304" t="s">
        <v>5019</v>
      </c>
      <c r="G152" s="310"/>
      <c r="H152" s="407"/>
      <c r="I152" s="407"/>
      <c r="J152" s="407"/>
      <c r="K152" s="382"/>
    </row>
    <row r="153" spans="1:11" ht="60">
      <c r="A153" s="373"/>
      <c r="B153" s="304"/>
      <c r="C153" s="305" t="s">
        <v>5020</v>
      </c>
      <c r="D153" s="839">
        <v>0</v>
      </c>
      <c r="E153" s="304" t="s">
        <v>183</v>
      </c>
      <c r="F153" s="304" t="s">
        <v>5021</v>
      </c>
      <c r="G153" s="325"/>
      <c r="H153" s="407"/>
      <c r="I153" s="407"/>
      <c r="J153" s="407"/>
      <c r="K153" s="382"/>
    </row>
    <row r="154" spans="1:11" ht="60">
      <c r="A154" s="373" t="s">
        <v>660</v>
      </c>
      <c r="B154" s="304" t="s">
        <v>661</v>
      </c>
      <c r="C154" s="305" t="s">
        <v>5022</v>
      </c>
      <c r="D154" s="839">
        <v>0</v>
      </c>
      <c r="E154" s="304" t="s">
        <v>262</v>
      </c>
      <c r="F154" s="304" t="s">
        <v>5023</v>
      </c>
      <c r="G154" s="325"/>
      <c r="H154" s="407"/>
      <c r="I154" s="407"/>
      <c r="J154" s="407"/>
      <c r="K154" s="382"/>
    </row>
    <row r="155" spans="1:11" ht="90">
      <c r="A155" s="373" t="s">
        <v>668</v>
      </c>
      <c r="B155" s="316" t="s">
        <v>669</v>
      </c>
      <c r="C155" s="305" t="s">
        <v>670</v>
      </c>
      <c r="D155" s="839">
        <v>0</v>
      </c>
      <c r="E155" s="336" t="s">
        <v>137</v>
      </c>
      <c r="F155" s="304" t="s">
        <v>4526</v>
      </c>
      <c r="G155" s="325"/>
      <c r="H155" s="407"/>
      <c r="I155" s="407"/>
      <c r="J155" s="407"/>
      <c r="K155" s="382"/>
    </row>
    <row r="156" spans="1:11" ht="60">
      <c r="A156" s="373"/>
      <c r="B156" s="316"/>
      <c r="C156" s="305" t="s">
        <v>672</v>
      </c>
      <c r="D156" s="839">
        <v>0</v>
      </c>
      <c r="E156" s="304" t="s">
        <v>780</v>
      </c>
      <c r="F156" s="304" t="s">
        <v>5024</v>
      </c>
      <c r="G156" s="325"/>
      <c r="H156" s="407"/>
      <c r="I156" s="407"/>
      <c r="J156" s="407"/>
      <c r="K156" s="382"/>
    </row>
    <row r="157" spans="1:11" ht="45">
      <c r="A157" s="373" t="s">
        <v>674</v>
      </c>
      <c r="B157" s="304" t="s">
        <v>676</v>
      </c>
      <c r="C157" s="305" t="s">
        <v>677</v>
      </c>
      <c r="D157" s="839">
        <v>0</v>
      </c>
      <c r="E157" s="304" t="s">
        <v>2127</v>
      </c>
      <c r="F157" s="304" t="s">
        <v>679</v>
      </c>
      <c r="G157" s="310"/>
      <c r="H157" s="407"/>
      <c r="I157" s="407"/>
      <c r="J157" s="407"/>
      <c r="K157" s="382"/>
    </row>
    <row r="158" spans="1:11" ht="90">
      <c r="A158" s="373" t="s">
        <v>683</v>
      </c>
      <c r="B158" s="304" t="s">
        <v>684</v>
      </c>
      <c r="C158" s="305" t="s">
        <v>831</v>
      </c>
      <c r="D158" s="839">
        <v>0</v>
      </c>
      <c r="E158" s="304" t="s">
        <v>262</v>
      </c>
      <c r="F158" s="304" t="s">
        <v>5025</v>
      </c>
      <c r="G158" s="310"/>
      <c r="H158" s="407"/>
      <c r="I158" s="407"/>
      <c r="J158" s="407"/>
      <c r="K158" s="382"/>
    </row>
    <row r="159" spans="1:11" ht="18.75">
      <c r="A159" s="318" t="s">
        <v>695</v>
      </c>
      <c r="B159" s="1166" t="s">
        <v>696</v>
      </c>
      <c r="C159" s="1167"/>
      <c r="D159" s="1168"/>
      <c r="E159" s="1168"/>
      <c r="F159" s="1168"/>
      <c r="G159" s="1169"/>
      <c r="H159" s="407">
        <f>SUM(D160:D164)</f>
        <v>0</v>
      </c>
      <c r="I159" s="407">
        <f>COUNT(D160:D164)*2</f>
        <v>10</v>
      </c>
      <c r="J159" s="407">
        <f>H159*100/I159</f>
        <v>0</v>
      </c>
      <c r="K159" s="382"/>
    </row>
    <row r="160" spans="1:11" ht="45">
      <c r="A160" s="373" t="s">
        <v>699</v>
      </c>
      <c r="B160" s="309" t="s">
        <v>700</v>
      </c>
      <c r="C160" s="321" t="s">
        <v>5026</v>
      </c>
      <c r="D160" s="839">
        <v>0</v>
      </c>
      <c r="E160" s="304" t="s">
        <v>183</v>
      </c>
      <c r="F160" s="304" t="s">
        <v>5027</v>
      </c>
      <c r="G160" s="310"/>
      <c r="H160" s="407"/>
      <c r="I160" s="407"/>
      <c r="J160" s="407"/>
      <c r="K160" s="382"/>
    </row>
    <row r="161" spans="1:11" ht="60">
      <c r="A161" s="373" t="s">
        <v>708</v>
      </c>
      <c r="B161" s="309" t="s">
        <v>709</v>
      </c>
      <c r="C161" s="305" t="s">
        <v>2015</v>
      </c>
      <c r="D161" s="839">
        <v>0</v>
      </c>
      <c r="E161" s="304" t="s">
        <v>183</v>
      </c>
      <c r="F161" s="304" t="s">
        <v>5028</v>
      </c>
      <c r="G161" s="310"/>
      <c r="H161" s="407"/>
      <c r="I161" s="407"/>
      <c r="J161" s="407"/>
      <c r="K161" s="382"/>
    </row>
    <row r="162" spans="1:11" ht="105">
      <c r="A162" s="373" t="s">
        <v>717</v>
      </c>
      <c r="B162" s="309" t="s">
        <v>718</v>
      </c>
      <c r="C162" s="305" t="s">
        <v>855</v>
      </c>
      <c r="D162" s="839">
        <v>0</v>
      </c>
      <c r="E162" s="304" t="s">
        <v>721</v>
      </c>
      <c r="F162" s="304" t="s">
        <v>5029</v>
      </c>
      <c r="G162" s="310"/>
      <c r="H162" s="407"/>
      <c r="I162" s="407"/>
      <c r="J162" s="407"/>
      <c r="K162" s="382"/>
    </row>
    <row r="163" spans="1:11" ht="60">
      <c r="A163" s="373" t="s">
        <v>724</v>
      </c>
      <c r="B163" s="309" t="s">
        <v>725</v>
      </c>
      <c r="C163" s="305" t="s">
        <v>2016</v>
      </c>
      <c r="D163" s="839">
        <v>0</v>
      </c>
      <c r="E163" s="304" t="s">
        <v>183</v>
      </c>
      <c r="F163" s="304" t="s">
        <v>5030</v>
      </c>
      <c r="G163" s="310"/>
      <c r="H163" s="407"/>
      <c r="I163" s="407"/>
      <c r="J163" s="407"/>
      <c r="K163" s="382"/>
    </row>
    <row r="164" spans="1:11" ht="60">
      <c r="A164" s="373" t="s">
        <v>727</v>
      </c>
      <c r="B164" s="352" t="s">
        <v>728</v>
      </c>
      <c r="C164" s="305" t="s">
        <v>729</v>
      </c>
      <c r="D164" s="839">
        <v>0</v>
      </c>
      <c r="E164" s="304" t="s">
        <v>350</v>
      </c>
      <c r="F164" s="308" t="s">
        <v>5031</v>
      </c>
      <c r="G164" s="343"/>
      <c r="H164" s="407"/>
      <c r="I164" s="407"/>
      <c r="J164" s="407"/>
      <c r="K164" s="382"/>
    </row>
    <row r="165" spans="1:11" ht="18.75">
      <c r="A165" s="353" t="s">
        <v>730</v>
      </c>
      <c r="B165" s="1166" t="s">
        <v>731</v>
      </c>
      <c r="C165" s="1167"/>
      <c r="D165" s="1168"/>
      <c r="E165" s="1168"/>
      <c r="F165" s="1168"/>
      <c r="G165" s="1169"/>
      <c r="H165" s="407">
        <f>SUM(D166:D172)</f>
        <v>0</v>
      </c>
      <c r="I165" s="407">
        <f>COUNT(D166:D172)*2</f>
        <v>14</v>
      </c>
      <c r="J165" s="407">
        <f>H165*100/I165</f>
        <v>0</v>
      </c>
      <c r="K165" s="382"/>
    </row>
    <row r="166" spans="1:11" ht="90">
      <c r="A166" s="373" t="s">
        <v>733</v>
      </c>
      <c r="B166" s="316" t="s">
        <v>5032</v>
      </c>
      <c r="C166" s="327" t="s">
        <v>5033</v>
      </c>
      <c r="D166" s="839">
        <v>0</v>
      </c>
      <c r="E166" s="304" t="s">
        <v>183</v>
      </c>
      <c r="F166" s="304" t="s">
        <v>5034</v>
      </c>
      <c r="G166" s="310"/>
      <c r="H166" s="407"/>
      <c r="I166" s="407"/>
      <c r="J166" s="407"/>
      <c r="K166" s="382"/>
    </row>
    <row r="167" spans="1:11" ht="60">
      <c r="A167" s="373" t="s">
        <v>737</v>
      </c>
      <c r="B167" s="316" t="s">
        <v>738</v>
      </c>
      <c r="C167" s="327" t="s">
        <v>739</v>
      </c>
      <c r="D167" s="839">
        <v>0</v>
      </c>
      <c r="E167" s="309" t="s">
        <v>183</v>
      </c>
      <c r="F167" s="306" t="s">
        <v>5035</v>
      </c>
      <c r="G167" s="310"/>
      <c r="H167" s="407"/>
      <c r="I167" s="407"/>
      <c r="J167" s="407"/>
      <c r="K167" s="382"/>
    </row>
    <row r="168" spans="1:11" ht="60">
      <c r="A168" s="373"/>
      <c r="B168" s="316"/>
      <c r="C168" s="327" t="s">
        <v>742</v>
      </c>
      <c r="D168" s="839">
        <v>0</v>
      </c>
      <c r="E168" s="304" t="s">
        <v>183</v>
      </c>
      <c r="F168" s="304" t="s">
        <v>5036</v>
      </c>
      <c r="G168" s="310"/>
      <c r="H168" s="407"/>
      <c r="I168" s="407"/>
      <c r="J168" s="407"/>
      <c r="K168" s="382"/>
    </row>
    <row r="169" spans="1:11" ht="75">
      <c r="A169" s="373" t="s">
        <v>743</v>
      </c>
      <c r="B169" s="304" t="s">
        <v>744</v>
      </c>
      <c r="C169" s="337" t="s">
        <v>5037</v>
      </c>
      <c r="D169" s="839">
        <v>0</v>
      </c>
      <c r="E169" s="304" t="s">
        <v>183</v>
      </c>
      <c r="F169" s="306" t="s">
        <v>5038</v>
      </c>
      <c r="G169" s="310"/>
      <c r="H169" s="407"/>
      <c r="I169" s="407"/>
      <c r="J169" s="407"/>
      <c r="K169" s="382"/>
    </row>
    <row r="170" spans="1:11" ht="60">
      <c r="A170" s="373"/>
      <c r="B170" s="304"/>
      <c r="C170" s="327" t="s">
        <v>5039</v>
      </c>
      <c r="D170" s="839">
        <v>0</v>
      </c>
      <c r="E170" s="304" t="s">
        <v>183</v>
      </c>
      <c r="F170" s="304" t="s">
        <v>5040</v>
      </c>
      <c r="G170" s="310"/>
      <c r="H170" s="407"/>
      <c r="I170" s="407"/>
      <c r="J170" s="407"/>
      <c r="K170" s="382"/>
    </row>
    <row r="171" spans="1:11" ht="45">
      <c r="A171" s="373" t="s">
        <v>752</v>
      </c>
      <c r="B171" s="304" t="s">
        <v>753</v>
      </c>
      <c r="C171" s="305" t="s">
        <v>2038</v>
      </c>
      <c r="D171" s="839">
        <v>0</v>
      </c>
      <c r="E171" s="304" t="s">
        <v>183</v>
      </c>
      <c r="F171" s="304" t="s">
        <v>5041</v>
      </c>
      <c r="G171" s="310"/>
      <c r="H171" s="407"/>
      <c r="I171" s="407"/>
      <c r="J171" s="407"/>
      <c r="K171" s="382"/>
    </row>
    <row r="172" spans="1:11" ht="45">
      <c r="A172" s="373" t="s">
        <v>755</v>
      </c>
      <c r="B172" s="304" t="s">
        <v>756</v>
      </c>
      <c r="C172" s="305" t="s">
        <v>757</v>
      </c>
      <c r="D172" s="839">
        <v>0</v>
      </c>
      <c r="E172" s="304" t="s">
        <v>183</v>
      </c>
      <c r="F172" s="304" t="s">
        <v>5042</v>
      </c>
      <c r="G172" s="310"/>
      <c r="H172" s="407"/>
      <c r="I172" s="407"/>
      <c r="J172" s="407"/>
      <c r="K172" s="382"/>
    </row>
    <row r="173" spans="1:11" ht="18.75">
      <c r="A173" s="318" t="s">
        <v>759</v>
      </c>
      <c r="B173" s="1158" t="s">
        <v>760</v>
      </c>
      <c r="C173" s="1159"/>
      <c r="D173" s="1160"/>
      <c r="E173" s="1160"/>
      <c r="F173" s="1160"/>
      <c r="G173" s="1161"/>
      <c r="H173" s="407">
        <f>SUM(D174:D175)</f>
        <v>0</v>
      </c>
      <c r="I173" s="407">
        <f>COUNT(D174:D175)*2</f>
        <v>4</v>
      </c>
      <c r="J173" s="407">
        <f>H173*100/I173</f>
        <v>0</v>
      </c>
      <c r="K173" s="382"/>
    </row>
    <row r="174" spans="1:11" ht="60">
      <c r="A174" s="373" t="s">
        <v>764</v>
      </c>
      <c r="B174" s="304" t="s">
        <v>765</v>
      </c>
      <c r="C174" s="305" t="s">
        <v>5043</v>
      </c>
      <c r="D174" s="839">
        <v>0</v>
      </c>
      <c r="E174" s="304" t="s">
        <v>264</v>
      </c>
      <c r="F174" s="304" t="s">
        <v>5044</v>
      </c>
      <c r="G174" s="310"/>
      <c r="H174" s="407"/>
      <c r="I174" s="407"/>
      <c r="J174" s="407"/>
      <c r="K174" s="382"/>
    </row>
    <row r="175" spans="1:11" ht="45">
      <c r="A175" s="373" t="s">
        <v>767</v>
      </c>
      <c r="B175" s="304" t="s">
        <v>769</v>
      </c>
      <c r="C175" s="305" t="s">
        <v>2049</v>
      </c>
      <c r="D175" s="839">
        <v>0</v>
      </c>
      <c r="E175" s="304" t="s">
        <v>264</v>
      </c>
      <c r="F175" s="304" t="s">
        <v>5045</v>
      </c>
      <c r="G175" s="310"/>
      <c r="H175" s="407"/>
      <c r="I175" s="407"/>
      <c r="J175" s="407"/>
      <c r="K175" s="382"/>
    </row>
    <row r="176" spans="1:11" ht="18.75">
      <c r="A176" s="318" t="s">
        <v>786</v>
      </c>
      <c r="B176" s="1166" t="s">
        <v>787</v>
      </c>
      <c r="C176" s="1167"/>
      <c r="D176" s="1168"/>
      <c r="E176" s="1168"/>
      <c r="F176" s="1168"/>
      <c r="G176" s="1169"/>
      <c r="H176" s="407">
        <f>SUM(D177:D178)</f>
        <v>0</v>
      </c>
      <c r="I176" s="407">
        <f>COUNT(D177:D178)*2</f>
        <v>4</v>
      </c>
      <c r="J176" s="407">
        <f>H176*100/I176</f>
        <v>0</v>
      </c>
      <c r="K176" s="382"/>
    </row>
    <row r="177" spans="1:11" ht="45">
      <c r="A177" s="373" t="s">
        <v>792</v>
      </c>
      <c r="B177" s="304" t="s">
        <v>793</v>
      </c>
      <c r="C177" s="305" t="s">
        <v>5046</v>
      </c>
      <c r="D177" s="839">
        <v>0</v>
      </c>
      <c r="E177" s="304" t="s">
        <v>262</v>
      </c>
      <c r="F177" s="304" t="s">
        <v>5047</v>
      </c>
      <c r="G177" s="310"/>
      <c r="H177" s="407"/>
      <c r="I177" s="407"/>
      <c r="J177" s="407"/>
      <c r="K177" s="382"/>
    </row>
    <row r="178" spans="1:11" ht="75">
      <c r="A178" s="373" t="s">
        <v>797</v>
      </c>
      <c r="B178" s="304" t="s">
        <v>798</v>
      </c>
      <c r="C178" s="307" t="s">
        <v>5048</v>
      </c>
      <c r="D178" s="839">
        <v>0</v>
      </c>
      <c r="E178" s="304" t="s">
        <v>137</v>
      </c>
      <c r="F178" s="22" t="s">
        <v>5049</v>
      </c>
      <c r="G178" s="308"/>
      <c r="H178" s="407"/>
      <c r="I178" s="407"/>
      <c r="J178" s="407"/>
      <c r="K178" s="382"/>
    </row>
    <row r="179" spans="1:11" ht="18.75">
      <c r="A179" s="318" t="s">
        <v>828</v>
      </c>
      <c r="B179" s="1166" t="s">
        <v>2088</v>
      </c>
      <c r="C179" s="1167"/>
      <c r="D179" s="1168"/>
      <c r="E179" s="1168"/>
      <c r="F179" s="1168"/>
      <c r="G179" s="1169"/>
      <c r="H179" s="407">
        <f>SUM(D180:D182)</f>
        <v>0</v>
      </c>
      <c r="I179" s="407">
        <f>COUNT(D180:D182)*2</f>
        <v>6</v>
      </c>
      <c r="J179" s="407">
        <f>H179*100/I179</f>
        <v>0</v>
      </c>
      <c r="K179" s="382"/>
    </row>
    <row r="180" spans="1:11" ht="60">
      <c r="A180" s="373" t="s">
        <v>837</v>
      </c>
      <c r="B180" s="309" t="s">
        <v>5050</v>
      </c>
      <c r="C180" s="305" t="s">
        <v>839</v>
      </c>
      <c r="D180" s="839">
        <v>0</v>
      </c>
      <c r="E180" s="304" t="s">
        <v>780</v>
      </c>
      <c r="F180" s="304" t="s">
        <v>840</v>
      </c>
      <c r="G180" s="310"/>
      <c r="H180" s="407"/>
      <c r="I180" s="407"/>
      <c r="J180" s="407"/>
      <c r="K180" s="382"/>
    </row>
    <row r="181" spans="1:11" ht="45">
      <c r="A181" s="373"/>
      <c r="B181" s="309"/>
      <c r="C181" s="305" t="s">
        <v>5051</v>
      </c>
      <c r="D181" s="839">
        <v>0</v>
      </c>
      <c r="E181" s="304" t="s">
        <v>780</v>
      </c>
      <c r="F181" s="22" t="s">
        <v>5052</v>
      </c>
      <c r="G181" s="310"/>
      <c r="H181" s="407"/>
      <c r="I181" s="407"/>
      <c r="J181" s="407"/>
      <c r="K181" s="382"/>
    </row>
    <row r="182" spans="1:11" ht="60">
      <c r="A182" s="373" t="s">
        <v>842</v>
      </c>
      <c r="B182" s="309" t="s">
        <v>843</v>
      </c>
      <c r="C182" s="333" t="s">
        <v>844</v>
      </c>
      <c r="D182" s="839">
        <v>0</v>
      </c>
      <c r="E182" s="304" t="s">
        <v>183</v>
      </c>
      <c r="F182" s="304" t="s">
        <v>5053</v>
      </c>
      <c r="G182" s="310"/>
      <c r="H182" s="407"/>
      <c r="I182" s="407"/>
      <c r="J182" s="407"/>
      <c r="K182" s="382"/>
    </row>
    <row r="183" spans="1:11" ht="21">
      <c r="A183" s="385"/>
      <c r="B183" s="1162" t="s">
        <v>861</v>
      </c>
      <c r="C183" s="1163"/>
      <c r="D183" s="1164"/>
      <c r="E183" s="1164"/>
      <c r="F183" s="1164"/>
      <c r="G183" s="1162"/>
      <c r="H183" s="407">
        <f>H184+H189+H195+H206+H212+H215+H219+H227+H235+H237+H239+H242+H280</f>
        <v>0</v>
      </c>
      <c r="I183" s="407">
        <f>I184+I189+I195+I206+I212+I215+I219+I227+I235+I237+I239+I242+I280</f>
        <v>184</v>
      </c>
      <c r="J183" s="407">
        <f>H183*100/I183</f>
        <v>0</v>
      </c>
      <c r="K183" s="382"/>
    </row>
    <row r="184" spans="1:11" ht="18.75">
      <c r="A184" s="351" t="s">
        <v>867</v>
      </c>
      <c r="B184" s="1158" t="s">
        <v>868</v>
      </c>
      <c r="C184" s="1159"/>
      <c r="D184" s="1160"/>
      <c r="E184" s="1160"/>
      <c r="F184" s="1160"/>
      <c r="G184" s="1161"/>
      <c r="H184" s="407">
        <f>SUM(D185:D188)</f>
        <v>0</v>
      </c>
      <c r="I184" s="407">
        <f>COUNT(D185:D188)*2</f>
        <v>8</v>
      </c>
      <c r="J184" s="407">
        <f>H184*100/I184</f>
        <v>0</v>
      </c>
      <c r="K184" s="382"/>
    </row>
    <row r="185" spans="1:11" ht="75">
      <c r="A185" s="373" t="s">
        <v>869</v>
      </c>
      <c r="B185" s="326" t="s">
        <v>870</v>
      </c>
      <c r="C185" s="305" t="s">
        <v>5054</v>
      </c>
      <c r="D185" s="542">
        <v>0</v>
      </c>
      <c r="E185" s="304" t="s">
        <v>667</v>
      </c>
      <c r="F185" s="304" t="s">
        <v>5055</v>
      </c>
      <c r="G185" s="343"/>
      <c r="H185" s="407"/>
      <c r="I185" s="407"/>
      <c r="J185" s="407"/>
      <c r="K185" s="382"/>
    </row>
    <row r="186" spans="1:11" ht="60">
      <c r="A186" s="373" t="s">
        <v>886</v>
      </c>
      <c r="B186" s="304" t="s">
        <v>887</v>
      </c>
      <c r="C186" s="305" t="s">
        <v>2126</v>
      </c>
      <c r="D186" s="542">
        <v>0</v>
      </c>
      <c r="E186" s="304" t="s">
        <v>2127</v>
      </c>
      <c r="F186" s="304" t="s">
        <v>1095</v>
      </c>
      <c r="G186" s="310"/>
      <c r="H186" s="407"/>
      <c r="I186" s="407"/>
      <c r="J186" s="407"/>
      <c r="K186" s="382"/>
    </row>
    <row r="187" spans="1:11" ht="45">
      <c r="A187" s="373"/>
      <c r="B187" s="304"/>
      <c r="C187" s="307" t="s">
        <v>2129</v>
      </c>
      <c r="D187" s="542">
        <v>0</v>
      </c>
      <c r="E187" s="304" t="s">
        <v>2131</v>
      </c>
      <c r="F187" s="304" t="s">
        <v>5056</v>
      </c>
      <c r="G187" s="310"/>
      <c r="H187" s="407"/>
      <c r="I187" s="407"/>
      <c r="J187" s="407"/>
      <c r="K187" s="382"/>
    </row>
    <row r="188" spans="1:11" ht="60">
      <c r="A188" s="373" t="s">
        <v>890</v>
      </c>
      <c r="B188" s="304" t="s">
        <v>891</v>
      </c>
      <c r="C188" s="305" t="s">
        <v>2133</v>
      </c>
      <c r="D188" s="542">
        <v>0</v>
      </c>
      <c r="E188" s="304" t="s">
        <v>264</v>
      </c>
      <c r="F188" s="304" t="s">
        <v>5057</v>
      </c>
      <c r="G188" s="310"/>
      <c r="H188" s="407"/>
      <c r="I188" s="407"/>
      <c r="J188" s="407"/>
      <c r="K188" s="382"/>
    </row>
    <row r="189" spans="1:11" ht="18.75">
      <c r="A189" s="318" t="s">
        <v>892</v>
      </c>
      <c r="B189" s="1158" t="s">
        <v>893</v>
      </c>
      <c r="C189" s="1159"/>
      <c r="D189" s="1160"/>
      <c r="E189" s="1160"/>
      <c r="F189" s="1160"/>
      <c r="G189" s="1161"/>
      <c r="H189" s="407">
        <f>SUM(D190:D194)</f>
        <v>0</v>
      </c>
      <c r="I189" s="407">
        <f>COUNT(D190:D194)*2</f>
        <v>10</v>
      </c>
      <c r="J189" s="407">
        <f>H189*100/I189</f>
        <v>0</v>
      </c>
      <c r="K189" s="382"/>
    </row>
    <row r="190" spans="1:11" ht="105">
      <c r="A190" s="373" t="s">
        <v>895</v>
      </c>
      <c r="B190" s="304" t="s">
        <v>896</v>
      </c>
      <c r="C190" s="333" t="s">
        <v>2138</v>
      </c>
      <c r="D190" s="869">
        <v>0</v>
      </c>
      <c r="E190" s="316" t="s">
        <v>2139</v>
      </c>
      <c r="F190" s="316" t="s">
        <v>5058</v>
      </c>
      <c r="G190" s="310"/>
      <c r="H190" s="407"/>
      <c r="I190" s="407"/>
      <c r="J190" s="407"/>
      <c r="K190" s="382"/>
    </row>
    <row r="191" spans="1:11" ht="105">
      <c r="A191" s="373"/>
      <c r="B191" s="304"/>
      <c r="C191" s="333" t="s">
        <v>2140</v>
      </c>
      <c r="D191" s="869">
        <v>0</v>
      </c>
      <c r="E191" s="316" t="s">
        <v>780</v>
      </c>
      <c r="F191" s="316" t="s">
        <v>5059</v>
      </c>
      <c r="G191" s="310"/>
      <c r="H191" s="407"/>
      <c r="I191" s="407"/>
      <c r="J191" s="407"/>
      <c r="K191" s="382"/>
    </row>
    <row r="192" spans="1:11" ht="60">
      <c r="A192" s="373"/>
      <c r="B192" s="304"/>
      <c r="C192" s="333" t="s">
        <v>2141</v>
      </c>
      <c r="D192" s="869">
        <v>0</v>
      </c>
      <c r="E192" s="316" t="s">
        <v>667</v>
      </c>
      <c r="F192" s="316" t="s">
        <v>2142</v>
      </c>
      <c r="G192" s="310"/>
      <c r="H192" s="407"/>
      <c r="I192" s="407"/>
      <c r="J192" s="407"/>
      <c r="K192" s="382"/>
    </row>
    <row r="193" spans="1:11" ht="60">
      <c r="A193" s="373"/>
      <c r="B193" s="304"/>
      <c r="C193" s="333" t="s">
        <v>2145</v>
      </c>
      <c r="D193" s="869">
        <v>0</v>
      </c>
      <c r="E193" s="316" t="s">
        <v>780</v>
      </c>
      <c r="F193" s="316" t="s">
        <v>2146</v>
      </c>
      <c r="G193" s="310"/>
      <c r="H193" s="407"/>
      <c r="I193" s="407"/>
      <c r="J193" s="407"/>
      <c r="K193" s="382"/>
    </row>
    <row r="194" spans="1:11" ht="60">
      <c r="A194" s="373" t="s">
        <v>898</v>
      </c>
      <c r="B194" s="304" t="s">
        <v>899</v>
      </c>
      <c r="C194" s="305" t="s">
        <v>2148</v>
      </c>
      <c r="D194" s="869">
        <v>0</v>
      </c>
      <c r="E194" s="336" t="s">
        <v>913</v>
      </c>
      <c r="F194" s="304" t="s">
        <v>5060</v>
      </c>
      <c r="G194" s="310"/>
      <c r="H194" s="407"/>
      <c r="I194" s="407"/>
      <c r="J194" s="407"/>
      <c r="K194" s="382"/>
    </row>
    <row r="195" spans="1:11" ht="18.75">
      <c r="A195" s="318" t="s">
        <v>901</v>
      </c>
      <c r="B195" s="1158" t="s">
        <v>2155</v>
      </c>
      <c r="C195" s="1159"/>
      <c r="D195" s="1160"/>
      <c r="E195" s="1160"/>
      <c r="F195" s="1160"/>
      <c r="G195" s="1161"/>
      <c r="H195" s="407">
        <f>SUM(D196:D205)</f>
        <v>0</v>
      </c>
      <c r="I195" s="407">
        <f>COUNT(D196:D205)*2</f>
        <v>20</v>
      </c>
      <c r="J195" s="407">
        <f>H195*100/I195</f>
        <v>0</v>
      </c>
      <c r="K195" s="382"/>
    </row>
    <row r="196" spans="1:11" ht="105">
      <c r="A196" s="373" t="s">
        <v>906</v>
      </c>
      <c r="B196" s="304" t="s">
        <v>2159</v>
      </c>
      <c r="C196" s="305" t="s">
        <v>5061</v>
      </c>
      <c r="D196" s="839">
        <v>0</v>
      </c>
      <c r="E196" s="304" t="s">
        <v>137</v>
      </c>
      <c r="F196" s="304" t="s">
        <v>5062</v>
      </c>
      <c r="G196" s="310"/>
      <c r="H196" s="407"/>
      <c r="I196" s="407"/>
      <c r="J196" s="407"/>
      <c r="K196" s="382"/>
    </row>
    <row r="197" spans="1:11" ht="60">
      <c r="A197" s="392"/>
      <c r="B197" s="304"/>
      <c r="C197" s="305" t="s">
        <v>2160</v>
      </c>
      <c r="D197" s="839">
        <v>0</v>
      </c>
      <c r="E197" s="304" t="s">
        <v>137</v>
      </c>
      <c r="F197" s="304" t="s">
        <v>5063</v>
      </c>
      <c r="G197" s="310"/>
      <c r="H197" s="407"/>
      <c r="I197" s="407"/>
      <c r="J197" s="407"/>
      <c r="K197" s="382"/>
    </row>
    <row r="198" spans="1:11" ht="180">
      <c r="A198" s="373" t="s">
        <v>910</v>
      </c>
      <c r="B198" s="304" t="s">
        <v>2162</v>
      </c>
      <c r="C198" s="307" t="s">
        <v>5064</v>
      </c>
      <c r="D198" s="542">
        <v>0</v>
      </c>
      <c r="E198" s="304" t="s">
        <v>667</v>
      </c>
      <c r="F198" s="308" t="s">
        <v>5065</v>
      </c>
      <c r="G198" s="310"/>
      <c r="H198" s="407"/>
      <c r="I198" s="407"/>
      <c r="J198" s="407"/>
      <c r="K198" s="382"/>
    </row>
    <row r="199" spans="1:11" ht="105">
      <c r="A199" s="392"/>
      <c r="B199" s="304"/>
      <c r="C199" s="307" t="s">
        <v>5066</v>
      </c>
      <c r="D199" s="542">
        <v>0</v>
      </c>
      <c r="E199" s="308" t="s">
        <v>225</v>
      </c>
      <c r="F199" s="308" t="s">
        <v>5067</v>
      </c>
      <c r="G199" s="310"/>
      <c r="H199" s="407"/>
      <c r="I199" s="407"/>
      <c r="J199" s="407"/>
      <c r="K199" s="382"/>
    </row>
    <row r="200" spans="1:11" ht="75">
      <c r="A200" s="392"/>
      <c r="B200" s="304"/>
      <c r="C200" s="305" t="s">
        <v>5068</v>
      </c>
      <c r="D200" s="839">
        <v>0</v>
      </c>
      <c r="E200" s="304" t="s">
        <v>137</v>
      </c>
      <c r="F200" s="355" t="s">
        <v>5069</v>
      </c>
      <c r="G200" s="310"/>
      <c r="H200" s="407"/>
      <c r="I200" s="407"/>
      <c r="J200" s="407"/>
      <c r="K200" s="382"/>
    </row>
    <row r="201" spans="1:11" ht="165">
      <c r="A201" s="392"/>
      <c r="B201" s="304"/>
      <c r="C201" s="305" t="s">
        <v>1161</v>
      </c>
      <c r="D201" s="839">
        <v>0</v>
      </c>
      <c r="E201" s="304" t="s">
        <v>780</v>
      </c>
      <c r="F201" s="304" t="s">
        <v>5070</v>
      </c>
      <c r="G201" s="310"/>
      <c r="H201" s="407"/>
      <c r="I201" s="407"/>
      <c r="J201" s="407"/>
      <c r="K201" s="382"/>
    </row>
    <row r="202" spans="1:11" ht="165">
      <c r="A202" s="392"/>
      <c r="B202" s="304"/>
      <c r="C202" s="305" t="s">
        <v>5071</v>
      </c>
      <c r="D202" s="839">
        <v>0</v>
      </c>
      <c r="E202" s="304" t="s">
        <v>137</v>
      </c>
      <c r="F202" s="304" t="s">
        <v>5072</v>
      </c>
      <c r="G202" s="310"/>
      <c r="H202" s="407"/>
      <c r="I202" s="407"/>
      <c r="J202" s="407"/>
      <c r="K202" s="382"/>
    </row>
    <row r="203" spans="1:11" ht="195">
      <c r="A203" s="392"/>
      <c r="B203" s="304"/>
      <c r="C203" s="305" t="s">
        <v>5073</v>
      </c>
      <c r="D203" s="839">
        <v>0</v>
      </c>
      <c r="E203" s="304" t="s">
        <v>667</v>
      </c>
      <c r="F203" s="304" t="s">
        <v>5074</v>
      </c>
      <c r="G203" s="310"/>
      <c r="H203" s="407"/>
      <c r="I203" s="407"/>
      <c r="J203" s="407"/>
      <c r="K203" s="382"/>
    </row>
    <row r="204" spans="1:11" ht="90">
      <c r="A204" s="392"/>
      <c r="B204" s="304"/>
      <c r="C204" s="305" t="s">
        <v>5075</v>
      </c>
      <c r="D204" s="839">
        <v>0</v>
      </c>
      <c r="E204" s="304" t="s">
        <v>137</v>
      </c>
      <c r="F204" s="304" t="s">
        <v>5076</v>
      </c>
      <c r="G204" s="310"/>
      <c r="H204" s="407"/>
      <c r="I204" s="407"/>
      <c r="J204" s="407"/>
      <c r="K204" s="382"/>
    </row>
    <row r="205" spans="1:11" ht="30">
      <c r="A205" s="373" t="s">
        <v>922</v>
      </c>
      <c r="B205" s="304" t="s">
        <v>923</v>
      </c>
      <c r="C205" s="305" t="s">
        <v>5077</v>
      </c>
      <c r="D205" s="839">
        <v>0</v>
      </c>
      <c r="E205" s="304" t="s">
        <v>780</v>
      </c>
      <c r="F205" s="304" t="s">
        <v>2168</v>
      </c>
      <c r="G205" s="310"/>
      <c r="H205" s="407"/>
      <c r="I205" s="407"/>
      <c r="J205" s="407"/>
      <c r="K205" s="382"/>
    </row>
    <row r="206" spans="1:11" ht="18.75">
      <c r="A206" s="318" t="s">
        <v>927</v>
      </c>
      <c r="B206" s="1158" t="s">
        <v>928</v>
      </c>
      <c r="C206" s="1159"/>
      <c r="D206" s="1160"/>
      <c r="E206" s="1160"/>
      <c r="F206" s="1160"/>
      <c r="G206" s="1161"/>
      <c r="H206" s="407">
        <f>SUM(D207:D211)</f>
        <v>0</v>
      </c>
      <c r="I206" s="407">
        <f>COUNT(D207:D211)*2</f>
        <v>10</v>
      </c>
      <c r="J206" s="407">
        <f>H206*100/I206</f>
        <v>0</v>
      </c>
      <c r="K206" s="382"/>
    </row>
    <row r="207" spans="1:11" ht="60">
      <c r="A207" s="373" t="s">
        <v>930</v>
      </c>
      <c r="B207" s="304" t="s">
        <v>931</v>
      </c>
      <c r="C207" s="305" t="s">
        <v>1197</v>
      </c>
      <c r="D207" s="839">
        <v>0</v>
      </c>
      <c r="E207" s="304" t="s">
        <v>264</v>
      </c>
      <c r="F207" s="304" t="s">
        <v>5078</v>
      </c>
      <c r="G207" s="310"/>
      <c r="H207" s="407"/>
      <c r="I207" s="407"/>
      <c r="J207" s="407"/>
      <c r="K207" s="382"/>
    </row>
    <row r="208" spans="1:11" ht="60">
      <c r="A208" s="373" t="s">
        <v>932</v>
      </c>
      <c r="B208" s="304" t="s">
        <v>933</v>
      </c>
      <c r="C208" s="305" t="s">
        <v>1205</v>
      </c>
      <c r="D208" s="839">
        <v>0</v>
      </c>
      <c r="E208" s="304" t="s">
        <v>137</v>
      </c>
      <c r="F208" s="304" t="s">
        <v>5079</v>
      </c>
      <c r="G208" s="310"/>
      <c r="H208" s="407"/>
      <c r="I208" s="407"/>
      <c r="J208" s="407"/>
      <c r="K208" s="382"/>
    </row>
    <row r="209" spans="1:11" ht="60">
      <c r="A209" s="373" t="s">
        <v>934</v>
      </c>
      <c r="B209" s="304" t="s">
        <v>935</v>
      </c>
      <c r="C209" s="305" t="s">
        <v>1208</v>
      </c>
      <c r="D209" s="839">
        <v>0</v>
      </c>
      <c r="E209" s="304" t="s">
        <v>780</v>
      </c>
      <c r="F209" s="304" t="s">
        <v>1211</v>
      </c>
      <c r="G209" s="310"/>
      <c r="H209" s="407"/>
      <c r="I209" s="407"/>
      <c r="J209" s="407"/>
      <c r="K209" s="382"/>
    </row>
    <row r="210" spans="1:11" ht="75">
      <c r="A210" s="373"/>
      <c r="B210" s="304"/>
      <c r="C210" s="305" t="s">
        <v>1214</v>
      </c>
      <c r="D210" s="839">
        <v>0</v>
      </c>
      <c r="E210" s="304" t="s">
        <v>2127</v>
      </c>
      <c r="F210" s="304" t="s">
        <v>5080</v>
      </c>
      <c r="G210" s="310"/>
      <c r="H210" s="407"/>
      <c r="I210" s="407"/>
      <c r="J210" s="407"/>
      <c r="K210" s="382"/>
    </row>
    <row r="211" spans="1:11" ht="90">
      <c r="A211" s="373" t="s">
        <v>938</v>
      </c>
      <c r="B211" s="326" t="s">
        <v>939</v>
      </c>
      <c r="C211" s="356" t="s">
        <v>1222</v>
      </c>
      <c r="D211" s="839">
        <v>0</v>
      </c>
      <c r="E211" s="316" t="s">
        <v>780</v>
      </c>
      <c r="F211" s="316" t="s">
        <v>5081</v>
      </c>
      <c r="G211" s="343"/>
      <c r="H211" s="407"/>
      <c r="I211" s="407"/>
      <c r="J211" s="407"/>
      <c r="K211" s="382"/>
    </row>
    <row r="212" spans="1:11" ht="18.75">
      <c r="A212" s="318" t="s">
        <v>940</v>
      </c>
      <c r="B212" s="1158" t="s">
        <v>2194</v>
      </c>
      <c r="C212" s="1159"/>
      <c r="D212" s="1160"/>
      <c r="E212" s="1160"/>
      <c r="F212" s="1160"/>
      <c r="G212" s="1161"/>
      <c r="H212" s="407">
        <f>SUM(D213:D214)</f>
        <v>0</v>
      </c>
      <c r="I212" s="407">
        <f>COUNT(D213:D214)*2</f>
        <v>4</v>
      </c>
      <c r="J212" s="407">
        <f>H212*100/I212</f>
        <v>0</v>
      </c>
      <c r="K212" s="382"/>
    </row>
    <row r="213" spans="1:11" ht="60">
      <c r="A213" s="373" t="s">
        <v>943</v>
      </c>
      <c r="B213" s="326" t="s">
        <v>944</v>
      </c>
      <c r="C213" s="357" t="s">
        <v>1241</v>
      </c>
      <c r="D213" s="542">
        <v>0</v>
      </c>
      <c r="E213" s="304" t="s">
        <v>264</v>
      </c>
      <c r="F213" s="308" t="s">
        <v>2200</v>
      </c>
      <c r="G213" s="343"/>
      <c r="H213" s="407"/>
      <c r="I213" s="407"/>
      <c r="J213" s="407"/>
      <c r="K213" s="382"/>
    </row>
    <row r="214" spans="1:11" ht="75">
      <c r="A214" s="373" t="s">
        <v>945</v>
      </c>
      <c r="B214" s="304" t="s">
        <v>946</v>
      </c>
      <c r="C214" s="305" t="s">
        <v>2202</v>
      </c>
      <c r="D214" s="542">
        <v>0</v>
      </c>
      <c r="E214" s="304" t="s">
        <v>264</v>
      </c>
      <c r="F214" s="304" t="s">
        <v>5082</v>
      </c>
      <c r="G214" s="310"/>
      <c r="H214" s="407"/>
      <c r="I214" s="407"/>
      <c r="J214" s="407"/>
      <c r="K214" s="382"/>
    </row>
    <row r="215" spans="1:11" ht="18.75">
      <c r="A215" s="318" t="s">
        <v>948</v>
      </c>
      <c r="B215" s="1158" t="s">
        <v>2206</v>
      </c>
      <c r="C215" s="1159"/>
      <c r="D215" s="1160"/>
      <c r="E215" s="1160"/>
      <c r="F215" s="1160"/>
      <c r="G215" s="1161"/>
      <c r="H215" s="407">
        <f>SUM(D216:D218)</f>
        <v>0</v>
      </c>
      <c r="I215" s="407">
        <f>COUNT(D216:D218)*2</f>
        <v>6</v>
      </c>
      <c r="J215" s="407">
        <f>H215*100/I215</f>
        <v>0</v>
      </c>
      <c r="K215" s="382"/>
    </row>
    <row r="216" spans="1:11" ht="45">
      <c r="A216" s="373" t="s">
        <v>955</v>
      </c>
      <c r="B216" s="304" t="s">
        <v>2212</v>
      </c>
      <c r="C216" s="305" t="s">
        <v>5083</v>
      </c>
      <c r="D216" s="839">
        <v>0</v>
      </c>
      <c r="E216" s="304" t="s">
        <v>667</v>
      </c>
      <c r="F216" s="304" t="s">
        <v>5084</v>
      </c>
      <c r="G216" s="310"/>
      <c r="H216" s="407"/>
      <c r="I216" s="407"/>
      <c r="J216" s="407"/>
      <c r="K216" s="382"/>
    </row>
    <row r="217" spans="1:11" ht="75">
      <c r="A217" s="393" t="s">
        <v>959</v>
      </c>
      <c r="B217" s="358" t="s">
        <v>960</v>
      </c>
      <c r="C217" s="359" t="s">
        <v>5085</v>
      </c>
      <c r="D217" s="839">
        <v>0</v>
      </c>
      <c r="E217" s="304" t="s">
        <v>667</v>
      </c>
      <c r="F217" s="360" t="s">
        <v>5086</v>
      </c>
      <c r="G217" s="394"/>
      <c r="H217" s="407"/>
      <c r="I217" s="407"/>
      <c r="J217" s="407"/>
      <c r="K217" s="382"/>
    </row>
    <row r="218" spans="1:11" ht="45">
      <c r="A218" s="373"/>
      <c r="B218" s="304"/>
      <c r="C218" s="305" t="s">
        <v>962</v>
      </c>
      <c r="D218" s="839">
        <v>0</v>
      </c>
      <c r="E218" s="304" t="s">
        <v>137</v>
      </c>
      <c r="F218" s="304" t="s">
        <v>5087</v>
      </c>
      <c r="G218" s="310"/>
      <c r="H218" s="407"/>
      <c r="I218" s="407"/>
      <c r="J218" s="407"/>
      <c r="K218" s="382"/>
    </row>
    <row r="219" spans="1:11" ht="18.75">
      <c r="A219" s="318" t="s">
        <v>965</v>
      </c>
      <c r="B219" s="1158" t="s">
        <v>2218</v>
      </c>
      <c r="C219" s="1159"/>
      <c r="D219" s="1160"/>
      <c r="E219" s="1160"/>
      <c r="F219" s="1160"/>
      <c r="G219" s="1161"/>
      <c r="H219" s="407">
        <f>SUM(D220:D226)</f>
        <v>0</v>
      </c>
      <c r="I219" s="407">
        <f>COUNT(D220:D226)*2</f>
        <v>14</v>
      </c>
      <c r="J219" s="407">
        <f>H219*100/I219</f>
        <v>0</v>
      </c>
      <c r="K219" s="382"/>
    </row>
    <row r="220" spans="1:11" ht="60">
      <c r="A220" s="373" t="s">
        <v>967</v>
      </c>
      <c r="B220" s="316" t="s">
        <v>2226</v>
      </c>
      <c r="C220" s="324" t="s">
        <v>1271</v>
      </c>
      <c r="D220" s="839">
        <v>0</v>
      </c>
      <c r="E220" s="304" t="s">
        <v>87</v>
      </c>
      <c r="F220" s="304" t="s">
        <v>5088</v>
      </c>
      <c r="G220" s="310"/>
      <c r="H220" s="407"/>
      <c r="I220" s="407"/>
      <c r="J220" s="407"/>
      <c r="K220" s="382"/>
    </row>
    <row r="221" spans="1:11" ht="105">
      <c r="A221" s="373"/>
      <c r="B221" s="316"/>
      <c r="C221" s="324" t="s">
        <v>4561</v>
      </c>
      <c r="D221" s="839">
        <v>0</v>
      </c>
      <c r="E221" s="304" t="s">
        <v>137</v>
      </c>
      <c r="F221" s="304" t="s">
        <v>4562</v>
      </c>
      <c r="G221" s="310"/>
      <c r="H221" s="407"/>
      <c r="I221" s="407"/>
      <c r="J221" s="407"/>
      <c r="K221" s="382"/>
    </row>
    <row r="222" spans="1:11" ht="60">
      <c r="A222" s="373" t="s">
        <v>969</v>
      </c>
      <c r="B222" s="304" t="s">
        <v>970</v>
      </c>
      <c r="C222" s="305" t="s">
        <v>971</v>
      </c>
      <c r="D222" s="839">
        <v>0</v>
      </c>
      <c r="E222" s="304" t="s">
        <v>667</v>
      </c>
      <c r="F222" s="304" t="s">
        <v>5089</v>
      </c>
      <c r="G222" s="310"/>
      <c r="H222" s="407"/>
      <c r="I222" s="407"/>
      <c r="J222" s="407"/>
      <c r="K222" s="382"/>
    </row>
    <row r="223" spans="1:11" ht="45">
      <c r="A223" s="373"/>
      <c r="B223" s="304"/>
      <c r="C223" s="305" t="s">
        <v>973</v>
      </c>
      <c r="D223" s="839">
        <v>0</v>
      </c>
      <c r="E223" s="304" t="s">
        <v>780</v>
      </c>
      <c r="F223" s="304" t="s">
        <v>5089</v>
      </c>
      <c r="G223" s="310"/>
      <c r="H223" s="407"/>
      <c r="I223" s="407"/>
      <c r="J223" s="407"/>
      <c r="K223" s="382"/>
    </row>
    <row r="224" spans="1:11" ht="60">
      <c r="A224" s="373" t="s">
        <v>974</v>
      </c>
      <c r="B224" s="304" t="s">
        <v>975</v>
      </c>
      <c r="C224" s="311" t="s">
        <v>976</v>
      </c>
      <c r="D224" s="839">
        <v>0</v>
      </c>
      <c r="E224" s="304" t="s">
        <v>264</v>
      </c>
      <c r="F224" s="304" t="s">
        <v>5090</v>
      </c>
      <c r="G224" s="310"/>
      <c r="H224" s="407"/>
      <c r="I224" s="407"/>
      <c r="J224" s="407"/>
      <c r="K224" s="382"/>
    </row>
    <row r="225" spans="1:11" ht="45">
      <c r="A225" s="373"/>
      <c r="B225" s="304"/>
      <c r="C225" s="305" t="s">
        <v>982</v>
      </c>
      <c r="D225" s="839">
        <v>0</v>
      </c>
      <c r="E225" s="304" t="s">
        <v>780</v>
      </c>
      <c r="F225" s="304" t="s">
        <v>5091</v>
      </c>
      <c r="G225" s="310"/>
      <c r="H225" s="407"/>
      <c r="I225" s="407"/>
      <c r="J225" s="407"/>
      <c r="K225" s="382"/>
    </row>
    <row r="226" spans="1:11" ht="75">
      <c r="A226" s="373" t="s">
        <v>983</v>
      </c>
      <c r="B226" s="304" t="s">
        <v>984</v>
      </c>
      <c r="C226" s="305" t="s">
        <v>4567</v>
      </c>
      <c r="D226" s="839">
        <v>0</v>
      </c>
      <c r="E226" s="304" t="s">
        <v>137</v>
      </c>
      <c r="F226" s="304" t="s">
        <v>4568</v>
      </c>
      <c r="G226" s="310"/>
      <c r="H226" s="407"/>
      <c r="I226" s="407"/>
      <c r="J226" s="407"/>
      <c r="K226" s="382"/>
    </row>
    <row r="227" spans="1:11" ht="18.75">
      <c r="A227" s="318" t="s">
        <v>991</v>
      </c>
      <c r="B227" s="1158" t="s">
        <v>2243</v>
      </c>
      <c r="C227" s="1159"/>
      <c r="D227" s="1160"/>
      <c r="E227" s="1160"/>
      <c r="F227" s="1160"/>
      <c r="G227" s="1161"/>
      <c r="H227" s="407">
        <f>SUM(D228:D234)</f>
        <v>0</v>
      </c>
      <c r="I227" s="407">
        <f>COUNT(D228:D234)*2</f>
        <v>14</v>
      </c>
      <c r="J227" s="407">
        <f>H227*100/I227</f>
        <v>0</v>
      </c>
      <c r="K227" s="382"/>
    </row>
    <row r="228" spans="1:11" ht="45">
      <c r="A228" s="373" t="s">
        <v>996</v>
      </c>
      <c r="B228" s="304" t="s">
        <v>997</v>
      </c>
      <c r="C228" s="305" t="s">
        <v>2245</v>
      </c>
      <c r="D228" s="839">
        <v>0</v>
      </c>
      <c r="E228" s="304" t="s">
        <v>667</v>
      </c>
      <c r="F228" s="304" t="s">
        <v>5092</v>
      </c>
      <c r="G228" s="310"/>
      <c r="H228" s="407"/>
      <c r="I228" s="407"/>
      <c r="J228" s="407"/>
      <c r="K228" s="382"/>
    </row>
    <row r="229" spans="1:11" ht="60">
      <c r="A229" s="373" t="s">
        <v>999</v>
      </c>
      <c r="B229" s="304" t="s">
        <v>1000</v>
      </c>
      <c r="C229" s="305" t="s">
        <v>1330</v>
      </c>
      <c r="D229" s="839">
        <v>0</v>
      </c>
      <c r="E229" s="304" t="s">
        <v>667</v>
      </c>
      <c r="F229" s="336" t="s">
        <v>2247</v>
      </c>
      <c r="G229" s="310"/>
      <c r="H229" s="407"/>
      <c r="I229" s="407"/>
      <c r="J229" s="407"/>
      <c r="K229" s="382"/>
    </row>
    <row r="230" spans="1:11" ht="90">
      <c r="A230" s="373" t="s">
        <v>1004</v>
      </c>
      <c r="B230" s="316" t="s">
        <v>1005</v>
      </c>
      <c r="C230" s="305" t="s">
        <v>2251</v>
      </c>
      <c r="D230" s="839">
        <v>0</v>
      </c>
      <c r="E230" s="304" t="s">
        <v>667</v>
      </c>
      <c r="F230" s="304" t="s">
        <v>2253</v>
      </c>
      <c r="G230" s="310"/>
      <c r="H230" s="407"/>
      <c r="I230" s="407"/>
      <c r="J230" s="407"/>
      <c r="K230" s="382"/>
    </row>
    <row r="231" spans="1:11" ht="75">
      <c r="A231" s="373"/>
      <c r="B231" s="316"/>
      <c r="C231" s="305" t="s">
        <v>2258</v>
      </c>
      <c r="D231" s="839">
        <v>0</v>
      </c>
      <c r="E231" s="304" t="s">
        <v>667</v>
      </c>
      <c r="F231" s="304" t="s">
        <v>2260</v>
      </c>
      <c r="G231" s="310"/>
      <c r="H231" s="407"/>
      <c r="I231" s="407"/>
      <c r="J231" s="407"/>
      <c r="K231" s="382"/>
    </row>
    <row r="232" spans="1:11" ht="60">
      <c r="A232" s="373" t="s">
        <v>1007</v>
      </c>
      <c r="B232" s="309" t="s">
        <v>1008</v>
      </c>
      <c r="C232" s="305" t="s">
        <v>2528</v>
      </c>
      <c r="D232" s="839">
        <v>0</v>
      </c>
      <c r="E232" s="304" t="s">
        <v>225</v>
      </c>
      <c r="F232" s="304" t="s">
        <v>5093</v>
      </c>
      <c r="G232" s="310"/>
      <c r="H232" s="407"/>
      <c r="I232" s="407"/>
      <c r="J232" s="407"/>
      <c r="K232" s="382"/>
    </row>
    <row r="233" spans="1:11" ht="90">
      <c r="A233" s="373" t="s">
        <v>1010</v>
      </c>
      <c r="B233" s="309" t="s">
        <v>1011</v>
      </c>
      <c r="C233" s="305" t="s">
        <v>2268</v>
      </c>
      <c r="D233" s="839">
        <v>0</v>
      </c>
      <c r="E233" s="304" t="s">
        <v>667</v>
      </c>
      <c r="F233" s="304" t="s">
        <v>5094</v>
      </c>
      <c r="G233" s="310"/>
      <c r="H233" s="407"/>
      <c r="I233" s="407"/>
      <c r="J233" s="407"/>
      <c r="K233" s="382"/>
    </row>
    <row r="234" spans="1:11" ht="30">
      <c r="A234" s="373"/>
      <c r="B234" s="309"/>
      <c r="C234" s="305" t="s">
        <v>1014</v>
      </c>
      <c r="D234" s="839">
        <v>0</v>
      </c>
      <c r="E234" s="304" t="s">
        <v>667</v>
      </c>
      <c r="F234" s="304" t="s">
        <v>5095</v>
      </c>
      <c r="G234" s="310"/>
      <c r="H234" s="407"/>
      <c r="I234" s="407"/>
      <c r="J234" s="407"/>
      <c r="K234" s="382"/>
    </row>
    <row r="235" spans="1:11" ht="18.75">
      <c r="A235" s="318" t="s">
        <v>1054</v>
      </c>
      <c r="B235" s="1158" t="s">
        <v>1055</v>
      </c>
      <c r="C235" s="1159"/>
      <c r="D235" s="1160"/>
      <c r="E235" s="1160"/>
      <c r="F235" s="1160"/>
      <c r="G235" s="1161"/>
      <c r="H235" s="407">
        <f>SUM(D236)</f>
        <v>0</v>
      </c>
      <c r="I235" s="407">
        <f>COUNT(D236)*2</f>
        <v>2</v>
      </c>
      <c r="J235" s="407">
        <f>H235*100/I235</f>
        <v>0</v>
      </c>
      <c r="K235" s="382"/>
    </row>
    <row r="236" spans="1:11" ht="45">
      <c r="A236" s="373" t="s">
        <v>1062</v>
      </c>
      <c r="B236" s="304" t="s">
        <v>1063</v>
      </c>
      <c r="C236" s="305" t="s">
        <v>2313</v>
      </c>
      <c r="D236" s="542">
        <v>0</v>
      </c>
      <c r="E236" s="304" t="s">
        <v>137</v>
      </c>
      <c r="F236" s="304" t="s">
        <v>5096</v>
      </c>
      <c r="G236" s="310"/>
      <c r="H236" s="407"/>
      <c r="I236" s="407"/>
      <c r="J236" s="407"/>
      <c r="K236" s="382"/>
    </row>
    <row r="237" spans="1:11" ht="18.75">
      <c r="A237" s="318" t="s">
        <v>1065</v>
      </c>
      <c r="B237" s="1158" t="s">
        <v>1066</v>
      </c>
      <c r="C237" s="1159"/>
      <c r="D237" s="1160"/>
      <c r="E237" s="1160"/>
      <c r="F237" s="1160"/>
      <c r="G237" s="1161"/>
      <c r="H237" s="407">
        <f>SUM(D238)</f>
        <v>0</v>
      </c>
      <c r="I237" s="407">
        <f>COUNT(D238)*2</f>
        <v>2</v>
      </c>
      <c r="J237" s="407">
        <f>H237*100/I237</f>
        <v>0</v>
      </c>
      <c r="K237" s="382"/>
    </row>
    <row r="238" spans="1:11" ht="60">
      <c r="A238" s="373" t="s">
        <v>1088</v>
      </c>
      <c r="B238" s="309" t="s">
        <v>1089</v>
      </c>
      <c r="C238" s="305" t="s">
        <v>4582</v>
      </c>
      <c r="D238" s="839">
        <v>0</v>
      </c>
      <c r="E238" s="304" t="s">
        <v>667</v>
      </c>
      <c r="F238" s="304" t="s">
        <v>5097</v>
      </c>
      <c r="G238" s="310"/>
      <c r="H238" s="407"/>
      <c r="I238" s="407"/>
      <c r="J238" s="407"/>
      <c r="K238" s="382"/>
    </row>
    <row r="239" spans="1:11" ht="18.75">
      <c r="A239" s="318" t="s">
        <v>1120</v>
      </c>
      <c r="B239" s="1158" t="s">
        <v>1121</v>
      </c>
      <c r="C239" s="1159"/>
      <c r="D239" s="1160"/>
      <c r="E239" s="1160"/>
      <c r="F239" s="1160"/>
      <c r="G239" s="1161"/>
      <c r="H239" s="407">
        <f>SUM(D240:D241)</f>
        <v>0</v>
      </c>
      <c r="I239" s="407">
        <f>COUNT(D240:D241)*2</f>
        <v>4</v>
      </c>
      <c r="J239" s="407">
        <f>H239*100/I239</f>
        <v>0</v>
      </c>
      <c r="K239" s="382"/>
    </row>
    <row r="240" spans="1:11" ht="120">
      <c r="A240" s="373" t="s">
        <v>1125</v>
      </c>
      <c r="B240" s="304" t="s">
        <v>1126</v>
      </c>
      <c r="C240" s="305" t="s">
        <v>5098</v>
      </c>
      <c r="D240" s="839">
        <v>0</v>
      </c>
      <c r="E240" s="304" t="s">
        <v>667</v>
      </c>
      <c r="F240" s="334" t="s">
        <v>5099</v>
      </c>
      <c r="G240" s="310"/>
      <c r="H240" s="407"/>
      <c r="I240" s="407"/>
      <c r="J240" s="407"/>
      <c r="K240" s="382"/>
    </row>
    <row r="241" spans="1:11" ht="60">
      <c r="A241" s="373"/>
      <c r="B241" s="304"/>
      <c r="C241" s="305" t="s">
        <v>5100</v>
      </c>
      <c r="D241" s="839">
        <v>0</v>
      </c>
      <c r="E241" s="304" t="s">
        <v>137</v>
      </c>
      <c r="F241" s="334" t="s">
        <v>5101</v>
      </c>
      <c r="G241" s="310"/>
      <c r="H241" s="407"/>
      <c r="I241" s="407"/>
      <c r="J241" s="407"/>
      <c r="K241" s="382"/>
    </row>
    <row r="242" spans="1:11" ht="18.75">
      <c r="A242" s="318" t="s">
        <v>1202</v>
      </c>
      <c r="B242" s="1158" t="s">
        <v>2381</v>
      </c>
      <c r="C242" s="1159"/>
      <c r="D242" s="1160"/>
      <c r="E242" s="1160"/>
      <c r="F242" s="1160"/>
      <c r="G242" s="1161"/>
      <c r="H242" s="407">
        <f>SUM(D243:D279)</f>
        <v>0</v>
      </c>
      <c r="I242" s="407">
        <f>COUNT(D243:D279)*2</f>
        <v>74</v>
      </c>
      <c r="J242" s="407">
        <f>H242*100/I242</f>
        <v>0</v>
      </c>
      <c r="K242" s="382"/>
    </row>
    <row r="243" spans="1:11" ht="90">
      <c r="A243" s="373" t="s">
        <v>1209</v>
      </c>
      <c r="B243" s="304" t="s">
        <v>5102</v>
      </c>
      <c r="C243" s="333" t="s">
        <v>5103</v>
      </c>
      <c r="D243" s="869">
        <v>0</v>
      </c>
      <c r="E243" s="316" t="s">
        <v>87</v>
      </c>
      <c r="F243" s="316" t="s">
        <v>5104</v>
      </c>
      <c r="G243" s="310"/>
      <c r="H243" s="407"/>
      <c r="I243" s="407"/>
      <c r="J243" s="407"/>
      <c r="K243" s="382"/>
    </row>
    <row r="244" spans="1:11" ht="60">
      <c r="A244" s="373"/>
      <c r="B244" s="304"/>
      <c r="C244" s="333" t="s">
        <v>5105</v>
      </c>
      <c r="D244" s="869">
        <v>0</v>
      </c>
      <c r="E244" s="316" t="s">
        <v>87</v>
      </c>
      <c r="F244" s="316" t="s">
        <v>5106</v>
      </c>
      <c r="G244" s="310"/>
      <c r="H244" s="407"/>
      <c r="I244" s="407"/>
      <c r="J244" s="407"/>
      <c r="K244" s="382"/>
    </row>
    <row r="245" spans="1:11" ht="90">
      <c r="A245" s="373"/>
      <c r="B245" s="304"/>
      <c r="C245" s="333" t="s">
        <v>5107</v>
      </c>
      <c r="D245" s="869">
        <v>0</v>
      </c>
      <c r="E245" s="316" t="s">
        <v>87</v>
      </c>
      <c r="F245" s="316" t="s">
        <v>5108</v>
      </c>
      <c r="G245" s="310"/>
      <c r="H245" s="407"/>
      <c r="I245" s="407"/>
      <c r="J245" s="407"/>
      <c r="K245" s="382"/>
    </row>
    <row r="246" spans="1:11" ht="45">
      <c r="A246" s="373"/>
      <c r="B246" s="304"/>
      <c r="C246" s="324" t="s">
        <v>5109</v>
      </c>
      <c r="D246" s="869">
        <v>0</v>
      </c>
      <c r="E246" s="316" t="s">
        <v>137</v>
      </c>
      <c r="F246" s="316" t="s">
        <v>5110</v>
      </c>
      <c r="G246" s="310"/>
      <c r="H246" s="407"/>
      <c r="I246" s="407"/>
      <c r="J246" s="407"/>
      <c r="K246" s="382"/>
    </row>
    <row r="247" spans="1:11" ht="135">
      <c r="A247" s="373"/>
      <c r="B247" s="304"/>
      <c r="C247" s="333" t="s">
        <v>5111</v>
      </c>
      <c r="D247" s="869">
        <v>0</v>
      </c>
      <c r="E247" s="316" t="s">
        <v>137</v>
      </c>
      <c r="F247" s="361" t="s">
        <v>5112</v>
      </c>
      <c r="G247" s="310"/>
      <c r="H247" s="407"/>
      <c r="I247" s="407"/>
      <c r="J247" s="407"/>
      <c r="K247" s="382"/>
    </row>
    <row r="248" spans="1:11" ht="60">
      <c r="A248" s="373" t="s">
        <v>1212</v>
      </c>
      <c r="B248" s="304" t="s">
        <v>5113</v>
      </c>
      <c r="C248" s="333" t="s">
        <v>5114</v>
      </c>
      <c r="D248" s="869">
        <v>0</v>
      </c>
      <c r="E248" s="316" t="s">
        <v>350</v>
      </c>
      <c r="F248" s="304" t="s">
        <v>5115</v>
      </c>
      <c r="G248" s="310"/>
      <c r="H248" s="407"/>
      <c r="I248" s="407"/>
      <c r="J248" s="407"/>
      <c r="K248" s="382"/>
    </row>
    <row r="249" spans="1:11" ht="90">
      <c r="A249" s="373"/>
      <c r="B249" s="304"/>
      <c r="C249" s="333" t="s">
        <v>2397</v>
      </c>
      <c r="D249" s="869">
        <v>0</v>
      </c>
      <c r="E249" s="316" t="s">
        <v>137</v>
      </c>
      <c r="F249" s="316" t="s">
        <v>5116</v>
      </c>
      <c r="G249" s="310"/>
      <c r="H249" s="407"/>
      <c r="I249" s="407"/>
      <c r="J249" s="407"/>
      <c r="K249" s="382"/>
    </row>
    <row r="250" spans="1:11">
      <c r="A250" s="373"/>
      <c r="B250" s="304"/>
      <c r="C250" s="333" t="s">
        <v>2398</v>
      </c>
      <c r="D250" s="869">
        <v>0</v>
      </c>
      <c r="E250" s="316" t="s">
        <v>137</v>
      </c>
      <c r="F250" s="316" t="s">
        <v>2399</v>
      </c>
      <c r="G250" s="310"/>
      <c r="H250" s="407"/>
      <c r="I250" s="407"/>
      <c r="J250" s="407"/>
      <c r="K250" s="382"/>
    </row>
    <row r="251" spans="1:11">
      <c r="A251" s="373"/>
      <c r="B251" s="304"/>
      <c r="C251" s="333" t="s">
        <v>5117</v>
      </c>
      <c r="D251" s="869">
        <v>0</v>
      </c>
      <c r="E251" s="316" t="s">
        <v>137</v>
      </c>
      <c r="F251" s="336" t="s">
        <v>5115</v>
      </c>
      <c r="G251" s="310"/>
      <c r="H251" s="407"/>
      <c r="I251" s="407"/>
      <c r="J251" s="407"/>
      <c r="K251" s="382"/>
    </row>
    <row r="252" spans="1:11" ht="45">
      <c r="A252" s="373"/>
      <c r="B252" s="304"/>
      <c r="C252" s="333" t="s">
        <v>5118</v>
      </c>
      <c r="D252" s="869">
        <v>0</v>
      </c>
      <c r="E252" s="316" t="s">
        <v>137</v>
      </c>
      <c r="F252" s="361" t="s">
        <v>2400</v>
      </c>
      <c r="G252" s="310"/>
      <c r="H252" s="407"/>
      <c r="I252" s="407"/>
      <c r="J252" s="407"/>
      <c r="K252" s="382"/>
    </row>
    <row r="253" spans="1:11" ht="60">
      <c r="A253" s="373" t="s">
        <v>1215</v>
      </c>
      <c r="B253" s="362" t="s">
        <v>5119</v>
      </c>
      <c r="C253" s="362" t="s">
        <v>4642</v>
      </c>
      <c r="D253" s="869">
        <v>0</v>
      </c>
      <c r="E253" s="316" t="s">
        <v>27</v>
      </c>
      <c r="F253" s="361" t="s">
        <v>4643</v>
      </c>
      <c r="G253" s="310"/>
      <c r="H253" s="407"/>
      <c r="I253" s="407"/>
      <c r="J253" s="407"/>
      <c r="K253" s="382"/>
    </row>
    <row r="254" spans="1:11" ht="45">
      <c r="A254" s="373"/>
      <c r="B254" s="362"/>
      <c r="C254" s="362" t="s">
        <v>4644</v>
      </c>
      <c r="D254" s="869">
        <v>0</v>
      </c>
      <c r="E254" s="316" t="s">
        <v>27</v>
      </c>
      <c r="F254" s="361" t="s">
        <v>4643</v>
      </c>
      <c r="G254" s="310"/>
      <c r="H254" s="407"/>
      <c r="I254" s="407"/>
      <c r="J254" s="407"/>
      <c r="K254" s="382"/>
    </row>
    <row r="255" spans="1:11" ht="30">
      <c r="A255" s="373"/>
      <c r="B255" s="362"/>
      <c r="C255" s="362" t="s">
        <v>4645</v>
      </c>
      <c r="D255" s="869">
        <v>0</v>
      </c>
      <c r="E255" s="316" t="s">
        <v>27</v>
      </c>
      <c r="F255" s="361" t="s">
        <v>4643</v>
      </c>
      <c r="G255" s="310"/>
      <c r="H255" s="407"/>
      <c r="I255" s="407"/>
      <c r="J255" s="407"/>
      <c r="K255" s="382"/>
    </row>
    <row r="256" spans="1:11" ht="30">
      <c r="A256" s="373"/>
      <c r="B256" s="362"/>
      <c r="C256" s="362" t="s">
        <v>4646</v>
      </c>
      <c r="D256" s="869">
        <v>0</v>
      </c>
      <c r="E256" s="316" t="s">
        <v>27</v>
      </c>
      <c r="F256" s="361" t="s">
        <v>4643</v>
      </c>
      <c r="G256" s="310"/>
      <c r="H256" s="407"/>
      <c r="I256" s="407"/>
      <c r="J256" s="407"/>
      <c r="K256" s="382"/>
    </row>
    <row r="257" spans="1:11" ht="60">
      <c r="A257" s="373" t="s">
        <v>1221</v>
      </c>
      <c r="B257" s="304" t="s">
        <v>1213</v>
      </c>
      <c r="C257" s="333" t="s">
        <v>5120</v>
      </c>
      <c r="D257" s="869">
        <v>0</v>
      </c>
      <c r="E257" s="316" t="s">
        <v>350</v>
      </c>
      <c r="F257" s="316" t="s">
        <v>5121</v>
      </c>
      <c r="G257" s="310"/>
      <c r="H257" s="407"/>
      <c r="I257" s="407"/>
      <c r="J257" s="407"/>
      <c r="K257" s="382"/>
    </row>
    <row r="258" spans="1:11" ht="150">
      <c r="A258" s="373"/>
      <c r="B258" s="304"/>
      <c r="C258" s="363" t="s">
        <v>2404</v>
      </c>
      <c r="D258" s="869">
        <v>0</v>
      </c>
      <c r="E258" s="316" t="s">
        <v>137</v>
      </c>
      <c r="F258" s="316" t="s">
        <v>5122</v>
      </c>
      <c r="G258" s="310"/>
      <c r="H258" s="407"/>
      <c r="I258" s="407"/>
      <c r="J258" s="407"/>
      <c r="K258" s="382"/>
    </row>
    <row r="259" spans="1:11" ht="75">
      <c r="A259" s="373" t="s">
        <v>5123</v>
      </c>
      <c r="B259" s="304" t="s">
        <v>5124</v>
      </c>
      <c r="C259" s="364" t="s">
        <v>5125</v>
      </c>
      <c r="D259" s="869">
        <v>0</v>
      </c>
      <c r="E259" s="316" t="s">
        <v>137</v>
      </c>
      <c r="F259" s="361" t="s">
        <v>4643</v>
      </c>
      <c r="G259" s="310"/>
      <c r="H259" s="407"/>
      <c r="I259" s="407"/>
      <c r="J259" s="407"/>
      <c r="K259" s="382"/>
    </row>
    <row r="260" spans="1:11" ht="30">
      <c r="A260" s="373"/>
      <c r="B260" s="304"/>
      <c r="C260" s="364" t="s">
        <v>5126</v>
      </c>
      <c r="D260" s="869">
        <v>0</v>
      </c>
      <c r="E260" s="316" t="s">
        <v>63</v>
      </c>
      <c r="F260" s="361" t="s">
        <v>4643</v>
      </c>
      <c r="G260" s="310"/>
      <c r="H260" s="407"/>
      <c r="I260" s="407"/>
      <c r="J260" s="407"/>
      <c r="K260" s="382"/>
    </row>
    <row r="261" spans="1:11" ht="45">
      <c r="A261" s="373"/>
      <c r="B261" s="304"/>
      <c r="C261" s="364" t="s">
        <v>5127</v>
      </c>
      <c r="D261" s="869">
        <v>0</v>
      </c>
      <c r="E261" s="316" t="s">
        <v>137</v>
      </c>
      <c r="F261" s="361" t="s">
        <v>4643</v>
      </c>
      <c r="G261" s="310"/>
      <c r="H261" s="407"/>
      <c r="I261" s="407"/>
      <c r="J261" s="407"/>
      <c r="K261" s="382"/>
    </row>
    <row r="262" spans="1:11" ht="45">
      <c r="A262" s="373"/>
      <c r="B262" s="304"/>
      <c r="C262" s="364" t="s">
        <v>5128</v>
      </c>
      <c r="D262" s="869">
        <v>0</v>
      </c>
      <c r="E262" s="316" t="s">
        <v>63</v>
      </c>
      <c r="F262" s="361" t="s">
        <v>4643</v>
      </c>
      <c r="G262" s="310"/>
      <c r="H262" s="407"/>
      <c r="I262" s="407"/>
      <c r="J262" s="407"/>
      <c r="K262" s="382"/>
    </row>
    <row r="263" spans="1:11" ht="60">
      <c r="A263" s="373" t="s">
        <v>5129</v>
      </c>
      <c r="B263" s="304" t="s">
        <v>4656</v>
      </c>
      <c r="C263" s="365" t="s">
        <v>5130</v>
      </c>
      <c r="D263" s="869">
        <v>0</v>
      </c>
      <c r="E263" s="316" t="s">
        <v>27</v>
      </c>
      <c r="F263" s="361" t="s">
        <v>4643</v>
      </c>
      <c r="G263" s="310"/>
      <c r="H263" s="407"/>
      <c r="I263" s="407"/>
      <c r="J263" s="407"/>
      <c r="K263" s="382"/>
    </row>
    <row r="264" spans="1:11" ht="60">
      <c r="A264" s="373"/>
      <c r="B264" s="304"/>
      <c r="C264" s="365" t="s">
        <v>5131</v>
      </c>
      <c r="D264" s="869">
        <v>0</v>
      </c>
      <c r="E264" s="316" t="s">
        <v>5132</v>
      </c>
      <c r="F264" s="316" t="s">
        <v>5133</v>
      </c>
      <c r="G264" s="310"/>
      <c r="H264" s="407"/>
      <c r="I264" s="407"/>
      <c r="J264" s="407"/>
      <c r="K264" s="382"/>
    </row>
    <row r="265" spans="1:11" ht="75">
      <c r="A265" s="373"/>
      <c r="B265" s="304"/>
      <c r="C265" s="365" t="s">
        <v>5134</v>
      </c>
      <c r="D265" s="869">
        <v>0</v>
      </c>
      <c r="E265" s="316" t="s">
        <v>1452</v>
      </c>
      <c r="F265" s="316" t="s">
        <v>5135</v>
      </c>
      <c r="G265" s="310"/>
      <c r="H265" s="407"/>
      <c r="I265" s="407"/>
      <c r="J265" s="407"/>
      <c r="K265" s="382"/>
    </row>
    <row r="266" spans="1:11" ht="90">
      <c r="A266" s="373"/>
      <c r="B266" s="304"/>
      <c r="C266" s="365" t="s">
        <v>5136</v>
      </c>
      <c r="D266" s="869">
        <v>0</v>
      </c>
      <c r="E266" s="316" t="s">
        <v>5137</v>
      </c>
      <c r="F266" s="316" t="s">
        <v>5138</v>
      </c>
      <c r="G266" s="310"/>
      <c r="H266" s="407"/>
      <c r="I266" s="407"/>
      <c r="J266" s="407"/>
      <c r="K266" s="382"/>
    </row>
    <row r="267" spans="1:11" ht="90">
      <c r="A267" s="373"/>
      <c r="B267" s="304"/>
      <c r="C267" s="363" t="s">
        <v>1918</v>
      </c>
      <c r="D267" s="869">
        <v>0</v>
      </c>
      <c r="E267" s="316" t="s">
        <v>137</v>
      </c>
      <c r="F267" s="316" t="s">
        <v>2403</v>
      </c>
      <c r="G267" s="310"/>
      <c r="H267" s="407"/>
      <c r="I267" s="407"/>
      <c r="J267" s="407"/>
      <c r="K267" s="382"/>
    </row>
    <row r="268" spans="1:11" ht="60">
      <c r="A268" s="373" t="s">
        <v>5139</v>
      </c>
      <c r="B268" s="304" t="s">
        <v>4661</v>
      </c>
      <c r="C268" s="363" t="s">
        <v>4662</v>
      </c>
      <c r="D268" s="869">
        <v>0</v>
      </c>
      <c r="E268" s="316" t="s">
        <v>137</v>
      </c>
      <c r="F268" s="316" t="s">
        <v>4663</v>
      </c>
      <c r="G268" s="310"/>
      <c r="H268" s="407"/>
      <c r="I268" s="407"/>
      <c r="J268" s="407"/>
      <c r="K268" s="382"/>
    </row>
    <row r="269" spans="1:11" ht="45">
      <c r="A269" s="373"/>
      <c r="B269" s="304"/>
      <c r="C269" s="363" t="s">
        <v>4664</v>
      </c>
      <c r="D269" s="869">
        <v>0</v>
      </c>
      <c r="E269" s="316" t="s">
        <v>137</v>
      </c>
      <c r="F269" s="316" t="s">
        <v>4663</v>
      </c>
      <c r="G269" s="310"/>
      <c r="H269" s="407"/>
      <c r="I269" s="407"/>
      <c r="J269" s="407"/>
      <c r="K269" s="382"/>
    </row>
    <row r="270" spans="1:11" ht="90">
      <c r="A270" s="373" t="s">
        <v>5140</v>
      </c>
      <c r="B270" s="304" t="s">
        <v>4666</v>
      </c>
      <c r="C270" s="363" t="s">
        <v>5141</v>
      </c>
      <c r="D270" s="869">
        <v>0</v>
      </c>
      <c r="E270" s="316" t="s">
        <v>137</v>
      </c>
      <c r="F270" s="316" t="s">
        <v>5142</v>
      </c>
      <c r="G270" s="310"/>
      <c r="H270" s="407"/>
      <c r="I270" s="407"/>
      <c r="J270" s="407"/>
      <c r="K270" s="382"/>
    </row>
    <row r="271" spans="1:11" ht="30">
      <c r="A271" s="373"/>
      <c r="B271" s="304"/>
      <c r="C271" s="363" t="s">
        <v>5143</v>
      </c>
      <c r="D271" s="869">
        <v>0</v>
      </c>
      <c r="E271" s="316" t="s">
        <v>137</v>
      </c>
      <c r="F271" s="316" t="s">
        <v>5144</v>
      </c>
      <c r="G271" s="310"/>
      <c r="H271" s="407"/>
      <c r="I271" s="407"/>
      <c r="J271" s="407"/>
      <c r="K271" s="382"/>
    </row>
    <row r="272" spans="1:11" ht="75">
      <c r="A272" s="373"/>
      <c r="B272" s="304"/>
      <c r="C272" s="363" t="s">
        <v>5145</v>
      </c>
      <c r="D272" s="869">
        <v>0</v>
      </c>
      <c r="E272" s="316" t="s">
        <v>137</v>
      </c>
      <c r="F272" s="316" t="s">
        <v>5146</v>
      </c>
      <c r="G272" s="310"/>
      <c r="H272" s="407"/>
      <c r="I272" s="407"/>
      <c r="J272" s="407"/>
      <c r="K272" s="382"/>
    </row>
    <row r="273" spans="1:11" ht="60">
      <c r="A273" s="373" t="s">
        <v>5147</v>
      </c>
      <c r="B273" s="304" t="s">
        <v>4668</v>
      </c>
      <c r="C273" s="363" t="s">
        <v>5148</v>
      </c>
      <c r="D273" s="869">
        <v>0</v>
      </c>
      <c r="E273" s="316" t="s">
        <v>137</v>
      </c>
      <c r="F273" s="316" t="s">
        <v>5146</v>
      </c>
      <c r="G273" s="310"/>
      <c r="H273" s="407"/>
      <c r="I273" s="407"/>
      <c r="J273" s="407"/>
      <c r="K273" s="382"/>
    </row>
    <row r="274" spans="1:11" ht="30">
      <c r="A274" s="373"/>
      <c r="B274" s="304"/>
      <c r="C274" s="363" t="s">
        <v>5149</v>
      </c>
      <c r="D274" s="869">
        <v>0</v>
      </c>
      <c r="E274" s="316" t="s">
        <v>137</v>
      </c>
      <c r="F274" s="316" t="s">
        <v>5146</v>
      </c>
      <c r="G274" s="310"/>
      <c r="H274" s="407"/>
      <c r="I274" s="407"/>
      <c r="J274" s="407"/>
      <c r="K274" s="382"/>
    </row>
    <row r="275" spans="1:11" ht="60">
      <c r="A275" s="395" t="s">
        <v>4669</v>
      </c>
      <c r="B275" s="304" t="s">
        <v>4670</v>
      </c>
      <c r="C275" s="363" t="s">
        <v>5150</v>
      </c>
      <c r="D275" s="869">
        <v>0</v>
      </c>
      <c r="E275" s="316" t="s">
        <v>87</v>
      </c>
      <c r="F275" s="316" t="s">
        <v>5151</v>
      </c>
      <c r="G275" s="310"/>
      <c r="H275" s="407"/>
      <c r="I275" s="407"/>
      <c r="J275" s="407"/>
      <c r="K275" s="382"/>
    </row>
    <row r="276" spans="1:11" ht="75">
      <c r="A276" s="373"/>
      <c r="B276" s="304"/>
      <c r="C276" s="363" t="s">
        <v>5152</v>
      </c>
      <c r="D276" s="869">
        <v>0</v>
      </c>
      <c r="E276" s="316" t="s">
        <v>27</v>
      </c>
      <c r="F276" s="316" t="s">
        <v>5153</v>
      </c>
      <c r="G276" s="310"/>
      <c r="H276" s="407"/>
      <c r="I276" s="407"/>
      <c r="J276" s="407"/>
      <c r="K276" s="382"/>
    </row>
    <row r="277" spans="1:11" ht="90">
      <c r="A277" s="373"/>
      <c r="B277" s="304"/>
      <c r="C277" s="363" t="s">
        <v>5154</v>
      </c>
      <c r="D277" s="869">
        <v>0</v>
      </c>
      <c r="E277" s="316" t="s">
        <v>27</v>
      </c>
      <c r="F277" s="316" t="s">
        <v>5155</v>
      </c>
      <c r="G277" s="310"/>
      <c r="H277" s="407"/>
      <c r="I277" s="407"/>
      <c r="J277" s="407"/>
      <c r="K277" s="382"/>
    </row>
    <row r="278" spans="1:11" ht="60">
      <c r="A278" s="373" t="s">
        <v>5156</v>
      </c>
      <c r="B278" s="304" t="s">
        <v>4672</v>
      </c>
      <c r="C278" s="333" t="s">
        <v>5157</v>
      </c>
      <c r="D278" s="869">
        <v>0</v>
      </c>
      <c r="E278" s="316" t="s">
        <v>326</v>
      </c>
      <c r="F278" s="316"/>
      <c r="G278" s="310"/>
      <c r="H278" s="407"/>
      <c r="I278" s="407"/>
      <c r="J278" s="407"/>
      <c r="K278" s="382"/>
    </row>
    <row r="279" spans="1:11" ht="45">
      <c r="A279" s="373"/>
      <c r="B279" s="304"/>
      <c r="C279" s="333" t="s">
        <v>5158</v>
      </c>
      <c r="D279" s="869">
        <v>0</v>
      </c>
      <c r="E279" s="316" t="s">
        <v>326</v>
      </c>
      <c r="F279" s="316"/>
      <c r="G279" s="310"/>
      <c r="H279" s="407"/>
      <c r="I279" s="407"/>
      <c r="J279" s="407"/>
      <c r="K279" s="382"/>
    </row>
    <row r="280" spans="1:11" ht="18.75">
      <c r="A280" s="318" t="s">
        <v>1224</v>
      </c>
      <c r="B280" s="1158" t="s">
        <v>2410</v>
      </c>
      <c r="C280" s="1159"/>
      <c r="D280" s="1160"/>
      <c r="E280" s="1160"/>
      <c r="F280" s="1160"/>
      <c r="G280" s="1161"/>
      <c r="H280" s="407">
        <f>SUM(D281:D288)</f>
        <v>0</v>
      </c>
      <c r="I280" s="407">
        <f>COUNT(D281:D288)*2</f>
        <v>16</v>
      </c>
      <c r="J280" s="407">
        <f>H280*100/I280</f>
        <v>0</v>
      </c>
      <c r="K280" s="382"/>
    </row>
    <row r="281" spans="1:11" ht="75">
      <c r="A281" s="373" t="s">
        <v>1229</v>
      </c>
      <c r="B281" s="304" t="s">
        <v>5159</v>
      </c>
      <c r="C281" s="305" t="s">
        <v>5160</v>
      </c>
      <c r="D281" s="839">
        <v>0</v>
      </c>
      <c r="E281" s="304" t="s">
        <v>3137</v>
      </c>
      <c r="F281" s="304" t="s">
        <v>5161</v>
      </c>
      <c r="G281" s="310"/>
      <c r="H281" s="407"/>
      <c r="I281" s="407"/>
      <c r="J281" s="407"/>
      <c r="K281" s="382"/>
    </row>
    <row r="282" spans="1:11" ht="30">
      <c r="A282" s="373"/>
      <c r="B282" s="304"/>
      <c r="C282" s="305" t="s">
        <v>5162</v>
      </c>
      <c r="D282" s="839">
        <v>0</v>
      </c>
      <c r="E282" s="304" t="s">
        <v>827</v>
      </c>
      <c r="F282" s="304" t="s">
        <v>5163</v>
      </c>
      <c r="G282" s="310"/>
      <c r="H282" s="407"/>
      <c r="I282" s="407"/>
      <c r="J282" s="407"/>
      <c r="K282" s="382"/>
    </row>
    <row r="283" spans="1:11" ht="45">
      <c r="A283" s="373"/>
      <c r="B283" s="358"/>
      <c r="C283" s="366" t="s">
        <v>5164</v>
      </c>
      <c r="D283" s="839">
        <v>0</v>
      </c>
      <c r="E283" s="358" t="s">
        <v>4140</v>
      </c>
      <c r="F283" s="336" t="s">
        <v>5165</v>
      </c>
      <c r="G283" s="358"/>
      <c r="H283" s="407"/>
      <c r="I283" s="407"/>
      <c r="J283" s="407"/>
      <c r="K283" s="382"/>
    </row>
    <row r="284" spans="1:11" ht="90">
      <c r="A284" s="373" t="s">
        <v>1232</v>
      </c>
      <c r="B284" s="304" t="s">
        <v>5166</v>
      </c>
      <c r="C284" s="305" t="s">
        <v>5167</v>
      </c>
      <c r="D284" s="839">
        <v>0</v>
      </c>
      <c r="E284" s="304" t="s">
        <v>326</v>
      </c>
      <c r="F284" s="304" t="s">
        <v>5168</v>
      </c>
      <c r="G284" s="310"/>
      <c r="H284" s="407"/>
      <c r="I284" s="407"/>
      <c r="J284" s="407"/>
      <c r="K284" s="382"/>
    </row>
    <row r="285" spans="1:11" ht="60">
      <c r="A285" s="373" t="s">
        <v>1234</v>
      </c>
      <c r="B285" s="304" t="s">
        <v>5169</v>
      </c>
      <c r="C285" s="305" t="s">
        <v>5170</v>
      </c>
      <c r="D285" s="839">
        <v>0</v>
      </c>
      <c r="E285" s="304" t="s">
        <v>137</v>
      </c>
      <c r="F285" s="304" t="s">
        <v>5171</v>
      </c>
      <c r="G285" s="310"/>
      <c r="H285" s="407"/>
      <c r="I285" s="407"/>
      <c r="J285" s="407"/>
      <c r="K285" s="382"/>
    </row>
    <row r="286" spans="1:11" ht="30">
      <c r="A286" s="373"/>
      <c r="B286" s="304"/>
      <c r="C286" s="305" t="s">
        <v>5172</v>
      </c>
      <c r="D286" s="839">
        <v>0</v>
      </c>
      <c r="E286" s="304" t="s">
        <v>3137</v>
      </c>
      <c r="F286" s="304"/>
      <c r="G286" s="304"/>
      <c r="H286" s="407"/>
      <c r="I286" s="407"/>
      <c r="J286" s="407"/>
      <c r="K286" s="382"/>
    </row>
    <row r="287" spans="1:11" ht="45">
      <c r="A287" s="373"/>
      <c r="B287" s="304"/>
      <c r="C287" s="305" t="s">
        <v>5173</v>
      </c>
      <c r="D287" s="839">
        <v>0</v>
      </c>
      <c r="E287" s="304" t="s">
        <v>3137</v>
      </c>
      <c r="F287" s="304" t="s">
        <v>5173</v>
      </c>
      <c r="G287" s="304"/>
      <c r="H287" s="407"/>
      <c r="I287" s="407"/>
      <c r="J287" s="407"/>
      <c r="K287" s="382"/>
    </row>
    <row r="288" spans="1:11" ht="60">
      <c r="A288" s="396" t="s">
        <v>5174</v>
      </c>
      <c r="B288" s="304" t="s">
        <v>2419</v>
      </c>
      <c r="C288" s="305" t="s">
        <v>2421</v>
      </c>
      <c r="D288" s="839">
        <v>0</v>
      </c>
      <c r="E288" s="304" t="s">
        <v>137</v>
      </c>
      <c r="F288" s="304" t="s">
        <v>5175</v>
      </c>
      <c r="G288" s="304"/>
      <c r="H288" s="407"/>
      <c r="I288" s="407"/>
      <c r="J288" s="407"/>
      <c r="K288" s="382"/>
    </row>
    <row r="289" spans="1:11" ht="21">
      <c r="A289" s="397"/>
      <c r="B289" s="1162" t="s">
        <v>1471</v>
      </c>
      <c r="C289" s="1163"/>
      <c r="D289" s="1164"/>
      <c r="E289" s="1164"/>
      <c r="F289" s="1164"/>
      <c r="G289" s="1162"/>
      <c r="H289" s="407">
        <f>H290+H294+H302+H311+H318+H324</f>
        <v>0</v>
      </c>
      <c r="I289" s="407">
        <f>I290+I294+I302+I311+I318+I324</f>
        <v>74</v>
      </c>
      <c r="J289" s="407">
        <f>H289*100/I289</f>
        <v>0</v>
      </c>
      <c r="K289" s="382"/>
    </row>
    <row r="290" spans="1:11" ht="18.75">
      <c r="A290" s="318" t="s">
        <v>1474</v>
      </c>
      <c r="B290" s="1166" t="s">
        <v>2446</v>
      </c>
      <c r="C290" s="1167"/>
      <c r="D290" s="1168"/>
      <c r="E290" s="1168"/>
      <c r="F290" s="1168"/>
      <c r="G290" s="1169"/>
      <c r="H290" s="407">
        <f>SUM(D291:D293)</f>
        <v>0</v>
      </c>
      <c r="I290" s="407">
        <f>COUNT(D291:D293)*2</f>
        <v>6</v>
      </c>
      <c r="J290" s="407">
        <f>H290*100/I290</f>
        <v>0</v>
      </c>
      <c r="K290" s="382"/>
    </row>
    <row r="291" spans="1:11" ht="60">
      <c r="A291" s="398" t="s">
        <v>1479</v>
      </c>
      <c r="B291" s="308" t="s">
        <v>2448</v>
      </c>
      <c r="C291" s="307" t="s">
        <v>5176</v>
      </c>
      <c r="D291" s="839">
        <v>0</v>
      </c>
      <c r="E291" s="304" t="s">
        <v>137</v>
      </c>
      <c r="F291" s="304" t="s">
        <v>5177</v>
      </c>
      <c r="G291" s="399"/>
      <c r="H291" s="407"/>
      <c r="I291" s="407"/>
      <c r="J291" s="407"/>
      <c r="K291" s="382"/>
    </row>
    <row r="292" spans="1:11" ht="45">
      <c r="A292" s="398" t="s">
        <v>1484</v>
      </c>
      <c r="B292" s="308" t="s">
        <v>2451</v>
      </c>
      <c r="C292" s="305" t="s">
        <v>5178</v>
      </c>
      <c r="D292" s="839">
        <v>0</v>
      </c>
      <c r="E292" s="304" t="s">
        <v>137</v>
      </c>
      <c r="F292" s="304" t="s">
        <v>5179</v>
      </c>
      <c r="G292" s="399"/>
      <c r="H292" s="407"/>
      <c r="I292" s="407"/>
      <c r="J292" s="407"/>
      <c r="K292" s="382"/>
    </row>
    <row r="293" spans="1:11" ht="60">
      <c r="A293" s="398" t="s">
        <v>1493</v>
      </c>
      <c r="B293" s="308" t="s">
        <v>2452</v>
      </c>
      <c r="C293" s="348" t="s">
        <v>1495</v>
      </c>
      <c r="D293" s="839">
        <v>0</v>
      </c>
      <c r="E293" s="304" t="s">
        <v>137</v>
      </c>
      <c r="F293" s="306" t="s">
        <v>1497</v>
      </c>
      <c r="G293" s="399"/>
      <c r="H293" s="407"/>
      <c r="I293" s="407"/>
      <c r="J293" s="407"/>
      <c r="K293" s="382"/>
    </row>
    <row r="294" spans="1:11" ht="18.75">
      <c r="A294" s="367" t="s">
        <v>1502</v>
      </c>
      <c r="B294" s="1166" t="s">
        <v>2454</v>
      </c>
      <c r="C294" s="1167"/>
      <c r="D294" s="1168"/>
      <c r="E294" s="1168"/>
      <c r="F294" s="1168"/>
      <c r="G294" s="1169"/>
      <c r="H294" s="407">
        <f>SUM(D295:D301)</f>
        <v>0</v>
      </c>
      <c r="I294" s="407">
        <f>COUNT(D295:D301)*2</f>
        <v>14</v>
      </c>
      <c r="J294" s="407">
        <f>H294*100/I294</f>
        <v>0</v>
      </c>
      <c r="K294" s="382"/>
    </row>
    <row r="295" spans="1:11" ht="60">
      <c r="A295" s="398" t="s">
        <v>1505</v>
      </c>
      <c r="B295" s="304" t="s">
        <v>1506</v>
      </c>
      <c r="C295" s="305" t="s">
        <v>4694</v>
      </c>
      <c r="D295" s="839">
        <v>0</v>
      </c>
      <c r="E295" s="304" t="s">
        <v>183</v>
      </c>
      <c r="F295" s="308" t="s">
        <v>4695</v>
      </c>
      <c r="G295" s="400"/>
      <c r="H295" s="407"/>
      <c r="I295" s="407"/>
      <c r="J295" s="407"/>
      <c r="K295" s="382"/>
    </row>
    <row r="296" spans="1:11" ht="60">
      <c r="A296" s="398"/>
      <c r="B296" s="304"/>
      <c r="C296" s="305" t="s">
        <v>1511</v>
      </c>
      <c r="D296" s="839">
        <v>0</v>
      </c>
      <c r="E296" s="304" t="s">
        <v>264</v>
      </c>
      <c r="F296" s="308" t="s">
        <v>5180</v>
      </c>
      <c r="G296" s="369"/>
      <c r="H296" s="407"/>
      <c r="I296" s="407"/>
      <c r="J296" s="407"/>
      <c r="K296" s="382"/>
    </row>
    <row r="297" spans="1:11" ht="45">
      <c r="A297" s="398"/>
      <c r="B297" s="304"/>
      <c r="C297" s="305" t="s">
        <v>1520</v>
      </c>
      <c r="D297" s="839">
        <v>0</v>
      </c>
      <c r="E297" s="304" t="s">
        <v>183</v>
      </c>
      <c r="F297" s="308" t="s">
        <v>1521</v>
      </c>
      <c r="G297" s="369"/>
      <c r="H297" s="407"/>
      <c r="I297" s="407"/>
      <c r="J297" s="407"/>
      <c r="K297" s="382"/>
    </row>
    <row r="298" spans="1:11" ht="60">
      <c r="A298" s="398"/>
      <c r="B298" s="304"/>
      <c r="C298" s="305" t="s">
        <v>5181</v>
      </c>
      <c r="D298" s="839">
        <v>0</v>
      </c>
      <c r="E298" s="304" t="s">
        <v>183</v>
      </c>
      <c r="F298" s="304" t="s">
        <v>5182</v>
      </c>
      <c r="G298" s="369"/>
      <c r="H298" s="407"/>
      <c r="I298" s="407"/>
      <c r="J298" s="407"/>
      <c r="K298" s="382"/>
    </row>
    <row r="299" spans="1:11" ht="60">
      <c r="A299" s="398" t="s">
        <v>1522</v>
      </c>
      <c r="B299" s="304" t="s">
        <v>2459</v>
      </c>
      <c r="C299" s="305" t="s">
        <v>5183</v>
      </c>
      <c r="D299" s="839">
        <v>0</v>
      </c>
      <c r="E299" s="304" t="s">
        <v>87</v>
      </c>
      <c r="F299" s="323" t="s">
        <v>5184</v>
      </c>
      <c r="G299" s="369"/>
      <c r="H299" s="407"/>
      <c r="I299" s="407"/>
      <c r="J299" s="407"/>
      <c r="K299" s="382"/>
    </row>
    <row r="300" spans="1:11" ht="75">
      <c r="A300" s="398" t="s">
        <v>1527</v>
      </c>
      <c r="B300" s="304" t="s">
        <v>2461</v>
      </c>
      <c r="C300" s="305" t="s">
        <v>5185</v>
      </c>
      <c r="D300" s="839">
        <v>0</v>
      </c>
      <c r="E300" s="304" t="s">
        <v>183</v>
      </c>
      <c r="F300" s="304" t="s">
        <v>5186</v>
      </c>
      <c r="G300" s="369"/>
      <c r="H300" s="407"/>
      <c r="I300" s="407"/>
      <c r="J300" s="407"/>
      <c r="K300" s="382"/>
    </row>
    <row r="301" spans="1:11" ht="45">
      <c r="A301" s="398"/>
      <c r="B301" s="304"/>
      <c r="C301" s="307" t="s">
        <v>2464</v>
      </c>
      <c r="D301" s="839">
        <v>0</v>
      </c>
      <c r="E301" s="304" t="s">
        <v>350</v>
      </c>
      <c r="F301" s="304" t="s">
        <v>5187</v>
      </c>
      <c r="G301" s="401"/>
      <c r="H301" s="407"/>
      <c r="I301" s="407"/>
      <c r="J301" s="407"/>
      <c r="K301" s="382"/>
    </row>
    <row r="302" spans="1:11" ht="18.75">
      <c r="A302" s="367" t="s">
        <v>1533</v>
      </c>
      <c r="B302" s="1166" t="s">
        <v>2465</v>
      </c>
      <c r="C302" s="1167"/>
      <c r="D302" s="1168"/>
      <c r="E302" s="1168"/>
      <c r="F302" s="1168"/>
      <c r="G302" s="1169"/>
      <c r="H302" s="407">
        <f>SUM(D303:D310)</f>
        <v>0</v>
      </c>
      <c r="I302" s="407">
        <f>COUNT(D303:D310)*2</f>
        <v>16</v>
      </c>
      <c r="J302" s="407">
        <f>H302*100/I302</f>
        <v>0</v>
      </c>
      <c r="K302" s="382"/>
    </row>
    <row r="303" spans="1:11" ht="75">
      <c r="A303" s="398" t="s">
        <v>1538</v>
      </c>
      <c r="B303" s="304" t="s">
        <v>2469</v>
      </c>
      <c r="C303" s="305" t="s">
        <v>5188</v>
      </c>
      <c r="D303" s="839">
        <v>0</v>
      </c>
      <c r="E303" s="304" t="s">
        <v>5189</v>
      </c>
      <c r="F303" s="304" t="s">
        <v>5190</v>
      </c>
      <c r="G303" s="369"/>
      <c r="H303" s="407"/>
      <c r="I303" s="407"/>
      <c r="J303" s="407"/>
      <c r="K303" s="382"/>
    </row>
    <row r="304" spans="1:11" ht="75">
      <c r="A304" s="398"/>
      <c r="B304" s="304"/>
      <c r="C304" s="305" t="s">
        <v>5191</v>
      </c>
      <c r="D304" s="839">
        <v>0</v>
      </c>
      <c r="E304" s="304" t="s">
        <v>5192</v>
      </c>
      <c r="F304" s="304" t="s">
        <v>5190</v>
      </c>
      <c r="G304" s="369"/>
      <c r="H304" s="407"/>
      <c r="I304" s="407"/>
      <c r="J304" s="407"/>
      <c r="K304" s="382"/>
    </row>
    <row r="305" spans="1:11" ht="75">
      <c r="A305" s="398"/>
      <c r="B305" s="304"/>
      <c r="C305" s="368" t="s">
        <v>2470</v>
      </c>
      <c r="D305" s="839">
        <v>0</v>
      </c>
      <c r="E305" s="304" t="s">
        <v>5192</v>
      </c>
      <c r="F305" s="304" t="s">
        <v>5190</v>
      </c>
      <c r="G305" s="369"/>
      <c r="H305" s="407"/>
      <c r="I305" s="407"/>
      <c r="J305" s="407"/>
      <c r="K305" s="382"/>
    </row>
    <row r="306" spans="1:11" ht="75">
      <c r="A306" s="398"/>
      <c r="B306" s="304"/>
      <c r="C306" s="305" t="s">
        <v>5193</v>
      </c>
      <c r="D306" s="839">
        <v>0</v>
      </c>
      <c r="E306" s="304" t="s">
        <v>5192</v>
      </c>
      <c r="F306" s="304" t="s">
        <v>5190</v>
      </c>
      <c r="G306" s="369"/>
      <c r="H306" s="407"/>
      <c r="I306" s="407"/>
      <c r="J306" s="407"/>
      <c r="K306" s="382"/>
    </row>
    <row r="307" spans="1:11" ht="75">
      <c r="A307" s="398"/>
      <c r="B307" s="304"/>
      <c r="C307" s="305" t="s">
        <v>5194</v>
      </c>
      <c r="D307" s="839">
        <v>0</v>
      </c>
      <c r="E307" s="304" t="s">
        <v>5192</v>
      </c>
      <c r="F307" s="304" t="s">
        <v>5190</v>
      </c>
      <c r="G307" s="369"/>
      <c r="H307" s="407"/>
      <c r="I307" s="407"/>
      <c r="J307" s="407"/>
      <c r="K307" s="382"/>
    </row>
    <row r="308" spans="1:11" ht="30">
      <c r="A308" s="398"/>
      <c r="B308" s="304"/>
      <c r="C308" s="305" t="s">
        <v>5195</v>
      </c>
      <c r="D308" s="839">
        <v>0</v>
      </c>
      <c r="E308" s="304" t="s">
        <v>264</v>
      </c>
      <c r="F308" s="304" t="s">
        <v>5196</v>
      </c>
      <c r="G308" s="402"/>
      <c r="H308" s="407"/>
      <c r="I308" s="407"/>
      <c r="J308" s="407"/>
      <c r="K308" s="382"/>
    </row>
    <row r="309" spans="1:11" ht="45">
      <c r="A309" s="398" t="s">
        <v>1549</v>
      </c>
      <c r="B309" s="304" t="s">
        <v>2478</v>
      </c>
      <c r="C309" s="305" t="s">
        <v>1551</v>
      </c>
      <c r="D309" s="839">
        <v>0</v>
      </c>
      <c r="E309" s="304" t="s">
        <v>264</v>
      </c>
      <c r="F309" s="304"/>
      <c r="G309" s="369"/>
      <c r="H309" s="407"/>
      <c r="I309" s="407"/>
      <c r="J309" s="407"/>
      <c r="K309" s="382"/>
    </row>
    <row r="310" spans="1:11" ht="45">
      <c r="A310" s="398"/>
      <c r="B310" s="304"/>
      <c r="C310" s="305" t="s">
        <v>5197</v>
      </c>
      <c r="D310" s="839">
        <v>0</v>
      </c>
      <c r="E310" s="304" t="s">
        <v>183</v>
      </c>
      <c r="F310" s="304"/>
      <c r="G310" s="369"/>
      <c r="H310" s="407"/>
      <c r="I310" s="407"/>
      <c r="J310" s="407"/>
      <c r="K310" s="382"/>
    </row>
    <row r="311" spans="1:11">
      <c r="A311" s="367" t="s">
        <v>1554</v>
      </c>
      <c r="B311" s="1172" t="s">
        <v>2481</v>
      </c>
      <c r="C311" s="1173"/>
      <c r="D311" s="1174"/>
      <c r="E311" s="1174"/>
      <c r="F311" s="1174"/>
      <c r="G311" s="1175"/>
      <c r="H311" s="407">
        <f>SUM(D312:D317)</f>
        <v>0</v>
      </c>
      <c r="I311" s="407">
        <f>COUNT(D312:D317)*2</f>
        <v>12</v>
      </c>
      <c r="J311" s="407">
        <f>H311*100/I311</f>
        <v>0</v>
      </c>
      <c r="K311" s="382"/>
    </row>
    <row r="312" spans="1:11" ht="75">
      <c r="A312" s="398" t="s">
        <v>1559</v>
      </c>
      <c r="B312" s="304" t="s">
        <v>2484</v>
      </c>
      <c r="C312" s="305" t="s">
        <v>5198</v>
      </c>
      <c r="D312" s="839">
        <v>0</v>
      </c>
      <c r="E312" s="304" t="s">
        <v>87</v>
      </c>
      <c r="F312" s="308" t="s">
        <v>5199</v>
      </c>
      <c r="G312" s="400"/>
      <c r="H312" s="407"/>
      <c r="I312" s="407"/>
      <c r="J312" s="407"/>
      <c r="K312" s="382"/>
    </row>
    <row r="313" spans="1:11" ht="30">
      <c r="A313" s="398"/>
      <c r="B313" s="304"/>
      <c r="C313" s="305" t="s">
        <v>1569</v>
      </c>
      <c r="D313" s="839">
        <v>0</v>
      </c>
      <c r="E313" s="304" t="s">
        <v>87</v>
      </c>
      <c r="F313" s="308" t="s">
        <v>1570</v>
      </c>
      <c r="G313" s="369"/>
      <c r="H313" s="407"/>
      <c r="I313" s="407"/>
      <c r="J313" s="407"/>
      <c r="K313" s="382"/>
    </row>
    <row r="314" spans="1:11" ht="30">
      <c r="A314" s="398"/>
      <c r="B314" s="304"/>
      <c r="C314" s="307" t="s">
        <v>5200</v>
      </c>
      <c r="D314" s="839">
        <v>0</v>
      </c>
      <c r="E314" s="304" t="s">
        <v>87</v>
      </c>
      <c r="F314" s="304" t="s">
        <v>5201</v>
      </c>
      <c r="G314" s="369"/>
      <c r="H314" s="407"/>
      <c r="I314" s="407"/>
      <c r="J314" s="407"/>
      <c r="K314" s="382"/>
    </row>
    <row r="315" spans="1:11" ht="60">
      <c r="A315" s="398" t="s">
        <v>1572</v>
      </c>
      <c r="B315" s="304" t="s">
        <v>2490</v>
      </c>
      <c r="C315" s="311" t="s">
        <v>1574</v>
      </c>
      <c r="D315" s="839">
        <v>0</v>
      </c>
      <c r="E315" s="388" t="s">
        <v>264</v>
      </c>
      <c r="F315" s="308" t="s">
        <v>5202</v>
      </c>
      <c r="G315" s="369"/>
      <c r="H315" s="407"/>
      <c r="I315" s="407"/>
      <c r="J315" s="407"/>
      <c r="K315" s="382"/>
    </row>
    <row r="316" spans="1:11" ht="75">
      <c r="A316" s="398"/>
      <c r="B316" s="304"/>
      <c r="C316" s="305" t="s">
        <v>5203</v>
      </c>
      <c r="D316" s="839">
        <v>0</v>
      </c>
      <c r="E316" s="388" t="s">
        <v>264</v>
      </c>
      <c r="F316" s="308" t="s">
        <v>5204</v>
      </c>
      <c r="G316" s="369"/>
      <c r="H316" s="407"/>
      <c r="I316" s="407"/>
      <c r="J316" s="407"/>
      <c r="K316" s="382"/>
    </row>
    <row r="317" spans="1:11" ht="60">
      <c r="A317" s="398"/>
      <c r="B317" s="304"/>
      <c r="C317" s="307" t="s">
        <v>5205</v>
      </c>
      <c r="D317" s="839">
        <v>0</v>
      </c>
      <c r="E317" s="388" t="s">
        <v>264</v>
      </c>
      <c r="F317" s="308" t="s">
        <v>2499</v>
      </c>
      <c r="G317" s="369"/>
      <c r="H317" s="407"/>
      <c r="I317" s="407"/>
      <c r="J317" s="407"/>
      <c r="K317" s="382"/>
    </row>
    <row r="318" spans="1:11" ht="18.75">
      <c r="A318" s="367" t="s">
        <v>1579</v>
      </c>
      <c r="B318" s="1166" t="s">
        <v>1580</v>
      </c>
      <c r="C318" s="1167"/>
      <c r="D318" s="1168"/>
      <c r="E318" s="1168"/>
      <c r="F318" s="1168"/>
      <c r="G318" s="1169"/>
      <c r="H318" s="407">
        <f>SUM(D319:D323)</f>
        <v>0</v>
      </c>
      <c r="I318" s="407">
        <f>COUNT(D319:D323)*2</f>
        <v>10</v>
      </c>
      <c r="J318" s="407">
        <f>H318*100/I318</f>
        <v>0</v>
      </c>
      <c r="K318" s="382"/>
    </row>
    <row r="319" spans="1:11" ht="45">
      <c r="A319" s="398" t="s">
        <v>1581</v>
      </c>
      <c r="B319" s="304" t="s">
        <v>1582</v>
      </c>
      <c r="C319" s="305" t="s">
        <v>2505</v>
      </c>
      <c r="D319" s="839">
        <v>0</v>
      </c>
      <c r="E319" s="304" t="s">
        <v>183</v>
      </c>
      <c r="F319" s="304"/>
      <c r="G319" s="400"/>
      <c r="H319" s="407"/>
      <c r="I319" s="407"/>
      <c r="J319" s="407"/>
      <c r="K319" s="382"/>
    </row>
    <row r="320" spans="1:11" ht="60">
      <c r="A320" s="398" t="s">
        <v>1584</v>
      </c>
      <c r="B320" s="304" t="s">
        <v>2506</v>
      </c>
      <c r="C320" s="305" t="s">
        <v>5206</v>
      </c>
      <c r="D320" s="839">
        <v>0</v>
      </c>
      <c r="E320" s="304" t="s">
        <v>264</v>
      </c>
      <c r="F320" s="304" t="s">
        <v>5207</v>
      </c>
      <c r="G320" s="369"/>
      <c r="H320" s="407"/>
      <c r="I320" s="407"/>
      <c r="J320" s="407"/>
      <c r="K320" s="382"/>
    </row>
    <row r="321" spans="1:11" ht="60">
      <c r="A321" s="398" t="s">
        <v>1590</v>
      </c>
      <c r="B321" s="304" t="s">
        <v>2508</v>
      </c>
      <c r="C321" s="370" t="s">
        <v>4743</v>
      </c>
      <c r="D321" s="839">
        <v>0</v>
      </c>
      <c r="E321" s="371" t="s">
        <v>137</v>
      </c>
      <c r="F321" s="371" t="s">
        <v>5208</v>
      </c>
      <c r="G321" s="369"/>
      <c r="H321" s="407"/>
      <c r="I321" s="407"/>
      <c r="J321" s="407"/>
      <c r="K321" s="382"/>
    </row>
    <row r="322" spans="1:11" ht="45">
      <c r="A322" s="398"/>
      <c r="B322" s="304"/>
      <c r="C322" s="305" t="s">
        <v>1593</v>
      </c>
      <c r="D322" s="839">
        <v>0</v>
      </c>
      <c r="E322" s="304" t="s">
        <v>137</v>
      </c>
      <c r="F322" s="304" t="s">
        <v>1594</v>
      </c>
      <c r="G322" s="369"/>
      <c r="H322" s="407"/>
      <c r="I322" s="407"/>
      <c r="J322" s="407"/>
      <c r="K322" s="382"/>
    </row>
    <row r="323" spans="1:11" ht="75">
      <c r="A323" s="398"/>
      <c r="B323" s="304"/>
      <c r="C323" s="305" t="s">
        <v>5209</v>
      </c>
      <c r="D323" s="839">
        <v>0</v>
      </c>
      <c r="E323" s="304" t="s">
        <v>264</v>
      </c>
      <c r="F323" s="304" t="s">
        <v>5210</v>
      </c>
      <c r="G323" s="369"/>
      <c r="H323" s="407"/>
      <c r="I323" s="407"/>
      <c r="J323" s="407"/>
      <c r="K323" s="382"/>
    </row>
    <row r="324" spans="1:11" ht="18.75">
      <c r="A324" s="318" t="s">
        <v>1603</v>
      </c>
      <c r="B324" s="1166" t="s">
        <v>2515</v>
      </c>
      <c r="C324" s="1167"/>
      <c r="D324" s="1168"/>
      <c r="E324" s="1168"/>
      <c r="F324" s="1168"/>
      <c r="G324" s="1169"/>
      <c r="H324" s="407">
        <f>SUM(D325:D332)</f>
        <v>0</v>
      </c>
      <c r="I324" s="407">
        <f>COUNT(D325:D332)*2</f>
        <v>16</v>
      </c>
      <c r="J324" s="407">
        <f>H324*100/I324</f>
        <v>0</v>
      </c>
      <c r="K324" s="382"/>
    </row>
    <row r="325" spans="1:11" ht="75">
      <c r="A325" s="398" t="s">
        <v>1605</v>
      </c>
      <c r="B325" s="304" t="s">
        <v>2516</v>
      </c>
      <c r="C325" s="305" t="s">
        <v>5211</v>
      </c>
      <c r="D325" s="839">
        <v>0</v>
      </c>
      <c r="E325" s="304" t="s">
        <v>183</v>
      </c>
      <c r="F325" s="304"/>
      <c r="G325" s="369"/>
      <c r="H325" s="407"/>
      <c r="I325" s="407"/>
      <c r="J325" s="407"/>
      <c r="K325" s="382"/>
    </row>
    <row r="326" spans="1:11" ht="45">
      <c r="A326" s="398"/>
      <c r="B326" s="304"/>
      <c r="C326" s="307" t="s">
        <v>5212</v>
      </c>
      <c r="D326" s="839">
        <v>0</v>
      </c>
      <c r="E326" s="304" t="s">
        <v>264</v>
      </c>
      <c r="F326" s="304"/>
      <c r="G326" s="369"/>
      <c r="H326" s="407"/>
      <c r="I326" s="407"/>
      <c r="J326" s="407"/>
      <c r="K326" s="382"/>
    </row>
    <row r="327" spans="1:11" ht="30">
      <c r="A327" s="398"/>
      <c r="B327" s="304"/>
      <c r="C327" s="307" t="s">
        <v>4762</v>
      </c>
      <c r="D327" s="839">
        <v>0</v>
      </c>
      <c r="E327" s="304" t="s">
        <v>183</v>
      </c>
      <c r="F327" s="304"/>
      <c r="G327" s="369"/>
      <c r="H327" s="407"/>
      <c r="I327" s="407"/>
      <c r="J327" s="407"/>
      <c r="K327" s="382"/>
    </row>
    <row r="328" spans="1:11" ht="60">
      <c r="A328" s="398"/>
      <c r="B328" s="304"/>
      <c r="C328" s="305" t="s">
        <v>1609</v>
      </c>
      <c r="D328" s="839">
        <v>0</v>
      </c>
      <c r="E328" s="304" t="s">
        <v>183</v>
      </c>
      <c r="F328" s="304"/>
      <c r="G328" s="369"/>
      <c r="H328" s="407"/>
      <c r="I328" s="407"/>
      <c r="J328" s="407"/>
      <c r="K328" s="382"/>
    </row>
    <row r="329" spans="1:11" ht="45">
      <c r="A329" s="398" t="s">
        <v>1612</v>
      </c>
      <c r="B329" s="304" t="s">
        <v>2519</v>
      </c>
      <c r="C329" s="305" t="s">
        <v>5213</v>
      </c>
      <c r="D329" s="839">
        <v>0</v>
      </c>
      <c r="E329" s="304" t="s">
        <v>183</v>
      </c>
      <c r="F329" s="308" t="s">
        <v>1615</v>
      </c>
      <c r="G329" s="369"/>
      <c r="H329" s="407"/>
      <c r="I329" s="407"/>
      <c r="J329" s="407"/>
      <c r="K329" s="382"/>
    </row>
    <row r="330" spans="1:11" ht="75">
      <c r="A330" s="398"/>
      <c r="B330" s="304"/>
      <c r="C330" s="305" t="s">
        <v>4766</v>
      </c>
      <c r="D330" s="839">
        <v>0</v>
      </c>
      <c r="E330" s="304" t="s">
        <v>264</v>
      </c>
      <c r="F330" s="308" t="s">
        <v>5214</v>
      </c>
      <c r="G330" s="369"/>
      <c r="H330" s="407"/>
      <c r="I330" s="407"/>
      <c r="J330" s="407"/>
      <c r="K330" s="382"/>
    </row>
    <row r="331" spans="1:11" ht="30">
      <c r="A331" s="398"/>
      <c r="B331" s="304"/>
      <c r="C331" s="372" t="s">
        <v>5215</v>
      </c>
      <c r="D331" s="839">
        <v>0</v>
      </c>
      <c r="E331" s="304" t="s">
        <v>183</v>
      </c>
      <c r="F331" s="308" t="s">
        <v>5216</v>
      </c>
      <c r="G331" s="369"/>
      <c r="H331" s="407"/>
      <c r="I331" s="407"/>
      <c r="J331" s="407"/>
      <c r="K331" s="382"/>
    </row>
    <row r="332" spans="1:11" ht="45">
      <c r="A332" s="398" t="s">
        <v>1620</v>
      </c>
      <c r="B332" s="304" t="s">
        <v>2524</v>
      </c>
      <c r="C332" s="307" t="s">
        <v>1622</v>
      </c>
      <c r="D332" s="839">
        <v>0</v>
      </c>
      <c r="E332" s="358" t="s">
        <v>827</v>
      </c>
      <c r="F332" s="304" t="s">
        <v>5217</v>
      </c>
      <c r="G332" s="369"/>
      <c r="H332" s="407"/>
      <c r="I332" s="407"/>
      <c r="J332" s="407"/>
      <c r="K332" s="382"/>
    </row>
    <row r="333" spans="1:11" ht="21">
      <c r="A333" s="397"/>
      <c r="B333" s="1162" t="s">
        <v>1625</v>
      </c>
      <c r="C333" s="1163"/>
      <c r="D333" s="1164"/>
      <c r="E333" s="1164"/>
      <c r="F333" s="1164"/>
      <c r="G333" s="1162"/>
      <c r="H333" s="407">
        <f>H334+H336+H340+H343+H358+H362+H370+H373+H376</f>
        <v>0</v>
      </c>
      <c r="I333" s="407">
        <f>I334+I336+I340+I343+I358+I362+I370+I373+I376</f>
        <v>70</v>
      </c>
      <c r="J333" s="407">
        <f>H333*100/I333</f>
        <v>0</v>
      </c>
      <c r="K333" s="382"/>
    </row>
    <row r="334" spans="1:11" ht="18.75">
      <c r="A334" s="351" t="s">
        <v>1627</v>
      </c>
      <c r="B334" s="1166" t="s">
        <v>1628</v>
      </c>
      <c r="C334" s="1167"/>
      <c r="D334" s="1168"/>
      <c r="E334" s="1168"/>
      <c r="F334" s="1168"/>
      <c r="G334" s="1169"/>
      <c r="H334" s="407">
        <f>SUM(D335)</f>
        <v>0</v>
      </c>
      <c r="I334" s="407">
        <f>COUNT(D335)*2</f>
        <v>2</v>
      </c>
      <c r="J334" s="407">
        <f>H334*100/I334</f>
        <v>0</v>
      </c>
      <c r="K334" s="382"/>
    </row>
    <row r="335" spans="1:11" ht="30">
      <c r="A335" s="373" t="s">
        <v>1629</v>
      </c>
      <c r="B335" s="304" t="s">
        <v>1630</v>
      </c>
      <c r="C335" s="307" t="s">
        <v>5218</v>
      </c>
      <c r="D335" s="542">
        <v>0</v>
      </c>
      <c r="E335" s="304" t="s">
        <v>137</v>
      </c>
      <c r="F335" s="308" t="s">
        <v>5219</v>
      </c>
      <c r="G335" s="310"/>
      <c r="H335" s="407"/>
      <c r="I335" s="407"/>
      <c r="J335" s="407"/>
      <c r="K335" s="382"/>
    </row>
    <row r="336" spans="1:11" ht="18.75">
      <c r="A336" s="351" t="s">
        <v>1634</v>
      </c>
      <c r="B336" s="1166" t="s">
        <v>2534</v>
      </c>
      <c r="C336" s="1187"/>
      <c r="D336" s="1187"/>
      <c r="E336" s="1187"/>
      <c r="F336" s="1187"/>
      <c r="G336" s="1169"/>
      <c r="H336" s="407">
        <f>SUM(D337:D339)</f>
        <v>0</v>
      </c>
      <c r="I336" s="407">
        <f>COUNT(D337:D339)*2</f>
        <v>6</v>
      </c>
      <c r="J336" s="407">
        <f>H336*100/I336</f>
        <v>0</v>
      </c>
      <c r="K336" s="382"/>
    </row>
    <row r="337" spans="1:11" ht="47.25">
      <c r="A337" s="373" t="s">
        <v>1637</v>
      </c>
      <c r="B337" s="374" t="s">
        <v>2535</v>
      </c>
      <c r="C337" s="304" t="s">
        <v>5220</v>
      </c>
      <c r="D337" s="839">
        <v>0</v>
      </c>
      <c r="E337" s="304" t="s">
        <v>667</v>
      </c>
      <c r="F337" s="304"/>
      <c r="G337" s="304"/>
      <c r="H337" s="407"/>
      <c r="I337" s="407"/>
      <c r="J337" s="407"/>
      <c r="K337" s="382"/>
    </row>
    <row r="338" spans="1:11" ht="47.25">
      <c r="A338" s="373" t="s">
        <v>1640</v>
      </c>
      <c r="B338" s="375" t="s">
        <v>2537</v>
      </c>
      <c r="C338" s="323" t="s">
        <v>5221</v>
      </c>
      <c r="D338" s="870">
        <v>0</v>
      </c>
      <c r="E338" s="304" t="s">
        <v>667</v>
      </c>
      <c r="F338" s="323"/>
      <c r="G338" s="323"/>
      <c r="H338" s="407"/>
      <c r="I338" s="407"/>
      <c r="J338" s="407"/>
      <c r="K338" s="382"/>
    </row>
    <row r="339" spans="1:11" ht="63">
      <c r="A339" s="373" t="s">
        <v>1642</v>
      </c>
      <c r="B339" s="375" t="s">
        <v>2539</v>
      </c>
      <c r="C339" s="323" t="s">
        <v>5222</v>
      </c>
      <c r="D339" s="870">
        <v>0</v>
      </c>
      <c r="E339" s="304" t="s">
        <v>667</v>
      </c>
      <c r="F339" s="323"/>
      <c r="G339" s="323"/>
      <c r="H339" s="407"/>
      <c r="I339" s="407"/>
      <c r="J339" s="407"/>
      <c r="K339" s="382"/>
    </row>
    <row r="340" spans="1:11" ht="18.75">
      <c r="A340" s="318" t="s">
        <v>1644</v>
      </c>
      <c r="B340" s="1166" t="s">
        <v>2540</v>
      </c>
      <c r="C340" s="1167"/>
      <c r="D340" s="1168"/>
      <c r="E340" s="1168"/>
      <c r="F340" s="1168"/>
      <c r="G340" s="1169"/>
      <c r="H340" s="407">
        <f>SUM(D341:D342)</f>
        <v>0</v>
      </c>
      <c r="I340" s="407">
        <f>COUNT(D341:D342)*2</f>
        <v>4</v>
      </c>
      <c r="J340" s="407">
        <f>H340*100/I340</f>
        <v>0</v>
      </c>
      <c r="K340" s="382"/>
    </row>
    <row r="341" spans="1:11" ht="120">
      <c r="A341" s="373" t="s">
        <v>1647</v>
      </c>
      <c r="B341" s="304" t="s">
        <v>2541</v>
      </c>
      <c r="C341" s="324" t="s">
        <v>5223</v>
      </c>
      <c r="D341" s="839">
        <v>0</v>
      </c>
      <c r="E341" s="304" t="s">
        <v>137</v>
      </c>
      <c r="F341" s="304" t="s">
        <v>5224</v>
      </c>
      <c r="G341" s="310"/>
      <c r="H341" s="407"/>
      <c r="I341" s="407"/>
      <c r="J341" s="407"/>
      <c r="K341" s="382"/>
    </row>
    <row r="342" spans="1:11" ht="75">
      <c r="A342" s="373" t="s">
        <v>1658</v>
      </c>
      <c r="B342" s="316" t="s">
        <v>2544</v>
      </c>
      <c r="C342" s="305" t="s">
        <v>1660</v>
      </c>
      <c r="D342" s="839">
        <v>0</v>
      </c>
      <c r="E342" s="304" t="s">
        <v>137</v>
      </c>
      <c r="F342" s="304" t="s">
        <v>5225</v>
      </c>
      <c r="G342" s="310"/>
      <c r="H342" s="407"/>
      <c r="I342" s="407"/>
      <c r="J342" s="407"/>
      <c r="K342" s="382"/>
    </row>
    <row r="343" spans="1:11" ht="18.75">
      <c r="A343" s="318" t="s">
        <v>1663</v>
      </c>
      <c r="B343" s="1166" t="s">
        <v>2547</v>
      </c>
      <c r="C343" s="1167"/>
      <c r="D343" s="1168"/>
      <c r="E343" s="1168"/>
      <c r="F343" s="1168"/>
      <c r="G343" s="1169"/>
      <c r="H343" s="407">
        <f>SUM(D344:D357)</f>
        <v>0</v>
      </c>
      <c r="I343" s="407">
        <f>COUNT(D344:D357)*2</f>
        <v>28</v>
      </c>
      <c r="J343" s="407">
        <f>H343*100/I343</f>
        <v>0</v>
      </c>
      <c r="K343" s="382"/>
    </row>
    <row r="344" spans="1:11" ht="60">
      <c r="A344" s="373" t="s">
        <v>1665</v>
      </c>
      <c r="B344" s="304" t="s">
        <v>1666</v>
      </c>
      <c r="C344" s="96" t="s">
        <v>1667</v>
      </c>
      <c r="D344" s="542">
        <v>0</v>
      </c>
      <c r="E344" s="304" t="s">
        <v>667</v>
      </c>
      <c r="F344" s="304" t="s">
        <v>5226</v>
      </c>
      <c r="G344" s="310"/>
      <c r="H344" s="407"/>
      <c r="I344" s="407"/>
      <c r="J344" s="407"/>
      <c r="K344" s="382"/>
    </row>
    <row r="345" spans="1:11" ht="45">
      <c r="A345" s="373"/>
      <c r="B345" s="305"/>
      <c r="C345" s="305" t="s">
        <v>1668</v>
      </c>
      <c r="D345" s="542">
        <v>0</v>
      </c>
      <c r="E345" s="304" t="s">
        <v>262</v>
      </c>
      <c r="F345" s="304" t="s">
        <v>5227</v>
      </c>
      <c r="G345" s="310"/>
      <c r="H345" s="407"/>
      <c r="I345" s="407"/>
      <c r="J345" s="407"/>
      <c r="K345" s="382"/>
    </row>
    <row r="346" spans="1:11" ht="90">
      <c r="A346" s="373" t="s">
        <v>1670</v>
      </c>
      <c r="B346" s="304" t="s">
        <v>1671</v>
      </c>
      <c r="C346" s="376" t="s">
        <v>4778</v>
      </c>
      <c r="D346" s="542">
        <v>0</v>
      </c>
      <c r="E346" s="304" t="s">
        <v>667</v>
      </c>
      <c r="F346" s="304" t="s">
        <v>5228</v>
      </c>
      <c r="G346" s="308"/>
      <c r="H346" s="407"/>
      <c r="I346" s="407"/>
      <c r="J346" s="407"/>
      <c r="K346" s="382"/>
    </row>
    <row r="347" spans="1:11" ht="75">
      <c r="A347" s="373"/>
      <c r="B347" s="304"/>
      <c r="C347" s="376" t="s">
        <v>4780</v>
      </c>
      <c r="D347" s="542">
        <v>0</v>
      </c>
      <c r="E347" s="304" t="s">
        <v>667</v>
      </c>
      <c r="F347" s="304" t="s">
        <v>5229</v>
      </c>
      <c r="G347" s="308"/>
      <c r="H347" s="407"/>
      <c r="I347" s="407"/>
      <c r="J347" s="407"/>
      <c r="K347" s="382"/>
    </row>
    <row r="348" spans="1:11" ht="90">
      <c r="A348" s="373"/>
      <c r="B348" s="304"/>
      <c r="C348" s="376" t="s">
        <v>4781</v>
      </c>
      <c r="D348" s="542">
        <v>0</v>
      </c>
      <c r="E348" s="304" t="s">
        <v>667</v>
      </c>
      <c r="F348" s="304" t="s">
        <v>5230</v>
      </c>
      <c r="G348" s="308"/>
      <c r="H348" s="407"/>
      <c r="I348" s="407"/>
      <c r="J348" s="407"/>
      <c r="K348" s="382"/>
    </row>
    <row r="349" spans="1:11" ht="90">
      <c r="A349" s="373"/>
      <c r="B349" s="304"/>
      <c r="C349" s="376" t="s">
        <v>4782</v>
      </c>
      <c r="D349" s="542">
        <v>0</v>
      </c>
      <c r="E349" s="304" t="s">
        <v>667</v>
      </c>
      <c r="F349" s="304" t="s">
        <v>5231</v>
      </c>
      <c r="G349" s="308"/>
      <c r="H349" s="407"/>
      <c r="I349" s="407"/>
      <c r="J349" s="407"/>
      <c r="K349" s="382"/>
    </row>
    <row r="350" spans="1:11" ht="90">
      <c r="A350" s="373"/>
      <c r="B350" s="304"/>
      <c r="C350" s="376" t="s">
        <v>4783</v>
      </c>
      <c r="D350" s="542">
        <v>0</v>
      </c>
      <c r="E350" s="304" t="s">
        <v>667</v>
      </c>
      <c r="F350" s="304" t="s">
        <v>5232</v>
      </c>
      <c r="G350" s="308"/>
      <c r="H350" s="407"/>
      <c r="I350" s="407"/>
      <c r="J350" s="407"/>
      <c r="K350" s="382"/>
    </row>
    <row r="351" spans="1:11" ht="165">
      <c r="A351" s="373"/>
      <c r="B351" s="304"/>
      <c r="C351" s="376" t="s">
        <v>4784</v>
      </c>
      <c r="D351" s="542">
        <v>0</v>
      </c>
      <c r="E351" s="304" t="s">
        <v>667</v>
      </c>
      <c r="F351" s="304" t="s">
        <v>5233</v>
      </c>
      <c r="G351" s="308"/>
      <c r="H351" s="407"/>
      <c r="I351" s="407"/>
      <c r="J351" s="407"/>
      <c r="K351" s="382"/>
    </row>
    <row r="352" spans="1:11" ht="135">
      <c r="A352" s="373"/>
      <c r="B352" s="304"/>
      <c r="C352" s="376" t="s">
        <v>4785</v>
      </c>
      <c r="D352" s="542">
        <v>0</v>
      </c>
      <c r="E352" s="304" t="s">
        <v>667</v>
      </c>
      <c r="F352" s="304" t="s">
        <v>5234</v>
      </c>
      <c r="G352" s="308"/>
      <c r="H352" s="407"/>
      <c r="I352" s="407"/>
      <c r="J352" s="407"/>
      <c r="K352" s="382"/>
    </row>
    <row r="353" spans="1:11" ht="75">
      <c r="A353" s="373"/>
      <c r="B353" s="304"/>
      <c r="C353" s="376" t="s">
        <v>4786</v>
      </c>
      <c r="D353" s="542">
        <v>0</v>
      </c>
      <c r="E353" s="304" t="s">
        <v>667</v>
      </c>
      <c r="F353" s="304" t="s">
        <v>5235</v>
      </c>
      <c r="G353" s="308"/>
      <c r="H353" s="407"/>
      <c r="I353" s="407"/>
      <c r="J353" s="407"/>
      <c r="K353" s="382"/>
    </row>
    <row r="354" spans="1:11" ht="30">
      <c r="A354" s="373" t="s">
        <v>1691</v>
      </c>
      <c r="B354" s="304" t="s">
        <v>2557</v>
      </c>
      <c r="C354" s="305" t="s">
        <v>5236</v>
      </c>
      <c r="D354" s="542">
        <v>0</v>
      </c>
      <c r="E354" s="304" t="s">
        <v>137</v>
      </c>
      <c r="F354" s="304" t="s">
        <v>5237</v>
      </c>
      <c r="G354" s="310"/>
      <c r="H354" s="407"/>
      <c r="I354" s="407"/>
      <c r="J354" s="407"/>
      <c r="K354" s="382"/>
    </row>
    <row r="355" spans="1:11" ht="60">
      <c r="A355" s="373" t="s">
        <v>1695</v>
      </c>
      <c r="B355" s="304" t="s">
        <v>1696</v>
      </c>
      <c r="C355" s="333" t="s">
        <v>5238</v>
      </c>
      <c r="D355" s="542">
        <v>0</v>
      </c>
      <c r="E355" s="304" t="s">
        <v>183</v>
      </c>
      <c r="F355" s="304" t="s">
        <v>5239</v>
      </c>
      <c r="G355" s="310"/>
      <c r="H355" s="407"/>
      <c r="I355" s="407"/>
      <c r="J355" s="407"/>
      <c r="K355" s="382"/>
    </row>
    <row r="356" spans="1:11" ht="45">
      <c r="A356" s="373"/>
      <c r="B356" s="304"/>
      <c r="C356" s="333" t="s">
        <v>5240</v>
      </c>
      <c r="D356" s="542">
        <v>0</v>
      </c>
      <c r="E356" s="304" t="s">
        <v>183</v>
      </c>
      <c r="F356" s="304" t="s">
        <v>5241</v>
      </c>
      <c r="G356" s="310"/>
      <c r="H356" s="407"/>
      <c r="I356" s="407"/>
      <c r="J356" s="407"/>
      <c r="K356" s="382"/>
    </row>
    <row r="357" spans="1:11" ht="210">
      <c r="A357" s="373"/>
      <c r="B357" s="304"/>
      <c r="C357" s="333" t="s">
        <v>5242</v>
      </c>
      <c r="D357" s="542">
        <v>0</v>
      </c>
      <c r="E357" s="304" t="s">
        <v>183</v>
      </c>
      <c r="F357" s="304" t="s">
        <v>5243</v>
      </c>
      <c r="G357" s="310"/>
      <c r="H357" s="407"/>
      <c r="I357" s="407"/>
      <c r="J357" s="407"/>
      <c r="K357" s="382"/>
    </row>
    <row r="358" spans="1:11" ht="18.75">
      <c r="A358" s="318" t="s">
        <v>1699</v>
      </c>
      <c r="B358" s="1166" t="s">
        <v>2560</v>
      </c>
      <c r="C358" s="1167"/>
      <c r="D358" s="1168"/>
      <c r="E358" s="1168"/>
      <c r="F358" s="1168"/>
      <c r="G358" s="1169"/>
      <c r="H358" s="407">
        <f>SUM(D359:D361)</f>
        <v>0</v>
      </c>
      <c r="I358" s="407">
        <f>COUNT(D359:D361)*2</f>
        <v>6</v>
      </c>
      <c r="J358" s="407">
        <f>H358*100/I358</f>
        <v>0</v>
      </c>
      <c r="K358" s="382"/>
    </row>
    <row r="359" spans="1:11" ht="75">
      <c r="A359" s="373" t="s">
        <v>1701</v>
      </c>
      <c r="B359" s="374" t="s">
        <v>2563</v>
      </c>
      <c r="C359" s="359" t="s">
        <v>1703</v>
      </c>
      <c r="D359" s="839">
        <v>0</v>
      </c>
      <c r="E359" s="304" t="s">
        <v>137</v>
      </c>
      <c r="F359" s="304" t="s">
        <v>4789</v>
      </c>
      <c r="G359" s="310"/>
      <c r="H359" s="407"/>
      <c r="I359" s="407"/>
      <c r="J359" s="407"/>
      <c r="K359" s="382"/>
    </row>
    <row r="360" spans="1:11" ht="60">
      <c r="A360" s="373" t="s">
        <v>1705</v>
      </c>
      <c r="B360" s="377" t="s">
        <v>1706</v>
      </c>
      <c r="C360" s="305" t="s">
        <v>1707</v>
      </c>
      <c r="D360" s="839">
        <v>0</v>
      </c>
      <c r="E360" s="304" t="s">
        <v>137</v>
      </c>
      <c r="F360" s="304" t="s">
        <v>4790</v>
      </c>
      <c r="G360" s="403"/>
      <c r="H360" s="407"/>
      <c r="I360" s="407"/>
      <c r="J360" s="407"/>
      <c r="K360" s="382"/>
    </row>
    <row r="361" spans="1:11" ht="47.25">
      <c r="A361" s="373" t="s">
        <v>1708</v>
      </c>
      <c r="B361" s="377" t="s">
        <v>1709</v>
      </c>
      <c r="C361" s="304" t="s">
        <v>4791</v>
      </c>
      <c r="D361" s="839">
        <v>0</v>
      </c>
      <c r="E361" s="304" t="s">
        <v>137</v>
      </c>
      <c r="F361" s="304" t="s">
        <v>4792</v>
      </c>
      <c r="G361" s="403"/>
      <c r="H361" s="407"/>
      <c r="I361" s="407"/>
      <c r="J361" s="407"/>
      <c r="K361" s="382"/>
    </row>
    <row r="362" spans="1:11" ht="18.75">
      <c r="A362" s="318" t="s">
        <v>1711</v>
      </c>
      <c r="B362" s="1166" t="s">
        <v>1712</v>
      </c>
      <c r="C362" s="1167"/>
      <c r="D362" s="1168"/>
      <c r="E362" s="1168"/>
      <c r="F362" s="1168"/>
      <c r="G362" s="1169"/>
      <c r="H362" s="407">
        <f>SUM(D363:D369)</f>
        <v>0</v>
      </c>
      <c r="I362" s="407">
        <f>COUNT(D363:D369)*2</f>
        <v>14</v>
      </c>
      <c r="J362" s="407">
        <f>H362*100/I362</f>
        <v>0</v>
      </c>
      <c r="K362" s="382"/>
    </row>
    <row r="363" spans="1:11" ht="75">
      <c r="A363" s="373" t="s">
        <v>1715</v>
      </c>
      <c r="B363" s="304" t="s">
        <v>1716</v>
      </c>
      <c r="C363" s="305" t="s">
        <v>1717</v>
      </c>
      <c r="D363" s="839">
        <v>0</v>
      </c>
      <c r="E363" s="304" t="s">
        <v>780</v>
      </c>
      <c r="F363" s="308" t="s">
        <v>4793</v>
      </c>
      <c r="G363" s="310"/>
      <c r="H363" s="407"/>
      <c r="I363" s="407"/>
      <c r="J363" s="407"/>
      <c r="K363" s="382"/>
    </row>
    <row r="364" spans="1:11" ht="45">
      <c r="A364" s="373" t="s">
        <v>1715</v>
      </c>
      <c r="B364" s="304"/>
      <c r="C364" s="305" t="s">
        <v>5244</v>
      </c>
      <c r="D364" s="839">
        <v>0</v>
      </c>
      <c r="E364" s="304" t="s">
        <v>780</v>
      </c>
      <c r="F364" s="308" t="s">
        <v>5245</v>
      </c>
      <c r="G364" s="308"/>
      <c r="H364" s="407"/>
      <c r="I364" s="407"/>
      <c r="J364" s="407"/>
      <c r="K364" s="382"/>
    </row>
    <row r="365" spans="1:11" ht="45">
      <c r="A365" s="373"/>
      <c r="B365" s="304"/>
      <c r="C365" s="305" t="s">
        <v>5246</v>
      </c>
      <c r="D365" s="839">
        <v>0</v>
      </c>
      <c r="E365" s="304" t="s">
        <v>780</v>
      </c>
      <c r="F365" s="308" t="s">
        <v>5247</v>
      </c>
      <c r="G365" s="308"/>
      <c r="H365" s="407"/>
      <c r="I365" s="407"/>
      <c r="J365" s="407"/>
      <c r="K365" s="382"/>
    </row>
    <row r="366" spans="1:11" ht="45">
      <c r="A366" s="373"/>
      <c r="B366" s="304"/>
      <c r="C366" s="305" t="s">
        <v>5248</v>
      </c>
      <c r="D366" s="839">
        <v>0</v>
      </c>
      <c r="E366" s="304" t="s">
        <v>780</v>
      </c>
      <c r="F366" s="308" t="s">
        <v>5249</v>
      </c>
      <c r="G366" s="308"/>
      <c r="H366" s="407"/>
      <c r="I366" s="407"/>
      <c r="J366" s="407"/>
      <c r="K366" s="382"/>
    </row>
    <row r="367" spans="1:11" ht="45">
      <c r="A367" s="373" t="s">
        <v>1722</v>
      </c>
      <c r="B367" s="352" t="s">
        <v>1723</v>
      </c>
      <c r="C367" s="307" t="s">
        <v>1724</v>
      </c>
      <c r="D367" s="839">
        <v>0</v>
      </c>
      <c r="E367" s="304" t="s">
        <v>780</v>
      </c>
      <c r="F367" s="308" t="s">
        <v>4796</v>
      </c>
      <c r="G367" s="343"/>
      <c r="H367" s="407"/>
      <c r="I367" s="407"/>
      <c r="J367" s="407"/>
      <c r="K367" s="382"/>
    </row>
    <row r="368" spans="1:11" ht="45">
      <c r="A368" s="373" t="s">
        <v>1725</v>
      </c>
      <c r="B368" s="304" t="s">
        <v>1726</v>
      </c>
      <c r="C368" s="305" t="s">
        <v>1727</v>
      </c>
      <c r="D368" s="839">
        <v>0</v>
      </c>
      <c r="E368" s="304" t="s">
        <v>780</v>
      </c>
      <c r="F368" s="308" t="s">
        <v>5250</v>
      </c>
      <c r="G368" s="310"/>
      <c r="H368" s="407"/>
      <c r="I368" s="407"/>
      <c r="J368" s="407"/>
      <c r="K368" s="382"/>
    </row>
    <row r="369" spans="1:11" ht="60">
      <c r="A369" s="373" t="s">
        <v>1728</v>
      </c>
      <c r="B369" s="304" t="s">
        <v>4798</v>
      </c>
      <c r="C369" s="305" t="s">
        <v>4799</v>
      </c>
      <c r="D369" s="839">
        <v>0</v>
      </c>
      <c r="E369" s="304" t="s">
        <v>780</v>
      </c>
      <c r="F369" s="304" t="s">
        <v>4800</v>
      </c>
      <c r="G369" s="310"/>
      <c r="H369" s="407"/>
      <c r="I369" s="407"/>
      <c r="J369" s="407"/>
      <c r="K369" s="382"/>
    </row>
    <row r="370" spans="1:11" ht="18.75">
      <c r="A370" s="318" t="s">
        <v>1732</v>
      </c>
      <c r="B370" s="1053" t="s">
        <v>4801</v>
      </c>
      <c r="C370" s="1170"/>
      <c r="D370" s="1171"/>
      <c r="E370" s="1171"/>
      <c r="F370" s="1171"/>
      <c r="G370" s="1075"/>
      <c r="H370" s="407">
        <f>SUM(D371:D372)</f>
        <v>0</v>
      </c>
      <c r="I370" s="407">
        <f>COUNT(D371:D372)*2</f>
        <v>4</v>
      </c>
      <c r="J370" s="407">
        <f>H370*100/I370</f>
        <v>0</v>
      </c>
      <c r="K370" s="382"/>
    </row>
    <row r="371" spans="1:11" ht="120">
      <c r="A371" s="318" t="s">
        <v>1743</v>
      </c>
      <c r="B371" s="378" t="s">
        <v>5251</v>
      </c>
      <c r="C371" s="359" t="s">
        <v>4812</v>
      </c>
      <c r="D371" s="871">
        <v>0</v>
      </c>
      <c r="E371" s="323" t="s">
        <v>137</v>
      </c>
      <c r="F371" s="379" t="s">
        <v>5252</v>
      </c>
      <c r="G371" s="310"/>
      <c r="H371" s="407"/>
      <c r="I371" s="407"/>
      <c r="J371" s="407"/>
      <c r="K371" s="382"/>
    </row>
    <row r="372" spans="1:11" ht="75">
      <c r="A372" s="318" t="s">
        <v>4814</v>
      </c>
      <c r="B372" s="378" t="s">
        <v>4815</v>
      </c>
      <c r="C372" s="359" t="s">
        <v>4816</v>
      </c>
      <c r="D372" s="871">
        <v>0</v>
      </c>
      <c r="E372" s="323" t="s">
        <v>137</v>
      </c>
      <c r="F372" s="379" t="s">
        <v>4817</v>
      </c>
      <c r="G372" s="310"/>
      <c r="H372" s="407"/>
      <c r="I372" s="407"/>
      <c r="J372" s="407"/>
      <c r="K372" s="382"/>
    </row>
    <row r="373" spans="1:11" ht="18.75">
      <c r="A373" s="318" t="s">
        <v>1744</v>
      </c>
      <c r="B373" s="1166" t="s">
        <v>2567</v>
      </c>
      <c r="C373" s="1167"/>
      <c r="D373" s="1168"/>
      <c r="E373" s="1168"/>
      <c r="F373" s="1168"/>
      <c r="G373" s="1169"/>
      <c r="H373" s="407">
        <f>SUM(D374:D375)</f>
        <v>0</v>
      </c>
      <c r="I373" s="407">
        <f>COUNT(D374:D375)*2</f>
        <v>4</v>
      </c>
      <c r="J373" s="407">
        <f>H373*100/I373</f>
        <v>0</v>
      </c>
      <c r="K373" s="382"/>
    </row>
    <row r="374" spans="1:11" ht="45">
      <c r="A374" s="373" t="s">
        <v>1750</v>
      </c>
      <c r="B374" s="309" t="s">
        <v>2569</v>
      </c>
      <c r="C374" s="305" t="s">
        <v>4826</v>
      </c>
      <c r="D374" s="839">
        <v>0</v>
      </c>
      <c r="E374" s="304" t="s">
        <v>87</v>
      </c>
      <c r="F374" s="304" t="s">
        <v>4827</v>
      </c>
      <c r="G374" s="310"/>
      <c r="H374" s="407"/>
      <c r="I374" s="407"/>
      <c r="J374" s="407"/>
      <c r="K374" s="382"/>
    </row>
    <row r="375" spans="1:11" ht="45">
      <c r="A375" s="373" t="s">
        <v>1756</v>
      </c>
      <c r="B375" s="309" t="s">
        <v>2571</v>
      </c>
      <c r="C375" s="305" t="s">
        <v>4828</v>
      </c>
      <c r="D375" s="839">
        <v>0</v>
      </c>
      <c r="E375" s="358" t="s">
        <v>137</v>
      </c>
      <c r="F375" s="304" t="s">
        <v>4829</v>
      </c>
      <c r="G375" s="310"/>
      <c r="H375" s="407"/>
      <c r="I375" s="407"/>
      <c r="J375" s="407"/>
      <c r="K375" s="382"/>
    </row>
    <row r="376" spans="1:11" ht="30">
      <c r="A376" s="345" t="s">
        <v>4844</v>
      </c>
      <c r="B376" s="1042" t="s">
        <v>4845</v>
      </c>
      <c r="C376" s="1180"/>
      <c r="D376" s="1181"/>
      <c r="E376" s="1181"/>
      <c r="F376" s="1181"/>
      <c r="G376" s="1047"/>
      <c r="H376" s="407">
        <f>SUM(D377)</f>
        <v>0</v>
      </c>
      <c r="I376" s="407">
        <f>COUNT(D377)*2</f>
        <v>2</v>
      </c>
      <c r="J376" s="407">
        <f>H376*100/I376</f>
        <v>0</v>
      </c>
      <c r="K376" s="382"/>
    </row>
    <row r="377" spans="1:11" ht="75">
      <c r="A377" s="345" t="s">
        <v>4856</v>
      </c>
      <c r="B377" s="342" t="s">
        <v>4857</v>
      </c>
      <c r="C377" s="307" t="s">
        <v>4858</v>
      </c>
      <c r="D377" s="872">
        <v>0</v>
      </c>
      <c r="E377" s="358" t="s">
        <v>137</v>
      </c>
      <c r="F377" s="308" t="s">
        <v>4859</v>
      </c>
      <c r="G377" s="310"/>
      <c r="H377" s="407"/>
      <c r="I377" s="407"/>
      <c r="J377" s="407"/>
      <c r="K377" s="382"/>
    </row>
    <row r="378" spans="1:11" ht="21">
      <c r="A378" s="397"/>
      <c r="B378" s="1162" t="s">
        <v>2573</v>
      </c>
      <c r="C378" s="1163"/>
      <c r="D378" s="1164"/>
      <c r="E378" s="1164"/>
      <c r="F378" s="1164"/>
      <c r="G378" s="1162"/>
      <c r="H378" s="407">
        <f>H379+H383+H387+H400</f>
        <v>0</v>
      </c>
      <c r="I378" s="407">
        <f>I379+I383+I387+I400</f>
        <v>40</v>
      </c>
      <c r="J378" s="407">
        <f>H378*100/I378</f>
        <v>0</v>
      </c>
      <c r="K378" s="382"/>
    </row>
    <row r="379" spans="1:11" ht="18.75">
      <c r="A379" s="351" t="s">
        <v>1761</v>
      </c>
      <c r="B379" s="1182" t="s">
        <v>1762</v>
      </c>
      <c r="C379" s="1183"/>
      <c r="D379" s="1184"/>
      <c r="E379" s="1184"/>
      <c r="F379" s="1184"/>
      <c r="G379" s="1182"/>
      <c r="H379" s="407">
        <f>SUM(D380:D382)</f>
        <v>0</v>
      </c>
      <c r="I379" s="407">
        <f>COUNT(D380:D382)*2</f>
        <v>6</v>
      </c>
      <c r="J379" s="407">
        <f>H379*100/I379</f>
        <v>0</v>
      </c>
      <c r="K379" s="382"/>
    </row>
    <row r="380" spans="1:11" ht="30">
      <c r="A380" s="373" t="s">
        <v>1765</v>
      </c>
      <c r="B380" s="304" t="s">
        <v>1766</v>
      </c>
      <c r="C380" s="305" t="s">
        <v>5253</v>
      </c>
      <c r="D380" s="839">
        <v>0</v>
      </c>
      <c r="E380" s="304" t="s">
        <v>667</v>
      </c>
      <c r="F380" s="304"/>
      <c r="G380" s="369"/>
      <c r="H380" s="407"/>
      <c r="I380" s="407"/>
      <c r="J380" s="407"/>
      <c r="K380" s="382"/>
    </row>
    <row r="381" spans="1:11" ht="30">
      <c r="A381" s="373"/>
      <c r="B381" s="304"/>
      <c r="C381" s="305" t="s">
        <v>5254</v>
      </c>
      <c r="D381" s="839">
        <v>0</v>
      </c>
      <c r="E381" s="304" t="s">
        <v>667</v>
      </c>
      <c r="F381" s="304"/>
      <c r="G381" s="369"/>
      <c r="H381" s="407"/>
      <c r="I381" s="407"/>
      <c r="J381" s="407"/>
      <c r="K381" s="382"/>
    </row>
    <row r="382" spans="1:11" ht="45">
      <c r="A382" s="373"/>
      <c r="B382" s="304"/>
      <c r="C382" s="305" t="s">
        <v>5255</v>
      </c>
      <c r="D382" s="839">
        <v>0</v>
      </c>
      <c r="E382" s="304" t="s">
        <v>667</v>
      </c>
      <c r="F382" s="304"/>
      <c r="G382" s="369"/>
      <c r="H382" s="407"/>
      <c r="I382" s="407"/>
      <c r="J382" s="407"/>
      <c r="K382" s="382"/>
    </row>
    <row r="383" spans="1:11" ht="18.75">
      <c r="A383" s="318" t="s">
        <v>1784</v>
      </c>
      <c r="B383" s="1166" t="s">
        <v>1785</v>
      </c>
      <c r="C383" s="1167"/>
      <c r="D383" s="1168"/>
      <c r="E383" s="1168"/>
      <c r="F383" s="1168"/>
      <c r="G383" s="1169"/>
      <c r="H383" s="407">
        <f>SUM(D384:D386)</f>
        <v>0</v>
      </c>
      <c r="I383" s="407">
        <f>COUNT(D384:D386)*2</f>
        <v>6</v>
      </c>
      <c r="J383" s="407">
        <f>H383*100/I383</f>
        <v>0</v>
      </c>
      <c r="K383" s="382"/>
    </row>
    <row r="384" spans="1:11" ht="30">
      <c r="A384" s="373" t="s">
        <v>1788</v>
      </c>
      <c r="B384" s="304" t="s">
        <v>1790</v>
      </c>
      <c r="C384" s="305" t="s">
        <v>5256</v>
      </c>
      <c r="D384" s="839">
        <v>0</v>
      </c>
      <c r="E384" s="304" t="s">
        <v>667</v>
      </c>
      <c r="F384" s="304"/>
      <c r="G384" s="369"/>
      <c r="H384" s="407"/>
      <c r="I384" s="407"/>
      <c r="J384" s="407"/>
      <c r="K384" s="382"/>
    </row>
    <row r="385" spans="1:11" ht="60">
      <c r="A385" s="373"/>
      <c r="B385" s="304"/>
      <c r="C385" s="305" t="s">
        <v>2576</v>
      </c>
      <c r="D385" s="839">
        <v>0</v>
      </c>
      <c r="E385" s="304" t="s">
        <v>667</v>
      </c>
      <c r="F385" s="304"/>
      <c r="G385" s="369"/>
      <c r="H385" s="407"/>
      <c r="I385" s="407"/>
      <c r="J385" s="407"/>
      <c r="K385" s="382"/>
    </row>
    <row r="386" spans="1:11" ht="30">
      <c r="A386" s="373"/>
      <c r="B386" s="304"/>
      <c r="C386" s="372" t="s">
        <v>5257</v>
      </c>
      <c r="D386" s="839">
        <v>0</v>
      </c>
      <c r="E386" s="304" t="s">
        <v>667</v>
      </c>
      <c r="F386" s="304"/>
      <c r="G386" s="369"/>
      <c r="H386" s="407"/>
      <c r="I386" s="407"/>
      <c r="J386" s="407"/>
      <c r="K386" s="382"/>
    </row>
    <row r="387" spans="1:11" ht="18.75">
      <c r="A387" s="318" t="s">
        <v>1795</v>
      </c>
      <c r="B387" s="1185" t="s">
        <v>1796</v>
      </c>
      <c r="C387" s="1170"/>
      <c r="D387" s="1171"/>
      <c r="E387" s="1171"/>
      <c r="F387" s="1171"/>
      <c r="G387" s="1186"/>
      <c r="H387" s="407">
        <f>SUM(D388:D399)</f>
        <v>0</v>
      </c>
      <c r="I387" s="407">
        <f>COUNT(D388:D399)*2</f>
        <v>24</v>
      </c>
      <c r="J387" s="407">
        <f>H387*100/I387</f>
        <v>0</v>
      </c>
      <c r="K387" s="382"/>
    </row>
    <row r="388" spans="1:11" ht="45">
      <c r="A388" s="373" t="s">
        <v>1799</v>
      </c>
      <c r="B388" s="304" t="s">
        <v>1800</v>
      </c>
      <c r="C388" s="333" t="s">
        <v>5258</v>
      </c>
      <c r="D388" s="839">
        <v>0</v>
      </c>
      <c r="E388" s="304" t="s">
        <v>667</v>
      </c>
      <c r="F388" s="304"/>
      <c r="G388" s="369"/>
      <c r="H388" s="407"/>
      <c r="I388" s="407"/>
      <c r="J388" s="407"/>
      <c r="K388" s="382"/>
    </row>
    <row r="389" spans="1:11" ht="45">
      <c r="A389" s="373"/>
      <c r="B389" s="304"/>
      <c r="C389" s="333" t="s">
        <v>5259</v>
      </c>
      <c r="D389" s="839">
        <v>0</v>
      </c>
      <c r="E389" s="304" t="s">
        <v>667</v>
      </c>
      <c r="F389" s="304"/>
      <c r="G389" s="369"/>
      <c r="H389" s="407"/>
      <c r="I389" s="407"/>
      <c r="J389" s="407"/>
      <c r="K389" s="382"/>
    </row>
    <row r="390" spans="1:11" ht="30">
      <c r="A390" s="373"/>
      <c r="B390" s="304"/>
      <c r="C390" s="380" t="s">
        <v>1900</v>
      </c>
      <c r="D390" s="839">
        <v>0</v>
      </c>
      <c r="E390" s="304" t="s">
        <v>667</v>
      </c>
      <c r="F390" s="308"/>
      <c r="G390" s="404"/>
      <c r="H390" s="407"/>
      <c r="I390" s="407"/>
      <c r="J390" s="407"/>
      <c r="K390" s="382"/>
    </row>
    <row r="391" spans="1:11" ht="60">
      <c r="A391" s="373"/>
      <c r="B391" s="304"/>
      <c r="C391" s="324" t="s">
        <v>5260</v>
      </c>
      <c r="D391" s="839">
        <v>0</v>
      </c>
      <c r="E391" s="304" t="s">
        <v>667</v>
      </c>
      <c r="F391" s="304"/>
      <c r="G391" s="369"/>
      <c r="H391" s="407"/>
      <c r="I391" s="407"/>
      <c r="J391" s="407"/>
      <c r="K391" s="382"/>
    </row>
    <row r="392" spans="1:11">
      <c r="A392" s="373"/>
      <c r="B392" s="304"/>
      <c r="C392" s="324" t="s">
        <v>5261</v>
      </c>
      <c r="D392" s="839">
        <v>0</v>
      </c>
      <c r="E392" s="304" t="s">
        <v>667</v>
      </c>
      <c r="F392" s="304"/>
      <c r="G392" s="369"/>
      <c r="H392" s="407"/>
      <c r="I392" s="407"/>
      <c r="J392" s="407"/>
      <c r="K392" s="382"/>
    </row>
    <row r="393" spans="1:11" ht="45">
      <c r="A393" s="373"/>
      <c r="B393" s="304"/>
      <c r="C393" s="333" t="s">
        <v>5262</v>
      </c>
      <c r="D393" s="839">
        <v>0</v>
      </c>
      <c r="E393" s="304" t="s">
        <v>667</v>
      </c>
      <c r="F393" s="304"/>
      <c r="G393" s="369"/>
      <c r="H393" s="407"/>
      <c r="I393" s="407"/>
      <c r="J393" s="407"/>
      <c r="K393" s="382"/>
    </row>
    <row r="394" spans="1:11" ht="30">
      <c r="A394" s="373"/>
      <c r="B394" s="304"/>
      <c r="C394" s="324" t="s">
        <v>5263</v>
      </c>
      <c r="D394" s="839">
        <v>0</v>
      </c>
      <c r="E394" s="304" t="s">
        <v>667</v>
      </c>
      <c r="F394" s="304"/>
      <c r="G394" s="369"/>
      <c r="H394" s="407"/>
      <c r="I394" s="407"/>
      <c r="J394" s="407"/>
      <c r="K394" s="382"/>
    </row>
    <row r="395" spans="1:11" ht="30">
      <c r="A395" s="373"/>
      <c r="B395" s="304"/>
      <c r="C395" s="324" t="s">
        <v>5264</v>
      </c>
      <c r="D395" s="839">
        <v>0</v>
      </c>
      <c r="E395" s="304" t="s">
        <v>667</v>
      </c>
      <c r="F395" s="304"/>
      <c r="G395" s="369"/>
      <c r="H395" s="407"/>
      <c r="I395" s="407"/>
      <c r="J395" s="407"/>
      <c r="K395" s="382"/>
    </row>
    <row r="396" spans="1:11" ht="60">
      <c r="A396" s="373"/>
      <c r="B396" s="304"/>
      <c r="C396" s="324" t="s">
        <v>5265</v>
      </c>
      <c r="D396" s="839">
        <v>0</v>
      </c>
      <c r="E396" s="304" t="s">
        <v>667</v>
      </c>
      <c r="F396" s="304"/>
      <c r="G396" s="369"/>
      <c r="H396" s="407"/>
      <c r="I396" s="407"/>
      <c r="J396" s="407"/>
      <c r="K396" s="382"/>
    </row>
    <row r="397" spans="1:11" ht="30">
      <c r="A397" s="373"/>
      <c r="B397" s="304"/>
      <c r="C397" s="324" t="s">
        <v>5266</v>
      </c>
      <c r="D397" s="839">
        <v>0</v>
      </c>
      <c r="E397" s="304" t="s">
        <v>667</v>
      </c>
      <c r="F397" s="304"/>
      <c r="G397" s="369"/>
      <c r="H397" s="407"/>
      <c r="I397" s="407"/>
      <c r="J397" s="407"/>
      <c r="K397" s="382"/>
    </row>
    <row r="398" spans="1:11" ht="45">
      <c r="A398" s="373"/>
      <c r="B398" s="304"/>
      <c r="C398" s="324" t="s">
        <v>5267</v>
      </c>
      <c r="D398" s="839">
        <v>0</v>
      </c>
      <c r="E398" s="304" t="s">
        <v>667</v>
      </c>
      <c r="F398" s="304"/>
      <c r="G398" s="369"/>
      <c r="H398" s="407"/>
      <c r="I398" s="407"/>
      <c r="J398" s="407"/>
      <c r="K398" s="382"/>
    </row>
    <row r="399" spans="1:11">
      <c r="A399" s="373"/>
      <c r="B399" s="304"/>
      <c r="C399" s="324" t="s">
        <v>5268</v>
      </c>
      <c r="D399" s="839">
        <v>0</v>
      </c>
      <c r="E399" s="304" t="s">
        <v>667</v>
      </c>
      <c r="F399" s="304"/>
      <c r="G399" s="369"/>
      <c r="H399" s="407"/>
      <c r="I399" s="407"/>
      <c r="J399" s="407"/>
      <c r="K399" s="382"/>
    </row>
    <row r="400" spans="1:11">
      <c r="A400" s="318" t="s">
        <v>1809</v>
      </c>
      <c r="B400" s="1176" t="s">
        <v>4882</v>
      </c>
      <c r="C400" s="1177"/>
      <c r="D400" s="1178"/>
      <c r="E400" s="1178"/>
      <c r="F400" s="1178"/>
      <c r="G400" s="1179"/>
      <c r="H400" s="407">
        <f>SUM(D401:D402)</f>
        <v>0</v>
      </c>
      <c r="I400" s="407">
        <f>COUNT(D401:D402)*2</f>
        <v>4</v>
      </c>
      <c r="J400" s="407">
        <f>H400*100/I400</f>
        <v>0</v>
      </c>
      <c r="K400" s="382"/>
    </row>
    <row r="401" spans="1:11" ht="45">
      <c r="A401" s="373" t="s">
        <v>1814</v>
      </c>
      <c r="B401" s="304" t="s">
        <v>1815</v>
      </c>
      <c r="C401" s="305" t="s">
        <v>5269</v>
      </c>
      <c r="D401" s="839">
        <v>0</v>
      </c>
      <c r="E401" s="304" t="s">
        <v>667</v>
      </c>
      <c r="F401" s="304"/>
      <c r="G401" s="369"/>
      <c r="H401" s="407"/>
      <c r="I401" s="407"/>
      <c r="J401" s="407"/>
      <c r="K401" s="382"/>
    </row>
    <row r="402" spans="1:11">
      <c r="A402" s="373"/>
      <c r="B402" s="304"/>
      <c r="C402" s="305" t="s">
        <v>5270</v>
      </c>
      <c r="D402" s="839">
        <v>0</v>
      </c>
      <c r="E402" s="304" t="s">
        <v>667</v>
      </c>
      <c r="F402" s="304"/>
      <c r="G402" s="369"/>
      <c r="H402" s="407"/>
      <c r="I402" s="407"/>
      <c r="J402" s="407"/>
      <c r="K402" s="382"/>
    </row>
    <row r="403" spans="1:11">
      <c r="A403" s="405"/>
      <c r="B403" s="382"/>
      <c r="C403" s="406"/>
      <c r="D403" s="873"/>
      <c r="E403" s="336"/>
      <c r="F403" s="360"/>
      <c r="G403" s="360"/>
      <c r="H403" s="407"/>
      <c r="I403" s="407"/>
      <c r="J403" s="407"/>
      <c r="K403" s="382"/>
    </row>
    <row r="404" spans="1:11">
      <c r="A404" s="683"/>
      <c r="B404" s="336"/>
      <c r="C404" s="684"/>
      <c r="D404" s="874"/>
      <c r="E404" s="336"/>
      <c r="F404" s="360"/>
      <c r="G404" s="360"/>
      <c r="H404" s="407"/>
      <c r="I404" s="407"/>
      <c r="J404" s="407"/>
      <c r="K404" s="382"/>
    </row>
    <row r="405" spans="1:11">
      <c r="A405" s="683"/>
      <c r="B405" s="336"/>
      <c r="C405" s="348"/>
      <c r="D405" s="875"/>
      <c r="E405" s="336"/>
      <c r="F405" s="336"/>
      <c r="G405" s="336"/>
      <c r="H405" s="407"/>
      <c r="I405" s="407"/>
      <c r="J405" s="407"/>
      <c r="K405" s="382"/>
    </row>
    <row r="406" spans="1:11">
      <c r="A406" s="683"/>
      <c r="B406" s="336"/>
      <c r="C406" s="348"/>
      <c r="D406" s="875"/>
      <c r="E406" s="336"/>
      <c r="F406" s="381"/>
      <c r="G406" s="381"/>
      <c r="H406" s="407"/>
      <c r="I406" s="407"/>
      <c r="J406" s="407"/>
      <c r="K406" s="382"/>
    </row>
    <row r="407" spans="1:11">
      <c r="A407" s="683"/>
      <c r="B407" s="336"/>
      <c r="C407" s="348"/>
      <c r="D407" s="875"/>
      <c r="E407" s="336"/>
      <c r="F407" s="381"/>
      <c r="G407" s="381"/>
      <c r="H407" s="407"/>
      <c r="I407" s="407"/>
      <c r="J407" s="407"/>
      <c r="K407" s="382"/>
    </row>
    <row r="408" spans="1:11">
      <c r="A408" s="683"/>
      <c r="B408" s="336"/>
      <c r="C408" s="348"/>
      <c r="D408" s="875"/>
      <c r="E408" s="336"/>
      <c r="F408" s="381"/>
      <c r="G408" s="381"/>
      <c r="H408" s="407"/>
      <c r="I408" s="407"/>
      <c r="J408" s="407"/>
      <c r="K408" s="382"/>
    </row>
    <row r="409" spans="1:11">
      <c r="A409" s="683"/>
      <c r="B409" s="336"/>
      <c r="C409" s="348"/>
      <c r="D409" s="875"/>
      <c r="E409" s="336"/>
      <c r="F409" s="381"/>
      <c r="G409" s="381"/>
      <c r="H409" s="407"/>
      <c r="I409" s="407"/>
      <c r="J409" s="407"/>
      <c r="K409" s="382"/>
    </row>
    <row r="410" spans="1:11">
      <c r="A410" s="683"/>
      <c r="B410" s="336"/>
      <c r="C410" s="348"/>
      <c r="D410" s="875"/>
      <c r="E410" s="336"/>
      <c r="F410" s="381"/>
      <c r="G410" s="381"/>
      <c r="H410" s="407"/>
      <c r="I410" s="407"/>
      <c r="J410" s="407"/>
      <c r="K410" s="382"/>
    </row>
    <row r="411" spans="1:11">
      <c r="A411" s="683"/>
      <c r="B411" s="336"/>
      <c r="C411" s="348"/>
      <c r="D411" s="875"/>
      <c r="E411" s="336"/>
      <c r="F411" s="381"/>
      <c r="G411" s="381"/>
      <c r="H411" s="407"/>
      <c r="I411" s="407"/>
      <c r="J411" s="407"/>
      <c r="K411" s="382"/>
    </row>
    <row r="412" spans="1:11">
      <c r="A412" s="683"/>
      <c r="B412" s="336"/>
      <c r="C412" s="348"/>
      <c r="D412" s="875"/>
      <c r="E412" s="336"/>
      <c r="F412" s="381"/>
      <c r="G412" s="381"/>
      <c r="H412" s="407"/>
      <c r="I412" s="407"/>
      <c r="J412" s="407"/>
      <c r="K412" s="382"/>
    </row>
    <row r="413" spans="1:11">
      <c r="A413" s="683"/>
      <c r="B413" s="336"/>
      <c r="C413" s="348"/>
      <c r="D413" s="875"/>
      <c r="E413" s="336"/>
      <c r="F413" s="381"/>
      <c r="G413" s="381"/>
      <c r="H413" s="407"/>
      <c r="I413" s="407"/>
      <c r="J413" s="407"/>
      <c r="K413" s="382"/>
    </row>
    <row r="414" spans="1:11">
      <c r="A414" s="877"/>
      <c r="B414" s="878"/>
      <c r="C414" s="372"/>
      <c r="D414" s="879"/>
      <c r="E414" s="878"/>
      <c r="F414" s="880"/>
      <c r="G414" s="381"/>
      <c r="H414" s="407"/>
      <c r="I414" s="407"/>
      <c r="J414" s="407"/>
      <c r="K414" s="382"/>
    </row>
    <row r="415" spans="1:11">
      <c r="A415" s="877"/>
      <c r="B415" s="878"/>
      <c r="C415" s="372"/>
      <c r="D415" s="879"/>
      <c r="E415" s="878"/>
      <c r="F415" s="880"/>
      <c r="G415" s="381"/>
      <c r="H415" s="407"/>
      <c r="I415" s="407"/>
      <c r="J415" s="407"/>
      <c r="K415" s="382"/>
    </row>
    <row r="416" spans="1:11">
      <c r="A416" s="877"/>
      <c r="B416" s="878"/>
      <c r="C416" s="372"/>
      <c r="D416" s="879"/>
      <c r="E416" s="878"/>
      <c r="F416" s="880"/>
      <c r="G416" s="381"/>
      <c r="H416" s="407"/>
      <c r="I416" s="407"/>
      <c r="J416" s="407"/>
      <c r="K416" s="382"/>
    </row>
    <row r="417" spans="1:11">
      <c r="A417" s="881"/>
      <c r="B417" s="882"/>
      <c r="C417" s="883"/>
      <c r="D417" s="884"/>
      <c r="E417" s="882"/>
      <c r="F417" s="880"/>
      <c r="G417" s="381"/>
      <c r="H417" s="407"/>
      <c r="I417" s="407"/>
      <c r="J417" s="407"/>
      <c r="K417" s="382"/>
    </row>
    <row r="418" spans="1:11">
      <c r="A418" s="881"/>
      <c r="B418" s="882" t="s">
        <v>12</v>
      </c>
      <c r="C418" s="883" t="s">
        <v>1863</v>
      </c>
      <c r="D418" s="884" t="s">
        <v>1864</v>
      </c>
      <c r="E418" s="882">
        <f>G2</f>
        <v>3</v>
      </c>
      <c r="F418" s="880"/>
      <c r="G418" s="381"/>
      <c r="H418" s="407"/>
      <c r="I418" s="407"/>
      <c r="J418" s="407"/>
      <c r="K418" s="382"/>
    </row>
    <row r="419" spans="1:11">
      <c r="A419" s="881" t="s">
        <v>1833</v>
      </c>
      <c r="B419" s="882">
        <f>H41</f>
        <v>0</v>
      </c>
      <c r="C419" s="882">
        <f>I41</f>
        <v>22</v>
      </c>
      <c r="D419" s="885">
        <f t="shared" ref="D419:D426" si="1">B419*100/C419</f>
        <v>0</v>
      </c>
      <c r="E419" s="882"/>
      <c r="F419" s="880"/>
      <c r="G419" s="381"/>
      <c r="H419" s="407"/>
      <c r="I419" s="407"/>
      <c r="J419" s="407"/>
      <c r="K419" s="382"/>
    </row>
    <row r="420" spans="1:11">
      <c r="A420" s="881" t="s">
        <v>1836</v>
      </c>
      <c r="B420" s="882">
        <f>H56</f>
        <v>0</v>
      </c>
      <c r="C420" s="882">
        <f>I56</f>
        <v>40</v>
      </c>
      <c r="D420" s="885">
        <f t="shared" si="1"/>
        <v>0</v>
      </c>
      <c r="E420" s="882"/>
      <c r="F420" s="880"/>
      <c r="G420" s="381"/>
      <c r="H420" s="407"/>
      <c r="I420" s="407"/>
      <c r="J420" s="407"/>
      <c r="K420" s="382"/>
    </row>
    <row r="421" spans="1:11">
      <c r="A421" s="881" t="s">
        <v>1839</v>
      </c>
      <c r="B421" s="882">
        <f>H82</f>
        <v>0</v>
      </c>
      <c r="C421" s="882">
        <f>I82</f>
        <v>108</v>
      </c>
      <c r="D421" s="885">
        <f t="shared" si="1"/>
        <v>0</v>
      </c>
      <c r="E421" s="882"/>
      <c r="F421" s="880"/>
      <c r="G421" s="381"/>
      <c r="H421" s="407"/>
      <c r="I421" s="407"/>
      <c r="J421" s="407"/>
      <c r="K421" s="382"/>
    </row>
    <row r="422" spans="1:11">
      <c r="A422" s="881" t="s">
        <v>1843</v>
      </c>
      <c r="B422" s="882">
        <f>H144</f>
        <v>0</v>
      </c>
      <c r="C422" s="882">
        <f>I144</f>
        <v>62</v>
      </c>
      <c r="D422" s="885">
        <f t="shared" si="1"/>
        <v>0</v>
      </c>
      <c r="E422" s="882"/>
      <c r="F422" s="880"/>
      <c r="G422" s="381"/>
      <c r="H422" s="407"/>
      <c r="I422" s="407"/>
      <c r="J422" s="407"/>
      <c r="K422" s="382"/>
    </row>
    <row r="423" spans="1:11">
      <c r="A423" s="881" t="s">
        <v>1845</v>
      </c>
      <c r="B423" s="882">
        <f>H183</f>
        <v>0</v>
      </c>
      <c r="C423" s="882">
        <f>I183</f>
        <v>184</v>
      </c>
      <c r="D423" s="885">
        <f t="shared" si="1"/>
        <v>0</v>
      </c>
      <c r="E423" s="882"/>
      <c r="F423" s="880"/>
      <c r="G423" s="381"/>
      <c r="H423" s="407"/>
      <c r="I423" s="407"/>
      <c r="J423" s="407"/>
      <c r="K423" s="382"/>
    </row>
    <row r="424" spans="1:11">
      <c r="A424" s="881" t="s">
        <v>1849</v>
      </c>
      <c r="B424" s="882">
        <f>H289</f>
        <v>0</v>
      </c>
      <c r="C424" s="882">
        <f>I289</f>
        <v>74</v>
      </c>
      <c r="D424" s="885">
        <f t="shared" si="1"/>
        <v>0</v>
      </c>
      <c r="E424" s="882"/>
      <c r="F424" s="880"/>
      <c r="G424" s="381"/>
      <c r="H424" s="407"/>
      <c r="I424" s="407"/>
      <c r="J424" s="407"/>
      <c r="K424" s="382"/>
    </row>
    <row r="425" spans="1:11">
      <c r="A425" s="881" t="s">
        <v>1854</v>
      </c>
      <c r="B425" s="882">
        <f>H333</f>
        <v>0</v>
      </c>
      <c r="C425" s="882">
        <f>I333</f>
        <v>70</v>
      </c>
      <c r="D425" s="885">
        <f t="shared" si="1"/>
        <v>0</v>
      </c>
      <c r="E425" s="882"/>
      <c r="F425" s="880"/>
      <c r="G425" s="381"/>
      <c r="H425" s="407"/>
      <c r="I425" s="407"/>
      <c r="J425" s="407"/>
      <c r="K425" s="382"/>
    </row>
    <row r="426" spans="1:11">
      <c r="A426" s="881" t="s">
        <v>1857</v>
      </c>
      <c r="B426" s="882">
        <f>H378</f>
        <v>0</v>
      </c>
      <c r="C426" s="882">
        <f>I378</f>
        <v>40</v>
      </c>
      <c r="D426" s="885">
        <f t="shared" si="1"/>
        <v>0</v>
      </c>
      <c r="E426" s="882"/>
      <c r="F426" s="880"/>
      <c r="G426" s="381"/>
      <c r="H426" s="407"/>
      <c r="I426" s="407"/>
      <c r="J426" s="407"/>
      <c r="K426" s="382"/>
    </row>
    <row r="427" spans="1:11">
      <c r="A427" s="881" t="s">
        <v>1880</v>
      </c>
      <c r="B427" s="882">
        <f>IF(E418=0,0,SUM(B419:B426))</f>
        <v>0</v>
      </c>
      <c r="C427" s="882">
        <f>IF(E418=0,0,SUM(C419:C426))</f>
        <v>600</v>
      </c>
      <c r="D427" s="885">
        <f>IF(E418=0,0,B427*100/C427)</f>
        <v>0</v>
      </c>
      <c r="E427" s="882"/>
      <c r="F427" s="880"/>
      <c r="G427" s="381"/>
      <c r="H427" s="407"/>
      <c r="I427" s="407"/>
      <c r="J427" s="407"/>
      <c r="K427" s="382"/>
    </row>
    <row r="428" spans="1:11">
      <c r="A428" s="881"/>
      <c r="B428" s="882"/>
      <c r="C428" s="883"/>
      <c r="D428" s="884"/>
      <c r="E428" s="882"/>
      <c r="F428" s="880"/>
      <c r="G428" s="381"/>
      <c r="H428" s="407"/>
      <c r="I428" s="407"/>
      <c r="J428" s="407"/>
      <c r="K428" s="382"/>
    </row>
    <row r="429" spans="1:11">
      <c r="A429" s="881"/>
      <c r="B429" s="882"/>
      <c r="C429" s="883"/>
      <c r="D429" s="884"/>
      <c r="E429" s="882"/>
      <c r="F429" s="880"/>
      <c r="G429" s="381"/>
      <c r="H429" s="407"/>
      <c r="I429" s="407"/>
      <c r="J429" s="407"/>
      <c r="K429" s="382"/>
    </row>
    <row r="430" spans="1:11">
      <c r="A430" s="881">
        <v>0</v>
      </c>
      <c r="B430" s="882"/>
      <c r="C430" s="883"/>
      <c r="D430" s="884"/>
      <c r="E430" s="882"/>
      <c r="F430" s="880"/>
      <c r="G430" s="381"/>
      <c r="H430" s="407"/>
      <c r="I430" s="407"/>
      <c r="J430" s="407"/>
      <c r="K430" s="382"/>
    </row>
    <row r="431" spans="1:11">
      <c r="A431" s="881">
        <v>1</v>
      </c>
      <c r="B431" s="882"/>
      <c r="C431" s="883"/>
      <c r="D431" s="884"/>
      <c r="E431" s="882"/>
      <c r="F431" s="878"/>
      <c r="G431" s="336"/>
      <c r="H431" s="407"/>
      <c r="I431" s="407"/>
      <c r="J431" s="407"/>
      <c r="K431" s="382"/>
    </row>
    <row r="432" spans="1:11">
      <c r="A432" s="881">
        <v>2</v>
      </c>
      <c r="B432" s="882"/>
      <c r="C432" s="883"/>
      <c r="D432" s="884"/>
      <c r="E432" s="882"/>
      <c r="F432" s="878"/>
      <c r="G432" s="336"/>
      <c r="H432" s="407"/>
      <c r="I432" s="407"/>
      <c r="J432" s="407"/>
      <c r="K432" s="382"/>
    </row>
    <row r="433" spans="1:11">
      <c r="A433" s="881"/>
      <c r="B433" s="882"/>
      <c r="C433" s="883"/>
      <c r="D433" s="884"/>
      <c r="E433" s="882"/>
      <c r="F433" s="878"/>
      <c r="G433" s="336"/>
      <c r="H433" s="407"/>
      <c r="I433" s="407"/>
      <c r="J433" s="407"/>
      <c r="K433" s="382"/>
    </row>
    <row r="434" spans="1:11">
      <c r="A434" s="877"/>
      <c r="B434" s="878"/>
      <c r="C434" s="372"/>
      <c r="D434" s="879"/>
      <c r="E434" s="878"/>
      <c r="F434" s="878"/>
      <c r="G434" s="336"/>
      <c r="H434" s="407"/>
      <c r="I434" s="407"/>
      <c r="J434" s="407"/>
      <c r="K434" s="382"/>
    </row>
    <row r="435" spans="1:11">
      <c r="A435" s="877"/>
      <c r="B435" s="878"/>
      <c r="C435" s="372"/>
      <c r="D435" s="879"/>
      <c r="E435" s="878"/>
      <c r="F435" s="878"/>
      <c r="G435" s="336"/>
      <c r="H435" s="407"/>
      <c r="I435" s="407"/>
      <c r="J435" s="407"/>
      <c r="K435" s="382"/>
    </row>
  </sheetData>
  <sheetProtection sheet="1" objects="1" scenarios="1"/>
  <protectedRanges>
    <protectedRange sqref="G2" name="Range3"/>
    <protectedRange sqref="G2" name="Range1"/>
    <protectedRange sqref="G2:G1048576" name="Range2"/>
    <protectedRange sqref="G1" name="Range1_1"/>
  </protectedRanges>
  <mergeCells count="109">
    <mergeCell ref="B400:G400"/>
    <mergeCell ref="B373:G373"/>
    <mergeCell ref="B376:G376"/>
    <mergeCell ref="B378:G378"/>
    <mergeCell ref="B379:G379"/>
    <mergeCell ref="B383:G383"/>
    <mergeCell ref="B387:G387"/>
    <mergeCell ref="B336:G336"/>
    <mergeCell ref="B340:G340"/>
    <mergeCell ref="B343:G343"/>
    <mergeCell ref="B358:G358"/>
    <mergeCell ref="B362:G362"/>
    <mergeCell ref="B370:G370"/>
    <mergeCell ref="B302:G302"/>
    <mergeCell ref="B311:G311"/>
    <mergeCell ref="B318:G318"/>
    <mergeCell ref="B324:G324"/>
    <mergeCell ref="B333:G333"/>
    <mergeCell ref="B334:G334"/>
    <mergeCell ref="B239:G239"/>
    <mergeCell ref="B242:G242"/>
    <mergeCell ref="B280:G280"/>
    <mergeCell ref="B289:G289"/>
    <mergeCell ref="B290:G290"/>
    <mergeCell ref="B294:G294"/>
    <mergeCell ref="B212:G212"/>
    <mergeCell ref="B215:G215"/>
    <mergeCell ref="B219:G219"/>
    <mergeCell ref="B227:G227"/>
    <mergeCell ref="B235:G235"/>
    <mergeCell ref="B237:G237"/>
    <mergeCell ref="B179:G179"/>
    <mergeCell ref="B183:G183"/>
    <mergeCell ref="B184:G184"/>
    <mergeCell ref="B189:G189"/>
    <mergeCell ref="B195:G195"/>
    <mergeCell ref="B206:G206"/>
    <mergeCell ref="B145:G145"/>
    <mergeCell ref="B150:G150"/>
    <mergeCell ref="B159:G159"/>
    <mergeCell ref="B165:G165"/>
    <mergeCell ref="B173:G173"/>
    <mergeCell ref="B176:G176"/>
    <mergeCell ref="B102:G102"/>
    <mergeCell ref="B106:G106"/>
    <mergeCell ref="B112:G112"/>
    <mergeCell ref="B121:G121"/>
    <mergeCell ref="B136:G136"/>
    <mergeCell ref="B144:G144"/>
    <mergeCell ref="B67:G67"/>
    <mergeCell ref="B77:G77"/>
    <mergeCell ref="B80:G80"/>
    <mergeCell ref="B82:G82"/>
    <mergeCell ref="B83:G83"/>
    <mergeCell ref="B98:G98"/>
    <mergeCell ref="B42:G42"/>
    <mergeCell ref="B44:G44"/>
    <mergeCell ref="B54:G54"/>
    <mergeCell ref="B56:F56"/>
    <mergeCell ref="B57:G57"/>
    <mergeCell ref="B62:G62"/>
    <mergeCell ref="B35:I35"/>
    <mergeCell ref="B36:I36"/>
    <mergeCell ref="B37:I37"/>
    <mergeCell ref="A38:I38"/>
    <mergeCell ref="A39:G39"/>
    <mergeCell ref="B41:G41"/>
    <mergeCell ref="B29:I29"/>
    <mergeCell ref="B30:I30"/>
    <mergeCell ref="B31:I31"/>
    <mergeCell ref="B32:I32"/>
    <mergeCell ref="B33:I33"/>
    <mergeCell ref="B34:I34"/>
    <mergeCell ref="B23:I23"/>
    <mergeCell ref="B24:I24"/>
    <mergeCell ref="B25:I25"/>
    <mergeCell ref="B26:I26"/>
    <mergeCell ref="B27:I27"/>
    <mergeCell ref="B28:I28"/>
    <mergeCell ref="A17:I17"/>
    <mergeCell ref="B18:I18"/>
    <mergeCell ref="B19:I19"/>
    <mergeCell ref="B20:I20"/>
    <mergeCell ref="B21:I21"/>
    <mergeCell ref="B22:I22"/>
    <mergeCell ref="C9:E9"/>
    <mergeCell ref="F9:I16"/>
    <mergeCell ref="C10:E10"/>
    <mergeCell ref="C11:E11"/>
    <mergeCell ref="C12:E12"/>
    <mergeCell ref="C13:E13"/>
    <mergeCell ref="C14:E14"/>
    <mergeCell ref="C15:E15"/>
    <mergeCell ref="C16:E16"/>
    <mergeCell ref="A1:F1"/>
    <mergeCell ref="A3:I3"/>
    <mergeCell ref="A6:B6"/>
    <mergeCell ref="C6:E6"/>
    <mergeCell ref="G6:I6"/>
    <mergeCell ref="A7:I7"/>
    <mergeCell ref="A8:E8"/>
    <mergeCell ref="F8:I8"/>
    <mergeCell ref="A4:B4"/>
    <mergeCell ref="C4:E4"/>
    <mergeCell ref="G4:I4"/>
    <mergeCell ref="A5:B5"/>
    <mergeCell ref="C5:E5"/>
    <mergeCell ref="G5:I5"/>
    <mergeCell ref="A2:F2"/>
  </mergeCells>
  <dataValidations count="1">
    <dataValidation type="list" allowBlank="1" showInputMessage="1" showErrorMessage="1" sqref="D3:D41 D429:D435 D43:D416">
      <formula1>$A$430:$A$432</formula1>
    </dataValidation>
  </dataValidations>
  <pageMargins left="0.7" right="0.7" top="0.75" bottom="0.75" header="0.3" footer="0.3"/>
  <pageSetup paperSize="9" scale="64" orientation="portrait" r:id="rId1"/>
  <colBreaks count="1" manualBreakCount="1">
    <brk id="9" max="1048575" man="1"/>
  </colBreaks>
</worksheet>
</file>

<file path=xl/worksheets/sheet5.xml><?xml version="1.0" encoding="utf-8"?>
<worksheet xmlns="http://schemas.openxmlformats.org/spreadsheetml/2006/main" xmlns:r="http://schemas.openxmlformats.org/officeDocument/2006/relationships">
  <sheetPr filterMode="1">
    <outlinePr summaryBelow="0" summaryRight="0"/>
  </sheetPr>
  <dimension ref="A1:Z1034"/>
  <sheetViews>
    <sheetView topLeftCell="A627" zoomScale="80" zoomScaleNormal="80" workbookViewId="0">
      <selection activeCell="I644" sqref="I644"/>
    </sheetView>
  </sheetViews>
  <sheetFormatPr defaultColWidth="14.42578125" defaultRowHeight="46.5" customHeight="1"/>
  <cols>
    <col min="1" max="1" width="15.28515625" customWidth="1"/>
    <col min="2" max="2" width="31.28515625" customWidth="1"/>
    <col min="3" max="3" width="48.7109375" customWidth="1"/>
    <col min="4" max="4" width="12.7109375" style="430" customWidth="1"/>
    <col min="5" max="5" width="11.7109375" customWidth="1"/>
    <col min="6" max="6" width="28.5703125" customWidth="1"/>
    <col min="7" max="7" width="26.42578125" customWidth="1"/>
    <col min="8" max="8" width="13" style="111" customWidth="1"/>
    <col min="9" max="9" width="17.85546875" style="111" customWidth="1"/>
    <col min="10" max="10" width="13.85546875" style="527" customWidth="1"/>
    <col min="11" max="11" width="9.140625" style="527" customWidth="1"/>
    <col min="12" max="12" width="20.42578125" style="527" customWidth="1"/>
    <col min="13" max="26" width="9.140625" customWidth="1"/>
  </cols>
  <sheetData>
    <row r="1" spans="1:26" ht="46.5" customHeight="1">
      <c r="A1" s="1076" t="s">
        <v>0</v>
      </c>
      <c r="B1" s="1077"/>
      <c r="C1" s="1077"/>
      <c r="D1" s="1077"/>
      <c r="E1" s="1077"/>
      <c r="F1" s="1078"/>
      <c r="G1" s="750" t="s">
        <v>5518</v>
      </c>
      <c r="H1" s="110"/>
      <c r="I1" s="110"/>
      <c r="J1" s="847"/>
      <c r="K1" s="848"/>
      <c r="L1" s="847"/>
      <c r="M1" s="1"/>
      <c r="N1" s="1"/>
      <c r="O1" s="1"/>
      <c r="P1" s="1"/>
      <c r="Q1" s="1"/>
      <c r="R1" s="1"/>
      <c r="S1" s="1"/>
      <c r="T1" s="1"/>
      <c r="U1" s="1"/>
      <c r="V1" s="1"/>
      <c r="W1" s="1"/>
      <c r="X1" s="1"/>
      <c r="Y1" s="1"/>
      <c r="Z1" s="1"/>
    </row>
    <row r="2" spans="1:26" ht="46.5" customHeight="1">
      <c r="A2" s="1202" t="s">
        <v>1952</v>
      </c>
      <c r="B2" s="1203"/>
      <c r="C2" s="1203"/>
      <c r="D2" s="1203"/>
      <c r="E2" s="1203"/>
      <c r="F2" s="1203"/>
      <c r="G2" s="634">
        <v>4</v>
      </c>
      <c r="H2" s="110"/>
      <c r="I2" s="110"/>
      <c r="J2" s="849"/>
      <c r="K2" s="850"/>
      <c r="L2" s="849"/>
      <c r="M2" s="1"/>
      <c r="N2" s="1"/>
      <c r="O2" s="1"/>
      <c r="P2" s="1"/>
      <c r="Q2" s="1"/>
      <c r="R2" s="1"/>
      <c r="S2" s="1"/>
      <c r="T2" s="1"/>
      <c r="U2" s="1"/>
      <c r="V2" s="1"/>
      <c r="W2" s="1"/>
      <c r="X2" s="1"/>
      <c r="Y2" s="1"/>
      <c r="Z2" s="1"/>
    </row>
    <row r="3" spans="1:26" ht="46.5" customHeight="1">
      <c r="A3" s="83" t="s">
        <v>1953</v>
      </c>
      <c r="B3" s="5" t="s">
        <v>1955</v>
      </c>
      <c r="C3" s="84" t="s">
        <v>1956</v>
      </c>
      <c r="D3" s="546" t="s">
        <v>1958</v>
      </c>
      <c r="E3" s="4" t="s">
        <v>1959</v>
      </c>
      <c r="F3" s="84" t="s">
        <v>1960</v>
      </c>
      <c r="G3" s="84" t="s">
        <v>1961</v>
      </c>
      <c r="H3" s="110" t="s">
        <v>1962</v>
      </c>
      <c r="I3" s="110" t="s">
        <v>1963</v>
      </c>
      <c r="J3" s="851"/>
      <c r="K3" s="852"/>
      <c r="L3" s="851"/>
      <c r="M3" s="1"/>
      <c r="N3" s="1"/>
      <c r="O3" s="1"/>
      <c r="P3" s="1"/>
      <c r="Q3" s="1"/>
      <c r="R3" s="1"/>
      <c r="S3" s="1"/>
      <c r="T3" s="1"/>
      <c r="U3" s="1"/>
      <c r="V3" s="1"/>
      <c r="W3" s="1"/>
      <c r="X3" s="1"/>
      <c r="Y3" s="1"/>
      <c r="Z3" s="1"/>
    </row>
    <row r="4" spans="1:26" ht="46.5" customHeight="1">
      <c r="A4" s="85"/>
      <c r="B4" s="1204" t="s">
        <v>15</v>
      </c>
      <c r="C4" s="1204"/>
      <c r="D4" s="1204"/>
      <c r="E4" s="1204"/>
      <c r="F4" s="1204"/>
      <c r="G4" s="1204"/>
      <c r="H4" s="110">
        <f>H5+H24+H33+H37</f>
        <v>0</v>
      </c>
      <c r="I4" s="110">
        <f>I5+I24+I33+I37</f>
        <v>26</v>
      </c>
      <c r="J4" s="453"/>
      <c r="K4" s="514"/>
      <c r="L4" s="514"/>
      <c r="M4" s="1"/>
      <c r="N4" s="1"/>
      <c r="O4" s="1"/>
      <c r="P4" s="1"/>
      <c r="Q4" s="1"/>
      <c r="R4" s="1"/>
      <c r="S4" s="1"/>
      <c r="T4" s="1"/>
      <c r="U4" s="1"/>
      <c r="V4" s="1"/>
      <c r="W4" s="1"/>
      <c r="X4" s="1"/>
      <c r="Y4" s="1"/>
      <c r="Z4" s="1"/>
    </row>
    <row r="5" spans="1:26" ht="46.5" customHeight="1">
      <c r="A5" s="86" t="s">
        <v>16</v>
      </c>
      <c r="B5" s="1205" t="s">
        <v>1914</v>
      </c>
      <c r="C5" s="1206"/>
      <c r="D5" s="1206"/>
      <c r="E5" s="1206"/>
      <c r="F5" s="1206"/>
      <c r="G5" s="1207"/>
      <c r="H5" s="110">
        <f>SUM(D8:D23)</f>
        <v>0</v>
      </c>
      <c r="I5" s="110">
        <f>COUNT(D8:D23)*2</f>
        <v>6</v>
      </c>
      <c r="J5" s="453"/>
      <c r="K5" s="514"/>
      <c r="L5" s="514"/>
      <c r="M5" s="1"/>
      <c r="N5" s="1"/>
      <c r="O5" s="1"/>
      <c r="P5" s="1"/>
      <c r="Q5" s="1"/>
      <c r="R5" s="1"/>
      <c r="S5" s="1"/>
      <c r="T5" s="1"/>
      <c r="U5" s="1"/>
      <c r="V5" s="1"/>
      <c r="W5" s="1"/>
      <c r="X5" s="1"/>
      <c r="Y5" s="1"/>
      <c r="Z5" s="1"/>
    </row>
    <row r="6" spans="1:26" ht="28.5" hidden="1" customHeight="1">
      <c r="A6" s="14" t="s">
        <v>19</v>
      </c>
      <c r="B6" s="26" t="s">
        <v>21</v>
      </c>
      <c r="C6" s="11"/>
      <c r="D6" s="428"/>
      <c r="E6" s="21"/>
      <c r="F6" s="11"/>
      <c r="G6" s="11"/>
      <c r="H6" s="1"/>
      <c r="I6" s="1"/>
      <c r="J6" s="1"/>
      <c r="K6" s="1"/>
      <c r="L6" s="1"/>
      <c r="M6" s="1"/>
      <c r="N6" s="1"/>
      <c r="O6" s="1"/>
      <c r="P6" s="1"/>
      <c r="Q6" s="1"/>
      <c r="R6" s="1"/>
      <c r="S6" s="1"/>
      <c r="T6" s="1"/>
      <c r="U6" s="1"/>
      <c r="V6" s="1"/>
      <c r="W6" s="1"/>
      <c r="X6" s="1"/>
      <c r="Y6" s="1"/>
      <c r="Z6" s="1"/>
    </row>
    <row r="7" spans="1:26" ht="28.5" hidden="1" customHeight="1">
      <c r="A7" s="14" t="s">
        <v>22</v>
      </c>
      <c r="B7" s="433" t="s">
        <v>23</v>
      </c>
      <c r="C7" s="434"/>
      <c r="D7" s="435"/>
      <c r="E7" s="436"/>
      <c r="F7" s="434"/>
      <c r="G7" s="434"/>
      <c r="H7" s="1"/>
      <c r="I7" s="1"/>
      <c r="J7" s="1"/>
      <c r="K7" s="1"/>
      <c r="L7" s="1"/>
      <c r="M7" s="1"/>
      <c r="N7" s="1"/>
      <c r="O7" s="1"/>
      <c r="P7" s="1"/>
      <c r="Q7" s="1"/>
      <c r="R7" s="1"/>
      <c r="S7" s="1"/>
      <c r="T7" s="1"/>
      <c r="U7" s="1"/>
      <c r="V7" s="1"/>
      <c r="W7" s="1"/>
      <c r="X7" s="1"/>
      <c r="Y7" s="1"/>
      <c r="Z7" s="1"/>
    </row>
    <row r="8" spans="1:26" ht="46.5" customHeight="1">
      <c r="A8" s="547" t="s">
        <v>24</v>
      </c>
      <c r="B8" s="437" t="s">
        <v>25</v>
      </c>
      <c r="C8" s="455" t="s">
        <v>1979</v>
      </c>
      <c r="D8" s="446">
        <v>0</v>
      </c>
      <c r="E8" s="440" t="s">
        <v>87</v>
      </c>
      <c r="F8" s="455" t="s">
        <v>1980</v>
      </c>
      <c r="G8" s="441"/>
      <c r="H8" s="110"/>
      <c r="I8" s="110"/>
      <c r="J8" s="453"/>
      <c r="K8" s="514"/>
      <c r="L8" s="514"/>
      <c r="M8" s="1"/>
      <c r="N8" s="1"/>
      <c r="O8" s="1"/>
      <c r="P8" s="1"/>
      <c r="Q8" s="1"/>
      <c r="R8" s="1"/>
      <c r="S8" s="1"/>
      <c r="T8" s="1"/>
      <c r="U8" s="1"/>
      <c r="V8" s="1"/>
      <c r="W8" s="1"/>
      <c r="X8" s="1"/>
      <c r="Y8" s="1"/>
      <c r="Z8" s="1"/>
    </row>
    <row r="9" spans="1:26" ht="28.5" hidden="1" customHeight="1">
      <c r="A9" s="459" t="s">
        <v>29</v>
      </c>
      <c r="B9" s="437" t="s">
        <v>30</v>
      </c>
      <c r="C9" s="441"/>
      <c r="D9" s="446"/>
      <c r="E9" s="440"/>
      <c r="F9" s="441"/>
      <c r="G9" s="441"/>
      <c r="H9" s="1"/>
      <c r="I9" s="1"/>
      <c r="J9" s="1"/>
      <c r="K9" s="1"/>
      <c r="L9" s="1"/>
      <c r="M9" s="1"/>
      <c r="N9" s="1"/>
      <c r="O9" s="1"/>
      <c r="P9" s="1"/>
      <c r="Q9" s="1"/>
      <c r="R9" s="1"/>
      <c r="S9" s="1"/>
      <c r="T9" s="1"/>
      <c r="U9" s="1"/>
      <c r="V9" s="1"/>
      <c r="W9" s="1"/>
      <c r="X9" s="1"/>
      <c r="Y9" s="1"/>
      <c r="Z9" s="1"/>
    </row>
    <row r="10" spans="1:26" ht="28.5" hidden="1" customHeight="1">
      <c r="A10" s="459" t="s">
        <v>34</v>
      </c>
      <c r="B10" s="437" t="s">
        <v>35</v>
      </c>
      <c r="C10" s="441"/>
      <c r="D10" s="446"/>
      <c r="E10" s="440"/>
      <c r="F10" s="441"/>
      <c r="G10" s="441"/>
      <c r="H10" s="1"/>
      <c r="I10" s="1"/>
      <c r="J10" s="1"/>
      <c r="K10" s="1"/>
      <c r="L10" s="1"/>
      <c r="M10" s="1"/>
      <c r="N10" s="1"/>
      <c r="O10" s="1"/>
      <c r="P10" s="1"/>
      <c r="Q10" s="1"/>
      <c r="R10" s="1"/>
      <c r="S10" s="1"/>
      <c r="T10" s="1"/>
      <c r="U10" s="1"/>
      <c r="V10" s="1"/>
      <c r="W10" s="1"/>
      <c r="X10" s="1"/>
      <c r="Y10" s="1"/>
      <c r="Z10" s="1"/>
    </row>
    <row r="11" spans="1:26" ht="28.5" hidden="1" customHeight="1">
      <c r="A11" s="459" t="s">
        <v>36</v>
      </c>
      <c r="B11" s="437" t="s">
        <v>39</v>
      </c>
      <c r="C11" s="441"/>
      <c r="D11" s="446"/>
      <c r="E11" s="440"/>
      <c r="F11" s="441"/>
      <c r="G11" s="441"/>
      <c r="H11" s="1"/>
      <c r="I11" s="1"/>
      <c r="J11" s="1"/>
      <c r="K11" s="1"/>
      <c r="L11" s="1"/>
      <c r="M11" s="1"/>
      <c r="N11" s="1"/>
      <c r="O11" s="1"/>
      <c r="P11" s="1"/>
      <c r="Q11" s="1"/>
      <c r="R11" s="1"/>
      <c r="S11" s="1"/>
      <c r="T11" s="1"/>
      <c r="U11" s="1"/>
      <c r="V11" s="1"/>
      <c r="W11" s="1"/>
      <c r="X11" s="1"/>
      <c r="Y11" s="1"/>
      <c r="Z11" s="1"/>
    </row>
    <row r="12" spans="1:26" ht="28.5" hidden="1" customHeight="1">
      <c r="A12" s="459" t="s">
        <v>54</v>
      </c>
      <c r="B12" s="437" t="s">
        <v>45</v>
      </c>
      <c r="C12" s="441"/>
      <c r="D12" s="446"/>
      <c r="E12" s="440"/>
      <c r="F12" s="441"/>
      <c r="G12" s="441"/>
      <c r="H12" s="1"/>
      <c r="I12" s="1"/>
      <c r="J12" s="1"/>
      <c r="K12" s="1"/>
      <c r="L12" s="1"/>
      <c r="M12" s="1"/>
      <c r="N12" s="1"/>
      <c r="O12" s="1"/>
      <c r="P12" s="1"/>
      <c r="Q12" s="1"/>
      <c r="R12" s="1"/>
      <c r="S12" s="1"/>
      <c r="T12" s="1"/>
      <c r="U12" s="1"/>
      <c r="V12" s="1"/>
      <c r="W12" s="1"/>
      <c r="X12" s="1"/>
      <c r="Y12" s="1"/>
      <c r="Z12" s="1"/>
    </row>
    <row r="13" spans="1:26" ht="28.5" hidden="1" customHeight="1">
      <c r="A13" s="459" t="s">
        <v>46</v>
      </c>
      <c r="B13" s="437" t="s">
        <v>47</v>
      </c>
      <c r="C13" s="441"/>
      <c r="D13" s="446"/>
      <c r="E13" s="440"/>
      <c r="F13" s="441"/>
      <c r="G13" s="441"/>
      <c r="H13" s="1"/>
      <c r="I13" s="1"/>
      <c r="J13" s="1"/>
      <c r="K13" s="1"/>
      <c r="L13" s="1"/>
      <c r="M13" s="1"/>
      <c r="N13" s="1"/>
      <c r="O13" s="1"/>
      <c r="P13" s="1"/>
      <c r="Q13" s="1"/>
      <c r="R13" s="1"/>
      <c r="S13" s="1"/>
      <c r="T13" s="1"/>
      <c r="U13" s="1"/>
      <c r="V13" s="1"/>
      <c r="W13" s="1"/>
      <c r="X13" s="1"/>
      <c r="Y13" s="1"/>
      <c r="Z13" s="1"/>
    </row>
    <row r="14" spans="1:26" ht="28.5" hidden="1" customHeight="1">
      <c r="A14" s="459" t="s">
        <v>59</v>
      </c>
      <c r="B14" s="437" t="s">
        <v>49</v>
      </c>
      <c r="C14" s="441"/>
      <c r="D14" s="446"/>
      <c r="E14" s="440"/>
      <c r="F14" s="441"/>
      <c r="G14" s="441"/>
      <c r="H14" s="1"/>
      <c r="I14" s="1"/>
      <c r="J14" s="1"/>
      <c r="K14" s="1"/>
      <c r="L14" s="1"/>
      <c r="M14" s="1"/>
      <c r="N14" s="1"/>
      <c r="O14" s="1"/>
      <c r="P14" s="1"/>
      <c r="Q14" s="1"/>
      <c r="R14" s="1"/>
      <c r="S14" s="1"/>
      <c r="T14" s="1"/>
      <c r="U14" s="1"/>
      <c r="V14" s="1"/>
      <c r="W14" s="1"/>
      <c r="X14" s="1"/>
      <c r="Y14" s="1"/>
      <c r="Z14" s="1"/>
    </row>
    <row r="15" spans="1:26" ht="28.5" hidden="1" customHeight="1">
      <c r="A15" s="459" t="s">
        <v>50</v>
      </c>
      <c r="B15" s="437" t="s">
        <v>51</v>
      </c>
      <c r="C15" s="441"/>
      <c r="D15" s="446"/>
      <c r="E15" s="440"/>
      <c r="F15" s="441"/>
      <c r="G15" s="441"/>
      <c r="H15" s="1"/>
      <c r="I15" s="1"/>
      <c r="J15" s="1"/>
      <c r="K15" s="1"/>
      <c r="L15" s="1"/>
      <c r="M15" s="1"/>
      <c r="N15" s="1"/>
      <c r="O15" s="1"/>
      <c r="P15" s="1"/>
      <c r="Q15" s="1"/>
      <c r="R15" s="1"/>
      <c r="S15" s="1"/>
      <c r="T15" s="1"/>
      <c r="U15" s="1"/>
      <c r="V15" s="1"/>
      <c r="W15" s="1"/>
      <c r="X15" s="1"/>
      <c r="Y15" s="1"/>
      <c r="Z15" s="1"/>
    </row>
    <row r="16" spans="1:26" ht="28.5" hidden="1" customHeight="1">
      <c r="A16" s="459" t="s">
        <v>52</v>
      </c>
      <c r="B16" s="437" t="s">
        <v>53</v>
      </c>
      <c r="C16" s="441"/>
      <c r="D16" s="446"/>
      <c r="E16" s="440"/>
      <c r="F16" s="441"/>
      <c r="G16" s="441"/>
      <c r="H16" s="1"/>
      <c r="I16" s="1"/>
      <c r="J16" s="1"/>
      <c r="K16" s="1"/>
      <c r="L16" s="1"/>
      <c r="M16" s="1"/>
      <c r="N16" s="1"/>
      <c r="O16" s="1"/>
      <c r="P16" s="1"/>
      <c r="Q16" s="1"/>
      <c r="R16" s="1"/>
      <c r="S16" s="1"/>
      <c r="T16" s="1"/>
      <c r="U16" s="1"/>
      <c r="V16" s="1"/>
      <c r="W16" s="1"/>
      <c r="X16" s="1"/>
      <c r="Y16" s="1"/>
      <c r="Z16" s="1"/>
    </row>
    <row r="17" spans="1:26" ht="28.5" hidden="1" customHeight="1">
      <c r="A17" s="459" t="s">
        <v>55</v>
      </c>
      <c r="B17" s="437" t="s">
        <v>56</v>
      </c>
      <c r="C17" s="441"/>
      <c r="D17" s="446"/>
      <c r="E17" s="440"/>
      <c r="F17" s="441"/>
      <c r="G17" s="441"/>
      <c r="H17" s="1"/>
      <c r="I17" s="1"/>
      <c r="J17" s="1"/>
      <c r="K17" s="1"/>
      <c r="L17" s="1"/>
      <c r="M17" s="1"/>
      <c r="N17" s="1"/>
      <c r="O17" s="1"/>
      <c r="P17" s="1"/>
      <c r="Q17" s="1"/>
      <c r="R17" s="1"/>
      <c r="S17" s="1"/>
      <c r="T17" s="1"/>
      <c r="U17" s="1"/>
      <c r="V17" s="1"/>
      <c r="W17" s="1"/>
      <c r="X17" s="1"/>
      <c r="Y17" s="1"/>
      <c r="Z17" s="1"/>
    </row>
    <row r="18" spans="1:26" ht="28.5" hidden="1" customHeight="1">
      <c r="A18" s="459" t="s">
        <v>64</v>
      </c>
      <c r="B18" s="437" t="s">
        <v>58</v>
      </c>
      <c r="C18" s="441"/>
      <c r="D18" s="446"/>
      <c r="E18" s="440"/>
      <c r="F18" s="441"/>
      <c r="G18" s="441"/>
      <c r="H18" s="1"/>
      <c r="I18" s="1"/>
      <c r="J18" s="1"/>
      <c r="K18" s="1"/>
      <c r="L18" s="1"/>
      <c r="M18" s="1"/>
      <c r="N18" s="1"/>
      <c r="O18" s="1"/>
      <c r="P18" s="1"/>
      <c r="Q18" s="1"/>
      <c r="R18" s="1"/>
      <c r="S18" s="1"/>
      <c r="T18" s="1"/>
      <c r="U18" s="1"/>
      <c r="V18" s="1"/>
      <c r="W18" s="1"/>
      <c r="X18" s="1"/>
      <c r="Y18" s="1"/>
      <c r="Z18" s="1"/>
    </row>
    <row r="19" spans="1:26" ht="46.5" customHeight="1">
      <c r="A19" s="547" t="s">
        <v>70</v>
      </c>
      <c r="B19" s="437" t="s">
        <v>61</v>
      </c>
      <c r="C19" s="444" t="s">
        <v>1987</v>
      </c>
      <c r="D19" s="446">
        <v>0</v>
      </c>
      <c r="E19" s="440" t="s">
        <v>137</v>
      </c>
      <c r="F19" s="441"/>
      <c r="G19" s="441"/>
      <c r="H19" s="110"/>
      <c r="I19" s="110"/>
      <c r="J19" s="453"/>
      <c r="K19" s="514"/>
      <c r="L19" s="514"/>
      <c r="M19" s="1"/>
      <c r="N19" s="1"/>
      <c r="O19" s="1"/>
      <c r="P19" s="1"/>
      <c r="Q19" s="1"/>
      <c r="R19" s="1"/>
      <c r="S19" s="1"/>
      <c r="T19" s="1"/>
      <c r="U19" s="1"/>
      <c r="V19" s="1"/>
      <c r="W19" s="1"/>
      <c r="X19" s="1"/>
      <c r="Y19" s="1"/>
      <c r="Z19" s="1"/>
    </row>
    <row r="20" spans="1:26" ht="28.5" hidden="1" customHeight="1">
      <c r="A20" s="459" t="s">
        <v>65</v>
      </c>
      <c r="B20" s="437" t="s">
        <v>67</v>
      </c>
      <c r="C20" s="441"/>
      <c r="D20" s="446"/>
      <c r="E20" s="440"/>
      <c r="F20" s="441"/>
      <c r="G20" s="441"/>
      <c r="H20" s="1"/>
      <c r="I20" s="1"/>
      <c r="J20" s="1"/>
      <c r="K20" s="1"/>
      <c r="L20" s="1"/>
      <c r="M20" s="1"/>
      <c r="N20" s="1"/>
      <c r="O20" s="1"/>
      <c r="P20" s="1"/>
      <c r="Q20" s="1"/>
      <c r="R20" s="1"/>
      <c r="S20" s="1"/>
      <c r="T20" s="1"/>
      <c r="U20" s="1"/>
      <c r="V20" s="1"/>
      <c r="W20" s="1"/>
      <c r="X20" s="1"/>
      <c r="Y20" s="1"/>
      <c r="Z20" s="1"/>
    </row>
    <row r="21" spans="1:26" ht="28.5" hidden="1" customHeight="1">
      <c r="A21" s="459" t="s">
        <v>81</v>
      </c>
      <c r="B21" s="437" t="s">
        <v>71</v>
      </c>
      <c r="C21" s="441"/>
      <c r="D21" s="446"/>
      <c r="E21" s="440"/>
      <c r="F21" s="441"/>
      <c r="G21" s="441"/>
      <c r="H21" s="1"/>
      <c r="I21" s="1"/>
      <c r="J21" s="1"/>
      <c r="K21" s="1"/>
      <c r="L21" s="1"/>
      <c r="M21" s="1"/>
      <c r="N21" s="1"/>
      <c r="O21" s="1"/>
      <c r="P21" s="1"/>
      <c r="Q21" s="1"/>
      <c r="R21" s="1"/>
      <c r="S21" s="1"/>
      <c r="T21" s="1"/>
      <c r="U21" s="1"/>
      <c r="V21" s="1"/>
      <c r="W21" s="1"/>
      <c r="X21" s="1"/>
      <c r="Y21" s="1"/>
      <c r="Z21" s="1"/>
    </row>
    <row r="22" spans="1:26" ht="28.5" hidden="1" customHeight="1">
      <c r="A22" s="548" t="s">
        <v>75</v>
      </c>
      <c r="B22" s="437" t="s">
        <v>76</v>
      </c>
      <c r="C22" s="342"/>
      <c r="D22" s="446"/>
      <c r="E22" s="440"/>
      <c r="F22" s="441"/>
      <c r="G22" s="441"/>
      <c r="H22" s="1"/>
      <c r="I22" s="1"/>
      <c r="J22" s="1"/>
      <c r="K22" s="1"/>
      <c r="L22" s="1"/>
      <c r="M22" s="1"/>
      <c r="N22" s="1"/>
      <c r="O22" s="1"/>
      <c r="P22" s="1"/>
      <c r="Q22" s="1"/>
      <c r="R22" s="1"/>
      <c r="S22" s="1"/>
      <c r="T22" s="1"/>
      <c r="U22" s="1"/>
      <c r="V22" s="1"/>
      <c r="W22" s="1"/>
      <c r="X22" s="1"/>
      <c r="Y22" s="1"/>
      <c r="Z22" s="1"/>
    </row>
    <row r="23" spans="1:26" ht="46.5" customHeight="1">
      <c r="A23" s="547" t="s">
        <v>77</v>
      </c>
      <c r="B23" s="437" t="s">
        <v>78</v>
      </c>
      <c r="C23" s="342" t="s">
        <v>1990</v>
      </c>
      <c r="D23" s="446">
        <v>0</v>
      </c>
      <c r="E23" s="440" t="s">
        <v>87</v>
      </c>
      <c r="F23" s="441"/>
      <c r="G23" s="441"/>
      <c r="H23" s="110"/>
      <c r="I23" s="110"/>
      <c r="J23" s="453"/>
      <c r="K23" s="514"/>
      <c r="L23" s="514"/>
      <c r="M23" s="1"/>
      <c r="N23" s="1"/>
      <c r="O23" s="1"/>
      <c r="P23" s="1"/>
      <c r="Q23" s="1"/>
      <c r="R23" s="1"/>
      <c r="S23" s="1"/>
      <c r="T23" s="1"/>
      <c r="U23" s="1"/>
      <c r="V23" s="1"/>
      <c r="W23" s="1"/>
      <c r="X23" s="1"/>
      <c r="Y23" s="1"/>
      <c r="Z23" s="1"/>
    </row>
    <row r="24" spans="1:26" ht="46.5" customHeight="1">
      <c r="A24" s="547" t="s">
        <v>79</v>
      </c>
      <c r="B24" s="1188" t="s">
        <v>1915</v>
      </c>
      <c r="C24" s="1189"/>
      <c r="D24" s="1189"/>
      <c r="E24" s="1189"/>
      <c r="F24" s="1189"/>
      <c r="G24" s="1190"/>
      <c r="H24" s="110">
        <f>SUM(D26:D31)</f>
        <v>0</v>
      </c>
      <c r="I24" s="110">
        <f>COUNT(D26:D31)*2</f>
        <v>12</v>
      </c>
      <c r="J24" s="453"/>
      <c r="K24" s="514"/>
      <c r="L24" s="514"/>
      <c r="M24" s="1"/>
      <c r="N24" s="1"/>
      <c r="O24" s="1"/>
      <c r="P24" s="1"/>
      <c r="Q24" s="1"/>
      <c r="R24" s="1"/>
      <c r="S24" s="1"/>
      <c r="T24" s="1"/>
      <c r="U24" s="1"/>
      <c r="V24" s="1"/>
      <c r="W24" s="1"/>
      <c r="X24" s="1"/>
      <c r="Y24" s="1"/>
      <c r="Z24" s="1"/>
    </row>
    <row r="25" spans="1:26" ht="28.5" hidden="1" customHeight="1">
      <c r="A25" s="459" t="s">
        <v>82</v>
      </c>
      <c r="B25" s="437" t="s">
        <v>83</v>
      </c>
      <c r="C25" s="441"/>
      <c r="D25" s="439"/>
      <c r="E25" s="440"/>
      <c r="F25" s="441"/>
      <c r="G25" s="441"/>
      <c r="H25" s="1"/>
      <c r="I25" s="1"/>
      <c r="J25" s="1"/>
      <c r="K25" s="1"/>
      <c r="L25" s="1"/>
      <c r="M25" s="1"/>
      <c r="N25" s="1"/>
      <c r="O25" s="1"/>
      <c r="P25" s="1"/>
      <c r="Q25" s="1"/>
      <c r="R25" s="1"/>
      <c r="S25" s="1"/>
      <c r="T25" s="1"/>
      <c r="U25" s="1"/>
      <c r="V25" s="1"/>
      <c r="W25" s="1"/>
      <c r="X25" s="1"/>
      <c r="Y25" s="1"/>
      <c r="Z25" s="1"/>
    </row>
    <row r="26" spans="1:26" ht="46.5" customHeight="1">
      <c r="A26" s="432" t="s">
        <v>84</v>
      </c>
      <c r="B26" s="437" t="s">
        <v>85</v>
      </c>
      <c r="C26" s="308" t="s">
        <v>1991</v>
      </c>
      <c r="D26" s="446">
        <v>0</v>
      </c>
      <c r="E26" s="440" t="s">
        <v>87</v>
      </c>
      <c r="F26" s="342" t="s">
        <v>1992</v>
      </c>
      <c r="G26" s="441"/>
      <c r="H26" s="110"/>
      <c r="I26" s="110"/>
      <c r="J26" s="453"/>
      <c r="K26" s="514"/>
      <c r="L26" s="514"/>
      <c r="M26" s="1"/>
      <c r="N26" s="1"/>
      <c r="O26" s="1"/>
      <c r="P26" s="1"/>
      <c r="Q26" s="1"/>
      <c r="R26" s="1"/>
      <c r="S26" s="1"/>
      <c r="T26" s="1"/>
      <c r="U26" s="1"/>
      <c r="V26" s="1"/>
      <c r="W26" s="1"/>
      <c r="X26" s="1"/>
      <c r="Y26" s="1"/>
      <c r="Z26" s="1"/>
    </row>
    <row r="27" spans="1:26" ht="46.5" customHeight="1">
      <c r="A27" s="432"/>
      <c r="B27" s="437"/>
      <c r="C27" s="308" t="s">
        <v>1993</v>
      </c>
      <c r="D27" s="446">
        <v>0</v>
      </c>
      <c r="E27" s="440" t="s">
        <v>87</v>
      </c>
      <c r="F27" s="342" t="s">
        <v>1994</v>
      </c>
      <c r="G27" s="441"/>
      <c r="H27" s="110"/>
      <c r="I27" s="110"/>
      <c r="J27" s="453"/>
      <c r="K27" s="514"/>
      <c r="L27" s="514"/>
      <c r="M27" s="1"/>
      <c r="N27" s="1"/>
      <c r="O27" s="1"/>
      <c r="P27" s="1"/>
      <c r="Q27" s="1"/>
      <c r="R27" s="1"/>
      <c r="S27" s="1"/>
      <c r="T27" s="1"/>
      <c r="U27" s="1"/>
      <c r="V27" s="1"/>
      <c r="W27" s="1"/>
      <c r="X27" s="1"/>
      <c r="Y27" s="1"/>
      <c r="Z27" s="1"/>
    </row>
    <row r="28" spans="1:26" ht="46.5" customHeight="1">
      <c r="A28" s="432"/>
      <c r="B28" s="437"/>
      <c r="C28" s="308" t="s">
        <v>1995</v>
      </c>
      <c r="D28" s="446">
        <v>0</v>
      </c>
      <c r="E28" s="440" t="s">
        <v>87</v>
      </c>
      <c r="F28" s="342" t="s">
        <v>1996</v>
      </c>
      <c r="G28" s="441"/>
      <c r="H28" s="110"/>
      <c r="I28" s="110"/>
      <c r="J28" s="453"/>
      <c r="K28" s="514"/>
      <c r="L28" s="514"/>
      <c r="M28" s="1"/>
      <c r="N28" s="1"/>
      <c r="O28" s="1"/>
      <c r="P28" s="1"/>
      <c r="Q28" s="1"/>
      <c r="R28" s="1"/>
      <c r="S28" s="1"/>
      <c r="T28" s="1"/>
      <c r="U28" s="1"/>
      <c r="V28" s="1"/>
      <c r="W28" s="1"/>
      <c r="X28" s="1"/>
      <c r="Y28" s="1"/>
      <c r="Z28" s="1"/>
    </row>
    <row r="29" spans="1:26" ht="46.5" customHeight="1">
      <c r="A29" s="432"/>
      <c r="B29" s="437"/>
      <c r="C29" s="308" t="s">
        <v>1997</v>
      </c>
      <c r="D29" s="446">
        <v>0</v>
      </c>
      <c r="E29" s="440" t="s">
        <v>87</v>
      </c>
      <c r="F29" s="342" t="s">
        <v>1998</v>
      </c>
      <c r="G29" s="441"/>
      <c r="H29" s="110"/>
      <c r="I29" s="110"/>
      <c r="J29" s="453"/>
      <c r="K29" s="514"/>
      <c r="L29" s="514"/>
      <c r="M29" s="1"/>
      <c r="N29" s="1"/>
      <c r="O29" s="1"/>
      <c r="P29" s="1"/>
      <c r="Q29" s="1"/>
      <c r="R29" s="1"/>
      <c r="S29" s="1"/>
      <c r="T29" s="1"/>
      <c r="U29" s="1"/>
      <c r="V29" s="1"/>
      <c r="W29" s="1"/>
      <c r="X29" s="1"/>
      <c r="Y29" s="1"/>
      <c r="Z29" s="1"/>
    </row>
    <row r="30" spans="1:26" ht="46.5" customHeight="1">
      <c r="A30" s="432" t="s">
        <v>90</v>
      </c>
      <c r="B30" s="437" t="s">
        <v>91</v>
      </c>
      <c r="C30" s="308" t="s">
        <v>1999</v>
      </c>
      <c r="D30" s="446">
        <v>0</v>
      </c>
      <c r="E30" s="440" t="s">
        <v>87</v>
      </c>
      <c r="F30" s="441"/>
      <c r="G30" s="441"/>
      <c r="H30" s="110"/>
      <c r="I30" s="110"/>
      <c r="J30" s="453"/>
      <c r="K30" s="514"/>
      <c r="L30" s="514"/>
      <c r="M30" s="1"/>
      <c r="N30" s="1"/>
      <c r="O30" s="1"/>
      <c r="P30" s="1"/>
      <c r="Q30" s="1"/>
      <c r="R30" s="1"/>
      <c r="S30" s="1"/>
      <c r="T30" s="1"/>
      <c r="U30" s="1"/>
      <c r="V30" s="1"/>
      <c r="W30" s="1"/>
      <c r="X30" s="1"/>
      <c r="Y30" s="1"/>
      <c r="Z30" s="1"/>
    </row>
    <row r="31" spans="1:26" ht="46.5" customHeight="1">
      <c r="A31" s="432" t="s">
        <v>96</v>
      </c>
      <c r="B31" s="437" t="s">
        <v>97</v>
      </c>
      <c r="C31" s="342" t="s">
        <v>2000</v>
      </c>
      <c r="D31" s="446">
        <v>0</v>
      </c>
      <c r="E31" s="440" t="s">
        <v>87</v>
      </c>
      <c r="F31" s="441"/>
      <c r="G31" s="441"/>
      <c r="H31" s="110"/>
      <c r="I31" s="110"/>
      <c r="J31" s="453"/>
      <c r="K31" s="514"/>
      <c r="L31" s="514"/>
      <c r="M31" s="1"/>
      <c r="N31" s="1"/>
      <c r="O31" s="1"/>
      <c r="P31" s="1"/>
      <c r="Q31" s="1"/>
      <c r="R31" s="1"/>
      <c r="S31" s="1"/>
      <c r="T31" s="1"/>
      <c r="U31" s="1"/>
      <c r="V31" s="1"/>
      <c r="W31" s="1"/>
      <c r="X31" s="1"/>
      <c r="Y31" s="1"/>
      <c r="Z31" s="1"/>
    </row>
    <row r="32" spans="1:26" ht="28.5" hidden="1" customHeight="1">
      <c r="A32" s="459" t="s">
        <v>98</v>
      </c>
      <c r="B32" s="437" t="s">
        <v>99</v>
      </c>
      <c r="C32" s="441"/>
      <c r="D32" s="439"/>
      <c r="E32" s="440"/>
      <c r="F32" s="441"/>
      <c r="G32" s="441"/>
      <c r="H32" s="1"/>
      <c r="I32" s="1"/>
      <c r="J32" s="1"/>
      <c r="K32" s="1"/>
      <c r="L32" s="1"/>
      <c r="M32" s="1"/>
      <c r="N32" s="1"/>
      <c r="O32" s="1"/>
      <c r="P32" s="1"/>
      <c r="Q32" s="1"/>
      <c r="R32" s="1"/>
      <c r="S32" s="1"/>
      <c r="T32" s="1"/>
      <c r="U32" s="1"/>
      <c r="V32" s="1"/>
      <c r="W32" s="1"/>
      <c r="X32" s="1"/>
      <c r="Y32" s="1"/>
      <c r="Z32" s="1"/>
    </row>
    <row r="33" spans="1:26" ht="46.5" customHeight="1">
      <c r="A33" s="549" t="s">
        <v>101</v>
      </c>
      <c r="B33" s="1188" t="s">
        <v>1922</v>
      </c>
      <c r="C33" s="1189"/>
      <c r="D33" s="1189"/>
      <c r="E33" s="1189"/>
      <c r="F33" s="1189"/>
      <c r="G33" s="1190"/>
      <c r="H33" s="110">
        <f>SUM(D34:D35)</f>
        <v>0</v>
      </c>
      <c r="I33" s="110">
        <f>COUNT(D34:D35)*2</f>
        <v>4</v>
      </c>
      <c r="J33" s="453"/>
      <c r="K33" s="514"/>
      <c r="L33" s="514"/>
      <c r="M33" s="1"/>
      <c r="N33" s="1"/>
      <c r="O33" s="1"/>
      <c r="P33" s="1"/>
      <c r="Q33" s="1"/>
      <c r="R33" s="1"/>
      <c r="S33" s="1"/>
      <c r="T33" s="1"/>
      <c r="U33" s="1"/>
      <c r="V33" s="1"/>
      <c r="W33" s="1"/>
      <c r="X33" s="1"/>
      <c r="Y33" s="1"/>
      <c r="Z33" s="1"/>
    </row>
    <row r="34" spans="1:26" ht="46.5" customHeight="1">
      <c r="A34" s="547" t="s">
        <v>104</v>
      </c>
      <c r="B34" s="437" t="s">
        <v>105</v>
      </c>
      <c r="C34" s="444" t="s">
        <v>2001</v>
      </c>
      <c r="D34" s="446">
        <v>0</v>
      </c>
      <c r="E34" s="440" t="s">
        <v>87</v>
      </c>
      <c r="F34" s="441"/>
      <c r="G34" s="441"/>
      <c r="H34" s="110"/>
      <c r="I34" s="110"/>
      <c r="J34" s="453"/>
      <c r="K34" s="514"/>
      <c r="L34" s="514"/>
      <c r="M34" s="1"/>
      <c r="N34" s="1"/>
      <c r="O34" s="1"/>
      <c r="P34" s="1"/>
      <c r="Q34" s="1"/>
      <c r="R34" s="1"/>
      <c r="S34" s="1"/>
      <c r="T34" s="1"/>
      <c r="U34" s="1"/>
      <c r="V34" s="1"/>
      <c r="W34" s="1"/>
      <c r="X34" s="1"/>
      <c r="Y34" s="1"/>
      <c r="Z34" s="1"/>
    </row>
    <row r="35" spans="1:26" ht="46.5" customHeight="1">
      <c r="A35" s="547" t="s">
        <v>106</v>
      </c>
      <c r="B35" s="437" t="s">
        <v>107</v>
      </c>
      <c r="C35" s="342" t="s">
        <v>2002</v>
      </c>
      <c r="D35" s="446">
        <v>0</v>
      </c>
      <c r="E35" s="440" t="s">
        <v>87</v>
      </c>
      <c r="F35" s="441"/>
      <c r="G35" s="441"/>
      <c r="H35" s="110"/>
      <c r="I35" s="110"/>
      <c r="J35" s="453"/>
      <c r="K35" s="514"/>
      <c r="L35" s="514"/>
      <c r="M35" s="1"/>
      <c r="N35" s="1"/>
      <c r="O35" s="1"/>
      <c r="P35" s="1"/>
      <c r="Q35" s="1"/>
      <c r="R35" s="1"/>
      <c r="S35" s="1"/>
      <c r="T35" s="1"/>
      <c r="U35" s="1"/>
      <c r="V35" s="1"/>
      <c r="W35" s="1"/>
      <c r="X35" s="1"/>
      <c r="Y35" s="1"/>
      <c r="Z35" s="1"/>
    </row>
    <row r="36" spans="1:26" ht="28.5" hidden="1" customHeight="1">
      <c r="A36" s="459" t="s">
        <v>108</v>
      </c>
      <c r="B36" s="437" t="s">
        <v>109</v>
      </c>
      <c r="C36" s="441"/>
      <c r="D36" s="439"/>
      <c r="E36" s="440"/>
      <c r="F36" s="441"/>
      <c r="G36" s="441"/>
      <c r="H36" s="1"/>
      <c r="I36" s="1"/>
      <c r="J36" s="1"/>
      <c r="K36" s="1"/>
      <c r="L36" s="1"/>
      <c r="M36" s="1"/>
      <c r="N36" s="1"/>
      <c r="O36" s="1"/>
      <c r="P36" s="1"/>
      <c r="Q36" s="1"/>
      <c r="R36" s="1"/>
      <c r="S36" s="1"/>
      <c r="T36" s="1"/>
      <c r="U36" s="1"/>
      <c r="V36" s="1"/>
      <c r="W36" s="1"/>
      <c r="X36" s="1"/>
      <c r="Y36" s="1"/>
      <c r="Z36" s="1"/>
    </row>
    <row r="37" spans="1:26" ht="46.5" customHeight="1">
      <c r="A37" s="432" t="s">
        <v>110</v>
      </c>
      <c r="B37" s="1188" t="s">
        <v>1924</v>
      </c>
      <c r="C37" s="1189"/>
      <c r="D37" s="1189"/>
      <c r="E37" s="1189"/>
      <c r="F37" s="1189"/>
      <c r="G37" s="1190"/>
      <c r="H37" s="110">
        <f>SUM(D38:D47)</f>
        <v>0</v>
      </c>
      <c r="I37" s="110">
        <f>COUNT(D38:D47)*2</f>
        <v>4</v>
      </c>
      <c r="J37" s="453"/>
      <c r="K37" s="514"/>
      <c r="L37" s="514"/>
      <c r="M37" s="1"/>
      <c r="N37" s="1"/>
      <c r="O37" s="1"/>
      <c r="P37" s="1"/>
      <c r="Q37" s="1"/>
      <c r="R37" s="1"/>
      <c r="S37" s="1"/>
      <c r="T37" s="1"/>
      <c r="U37" s="1"/>
      <c r="V37" s="1"/>
      <c r="W37" s="1"/>
      <c r="X37" s="1"/>
      <c r="Y37" s="1"/>
      <c r="Z37" s="1"/>
    </row>
    <row r="38" spans="1:26" ht="46.5" customHeight="1">
      <c r="A38" s="432" t="s">
        <v>119</v>
      </c>
      <c r="B38" s="437" t="s">
        <v>120</v>
      </c>
      <c r="C38" s="308" t="s">
        <v>2004</v>
      </c>
      <c r="D38" s="446">
        <v>0</v>
      </c>
      <c r="E38" s="440" t="s">
        <v>87</v>
      </c>
      <c r="F38" s="308" t="s">
        <v>2005</v>
      </c>
      <c r="G38" s="441"/>
      <c r="H38" s="110"/>
      <c r="I38" s="110"/>
      <c r="J38" s="453"/>
      <c r="K38" s="514"/>
      <c r="L38" s="514"/>
      <c r="M38" s="1"/>
      <c r="N38" s="1"/>
      <c r="O38" s="1"/>
      <c r="P38" s="1"/>
      <c r="Q38" s="1"/>
      <c r="R38" s="1"/>
      <c r="S38" s="1"/>
      <c r="T38" s="1"/>
      <c r="U38" s="1"/>
      <c r="V38" s="1"/>
      <c r="W38" s="1"/>
      <c r="X38" s="1"/>
      <c r="Y38" s="1"/>
      <c r="Z38" s="1"/>
    </row>
    <row r="39" spans="1:26" ht="28.5" hidden="1" customHeight="1">
      <c r="A39" s="459" t="s">
        <v>121</v>
      </c>
      <c r="B39" s="437" t="s">
        <v>122</v>
      </c>
      <c r="C39" s="441"/>
      <c r="D39" s="446"/>
      <c r="E39" s="440"/>
      <c r="F39" s="441"/>
      <c r="G39" s="441"/>
      <c r="H39" s="1"/>
      <c r="I39" s="1"/>
      <c r="J39" s="1"/>
      <c r="K39" s="1"/>
      <c r="L39" s="1"/>
      <c r="M39" s="1"/>
      <c r="N39" s="1"/>
      <c r="O39" s="1"/>
      <c r="P39" s="1"/>
      <c r="Q39" s="1"/>
      <c r="R39" s="1"/>
      <c r="S39" s="1"/>
      <c r="T39" s="1"/>
      <c r="U39" s="1"/>
      <c r="V39" s="1"/>
      <c r="W39" s="1"/>
      <c r="X39" s="1"/>
      <c r="Y39" s="1"/>
      <c r="Z39" s="1"/>
    </row>
    <row r="40" spans="1:26" ht="28.5" hidden="1" customHeight="1">
      <c r="A40" s="459" t="s">
        <v>123</v>
      </c>
      <c r="B40" s="437" t="s">
        <v>124</v>
      </c>
      <c r="C40" s="441"/>
      <c r="D40" s="446"/>
      <c r="E40" s="440"/>
      <c r="F40" s="441"/>
      <c r="G40" s="441"/>
      <c r="H40" s="1"/>
      <c r="I40" s="1"/>
      <c r="J40" s="1"/>
      <c r="K40" s="1"/>
      <c r="L40" s="1"/>
      <c r="M40" s="1"/>
      <c r="N40" s="1"/>
      <c r="O40" s="1"/>
      <c r="P40" s="1"/>
      <c r="Q40" s="1"/>
      <c r="R40" s="1"/>
      <c r="S40" s="1"/>
      <c r="T40" s="1"/>
      <c r="U40" s="1"/>
      <c r="V40" s="1"/>
      <c r="W40" s="1"/>
      <c r="X40" s="1"/>
      <c r="Y40" s="1"/>
      <c r="Z40" s="1"/>
    </row>
    <row r="41" spans="1:26" ht="28.5" hidden="1" customHeight="1">
      <c r="A41" s="459" t="s">
        <v>125</v>
      </c>
      <c r="B41" s="437" t="s">
        <v>126</v>
      </c>
      <c r="C41" s="441"/>
      <c r="D41" s="446"/>
      <c r="E41" s="440"/>
      <c r="F41" s="441"/>
      <c r="G41" s="441"/>
      <c r="H41" s="1"/>
      <c r="I41" s="1"/>
      <c r="J41" s="1"/>
      <c r="K41" s="1"/>
      <c r="L41" s="1"/>
      <c r="M41" s="1"/>
      <c r="N41" s="1"/>
      <c r="O41" s="1"/>
      <c r="P41" s="1"/>
      <c r="Q41" s="1"/>
      <c r="R41" s="1"/>
      <c r="S41" s="1"/>
      <c r="T41" s="1"/>
      <c r="U41" s="1"/>
      <c r="V41" s="1"/>
      <c r="W41" s="1"/>
      <c r="X41" s="1"/>
      <c r="Y41" s="1"/>
      <c r="Z41" s="1"/>
    </row>
    <row r="42" spans="1:26" ht="28.5" hidden="1" customHeight="1">
      <c r="A42" s="459" t="s">
        <v>127</v>
      </c>
      <c r="B42" s="437" t="s">
        <v>2006</v>
      </c>
      <c r="C42" s="441"/>
      <c r="D42" s="446"/>
      <c r="E42" s="440"/>
      <c r="F42" s="441"/>
      <c r="G42" s="441"/>
      <c r="H42" s="1"/>
      <c r="I42" s="1"/>
      <c r="J42" s="1"/>
      <c r="K42" s="1"/>
      <c r="L42" s="1"/>
      <c r="M42" s="1"/>
      <c r="N42" s="1"/>
      <c r="O42" s="1"/>
      <c r="P42" s="1"/>
      <c r="Q42" s="1"/>
      <c r="R42" s="1"/>
      <c r="S42" s="1"/>
      <c r="T42" s="1"/>
      <c r="U42" s="1"/>
      <c r="V42" s="1"/>
      <c r="W42" s="1"/>
      <c r="X42" s="1"/>
      <c r="Y42" s="1"/>
      <c r="Z42" s="1"/>
    </row>
    <row r="43" spans="1:26" ht="28.5" hidden="1" customHeight="1">
      <c r="A43" s="459" t="s">
        <v>129</v>
      </c>
      <c r="B43" s="437" t="s">
        <v>130</v>
      </c>
      <c r="C43" s="441"/>
      <c r="D43" s="446"/>
      <c r="E43" s="440"/>
      <c r="F43" s="441"/>
      <c r="G43" s="441"/>
      <c r="H43" s="1"/>
      <c r="I43" s="1"/>
      <c r="J43" s="1"/>
      <c r="K43" s="1"/>
      <c r="L43" s="1"/>
      <c r="M43" s="1"/>
      <c r="N43" s="1"/>
      <c r="O43" s="1"/>
      <c r="P43" s="1"/>
      <c r="Q43" s="1"/>
      <c r="R43" s="1"/>
      <c r="S43" s="1"/>
      <c r="T43" s="1"/>
      <c r="U43" s="1"/>
      <c r="V43" s="1"/>
      <c r="W43" s="1"/>
      <c r="X43" s="1"/>
      <c r="Y43" s="1"/>
      <c r="Z43" s="1"/>
    </row>
    <row r="44" spans="1:26" ht="28.5" hidden="1" customHeight="1">
      <c r="A44" s="459" t="s">
        <v>131</v>
      </c>
      <c r="B44" s="437" t="s">
        <v>133</v>
      </c>
      <c r="C44" s="441"/>
      <c r="D44" s="446"/>
      <c r="E44" s="440"/>
      <c r="F44" s="441"/>
      <c r="G44" s="441"/>
      <c r="H44" s="1"/>
      <c r="I44" s="1"/>
      <c r="J44" s="1"/>
      <c r="K44" s="1"/>
      <c r="L44" s="1"/>
      <c r="M44" s="1"/>
      <c r="N44" s="1"/>
      <c r="O44" s="1"/>
      <c r="P44" s="1"/>
      <c r="Q44" s="1"/>
      <c r="R44" s="1"/>
      <c r="S44" s="1"/>
      <c r="T44" s="1"/>
      <c r="U44" s="1"/>
      <c r="V44" s="1"/>
      <c r="W44" s="1"/>
      <c r="X44" s="1"/>
      <c r="Y44" s="1"/>
      <c r="Z44" s="1"/>
    </row>
    <row r="45" spans="1:26" ht="28.5" hidden="1" customHeight="1">
      <c r="A45" s="459" t="s">
        <v>134</v>
      </c>
      <c r="B45" s="437" t="s">
        <v>136</v>
      </c>
      <c r="C45" s="441"/>
      <c r="D45" s="446"/>
      <c r="E45" s="440"/>
      <c r="F45" s="441"/>
      <c r="G45" s="441"/>
      <c r="H45" s="1"/>
      <c r="I45" s="1"/>
      <c r="J45" s="1"/>
      <c r="K45" s="1"/>
      <c r="L45" s="1"/>
      <c r="M45" s="1"/>
      <c r="N45" s="1"/>
      <c r="O45" s="1"/>
      <c r="P45" s="1"/>
      <c r="Q45" s="1"/>
      <c r="R45" s="1"/>
      <c r="S45" s="1"/>
      <c r="T45" s="1"/>
      <c r="U45" s="1"/>
      <c r="V45" s="1"/>
      <c r="W45" s="1"/>
      <c r="X45" s="1"/>
      <c r="Y45" s="1"/>
      <c r="Z45" s="1"/>
    </row>
    <row r="46" spans="1:26" ht="28.5" hidden="1" customHeight="1">
      <c r="A46" s="459" t="s">
        <v>139</v>
      </c>
      <c r="B46" s="437" t="s">
        <v>140</v>
      </c>
      <c r="C46" s="441"/>
      <c r="D46" s="446"/>
      <c r="E46" s="440"/>
      <c r="F46" s="441"/>
      <c r="G46" s="441"/>
      <c r="H46" s="1"/>
      <c r="I46" s="1"/>
      <c r="J46" s="1"/>
      <c r="K46" s="1"/>
      <c r="L46" s="1"/>
      <c r="M46" s="1"/>
      <c r="N46" s="1"/>
      <c r="O46" s="1"/>
      <c r="P46" s="1"/>
      <c r="Q46" s="1"/>
      <c r="R46" s="1"/>
      <c r="S46" s="1"/>
      <c r="T46" s="1"/>
      <c r="U46" s="1"/>
      <c r="V46" s="1"/>
      <c r="W46" s="1"/>
      <c r="X46" s="1"/>
      <c r="Y46" s="1"/>
      <c r="Z46" s="1"/>
    </row>
    <row r="47" spans="1:26" ht="46.5" customHeight="1">
      <c r="A47" s="432" t="s">
        <v>142</v>
      </c>
      <c r="B47" s="437" t="s">
        <v>2007</v>
      </c>
      <c r="C47" s="342" t="s">
        <v>2008</v>
      </c>
      <c r="D47" s="446">
        <v>0</v>
      </c>
      <c r="E47" s="440" t="s">
        <v>87</v>
      </c>
      <c r="F47" s="441"/>
      <c r="G47" s="441"/>
      <c r="H47" s="110"/>
      <c r="I47" s="110"/>
      <c r="J47" s="453"/>
      <c r="K47" s="514"/>
      <c r="L47" s="514"/>
      <c r="M47" s="1"/>
      <c r="N47" s="1"/>
      <c r="O47" s="1"/>
      <c r="P47" s="1"/>
      <c r="Q47" s="1"/>
      <c r="R47" s="1"/>
      <c r="S47" s="1"/>
      <c r="T47" s="1"/>
      <c r="U47" s="1"/>
      <c r="V47" s="1"/>
      <c r="W47" s="1"/>
      <c r="X47" s="1"/>
      <c r="Y47" s="1"/>
      <c r="Z47" s="1"/>
    </row>
    <row r="48" spans="1:26" ht="28.5" hidden="1" customHeight="1">
      <c r="A48" s="459" t="s">
        <v>144</v>
      </c>
      <c r="B48" s="308" t="s">
        <v>145</v>
      </c>
      <c r="C48" s="441"/>
      <c r="D48" s="439"/>
      <c r="E48" s="440"/>
      <c r="F48" s="441"/>
      <c r="G48" s="441"/>
      <c r="H48" s="1"/>
      <c r="I48" s="1"/>
      <c r="J48" s="1"/>
      <c r="K48" s="1"/>
      <c r="L48" s="1"/>
      <c r="M48" s="1"/>
      <c r="N48" s="1"/>
      <c r="O48" s="1"/>
      <c r="P48" s="1"/>
      <c r="Q48" s="1"/>
      <c r="R48" s="1"/>
      <c r="S48" s="1"/>
      <c r="T48" s="1"/>
      <c r="U48" s="1"/>
      <c r="V48" s="1"/>
      <c r="W48" s="1"/>
      <c r="X48" s="1"/>
      <c r="Y48" s="1"/>
      <c r="Z48" s="1"/>
    </row>
    <row r="49" spans="1:26" ht="28.5" hidden="1" customHeight="1">
      <c r="A49" s="550" t="s">
        <v>148</v>
      </c>
      <c r="B49" s="1188" t="s">
        <v>1925</v>
      </c>
      <c r="C49" s="1189"/>
      <c r="D49" s="1189"/>
      <c r="E49" s="1189"/>
      <c r="F49" s="1189"/>
      <c r="G49" s="1190"/>
      <c r="H49" s="1"/>
      <c r="I49" s="1"/>
      <c r="J49" s="1"/>
      <c r="K49" s="1"/>
      <c r="L49" s="1"/>
      <c r="M49" s="1"/>
      <c r="N49" s="1"/>
      <c r="O49" s="1"/>
      <c r="P49" s="1"/>
      <c r="Q49" s="1"/>
      <c r="R49" s="1"/>
      <c r="S49" s="1"/>
      <c r="T49" s="1"/>
      <c r="U49" s="1"/>
      <c r="V49" s="1"/>
      <c r="W49" s="1"/>
      <c r="X49" s="1"/>
      <c r="Y49" s="1"/>
      <c r="Z49" s="1"/>
    </row>
    <row r="50" spans="1:26" ht="28.5" hidden="1" customHeight="1">
      <c r="A50" s="459" t="s">
        <v>149</v>
      </c>
      <c r="B50" s="437" t="s">
        <v>150</v>
      </c>
      <c r="C50" s="441"/>
      <c r="D50" s="439"/>
      <c r="E50" s="440"/>
      <c r="F50" s="441"/>
      <c r="G50" s="441"/>
      <c r="H50" s="1"/>
      <c r="I50" s="1"/>
      <c r="J50" s="1"/>
      <c r="K50" s="1"/>
      <c r="L50" s="1"/>
      <c r="M50" s="1"/>
      <c r="N50" s="1"/>
      <c r="O50" s="1"/>
      <c r="P50" s="1"/>
      <c r="Q50" s="1"/>
      <c r="R50" s="1"/>
      <c r="S50" s="1"/>
      <c r="T50" s="1"/>
      <c r="U50" s="1"/>
      <c r="V50" s="1"/>
      <c r="W50" s="1"/>
      <c r="X50" s="1"/>
      <c r="Y50" s="1"/>
      <c r="Z50" s="1"/>
    </row>
    <row r="51" spans="1:26" ht="28.5" hidden="1" customHeight="1">
      <c r="A51" s="459" t="s">
        <v>151</v>
      </c>
      <c r="B51" s="437" t="s">
        <v>152</v>
      </c>
      <c r="C51" s="441"/>
      <c r="D51" s="439"/>
      <c r="E51" s="440"/>
      <c r="F51" s="441"/>
      <c r="G51" s="441"/>
      <c r="H51" s="1"/>
      <c r="I51" s="1"/>
      <c r="J51" s="1"/>
      <c r="K51" s="1"/>
      <c r="L51" s="1"/>
      <c r="M51" s="1"/>
      <c r="N51" s="1"/>
      <c r="O51" s="1"/>
      <c r="P51" s="1"/>
      <c r="Q51" s="1"/>
      <c r="R51" s="1"/>
      <c r="S51" s="1"/>
      <c r="T51" s="1"/>
      <c r="U51" s="1"/>
      <c r="V51" s="1"/>
      <c r="W51" s="1"/>
      <c r="X51" s="1"/>
      <c r="Y51" s="1"/>
      <c r="Z51" s="1"/>
    </row>
    <row r="52" spans="1:26" ht="28.5" hidden="1" customHeight="1">
      <c r="A52" s="459" t="s">
        <v>153</v>
      </c>
      <c r="B52" s="437" t="s">
        <v>154</v>
      </c>
      <c r="C52" s="441"/>
      <c r="D52" s="439"/>
      <c r="E52" s="440"/>
      <c r="F52" s="441"/>
      <c r="G52" s="441"/>
      <c r="H52" s="1"/>
      <c r="I52" s="1"/>
      <c r="J52" s="1"/>
      <c r="K52" s="1"/>
      <c r="L52" s="1"/>
      <c r="M52" s="1"/>
      <c r="N52" s="1"/>
      <c r="O52" s="1"/>
      <c r="P52" s="1"/>
      <c r="Q52" s="1"/>
      <c r="R52" s="1"/>
      <c r="S52" s="1"/>
      <c r="T52" s="1"/>
      <c r="U52" s="1"/>
      <c r="V52" s="1"/>
      <c r="W52" s="1"/>
      <c r="X52" s="1"/>
      <c r="Y52" s="1"/>
      <c r="Z52" s="1"/>
    </row>
    <row r="53" spans="1:26" ht="28.5" hidden="1" customHeight="1">
      <c r="A53" s="459" t="s">
        <v>156</v>
      </c>
      <c r="B53" s="437" t="s">
        <v>157</v>
      </c>
      <c r="C53" s="441"/>
      <c r="D53" s="439"/>
      <c r="E53" s="440"/>
      <c r="F53" s="441"/>
      <c r="G53" s="441"/>
      <c r="H53" s="1"/>
      <c r="I53" s="1"/>
      <c r="J53" s="1"/>
      <c r="K53" s="1"/>
      <c r="L53" s="1"/>
      <c r="M53" s="1"/>
      <c r="N53" s="1"/>
      <c r="O53" s="1"/>
      <c r="P53" s="1"/>
      <c r="Q53" s="1"/>
      <c r="R53" s="1"/>
      <c r="S53" s="1"/>
      <c r="T53" s="1"/>
      <c r="U53" s="1"/>
      <c r="V53" s="1"/>
      <c r="W53" s="1"/>
      <c r="X53" s="1"/>
      <c r="Y53" s="1"/>
      <c r="Z53" s="1"/>
    </row>
    <row r="54" spans="1:26" ht="28.5" hidden="1" customHeight="1">
      <c r="A54" s="459" t="s">
        <v>158</v>
      </c>
      <c r="B54" s="437" t="s">
        <v>159</v>
      </c>
      <c r="C54" s="441"/>
      <c r="D54" s="439"/>
      <c r="E54" s="440"/>
      <c r="F54" s="441"/>
      <c r="G54" s="441"/>
      <c r="H54" s="1"/>
      <c r="I54" s="1"/>
      <c r="J54" s="1"/>
      <c r="K54" s="1"/>
      <c r="L54" s="1"/>
      <c r="M54" s="1"/>
      <c r="N54" s="1"/>
      <c r="O54" s="1"/>
      <c r="P54" s="1"/>
      <c r="Q54" s="1"/>
      <c r="R54" s="1"/>
      <c r="S54" s="1"/>
      <c r="T54" s="1"/>
      <c r="U54" s="1"/>
      <c r="V54" s="1"/>
      <c r="W54" s="1"/>
      <c r="X54" s="1"/>
      <c r="Y54" s="1"/>
      <c r="Z54" s="1"/>
    </row>
    <row r="55" spans="1:26" ht="28.5" hidden="1" customHeight="1">
      <c r="A55" s="459" t="s">
        <v>160</v>
      </c>
      <c r="B55" s="437" t="s">
        <v>161</v>
      </c>
      <c r="C55" s="441"/>
      <c r="D55" s="439"/>
      <c r="E55" s="440"/>
      <c r="F55" s="441"/>
      <c r="G55" s="441"/>
      <c r="H55" s="1"/>
      <c r="I55" s="1"/>
      <c r="J55" s="1"/>
      <c r="K55" s="1"/>
      <c r="L55" s="1"/>
      <c r="M55" s="1"/>
      <c r="N55" s="1"/>
      <c r="O55" s="1"/>
      <c r="P55" s="1"/>
      <c r="Q55" s="1"/>
      <c r="R55" s="1"/>
      <c r="S55" s="1"/>
      <c r="T55" s="1"/>
      <c r="U55" s="1"/>
      <c r="V55" s="1"/>
      <c r="W55" s="1"/>
      <c r="X55" s="1"/>
      <c r="Y55" s="1"/>
      <c r="Z55" s="1"/>
    </row>
    <row r="56" spans="1:26" ht="28.5" hidden="1" customHeight="1">
      <c r="A56" s="459" t="s">
        <v>162</v>
      </c>
      <c r="B56" s="437" t="s">
        <v>163</v>
      </c>
      <c r="C56" s="441"/>
      <c r="D56" s="439"/>
      <c r="E56" s="440"/>
      <c r="F56" s="441"/>
      <c r="G56" s="441"/>
      <c r="H56" s="1"/>
      <c r="I56" s="1"/>
      <c r="J56" s="1"/>
      <c r="K56" s="1"/>
      <c r="L56" s="1"/>
      <c r="M56" s="1"/>
      <c r="N56" s="1"/>
      <c r="O56" s="1"/>
      <c r="P56" s="1"/>
      <c r="Q56" s="1"/>
      <c r="R56" s="1"/>
      <c r="S56" s="1"/>
      <c r="T56" s="1"/>
      <c r="U56" s="1"/>
      <c r="V56" s="1"/>
      <c r="W56" s="1"/>
      <c r="X56" s="1"/>
      <c r="Y56" s="1"/>
      <c r="Z56" s="1"/>
    </row>
    <row r="57" spans="1:26" ht="28.5" hidden="1" customHeight="1">
      <c r="A57" s="550" t="s">
        <v>164</v>
      </c>
      <c r="B57" s="1188" t="s">
        <v>165</v>
      </c>
      <c r="C57" s="1189"/>
      <c r="D57" s="1189"/>
      <c r="E57" s="1189"/>
      <c r="F57" s="1189"/>
      <c r="G57" s="1190"/>
      <c r="H57" s="1"/>
      <c r="I57" s="1"/>
      <c r="J57" s="1"/>
      <c r="K57" s="1"/>
      <c r="L57" s="1"/>
      <c r="M57" s="1"/>
      <c r="N57" s="1"/>
      <c r="O57" s="1"/>
      <c r="P57" s="1"/>
      <c r="Q57" s="1"/>
      <c r="R57" s="1"/>
      <c r="S57" s="1"/>
      <c r="T57" s="1"/>
      <c r="U57" s="1"/>
      <c r="V57" s="1"/>
      <c r="W57" s="1"/>
      <c r="X57" s="1"/>
      <c r="Y57" s="1"/>
      <c r="Z57" s="1"/>
    </row>
    <row r="58" spans="1:26" ht="28.5" hidden="1" customHeight="1">
      <c r="A58" s="548" t="s">
        <v>169</v>
      </c>
      <c r="B58" s="437" t="s">
        <v>170</v>
      </c>
      <c r="C58" s="342"/>
      <c r="D58" s="443"/>
      <c r="E58" s="454"/>
      <c r="F58" s="342"/>
      <c r="G58" s="441"/>
      <c r="H58" s="1"/>
      <c r="I58" s="1"/>
      <c r="J58" s="1"/>
      <c r="K58" s="1"/>
      <c r="L58" s="1"/>
      <c r="M58" s="1"/>
      <c r="N58" s="1"/>
      <c r="O58" s="1"/>
      <c r="P58" s="1"/>
      <c r="Q58" s="1"/>
      <c r="R58" s="1"/>
      <c r="S58" s="1"/>
      <c r="T58" s="1"/>
      <c r="U58" s="1"/>
      <c r="V58" s="1"/>
      <c r="W58" s="1"/>
      <c r="X58" s="1"/>
      <c r="Y58" s="1"/>
      <c r="Z58" s="1"/>
    </row>
    <row r="59" spans="1:26" ht="28.5" hidden="1" customHeight="1">
      <c r="A59" s="459" t="s">
        <v>171</v>
      </c>
      <c r="B59" s="437" t="s">
        <v>172</v>
      </c>
      <c r="C59" s="441"/>
      <c r="D59" s="439"/>
      <c r="E59" s="440"/>
      <c r="F59" s="441"/>
      <c r="G59" s="441"/>
      <c r="H59" s="1"/>
      <c r="I59" s="1"/>
      <c r="J59" s="1"/>
      <c r="K59" s="1"/>
      <c r="L59" s="1"/>
      <c r="M59" s="1"/>
      <c r="N59" s="1"/>
      <c r="O59" s="1"/>
      <c r="P59" s="1"/>
      <c r="Q59" s="1"/>
      <c r="R59" s="1"/>
      <c r="S59" s="1"/>
      <c r="T59" s="1"/>
      <c r="U59" s="1"/>
      <c r="V59" s="1"/>
      <c r="W59" s="1"/>
      <c r="X59" s="1"/>
      <c r="Y59" s="1"/>
      <c r="Z59" s="1"/>
    </row>
    <row r="60" spans="1:26" ht="46.5" customHeight="1">
      <c r="A60" s="85"/>
      <c r="B60" s="1191" t="s">
        <v>173</v>
      </c>
      <c r="C60" s="1192"/>
      <c r="D60" s="1192"/>
      <c r="E60" s="1192"/>
      <c r="F60" s="1192"/>
      <c r="G60" s="1193"/>
      <c r="H60" s="110">
        <f>H61+H75+H85+H94+H101+H115</f>
        <v>0</v>
      </c>
      <c r="I60" s="110">
        <f>I61+I75+I85+I94+I101+I115</f>
        <v>80</v>
      </c>
      <c r="J60" s="453"/>
      <c r="K60" s="514"/>
      <c r="L60" s="514"/>
      <c r="M60" s="1"/>
      <c r="N60" s="1"/>
      <c r="O60" s="1"/>
      <c r="P60" s="1"/>
      <c r="Q60" s="1"/>
      <c r="R60" s="1"/>
      <c r="S60" s="1"/>
      <c r="T60" s="1"/>
      <c r="U60" s="1"/>
      <c r="V60" s="1"/>
      <c r="W60" s="1"/>
      <c r="X60" s="1"/>
      <c r="Y60" s="1"/>
      <c r="Z60" s="1"/>
    </row>
    <row r="61" spans="1:26" ht="46.5" customHeight="1">
      <c r="A61" s="551" t="s">
        <v>177</v>
      </c>
      <c r="B61" s="1188" t="s">
        <v>1926</v>
      </c>
      <c r="C61" s="1189"/>
      <c r="D61" s="1189"/>
      <c r="E61" s="1189"/>
      <c r="F61" s="1189"/>
      <c r="G61" s="1190"/>
      <c r="H61" s="110">
        <f>SUM(D62:D74)</f>
        <v>0</v>
      </c>
      <c r="I61" s="110">
        <f>COUNT(D62:D74)*2</f>
        <v>22</v>
      </c>
      <c r="J61" s="453"/>
      <c r="K61" s="514"/>
      <c r="L61" s="514"/>
      <c r="M61" s="1"/>
      <c r="N61" s="1"/>
      <c r="O61" s="1"/>
      <c r="P61" s="1"/>
      <c r="Q61" s="1"/>
      <c r="R61" s="1"/>
      <c r="S61" s="1"/>
      <c r="T61" s="1"/>
      <c r="U61" s="1"/>
      <c r="V61" s="1"/>
      <c r="W61" s="1"/>
      <c r="X61" s="1"/>
      <c r="Y61" s="1"/>
      <c r="Z61" s="1"/>
    </row>
    <row r="62" spans="1:26" ht="46.5" customHeight="1">
      <c r="A62" s="547" t="s">
        <v>180</v>
      </c>
      <c r="B62" s="562" t="s">
        <v>181</v>
      </c>
      <c r="C62" s="342" t="s">
        <v>182</v>
      </c>
      <c r="D62" s="446">
        <v>0</v>
      </c>
      <c r="E62" s="454" t="s">
        <v>183</v>
      </c>
      <c r="F62" s="342" t="s">
        <v>184</v>
      </c>
      <c r="G62" s="441"/>
      <c r="H62" s="110"/>
      <c r="I62" s="110"/>
      <c r="J62" s="453"/>
      <c r="K62" s="514"/>
      <c r="L62" s="514"/>
      <c r="M62" s="1"/>
      <c r="N62" s="1"/>
      <c r="O62" s="1"/>
      <c r="P62" s="1"/>
      <c r="Q62" s="1"/>
      <c r="R62" s="1"/>
      <c r="S62" s="1"/>
      <c r="T62" s="1"/>
      <c r="U62" s="1"/>
      <c r="V62" s="1"/>
      <c r="W62" s="1"/>
      <c r="X62" s="1"/>
      <c r="Y62" s="1"/>
      <c r="Z62" s="1"/>
    </row>
    <row r="63" spans="1:26" ht="46.5" customHeight="1">
      <c r="A63" s="547"/>
      <c r="B63" s="563"/>
      <c r="C63" s="564" t="s">
        <v>2019</v>
      </c>
      <c r="D63" s="446">
        <v>0</v>
      </c>
      <c r="E63" s="454" t="s">
        <v>183</v>
      </c>
      <c r="F63" s="565"/>
      <c r="G63" s="441"/>
      <c r="H63" s="110"/>
      <c r="I63" s="110"/>
      <c r="J63" s="886"/>
      <c r="K63" s="514"/>
      <c r="L63" s="514"/>
      <c r="M63" s="1"/>
      <c r="N63" s="1"/>
      <c r="O63" s="1"/>
      <c r="P63" s="1"/>
      <c r="Q63" s="1"/>
      <c r="R63" s="1"/>
      <c r="S63" s="1"/>
      <c r="T63" s="1"/>
      <c r="U63" s="1"/>
      <c r="V63" s="1"/>
      <c r="W63" s="1"/>
      <c r="X63" s="1"/>
      <c r="Y63" s="1"/>
      <c r="Z63" s="1"/>
    </row>
    <row r="64" spans="1:26" ht="46.5" customHeight="1">
      <c r="A64" s="547" t="s">
        <v>187</v>
      </c>
      <c r="B64" s="562" t="s">
        <v>188</v>
      </c>
      <c r="C64" s="342" t="s">
        <v>1929</v>
      </c>
      <c r="D64" s="446">
        <v>0</v>
      </c>
      <c r="E64" s="454" t="s">
        <v>183</v>
      </c>
      <c r="F64" s="441"/>
      <c r="G64" s="441"/>
      <c r="H64" s="110"/>
      <c r="I64" s="110"/>
      <c r="J64" s="453"/>
      <c r="K64" s="514"/>
      <c r="L64" s="514"/>
      <c r="M64" s="1"/>
      <c r="N64" s="1"/>
      <c r="O64" s="1"/>
      <c r="P64" s="1"/>
      <c r="Q64" s="1"/>
      <c r="R64" s="1"/>
      <c r="S64" s="1"/>
      <c r="T64" s="1"/>
      <c r="U64" s="1"/>
      <c r="V64" s="1"/>
      <c r="W64" s="1"/>
      <c r="X64" s="1"/>
      <c r="Y64" s="1"/>
      <c r="Z64" s="1"/>
    </row>
    <row r="65" spans="1:26" ht="46.5" customHeight="1">
      <c r="A65" s="547"/>
      <c r="B65" s="562"/>
      <c r="C65" s="342" t="s">
        <v>1930</v>
      </c>
      <c r="D65" s="446">
        <v>0</v>
      </c>
      <c r="E65" s="454" t="s">
        <v>183</v>
      </c>
      <c r="F65" s="441"/>
      <c r="G65" s="441"/>
      <c r="H65" s="110"/>
      <c r="I65" s="110"/>
      <c r="J65" s="453"/>
      <c r="K65" s="514"/>
      <c r="L65" s="514"/>
      <c r="M65" s="1"/>
      <c r="N65" s="1"/>
      <c r="O65" s="1"/>
      <c r="P65" s="1"/>
      <c r="Q65" s="1"/>
      <c r="R65" s="1"/>
      <c r="S65" s="1"/>
      <c r="T65" s="1"/>
      <c r="U65" s="1"/>
      <c r="V65" s="1"/>
      <c r="W65" s="1"/>
      <c r="X65" s="1"/>
      <c r="Y65" s="1"/>
      <c r="Z65" s="1"/>
    </row>
    <row r="66" spans="1:26" ht="46.5" customHeight="1">
      <c r="A66" s="547"/>
      <c r="B66" s="562"/>
      <c r="C66" s="342" t="s">
        <v>2020</v>
      </c>
      <c r="D66" s="446">
        <v>0</v>
      </c>
      <c r="E66" s="454" t="s">
        <v>183</v>
      </c>
      <c r="F66" s="441"/>
      <c r="G66" s="441"/>
      <c r="H66" s="110"/>
      <c r="I66" s="110"/>
      <c r="J66" s="887"/>
      <c r="K66" s="514"/>
      <c r="L66" s="514"/>
      <c r="M66" s="1"/>
      <c r="N66" s="1"/>
      <c r="O66" s="1"/>
      <c r="P66" s="1"/>
      <c r="Q66" s="1"/>
      <c r="R66" s="1"/>
      <c r="S66" s="1"/>
      <c r="T66" s="1"/>
      <c r="U66" s="1"/>
      <c r="V66" s="1"/>
      <c r="W66" s="1"/>
      <c r="X66" s="1"/>
      <c r="Y66" s="1"/>
      <c r="Z66" s="1"/>
    </row>
    <row r="67" spans="1:26" ht="46.5" customHeight="1">
      <c r="A67" s="547"/>
      <c r="B67" s="562"/>
      <c r="C67" s="342" t="s">
        <v>1931</v>
      </c>
      <c r="D67" s="446">
        <v>0</v>
      </c>
      <c r="E67" s="454" t="s">
        <v>183</v>
      </c>
      <c r="F67" s="441"/>
      <c r="G67" s="441"/>
      <c r="H67" s="110"/>
      <c r="I67" s="110"/>
      <c r="J67" s="453"/>
      <c r="K67" s="514"/>
      <c r="L67" s="514"/>
      <c r="M67" s="1"/>
      <c r="N67" s="1"/>
      <c r="O67" s="1"/>
      <c r="P67" s="1"/>
      <c r="Q67" s="1"/>
      <c r="R67" s="1"/>
      <c r="S67" s="1"/>
      <c r="T67" s="1"/>
      <c r="U67" s="1"/>
      <c r="V67" s="1"/>
      <c r="W67" s="1"/>
      <c r="X67" s="1"/>
      <c r="Y67" s="1"/>
      <c r="Z67" s="1"/>
    </row>
    <row r="68" spans="1:26" ht="28.5" hidden="1" customHeight="1">
      <c r="A68" s="459" t="s">
        <v>202</v>
      </c>
      <c r="B68" s="562" t="s">
        <v>203</v>
      </c>
      <c r="C68" s="441"/>
      <c r="D68" s="446"/>
      <c r="E68" s="440"/>
      <c r="F68" s="441"/>
      <c r="G68" s="441"/>
      <c r="H68" s="1"/>
      <c r="I68" s="1"/>
      <c r="J68" s="1"/>
      <c r="K68" s="1"/>
      <c r="L68" s="1"/>
      <c r="M68" s="1"/>
      <c r="N68" s="1"/>
      <c r="O68" s="1"/>
      <c r="P68" s="1"/>
      <c r="Q68" s="1"/>
      <c r="R68" s="1"/>
      <c r="S68" s="1"/>
      <c r="T68" s="1"/>
      <c r="U68" s="1"/>
      <c r="V68" s="1"/>
      <c r="W68" s="1"/>
      <c r="X68" s="1"/>
      <c r="Y68" s="1"/>
      <c r="Z68" s="1"/>
    </row>
    <row r="69" spans="1:26" ht="28.5" hidden="1" customHeight="1">
      <c r="A69" s="459" t="s">
        <v>205</v>
      </c>
      <c r="B69" s="562" t="s">
        <v>206</v>
      </c>
      <c r="C69" s="441"/>
      <c r="D69" s="446"/>
      <c r="E69" s="440"/>
      <c r="F69" s="441"/>
      <c r="G69" s="441"/>
      <c r="H69" s="1"/>
      <c r="I69" s="1"/>
      <c r="J69" s="1"/>
      <c r="K69" s="1"/>
      <c r="L69" s="1"/>
      <c r="M69" s="1"/>
      <c r="N69" s="1"/>
      <c r="O69" s="1"/>
      <c r="P69" s="1"/>
      <c r="Q69" s="1"/>
      <c r="R69" s="1"/>
      <c r="S69" s="1"/>
      <c r="T69" s="1"/>
      <c r="U69" s="1"/>
      <c r="V69" s="1"/>
      <c r="W69" s="1"/>
      <c r="X69" s="1"/>
      <c r="Y69" s="1"/>
      <c r="Z69" s="1"/>
    </row>
    <row r="70" spans="1:26" ht="46.5" customHeight="1">
      <c r="A70" s="547" t="s">
        <v>208</v>
      </c>
      <c r="B70" s="562" t="s">
        <v>209</v>
      </c>
      <c r="C70" s="342" t="s">
        <v>210</v>
      </c>
      <c r="D70" s="446">
        <v>0</v>
      </c>
      <c r="E70" s="454" t="s">
        <v>183</v>
      </c>
      <c r="F70" s="342" t="s">
        <v>2021</v>
      </c>
      <c r="G70" s="441"/>
      <c r="H70" s="110"/>
      <c r="I70" s="110"/>
      <c r="J70" s="453"/>
      <c r="K70" s="514"/>
      <c r="L70" s="514"/>
      <c r="M70" s="1"/>
      <c r="N70" s="1"/>
      <c r="O70" s="1"/>
      <c r="P70" s="1"/>
      <c r="Q70" s="1"/>
      <c r="R70" s="1"/>
      <c r="S70" s="1"/>
      <c r="T70" s="1"/>
      <c r="U70" s="1"/>
      <c r="V70" s="1"/>
      <c r="W70" s="1"/>
      <c r="X70" s="1"/>
      <c r="Y70" s="1"/>
      <c r="Z70" s="1"/>
    </row>
    <row r="71" spans="1:26" ht="46.5" customHeight="1">
      <c r="A71" s="547"/>
      <c r="B71" s="562"/>
      <c r="C71" s="342" t="s">
        <v>2022</v>
      </c>
      <c r="D71" s="446">
        <v>0</v>
      </c>
      <c r="E71" s="454" t="s">
        <v>183</v>
      </c>
      <c r="F71" s="342"/>
      <c r="G71" s="441"/>
      <c r="H71" s="110"/>
      <c r="I71" s="110"/>
      <c r="J71" s="887"/>
      <c r="K71" s="514"/>
      <c r="L71" s="514"/>
      <c r="M71" s="1"/>
      <c r="N71" s="1"/>
      <c r="O71" s="1"/>
      <c r="P71" s="1"/>
      <c r="Q71" s="1"/>
      <c r="R71" s="1"/>
      <c r="S71" s="1"/>
      <c r="T71" s="1"/>
      <c r="U71" s="1"/>
      <c r="V71" s="1"/>
      <c r="W71" s="1"/>
      <c r="X71" s="1"/>
      <c r="Y71" s="1"/>
      <c r="Z71" s="1"/>
    </row>
    <row r="72" spans="1:26" ht="46.5" customHeight="1">
      <c r="A72" s="547" t="s">
        <v>215</v>
      </c>
      <c r="B72" s="562" t="s">
        <v>216</v>
      </c>
      <c r="C72" s="489" t="s">
        <v>217</v>
      </c>
      <c r="D72" s="446">
        <v>0</v>
      </c>
      <c r="E72" s="454" t="s">
        <v>183</v>
      </c>
      <c r="F72" s="441"/>
      <c r="G72" s="441"/>
      <c r="H72" s="110"/>
      <c r="I72" s="110"/>
      <c r="J72" s="453"/>
      <c r="K72" s="514"/>
      <c r="L72" s="514"/>
      <c r="M72" s="1"/>
      <c r="N72" s="1"/>
      <c r="O72" s="1"/>
      <c r="P72" s="1"/>
      <c r="Q72" s="1"/>
      <c r="R72" s="1"/>
      <c r="S72" s="1"/>
      <c r="T72" s="1"/>
      <c r="U72" s="1"/>
      <c r="V72" s="1"/>
      <c r="W72" s="1"/>
      <c r="X72" s="1"/>
      <c r="Y72" s="1"/>
      <c r="Z72" s="1"/>
    </row>
    <row r="73" spans="1:26" ht="46.5" customHeight="1">
      <c r="A73" s="547" t="s">
        <v>218</v>
      </c>
      <c r="B73" s="562" t="s">
        <v>219</v>
      </c>
      <c r="C73" s="493" t="s">
        <v>220</v>
      </c>
      <c r="D73" s="446">
        <v>0</v>
      </c>
      <c r="E73" s="440" t="s">
        <v>183</v>
      </c>
      <c r="F73" s="308" t="s">
        <v>1932</v>
      </c>
      <c r="G73" s="441"/>
      <c r="H73" s="110"/>
      <c r="I73" s="110"/>
      <c r="J73" s="888"/>
      <c r="K73" s="514"/>
      <c r="L73" s="514"/>
      <c r="M73" s="1"/>
      <c r="N73" s="1"/>
      <c r="O73" s="1"/>
      <c r="P73" s="1"/>
      <c r="Q73" s="1"/>
      <c r="R73" s="1"/>
      <c r="S73" s="1"/>
      <c r="T73" s="1"/>
      <c r="U73" s="1"/>
      <c r="V73" s="1"/>
      <c r="W73" s="1"/>
      <c r="X73" s="1"/>
      <c r="Y73" s="1"/>
      <c r="Z73" s="1"/>
    </row>
    <row r="74" spans="1:26" ht="46.5" customHeight="1">
      <c r="A74" s="432" t="s">
        <v>222</v>
      </c>
      <c r="B74" s="562" t="s">
        <v>223</v>
      </c>
      <c r="C74" s="308" t="s">
        <v>2027</v>
      </c>
      <c r="D74" s="446">
        <v>0</v>
      </c>
      <c r="E74" s="440" t="s">
        <v>225</v>
      </c>
      <c r="F74" s="441"/>
      <c r="G74" s="441"/>
      <c r="H74" s="110"/>
      <c r="I74" s="110"/>
      <c r="J74" s="453"/>
      <c r="K74" s="514"/>
      <c r="L74" s="514"/>
      <c r="M74" s="1"/>
      <c r="N74" s="1"/>
      <c r="O74" s="1"/>
      <c r="P74" s="1"/>
      <c r="Q74" s="1"/>
      <c r="R74" s="1"/>
      <c r="S74" s="1"/>
      <c r="T74" s="1"/>
      <c r="U74" s="1"/>
      <c r="V74" s="1"/>
      <c r="W74" s="1"/>
      <c r="X74" s="1"/>
      <c r="Y74" s="1"/>
      <c r="Z74" s="1"/>
    </row>
    <row r="75" spans="1:26" ht="46.5" customHeight="1">
      <c r="A75" s="551" t="s">
        <v>226</v>
      </c>
      <c r="B75" s="1188" t="s">
        <v>2030</v>
      </c>
      <c r="C75" s="1189"/>
      <c r="D75" s="1189"/>
      <c r="E75" s="1189"/>
      <c r="F75" s="1189"/>
      <c r="G75" s="1190"/>
      <c r="H75" s="110">
        <f>SUM(D76:D82)</f>
        <v>0</v>
      </c>
      <c r="I75" s="110">
        <f>COUNT(D76:D82)*2</f>
        <v>12</v>
      </c>
      <c r="J75" s="453"/>
      <c r="K75" s="514"/>
      <c r="L75" s="514"/>
      <c r="M75" s="1"/>
      <c r="N75" s="1"/>
      <c r="O75" s="1"/>
      <c r="P75" s="1"/>
      <c r="Q75" s="1"/>
      <c r="R75" s="1"/>
      <c r="S75" s="1"/>
      <c r="T75" s="1"/>
      <c r="U75" s="1"/>
      <c r="V75" s="1"/>
      <c r="W75" s="1"/>
      <c r="X75" s="1"/>
      <c r="Y75" s="1"/>
      <c r="Z75" s="1"/>
    </row>
    <row r="76" spans="1:26" ht="46.5" customHeight="1">
      <c r="A76" s="547" t="s">
        <v>229</v>
      </c>
      <c r="B76" s="564" t="s">
        <v>230</v>
      </c>
      <c r="C76" s="342" t="s">
        <v>2037</v>
      </c>
      <c r="D76" s="446">
        <v>0</v>
      </c>
      <c r="E76" s="440" t="s">
        <v>827</v>
      </c>
      <c r="F76" s="441"/>
      <c r="G76" s="441"/>
      <c r="H76" s="110"/>
      <c r="I76" s="110"/>
      <c r="J76" s="453"/>
      <c r="K76" s="514"/>
      <c r="L76" s="514"/>
      <c r="M76" s="1"/>
      <c r="N76" s="1"/>
      <c r="O76" s="1"/>
      <c r="P76" s="1"/>
      <c r="Q76" s="1"/>
      <c r="R76" s="1"/>
      <c r="S76" s="1"/>
      <c r="T76" s="1"/>
      <c r="U76" s="1"/>
      <c r="V76" s="1"/>
      <c r="W76" s="1"/>
      <c r="X76" s="1"/>
      <c r="Y76" s="1"/>
      <c r="Z76" s="1"/>
    </row>
    <row r="77" spans="1:26" ht="46.5" customHeight="1">
      <c r="A77" s="547"/>
      <c r="B77" s="564"/>
      <c r="C77" s="489" t="s">
        <v>263</v>
      </c>
      <c r="D77" s="446">
        <v>0</v>
      </c>
      <c r="E77" s="440" t="s">
        <v>827</v>
      </c>
      <c r="F77" s="441"/>
      <c r="G77" s="441"/>
      <c r="H77" s="110"/>
      <c r="I77" s="110"/>
      <c r="J77" s="453"/>
      <c r="K77" s="514"/>
      <c r="L77" s="514"/>
      <c r="M77" s="1"/>
      <c r="N77" s="1"/>
      <c r="O77" s="1"/>
      <c r="P77" s="1"/>
      <c r="Q77" s="1"/>
      <c r="R77" s="1"/>
      <c r="S77" s="1"/>
      <c r="T77" s="1"/>
      <c r="U77" s="1"/>
      <c r="V77" s="1"/>
      <c r="W77" s="1"/>
      <c r="X77" s="1"/>
      <c r="Y77" s="1"/>
      <c r="Z77" s="1"/>
    </row>
    <row r="78" spans="1:26" ht="46.5" customHeight="1">
      <c r="A78" s="547"/>
      <c r="B78" s="564"/>
      <c r="C78" s="342" t="s">
        <v>237</v>
      </c>
      <c r="D78" s="446">
        <v>0</v>
      </c>
      <c r="E78" s="440" t="s">
        <v>183</v>
      </c>
      <c r="F78" s="441"/>
      <c r="G78" s="441"/>
      <c r="H78" s="110"/>
      <c r="I78" s="110"/>
      <c r="J78" s="453"/>
      <c r="K78" s="514"/>
      <c r="L78" s="514"/>
      <c r="M78" s="1"/>
      <c r="N78" s="1"/>
      <c r="O78" s="1"/>
      <c r="P78" s="1"/>
      <c r="Q78" s="1"/>
      <c r="R78" s="1"/>
      <c r="S78" s="1"/>
      <c r="T78" s="1"/>
      <c r="U78" s="1"/>
      <c r="V78" s="1"/>
      <c r="W78" s="1"/>
      <c r="X78" s="1"/>
      <c r="Y78" s="1"/>
      <c r="Z78" s="1"/>
    </row>
    <row r="79" spans="1:26" ht="28.5" hidden="1" customHeight="1">
      <c r="A79" s="459" t="s">
        <v>239</v>
      </c>
      <c r="B79" s="564" t="s">
        <v>240</v>
      </c>
      <c r="C79" s="441"/>
      <c r="D79" s="446"/>
      <c r="E79" s="440"/>
      <c r="F79" s="441"/>
      <c r="G79" s="441"/>
      <c r="H79" s="1"/>
      <c r="I79" s="1"/>
      <c r="J79" s="1"/>
      <c r="K79" s="1"/>
      <c r="L79" s="1"/>
      <c r="M79" s="1"/>
      <c r="N79" s="1"/>
      <c r="O79" s="1"/>
      <c r="P79" s="1"/>
      <c r="Q79" s="1"/>
      <c r="R79" s="1"/>
      <c r="S79" s="1"/>
      <c r="T79" s="1"/>
      <c r="U79" s="1"/>
      <c r="V79" s="1"/>
      <c r="W79" s="1"/>
      <c r="X79" s="1"/>
      <c r="Y79" s="1"/>
      <c r="Z79" s="1"/>
    </row>
    <row r="80" spans="1:26" ht="46.5" customHeight="1">
      <c r="A80" s="547" t="s">
        <v>242</v>
      </c>
      <c r="B80" s="494" t="s">
        <v>243</v>
      </c>
      <c r="C80" s="342" t="s">
        <v>2042</v>
      </c>
      <c r="D80" s="446">
        <v>0</v>
      </c>
      <c r="E80" s="440" t="s">
        <v>183</v>
      </c>
      <c r="F80" s="441"/>
      <c r="G80" s="441"/>
      <c r="H80" s="110"/>
      <c r="I80" s="110"/>
      <c r="J80" s="453"/>
      <c r="K80" s="514"/>
      <c r="L80" s="514"/>
      <c r="M80" s="1"/>
      <c r="N80" s="1"/>
      <c r="O80" s="1"/>
      <c r="P80" s="1"/>
      <c r="Q80" s="1"/>
      <c r="R80" s="1"/>
      <c r="S80" s="1"/>
      <c r="T80" s="1"/>
      <c r="U80" s="1"/>
      <c r="V80" s="1"/>
      <c r="W80" s="1"/>
      <c r="X80" s="1"/>
      <c r="Y80" s="1"/>
      <c r="Z80" s="1"/>
    </row>
    <row r="81" spans="1:26" ht="46.5" customHeight="1">
      <c r="A81" s="547"/>
      <c r="B81" s="564"/>
      <c r="C81" s="489" t="s">
        <v>1935</v>
      </c>
      <c r="D81" s="446">
        <v>0</v>
      </c>
      <c r="E81" s="440" t="s">
        <v>183</v>
      </c>
      <c r="F81" s="489"/>
      <c r="G81" s="441"/>
      <c r="H81" s="110"/>
      <c r="I81" s="110"/>
      <c r="J81" s="453"/>
      <c r="K81" s="514"/>
      <c r="L81" s="514"/>
      <c r="M81" s="1"/>
      <c r="N81" s="1"/>
      <c r="O81" s="1"/>
      <c r="P81" s="1"/>
      <c r="Q81" s="1"/>
      <c r="R81" s="1"/>
      <c r="S81" s="1"/>
      <c r="T81" s="1"/>
      <c r="U81" s="1"/>
      <c r="V81" s="1"/>
      <c r="W81" s="1"/>
      <c r="X81" s="1"/>
      <c r="Y81" s="1"/>
      <c r="Z81" s="1"/>
    </row>
    <row r="82" spans="1:26" ht="46.5" customHeight="1">
      <c r="A82" s="547"/>
      <c r="B82" s="564"/>
      <c r="C82" s="489" t="s">
        <v>249</v>
      </c>
      <c r="D82" s="446">
        <v>0</v>
      </c>
      <c r="E82" s="440" t="s">
        <v>183</v>
      </c>
      <c r="F82" s="489"/>
      <c r="G82" s="441"/>
      <c r="H82" s="110"/>
      <c r="I82" s="110"/>
      <c r="J82" s="453"/>
      <c r="K82" s="514"/>
      <c r="L82" s="514"/>
      <c r="M82" s="1"/>
      <c r="N82" s="1"/>
      <c r="O82" s="1"/>
      <c r="P82" s="1"/>
      <c r="Q82" s="1"/>
      <c r="R82" s="1"/>
      <c r="S82" s="1"/>
      <c r="T82" s="1"/>
      <c r="U82" s="1"/>
      <c r="V82" s="1"/>
      <c r="W82" s="1"/>
      <c r="X82" s="1"/>
      <c r="Y82" s="1"/>
      <c r="Z82" s="1"/>
    </row>
    <row r="83" spans="1:26" ht="28.5" hidden="1" customHeight="1">
      <c r="A83" s="548" t="s">
        <v>250</v>
      </c>
      <c r="B83" s="564" t="s">
        <v>251</v>
      </c>
      <c r="C83" s="441"/>
      <c r="D83" s="439"/>
      <c r="E83" s="440"/>
      <c r="F83" s="441"/>
      <c r="G83" s="441"/>
      <c r="H83" s="1"/>
      <c r="I83" s="1"/>
      <c r="J83" s="1"/>
      <c r="K83" s="1"/>
      <c r="L83" s="1"/>
      <c r="M83" s="1"/>
      <c r="N83" s="1"/>
      <c r="O83" s="1"/>
      <c r="P83" s="1"/>
      <c r="Q83" s="1"/>
      <c r="R83" s="1"/>
      <c r="S83" s="1"/>
      <c r="T83" s="1"/>
      <c r="U83" s="1"/>
      <c r="V83" s="1"/>
      <c r="W83" s="1"/>
      <c r="X83" s="1"/>
      <c r="Y83" s="1"/>
      <c r="Z83" s="1"/>
    </row>
    <row r="84" spans="1:26" ht="28.5" hidden="1" customHeight="1">
      <c r="A84" s="548" t="s">
        <v>252</v>
      </c>
      <c r="B84" s="495" t="s">
        <v>254</v>
      </c>
      <c r="C84" s="493"/>
      <c r="D84" s="439"/>
      <c r="E84" s="440"/>
      <c r="F84" s="441"/>
      <c r="G84" s="441"/>
      <c r="H84" s="1"/>
      <c r="I84" s="1"/>
      <c r="J84" s="1"/>
      <c r="K84" s="1"/>
      <c r="L84" s="1"/>
      <c r="M84" s="1"/>
      <c r="N84" s="1"/>
      <c r="O84" s="1"/>
      <c r="P84" s="1"/>
      <c r="Q84" s="1"/>
      <c r="R84" s="1"/>
      <c r="S84" s="1"/>
      <c r="T84" s="1"/>
      <c r="U84" s="1"/>
      <c r="V84" s="1"/>
      <c r="W84" s="1"/>
      <c r="X84" s="1"/>
      <c r="Y84" s="1"/>
      <c r="Z84" s="1"/>
    </row>
    <row r="85" spans="1:26" ht="46.5" customHeight="1">
      <c r="A85" s="551" t="s">
        <v>257</v>
      </c>
      <c r="B85" s="1188" t="s">
        <v>1937</v>
      </c>
      <c r="C85" s="1189"/>
      <c r="D85" s="1189"/>
      <c r="E85" s="1189"/>
      <c r="F85" s="1189"/>
      <c r="G85" s="1190"/>
      <c r="H85" s="110">
        <f>SUM(D86:D93)</f>
        <v>0</v>
      </c>
      <c r="I85" s="110">
        <f>COUNT(D86:D93)*2</f>
        <v>16</v>
      </c>
      <c r="J85" s="453"/>
      <c r="K85" s="514"/>
      <c r="L85" s="514"/>
      <c r="M85" s="1"/>
      <c r="N85" s="1"/>
      <c r="O85" s="1"/>
      <c r="P85" s="1"/>
      <c r="Q85" s="1"/>
      <c r="R85" s="1"/>
      <c r="S85" s="1"/>
      <c r="T85" s="1"/>
      <c r="U85" s="1"/>
      <c r="V85" s="1"/>
      <c r="W85" s="1"/>
      <c r="X85" s="1"/>
      <c r="Y85" s="1"/>
      <c r="Z85" s="1"/>
    </row>
    <row r="86" spans="1:26" ht="46.5" customHeight="1">
      <c r="A86" s="547" t="s">
        <v>265</v>
      </c>
      <c r="B86" s="564" t="s">
        <v>266</v>
      </c>
      <c r="C86" s="342" t="s">
        <v>267</v>
      </c>
      <c r="D86" s="446">
        <v>0</v>
      </c>
      <c r="E86" s="454" t="s">
        <v>183</v>
      </c>
      <c r="F86" s="565" t="s">
        <v>2051</v>
      </c>
      <c r="G86" s="441"/>
      <c r="H86" s="110"/>
      <c r="I86" s="110"/>
      <c r="J86" s="453"/>
      <c r="K86" s="514"/>
      <c r="L86" s="514"/>
      <c r="M86" s="1"/>
      <c r="N86" s="1"/>
      <c r="O86" s="1"/>
      <c r="P86" s="1"/>
      <c r="Q86" s="1"/>
      <c r="R86" s="1"/>
      <c r="S86" s="1"/>
      <c r="T86" s="1"/>
      <c r="U86" s="1"/>
      <c r="V86" s="1"/>
      <c r="W86" s="1"/>
      <c r="X86" s="1"/>
      <c r="Y86" s="1"/>
      <c r="Z86" s="1"/>
    </row>
    <row r="87" spans="1:26" ht="46.5" customHeight="1">
      <c r="A87" s="547"/>
      <c r="B87" s="563"/>
      <c r="C87" s="342" t="s">
        <v>2052</v>
      </c>
      <c r="D87" s="446">
        <v>0</v>
      </c>
      <c r="E87" s="454" t="s">
        <v>183</v>
      </c>
      <c r="F87" s="565"/>
      <c r="G87" s="441"/>
      <c r="H87" s="110"/>
      <c r="I87" s="110"/>
      <c r="J87" s="453"/>
      <c r="K87" s="514"/>
      <c r="L87" s="514"/>
      <c r="M87" s="1"/>
      <c r="N87" s="1"/>
      <c r="O87" s="1"/>
      <c r="P87" s="1"/>
      <c r="Q87" s="1"/>
      <c r="R87" s="1"/>
      <c r="S87" s="1"/>
      <c r="T87" s="1"/>
      <c r="U87" s="1"/>
      <c r="V87" s="1"/>
      <c r="W87" s="1"/>
      <c r="X87" s="1"/>
      <c r="Y87" s="1"/>
      <c r="Z87" s="1"/>
    </row>
    <row r="88" spans="1:26" ht="46.5" customHeight="1">
      <c r="A88" s="547"/>
      <c r="B88" s="563"/>
      <c r="C88" s="342" t="s">
        <v>2053</v>
      </c>
      <c r="D88" s="446">
        <v>0</v>
      </c>
      <c r="E88" s="454" t="s">
        <v>183</v>
      </c>
      <c r="F88" s="565"/>
      <c r="G88" s="441"/>
      <c r="H88" s="110"/>
      <c r="I88" s="110"/>
      <c r="J88" s="453"/>
      <c r="K88" s="514"/>
      <c r="L88" s="514"/>
      <c r="M88" s="1"/>
      <c r="N88" s="1"/>
      <c r="O88" s="1"/>
      <c r="P88" s="1"/>
      <c r="Q88" s="1"/>
      <c r="R88" s="1"/>
      <c r="S88" s="1"/>
      <c r="T88" s="1"/>
      <c r="U88" s="1"/>
      <c r="V88" s="1"/>
      <c r="W88" s="1"/>
      <c r="X88" s="1"/>
      <c r="Y88" s="1"/>
      <c r="Z88" s="1"/>
    </row>
    <row r="89" spans="1:26" ht="46.5" customHeight="1">
      <c r="A89" s="547"/>
      <c r="B89" s="563"/>
      <c r="C89" s="342" t="s">
        <v>2054</v>
      </c>
      <c r="D89" s="446">
        <v>0</v>
      </c>
      <c r="E89" s="454" t="s">
        <v>183</v>
      </c>
      <c r="F89" s="411"/>
      <c r="G89" s="441"/>
      <c r="H89" s="110"/>
      <c r="I89" s="110"/>
      <c r="J89" s="453"/>
      <c r="K89" s="514"/>
      <c r="L89" s="514"/>
      <c r="M89" s="1"/>
      <c r="N89" s="1"/>
      <c r="O89" s="1"/>
      <c r="P89" s="1"/>
      <c r="Q89" s="1"/>
      <c r="R89" s="1"/>
      <c r="S89" s="1"/>
      <c r="T89" s="1"/>
      <c r="U89" s="1"/>
      <c r="V89" s="1"/>
      <c r="W89" s="1"/>
      <c r="X89" s="1"/>
      <c r="Y89" s="1"/>
      <c r="Z89" s="1"/>
    </row>
    <row r="90" spans="1:26" ht="46.5" customHeight="1">
      <c r="A90" s="547" t="s">
        <v>270</v>
      </c>
      <c r="B90" s="564" t="s">
        <v>271</v>
      </c>
      <c r="C90" s="342" t="s">
        <v>1940</v>
      </c>
      <c r="D90" s="446">
        <v>0</v>
      </c>
      <c r="E90" s="440" t="s">
        <v>27</v>
      </c>
      <c r="F90" s="441"/>
      <c r="G90" s="441"/>
      <c r="H90" s="110"/>
      <c r="I90" s="110"/>
      <c r="J90" s="453"/>
      <c r="K90" s="514"/>
      <c r="L90" s="514"/>
      <c r="M90" s="1"/>
      <c r="N90" s="1"/>
      <c r="O90" s="1"/>
      <c r="P90" s="1"/>
      <c r="Q90" s="1"/>
      <c r="R90" s="1"/>
      <c r="S90" s="1"/>
      <c r="T90" s="1"/>
      <c r="U90" s="1"/>
      <c r="V90" s="1"/>
      <c r="W90" s="1"/>
      <c r="X90" s="1"/>
      <c r="Y90" s="1"/>
      <c r="Z90" s="1"/>
    </row>
    <row r="91" spans="1:26" ht="46.5" customHeight="1">
      <c r="A91" s="547"/>
      <c r="B91" s="564"/>
      <c r="C91" s="342" t="s">
        <v>2057</v>
      </c>
      <c r="D91" s="446">
        <v>0</v>
      </c>
      <c r="E91" s="440" t="s">
        <v>27</v>
      </c>
      <c r="F91" s="441"/>
      <c r="G91" s="441"/>
      <c r="H91" s="110"/>
      <c r="I91" s="110"/>
      <c r="J91" s="453"/>
      <c r="K91" s="514"/>
      <c r="L91" s="514"/>
      <c r="M91" s="1"/>
      <c r="N91" s="1"/>
      <c r="O91" s="1"/>
      <c r="P91" s="1"/>
      <c r="Q91" s="1"/>
      <c r="R91" s="1"/>
      <c r="S91" s="1"/>
      <c r="T91" s="1"/>
      <c r="U91" s="1"/>
      <c r="V91" s="1"/>
      <c r="W91" s="1"/>
      <c r="X91" s="1"/>
      <c r="Y91" s="1"/>
      <c r="Z91" s="1"/>
    </row>
    <row r="92" spans="1:26" ht="46.5" customHeight="1">
      <c r="A92" s="547" t="s">
        <v>273</v>
      </c>
      <c r="B92" s="564" t="s">
        <v>275</v>
      </c>
      <c r="C92" s="489" t="s">
        <v>276</v>
      </c>
      <c r="D92" s="446">
        <v>0</v>
      </c>
      <c r="E92" s="440" t="s">
        <v>1941</v>
      </c>
      <c r="F92" s="441"/>
      <c r="G92" s="441"/>
      <c r="H92" s="110"/>
      <c r="I92" s="110"/>
      <c r="J92" s="453"/>
      <c r="K92" s="514"/>
      <c r="L92" s="514"/>
      <c r="M92" s="1"/>
      <c r="N92" s="1"/>
      <c r="O92" s="1"/>
      <c r="P92" s="1"/>
      <c r="Q92" s="1"/>
      <c r="R92" s="1"/>
      <c r="S92" s="1"/>
      <c r="T92" s="1"/>
      <c r="U92" s="1"/>
      <c r="V92" s="1"/>
      <c r="W92" s="1"/>
      <c r="X92" s="1"/>
      <c r="Y92" s="1"/>
      <c r="Z92" s="1"/>
    </row>
    <row r="93" spans="1:26" ht="46.5" customHeight="1">
      <c r="A93" s="547" t="s">
        <v>279</v>
      </c>
      <c r="B93" s="564" t="s">
        <v>280</v>
      </c>
      <c r="C93" s="342" t="s">
        <v>1942</v>
      </c>
      <c r="D93" s="446">
        <v>0</v>
      </c>
      <c r="E93" s="440" t="s">
        <v>27</v>
      </c>
      <c r="F93" s="441"/>
      <c r="G93" s="441"/>
      <c r="H93" s="110"/>
      <c r="I93" s="110"/>
      <c r="J93" s="453"/>
      <c r="K93" s="514"/>
      <c r="L93" s="514"/>
      <c r="M93" s="1"/>
      <c r="N93" s="1"/>
      <c r="O93" s="1"/>
      <c r="P93" s="1"/>
      <c r="Q93" s="1"/>
      <c r="R93" s="1"/>
      <c r="S93" s="1"/>
      <c r="T93" s="1"/>
      <c r="U93" s="1"/>
      <c r="V93" s="1"/>
      <c r="W93" s="1"/>
      <c r="X93" s="1"/>
      <c r="Y93" s="1"/>
      <c r="Z93" s="1"/>
    </row>
    <row r="94" spans="1:26" ht="46.5" customHeight="1">
      <c r="A94" s="551" t="s">
        <v>283</v>
      </c>
      <c r="B94" s="1188" t="s">
        <v>1943</v>
      </c>
      <c r="C94" s="1189"/>
      <c r="D94" s="1189"/>
      <c r="E94" s="1189"/>
      <c r="F94" s="1189"/>
      <c r="G94" s="1190"/>
      <c r="H94" s="110">
        <f>SUM(D95:D99)</f>
        <v>0</v>
      </c>
      <c r="I94" s="110">
        <f>COUNT(D95:D99)*2</f>
        <v>6</v>
      </c>
      <c r="J94" s="453"/>
      <c r="K94" s="514"/>
      <c r="L94" s="514"/>
      <c r="M94" s="1"/>
      <c r="N94" s="1"/>
      <c r="O94" s="1"/>
      <c r="P94" s="1"/>
      <c r="Q94" s="1"/>
      <c r="R94" s="1"/>
      <c r="S94" s="1"/>
      <c r="T94" s="1"/>
      <c r="U94" s="1"/>
      <c r="V94" s="1"/>
      <c r="W94" s="1"/>
      <c r="X94" s="1"/>
      <c r="Y94" s="1"/>
      <c r="Z94" s="1"/>
    </row>
    <row r="95" spans="1:26" ht="46.5" customHeight="1">
      <c r="A95" s="432" t="s">
        <v>289</v>
      </c>
      <c r="B95" s="564" t="s">
        <v>291</v>
      </c>
      <c r="C95" s="342" t="s">
        <v>2068</v>
      </c>
      <c r="D95" s="446">
        <v>0</v>
      </c>
      <c r="E95" s="440" t="s">
        <v>63</v>
      </c>
      <c r="F95" s="441"/>
      <c r="G95" s="441"/>
      <c r="H95" s="110"/>
      <c r="I95" s="110"/>
      <c r="J95" s="453"/>
      <c r="K95" s="514"/>
      <c r="L95" s="514"/>
      <c r="M95" s="1"/>
      <c r="N95" s="1"/>
      <c r="O95" s="1"/>
      <c r="P95" s="1"/>
      <c r="Q95" s="1"/>
      <c r="R95" s="1"/>
      <c r="S95" s="1"/>
      <c r="T95" s="1"/>
      <c r="U95" s="1"/>
      <c r="V95" s="1"/>
      <c r="W95" s="1"/>
      <c r="X95" s="1"/>
      <c r="Y95" s="1"/>
      <c r="Z95" s="1"/>
    </row>
    <row r="96" spans="1:26" ht="28.5" hidden="1" customHeight="1">
      <c r="A96" s="548" t="s">
        <v>293</v>
      </c>
      <c r="B96" s="564" t="s">
        <v>294</v>
      </c>
      <c r="C96" s="342"/>
      <c r="D96" s="446"/>
      <c r="E96" s="440"/>
      <c r="F96" s="441"/>
      <c r="G96" s="441"/>
      <c r="H96" s="1"/>
      <c r="I96" s="1"/>
      <c r="J96" s="1"/>
      <c r="K96" s="1"/>
      <c r="L96" s="1"/>
      <c r="M96" s="1"/>
      <c r="N96" s="1"/>
      <c r="O96" s="1"/>
      <c r="P96" s="1"/>
      <c r="Q96" s="1"/>
      <c r="R96" s="1"/>
      <c r="S96" s="1"/>
      <c r="T96" s="1"/>
      <c r="U96" s="1"/>
      <c r="V96" s="1"/>
      <c r="W96" s="1"/>
      <c r="X96" s="1"/>
      <c r="Y96" s="1"/>
      <c r="Z96" s="1"/>
    </row>
    <row r="97" spans="1:26" ht="28.5" hidden="1" customHeight="1">
      <c r="A97" s="548" t="s">
        <v>296</v>
      </c>
      <c r="B97" s="564" t="s">
        <v>297</v>
      </c>
      <c r="C97" s="342"/>
      <c r="D97" s="446"/>
      <c r="E97" s="440"/>
      <c r="F97" s="441"/>
      <c r="G97" s="441"/>
      <c r="H97" s="1"/>
      <c r="I97" s="1"/>
      <c r="J97" s="1"/>
      <c r="K97" s="1"/>
      <c r="L97" s="1"/>
      <c r="M97" s="1"/>
      <c r="N97" s="1"/>
      <c r="O97" s="1"/>
      <c r="P97" s="1"/>
      <c r="Q97" s="1"/>
      <c r="R97" s="1"/>
      <c r="S97" s="1"/>
      <c r="T97" s="1"/>
      <c r="U97" s="1"/>
      <c r="V97" s="1"/>
      <c r="W97" s="1"/>
      <c r="X97" s="1"/>
      <c r="Y97" s="1"/>
      <c r="Z97" s="1"/>
    </row>
    <row r="98" spans="1:26" ht="46.5" customHeight="1">
      <c r="A98" s="547" t="s">
        <v>298</v>
      </c>
      <c r="B98" s="564" t="s">
        <v>299</v>
      </c>
      <c r="C98" s="342" t="s">
        <v>2070</v>
      </c>
      <c r="D98" s="446">
        <v>0</v>
      </c>
      <c r="E98" s="440" t="s">
        <v>301</v>
      </c>
      <c r="F98" s="441"/>
      <c r="G98" s="441"/>
      <c r="H98" s="110"/>
      <c r="I98" s="110"/>
      <c r="J98" s="887"/>
      <c r="K98" s="514"/>
      <c r="L98" s="514"/>
      <c r="M98" s="1"/>
      <c r="N98" s="1"/>
      <c r="O98" s="1"/>
      <c r="P98" s="1"/>
      <c r="Q98" s="1"/>
      <c r="R98" s="1"/>
      <c r="S98" s="1"/>
      <c r="T98" s="1"/>
      <c r="U98" s="1"/>
      <c r="V98" s="1"/>
      <c r="W98" s="1"/>
      <c r="X98" s="1"/>
      <c r="Y98" s="1"/>
      <c r="Z98" s="1"/>
    </row>
    <row r="99" spans="1:26" ht="46.5" customHeight="1">
      <c r="A99" s="547" t="s">
        <v>309</v>
      </c>
      <c r="B99" s="437" t="s">
        <v>310</v>
      </c>
      <c r="C99" s="487" t="s">
        <v>353</v>
      </c>
      <c r="D99" s="446">
        <v>0</v>
      </c>
      <c r="E99" s="440" t="s">
        <v>183</v>
      </c>
      <c r="F99" s="441"/>
      <c r="G99" s="441"/>
      <c r="H99" s="110"/>
      <c r="I99" s="110"/>
      <c r="J99" s="523"/>
      <c r="K99" s="514"/>
      <c r="L99" s="514"/>
      <c r="M99" s="1"/>
      <c r="N99" s="1"/>
      <c r="O99" s="1"/>
      <c r="P99" s="1"/>
      <c r="Q99" s="1"/>
      <c r="R99" s="1"/>
      <c r="S99" s="1"/>
      <c r="T99" s="1"/>
      <c r="U99" s="1"/>
      <c r="V99" s="1"/>
      <c r="W99" s="1"/>
      <c r="X99" s="1"/>
      <c r="Y99" s="1"/>
      <c r="Z99" s="1"/>
    </row>
    <row r="100" spans="1:26" ht="46.5" customHeight="1">
      <c r="A100" s="547"/>
      <c r="B100" s="566"/>
      <c r="C100" s="342"/>
      <c r="D100" s="446">
        <v>0</v>
      </c>
      <c r="E100" s="440"/>
      <c r="F100" s="441"/>
      <c r="G100" s="441"/>
      <c r="H100" s="110"/>
      <c r="I100" s="110"/>
      <c r="J100" s="453"/>
      <c r="K100" s="514"/>
      <c r="L100" s="514"/>
      <c r="M100" s="1"/>
      <c r="N100" s="1"/>
      <c r="O100" s="1"/>
      <c r="P100" s="1"/>
      <c r="Q100" s="1"/>
      <c r="R100" s="1"/>
      <c r="S100" s="1"/>
      <c r="T100" s="1"/>
      <c r="U100" s="1"/>
      <c r="V100" s="1"/>
      <c r="W100" s="1"/>
      <c r="X100" s="1"/>
      <c r="Y100" s="1"/>
      <c r="Z100" s="1"/>
    </row>
    <row r="101" spans="1:26" ht="46.5" customHeight="1">
      <c r="A101" s="551" t="s">
        <v>314</v>
      </c>
      <c r="B101" s="1188" t="s">
        <v>1944</v>
      </c>
      <c r="C101" s="1189"/>
      <c r="D101" s="1189"/>
      <c r="E101" s="1189"/>
      <c r="F101" s="1189"/>
      <c r="G101" s="1190"/>
      <c r="H101" s="110">
        <f>SUM(D102:D113)</f>
        <v>0</v>
      </c>
      <c r="I101" s="110">
        <f>COUNT(D102:D113)*2</f>
        <v>22</v>
      </c>
      <c r="J101" s="453"/>
      <c r="K101" s="514"/>
      <c r="L101" s="514"/>
      <c r="M101" s="1"/>
      <c r="N101" s="1"/>
      <c r="O101" s="1"/>
      <c r="P101" s="1"/>
      <c r="Q101" s="1"/>
      <c r="R101" s="1"/>
      <c r="S101" s="1"/>
      <c r="T101" s="1"/>
      <c r="U101" s="1"/>
      <c r="V101" s="1"/>
      <c r="W101" s="1"/>
      <c r="X101" s="1"/>
      <c r="Y101" s="1"/>
      <c r="Z101" s="1"/>
    </row>
    <row r="102" spans="1:26" ht="46.5" customHeight="1">
      <c r="A102" s="547" t="s">
        <v>321</v>
      </c>
      <c r="B102" s="564" t="s">
        <v>323</v>
      </c>
      <c r="C102" s="342" t="s">
        <v>2078</v>
      </c>
      <c r="D102" s="446">
        <v>0</v>
      </c>
      <c r="E102" s="440" t="s">
        <v>326</v>
      </c>
      <c r="F102" s="441"/>
      <c r="G102" s="441"/>
      <c r="H102" s="110"/>
      <c r="I102" s="110"/>
      <c r="J102" s="453"/>
      <c r="K102" s="514"/>
      <c r="L102" s="514"/>
      <c r="M102" s="1"/>
      <c r="N102" s="1"/>
      <c r="O102" s="1"/>
      <c r="P102" s="1"/>
      <c r="Q102" s="1"/>
      <c r="R102" s="1"/>
      <c r="S102" s="1"/>
      <c r="T102" s="1"/>
      <c r="U102" s="1"/>
      <c r="V102" s="1"/>
      <c r="W102" s="1"/>
      <c r="X102" s="1"/>
      <c r="Y102" s="1"/>
      <c r="Z102" s="1"/>
    </row>
    <row r="103" spans="1:26" ht="46.5" customHeight="1">
      <c r="A103" s="547"/>
      <c r="B103" s="564"/>
      <c r="C103" s="342" t="s">
        <v>2079</v>
      </c>
      <c r="D103" s="446">
        <v>0</v>
      </c>
      <c r="E103" s="440" t="s">
        <v>326</v>
      </c>
      <c r="F103" s="441"/>
      <c r="G103" s="441"/>
      <c r="H103" s="110"/>
      <c r="I103" s="110"/>
      <c r="J103" s="453"/>
      <c r="K103" s="514"/>
      <c r="L103" s="514"/>
      <c r="M103" s="1"/>
      <c r="N103" s="1"/>
      <c r="O103" s="1"/>
      <c r="P103" s="1"/>
      <c r="Q103" s="1"/>
      <c r="R103" s="1"/>
      <c r="S103" s="1"/>
      <c r="T103" s="1"/>
      <c r="U103" s="1"/>
      <c r="V103" s="1"/>
      <c r="W103" s="1"/>
      <c r="X103" s="1"/>
      <c r="Y103" s="1"/>
      <c r="Z103" s="1"/>
    </row>
    <row r="104" spans="1:26" ht="46.5" customHeight="1">
      <c r="A104" s="547"/>
      <c r="B104" s="564"/>
      <c r="C104" s="342" t="s">
        <v>2080</v>
      </c>
      <c r="D104" s="446">
        <v>0</v>
      </c>
      <c r="E104" s="440" t="s">
        <v>326</v>
      </c>
      <c r="F104" s="441"/>
      <c r="G104" s="441"/>
      <c r="H104" s="110"/>
      <c r="I104" s="110"/>
      <c r="J104" s="453"/>
      <c r="K104" s="514"/>
      <c r="L104" s="514"/>
      <c r="M104" s="1"/>
      <c r="N104" s="1"/>
      <c r="O104" s="1"/>
      <c r="P104" s="1"/>
      <c r="Q104" s="1"/>
      <c r="R104" s="1"/>
      <c r="S104" s="1"/>
      <c r="T104" s="1"/>
      <c r="U104" s="1"/>
      <c r="V104" s="1"/>
      <c r="W104" s="1"/>
      <c r="X104" s="1"/>
      <c r="Y104" s="1"/>
      <c r="Z104" s="1"/>
    </row>
    <row r="105" spans="1:26" ht="46.5" customHeight="1">
      <c r="A105" s="547"/>
      <c r="B105" s="564"/>
      <c r="C105" s="342" t="s">
        <v>2082</v>
      </c>
      <c r="D105" s="446">
        <v>0</v>
      </c>
      <c r="E105" s="440" t="s">
        <v>326</v>
      </c>
      <c r="F105" s="441"/>
      <c r="G105" s="441"/>
      <c r="H105" s="110"/>
      <c r="I105" s="110"/>
      <c r="J105" s="453"/>
      <c r="K105" s="514"/>
      <c r="L105" s="514"/>
      <c r="M105" s="1"/>
      <c r="N105" s="1"/>
      <c r="O105" s="1"/>
      <c r="P105" s="1"/>
      <c r="Q105" s="1"/>
      <c r="R105" s="1"/>
      <c r="S105" s="1"/>
      <c r="T105" s="1"/>
      <c r="U105" s="1"/>
      <c r="V105" s="1"/>
      <c r="W105" s="1"/>
      <c r="X105" s="1"/>
      <c r="Y105" s="1"/>
      <c r="Z105" s="1"/>
    </row>
    <row r="106" spans="1:26" ht="46.5" customHeight="1">
      <c r="A106" s="547"/>
      <c r="B106" s="564"/>
      <c r="C106" s="342" t="s">
        <v>2083</v>
      </c>
      <c r="D106" s="446">
        <v>0</v>
      </c>
      <c r="E106" s="440" t="s">
        <v>326</v>
      </c>
      <c r="F106" s="441"/>
      <c r="G106" s="441"/>
      <c r="H106" s="110"/>
      <c r="I106" s="110"/>
      <c r="J106" s="453"/>
      <c r="K106" s="514"/>
      <c r="L106" s="514"/>
      <c r="M106" s="1"/>
      <c r="N106" s="1"/>
      <c r="O106" s="1"/>
      <c r="P106" s="1"/>
      <c r="Q106" s="1"/>
      <c r="R106" s="1"/>
      <c r="S106" s="1"/>
      <c r="T106" s="1"/>
      <c r="U106" s="1"/>
      <c r="V106" s="1"/>
      <c r="W106" s="1"/>
      <c r="X106" s="1"/>
      <c r="Y106" s="1"/>
      <c r="Z106" s="1"/>
    </row>
    <row r="107" spans="1:26" ht="46.5" customHeight="1">
      <c r="A107" s="547"/>
      <c r="B107" s="564"/>
      <c r="C107" s="342" t="s">
        <v>2085</v>
      </c>
      <c r="D107" s="446">
        <v>0</v>
      </c>
      <c r="E107" s="440" t="s">
        <v>326</v>
      </c>
      <c r="F107" s="441"/>
      <c r="G107" s="441"/>
      <c r="H107" s="110"/>
      <c r="I107" s="110"/>
      <c r="J107" s="453"/>
      <c r="K107" s="514"/>
      <c r="L107" s="514"/>
      <c r="M107" s="1"/>
      <c r="N107" s="1"/>
      <c r="O107" s="1"/>
      <c r="P107" s="1"/>
      <c r="Q107" s="1"/>
      <c r="R107" s="1"/>
      <c r="S107" s="1"/>
      <c r="T107" s="1"/>
      <c r="U107" s="1"/>
      <c r="V107" s="1"/>
      <c r="W107" s="1"/>
      <c r="X107" s="1"/>
      <c r="Y107" s="1"/>
      <c r="Z107" s="1"/>
    </row>
    <row r="108" spans="1:26" ht="46.5" customHeight="1">
      <c r="A108" s="547"/>
      <c r="B108" s="564"/>
      <c r="C108" s="342" t="s">
        <v>2086</v>
      </c>
      <c r="D108" s="446">
        <v>0</v>
      </c>
      <c r="E108" s="440" t="s">
        <v>326</v>
      </c>
      <c r="F108" s="441"/>
      <c r="G108" s="441"/>
      <c r="H108" s="110"/>
      <c r="I108" s="110"/>
      <c r="J108" s="453"/>
      <c r="K108" s="514"/>
      <c r="L108" s="514"/>
      <c r="M108" s="1"/>
      <c r="N108" s="1"/>
      <c r="O108" s="1"/>
      <c r="P108" s="1"/>
      <c r="Q108" s="1"/>
      <c r="R108" s="1"/>
      <c r="S108" s="1"/>
      <c r="T108" s="1"/>
      <c r="U108" s="1"/>
      <c r="V108" s="1"/>
      <c r="W108" s="1"/>
      <c r="X108" s="1"/>
      <c r="Y108" s="1"/>
      <c r="Z108" s="1"/>
    </row>
    <row r="109" spans="1:26" ht="46.5" customHeight="1">
      <c r="A109" s="547" t="s">
        <v>328</v>
      </c>
      <c r="B109" s="564" t="s">
        <v>329</v>
      </c>
      <c r="C109" s="489" t="s">
        <v>330</v>
      </c>
      <c r="D109" s="446">
        <v>0</v>
      </c>
      <c r="E109" s="440" t="s">
        <v>326</v>
      </c>
      <c r="F109" s="441"/>
      <c r="G109" s="441"/>
      <c r="H109" s="110"/>
      <c r="I109" s="110"/>
      <c r="J109" s="453"/>
      <c r="K109" s="514"/>
      <c r="L109" s="514"/>
      <c r="M109" s="1"/>
      <c r="N109" s="1"/>
      <c r="O109" s="1"/>
      <c r="P109" s="1"/>
      <c r="Q109" s="1"/>
      <c r="R109" s="1"/>
      <c r="S109" s="1"/>
      <c r="T109" s="1"/>
      <c r="U109" s="1"/>
      <c r="V109" s="1"/>
      <c r="W109" s="1"/>
      <c r="X109" s="1"/>
      <c r="Y109" s="1"/>
      <c r="Z109" s="1"/>
    </row>
    <row r="110" spans="1:26" ht="46.5" customHeight="1">
      <c r="A110" s="547" t="s">
        <v>331</v>
      </c>
      <c r="B110" s="564" t="s">
        <v>332</v>
      </c>
      <c r="C110" s="489" t="s">
        <v>333</v>
      </c>
      <c r="D110" s="446">
        <v>0</v>
      </c>
      <c r="E110" s="440" t="s">
        <v>326</v>
      </c>
      <c r="F110" s="441"/>
      <c r="G110" s="441"/>
      <c r="H110" s="110"/>
      <c r="I110" s="110"/>
      <c r="J110" s="453"/>
      <c r="K110" s="514"/>
      <c r="L110" s="514"/>
      <c r="M110" s="1"/>
      <c r="N110" s="1"/>
      <c r="O110" s="1"/>
      <c r="P110" s="1"/>
      <c r="Q110" s="1"/>
      <c r="R110" s="1"/>
      <c r="S110" s="1"/>
      <c r="T110" s="1"/>
      <c r="U110" s="1"/>
      <c r="V110" s="1"/>
      <c r="W110" s="1"/>
      <c r="X110" s="1"/>
      <c r="Y110" s="1"/>
      <c r="Z110" s="1"/>
    </row>
    <row r="111" spans="1:26" ht="28.5" hidden="1" customHeight="1">
      <c r="A111" s="548" t="s">
        <v>334</v>
      </c>
      <c r="B111" s="564" t="s">
        <v>335</v>
      </c>
      <c r="C111" s="308"/>
      <c r="D111" s="446"/>
      <c r="E111" s="440"/>
      <c r="F111" s="441"/>
      <c r="G111" s="441"/>
      <c r="H111" s="1"/>
      <c r="I111" s="1"/>
      <c r="J111" s="1"/>
      <c r="K111" s="1"/>
      <c r="L111" s="1"/>
      <c r="M111" s="1"/>
      <c r="N111" s="1"/>
      <c r="O111" s="1"/>
      <c r="P111" s="1"/>
      <c r="Q111" s="1"/>
      <c r="R111" s="1"/>
      <c r="S111" s="1"/>
      <c r="T111" s="1"/>
      <c r="U111" s="1"/>
      <c r="V111" s="1"/>
      <c r="W111" s="1"/>
      <c r="X111" s="1"/>
      <c r="Y111" s="1"/>
      <c r="Z111" s="1"/>
    </row>
    <row r="112" spans="1:26" ht="46.5" customHeight="1">
      <c r="A112" s="547" t="s">
        <v>338</v>
      </c>
      <c r="B112" s="564" t="s">
        <v>339</v>
      </c>
      <c r="C112" s="342" t="s">
        <v>340</v>
      </c>
      <c r="D112" s="446">
        <v>0</v>
      </c>
      <c r="E112" s="440" t="s">
        <v>337</v>
      </c>
      <c r="F112" s="441"/>
      <c r="G112" s="441"/>
      <c r="H112" s="110"/>
      <c r="I112" s="110"/>
      <c r="J112" s="453"/>
      <c r="K112" s="514"/>
      <c r="L112" s="514"/>
      <c r="M112" s="1"/>
      <c r="N112" s="1"/>
      <c r="O112" s="1"/>
      <c r="P112" s="1"/>
      <c r="Q112" s="1"/>
      <c r="R112" s="1"/>
      <c r="S112" s="1"/>
      <c r="T112" s="1"/>
      <c r="U112" s="1"/>
      <c r="V112" s="1"/>
      <c r="W112" s="1"/>
      <c r="X112" s="1"/>
      <c r="Y112" s="1"/>
      <c r="Z112" s="1"/>
    </row>
    <row r="113" spans="1:26" ht="46.5" customHeight="1">
      <c r="A113" s="547"/>
      <c r="B113" s="564"/>
      <c r="C113" s="342" t="s">
        <v>2087</v>
      </c>
      <c r="D113" s="446">
        <v>0</v>
      </c>
      <c r="E113" s="440" t="s">
        <v>337</v>
      </c>
      <c r="F113" s="441"/>
      <c r="G113" s="441"/>
      <c r="H113" s="110"/>
      <c r="I113" s="110"/>
      <c r="J113" s="453"/>
      <c r="K113" s="514"/>
      <c r="L113" s="514"/>
      <c r="M113" s="1"/>
      <c r="N113" s="1"/>
      <c r="O113" s="1"/>
      <c r="P113" s="1"/>
      <c r="Q113" s="1"/>
      <c r="R113" s="1"/>
      <c r="S113" s="1"/>
      <c r="T113" s="1"/>
      <c r="U113" s="1"/>
      <c r="V113" s="1"/>
      <c r="W113" s="1"/>
      <c r="X113" s="1"/>
      <c r="Y113" s="1"/>
      <c r="Z113" s="1"/>
    </row>
    <row r="114" spans="1:26" ht="28.5" hidden="1" customHeight="1">
      <c r="A114" s="548" t="s">
        <v>341</v>
      </c>
      <c r="B114" s="567" t="s">
        <v>342</v>
      </c>
      <c r="C114" s="441"/>
      <c r="D114" s="439"/>
      <c r="E114" s="440"/>
      <c r="F114" s="441"/>
      <c r="G114" s="441"/>
      <c r="H114" s="1"/>
      <c r="I114" s="1"/>
      <c r="J114" s="1"/>
      <c r="K114" s="1"/>
      <c r="L114" s="1"/>
      <c r="M114" s="1"/>
      <c r="N114" s="1"/>
      <c r="O114" s="1"/>
      <c r="P114" s="1"/>
      <c r="Q114" s="1"/>
      <c r="R114" s="1"/>
      <c r="S114" s="1"/>
      <c r="T114" s="1"/>
      <c r="U114" s="1"/>
      <c r="V114" s="1"/>
      <c r="W114" s="1"/>
      <c r="X114" s="1"/>
      <c r="Y114" s="1"/>
      <c r="Z114" s="1"/>
    </row>
    <row r="115" spans="1:26" ht="28.5" customHeight="1">
      <c r="A115" s="759" t="s">
        <v>5383</v>
      </c>
      <c r="B115" s="1042" t="s">
        <v>4386</v>
      </c>
      <c r="C115" s="1043"/>
      <c r="D115" s="1043"/>
      <c r="E115" s="1043"/>
      <c r="F115" s="1043"/>
      <c r="G115" s="1047"/>
      <c r="H115" s="797">
        <f>SUM(D116:D126)</f>
        <v>0</v>
      </c>
      <c r="I115" s="797">
        <f>COUNT(D116:D126)*2</f>
        <v>2</v>
      </c>
      <c r="J115" s="514"/>
      <c r="K115" s="514"/>
      <c r="L115" s="514"/>
      <c r="M115" s="1"/>
      <c r="N115" s="1"/>
      <c r="O115" s="1"/>
      <c r="P115" s="1"/>
      <c r="Q115" s="1"/>
      <c r="R115" s="1"/>
      <c r="S115" s="1"/>
      <c r="T115" s="1"/>
      <c r="U115" s="1"/>
      <c r="V115" s="1"/>
      <c r="W115" s="1"/>
      <c r="X115" s="1"/>
      <c r="Y115" s="1"/>
      <c r="Z115" s="1"/>
    </row>
    <row r="116" spans="1:26" ht="28.5" hidden="1" customHeight="1">
      <c r="A116" s="761" t="s">
        <v>4387</v>
      </c>
      <c r="B116" s="378" t="s">
        <v>4388</v>
      </c>
      <c r="C116" s="378" t="s">
        <v>5384</v>
      </c>
      <c r="D116" s="762"/>
      <c r="E116" s="749"/>
      <c r="F116" s="378" t="s">
        <v>5385</v>
      </c>
      <c r="G116" s="784"/>
      <c r="H116" s="797"/>
      <c r="I116" s="797"/>
      <c r="J116" s="1"/>
      <c r="K116" s="1"/>
      <c r="L116" s="1"/>
      <c r="M116" s="1"/>
      <c r="N116" s="1"/>
      <c r="O116" s="1"/>
      <c r="P116" s="1"/>
      <c r="Q116" s="1"/>
      <c r="R116" s="1"/>
      <c r="S116" s="1"/>
      <c r="T116" s="1"/>
      <c r="U116" s="1"/>
      <c r="V116" s="1"/>
      <c r="W116" s="1"/>
      <c r="X116" s="1"/>
      <c r="Y116" s="1"/>
      <c r="Z116" s="1"/>
    </row>
    <row r="117" spans="1:26" ht="28.5" hidden="1" customHeight="1">
      <c r="A117" s="761" t="s">
        <v>4389</v>
      </c>
      <c r="B117" s="378" t="s">
        <v>4390</v>
      </c>
      <c r="C117" s="378" t="s">
        <v>5386</v>
      </c>
      <c r="D117" s="762"/>
      <c r="E117" s="749"/>
      <c r="F117" s="378" t="s">
        <v>5387</v>
      </c>
      <c r="G117" s="784"/>
      <c r="H117" s="797"/>
      <c r="I117" s="797"/>
      <c r="J117" s="1"/>
      <c r="K117" s="1"/>
      <c r="L117" s="1"/>
      <c r="M117" s="1"/>
      <c r="N117" s="1"/>
      <c r="O117" s="1"/>
      <c r="P117" s="1"/>
      <c r="Q117" s="1"/>
      <c r="R117" s="1"/>
      <c r="S117" s="1"/>
      <c r="T117" s="1"/>
      <c r="U117" s="1"/>
      <c r="V117" s="1"/>
      <c r="W117" s="1"/>
      <c r="X117" s="1"/>
      <c r="Y117" s="1"/>
      <c r="Z117" s="1"/>
    </row>
    <row r="118" spans="1:26" ht="28.5" hidden="1" customHeight="1">
      <c r="A118" s="761" t="s">
        <v>4391</v>
      </c>
      <c r="B118" s="378" t="s">
        <v>4392</v>
      </c>
      <c r="C118" s="378" t="s">
        <v>5388</v>
      </c>
      <c r="D118" s="762"/>
      <c r="E118" s="749"/>
      <c r="F118" s="378" t="s">
        <v>5389</v>
      </c>
      <c r="G118" s="784"/>
      <c r="H118" s="797"/>
      <c r="I118" s="797"/>
      <c r="J118" s="1"/>
      <c r="K118" s="1"/>
      <c r="L118" s="1"/>
      <c r="M118" s="1"/>
      <c r="N118" s="1"/>
      <c r="O118" s="1"/>
      <c r="P118" s="1"/>
      <c r="Q118" s="1"/>
      <c r="R118" s="1"/>
      <c r="S118" s="1"/>
      <c r="T118" s="1"/>
      <c r="U118" s="1"/>
      <c r="V118" s="1"/>
      <c r="W118" s="1"/>
      <c r="X118" s="1"/>
      <c r="Y118" s="1"/>
      <c r="Z118" s="1"/>
    </row>
    <row r="119" spans="1:26" ht="28.5" hidden="1" customHeight="1">
      <c r="A119" s="761" t="s">
        <v>4393</v>
      </c>
      <c r="B119" s="378" t="s">
        <v>4394</v>
      </c>
      <c r="C119" s="378" t="s">
        <v>5390</v>
      </c>
      <c r="D119" s="762"/>
      <c r="E119" s="749"/>
      <c r="F119" s="378" t="s">
        <v>5391</v>
      </c>
      <c r="G119" s="784"/>
      <c r="H119" s="797"/>
      <c r="I119" s="797"/>
      <c r="J119" s="1"/>
      <c r="K119" s="1"/>
      <c r="L119" s="1"/>
      <c r="M119" s="1"/>
      <c r="N119" s="1"/>
      <c r="O119" s="1"/>
      <c r="P119" s="1"/>
      <c r="Q119" s="1"/>
      <c r="R119" s="1"/>
      <c r="S119" s="1"/>
      <c r="T119" s="1"/>
      <c r="U119" s="1"/>
      <c r="V119" s="1"/>
      <c r="W119" s="1"/>
      <c r="X119" s="1"/>
      <c r="Y119" s="1"/>
      <c r="Z119" s="1"/>
    </row>
    <row r="120" spans="1:26" ht="28.5" hidden="1" customHeight="1">
      <c r="A120" s="761" t="s">
        <v>4395</v>
      </c>
      <c r="B120" s="378" t="s">
        <v>4396</v>
      </c>
      <c r="C120" s="378" t="s">
        <v>5392</v>
      </c>
      <c r="D120" s="762"/>
      <c r="E120" s="749"/>
      <c r="F120" s="378" t="s">
        <v>5393</v>
      </c>
      <c r="G120" s="784"/>
      <c r="H120" s="797"/>
      <c r="I120" s="797"/>
      <c r="J120" s="1"/>
      <c r="K120" s="1"/>
      <c r="L120" s="1"/>
      <c r="M120" s="1"/>
      <c r="N120" s="1"/>
      <c r="O120" s="1"/>
      <c r="P120" s="1"/>
      <c r="Q120" s="1"/>
      <c r="R120" s="1"/>
      <c r="S120" s="1"/>
      <c r="T120" s="1"/>
      <c r="U120" s="1"/>
      <c r="V120" s="1"/>
      <c r="W120" s="1"/>
      <c r="X120" s="1"/>
      <c r="Y120" s="1"/>
      <c r="Z120" s="1"/>
    </row>
    <row r="121" spans="1:26" ht="28.5" hidden="1" customHeight="1">
      <c r="A121" s="761" t="s">
        <v>4397</v>
      </c>
      <c r="B121" s="378" t="s">
        <v>4398</v>
      </c>
      <c r="C121" s="749"/>
      <c r="D121" s="747"/>
      <c r="E121" s="748"/>
      <c r="F121" s="749"/>
      <c r="G121" s="784"/>
      <c r="H121" s="797"/>
      <c r="I121" s="797"/>
      <c r="J121" s="1"/>
      <c r="K121" s="1"/>
      <c r="L121" s="1"/>
      <c r="M121" s="1"/>
      <c r="N121" s="1"/>
      <c r="O121" s="1"/>
      <c r="P121" s="1"/>
      <c r="Q121" s="1"/>
      <c r="R121" s="1"/>
      <c r="S121" s="1"/>
      <c r="T121" s="1"/>
      <c r="U121" s="1"/>
      <c r="V121" s="1"/>
      <c r="W121" s="1"/>
      <c r="X121" s="1"/>
      <c r="Y121" s="1"/>
      <c r="Z121" s="1"/>
    </row>
    <row r="122" spans="1:26" ht="28.5" customHeight="1">
      <c r="A122" s="759" t="s">
        <v>5394</v>
      </c>
      <c r="B122" s="823" t="s">
        <v>4400</v>
      </c>
      <c r="C122" s="823" t="s">
        <v>1395</v>
      </c>
      <c r="D122" s="839">
        <v>0</v>
      </c>
      <c r="E122" s="304" t="s">
        <v>780</v>
      </c>
      <c r="F122" s="749"/>
      <c r="G122" s="787"/>
      <c r="H122" s="797"/>
      <c r="I122" s="797"/>
      <c r="J122" s="514"/>
      <c r="K122" s="514"/>
      <c r="L122" s="514"/>
      <c r="M122" s="1"/>
      <c r="N122" s="1"/>
      <c r="O122" s="1"/>
      <c r="P122" s="1"/>
      <c r="Q122" s="1"/>
      <c r="R122" s="1"/>
      <c r="S122" s="1"/>
      <c r="T122" s="1"/>
      <c r="U122" s="1"/>
      <c r="V122" s="1"/>
      <c r="W122" s="1"/>
      <c r="X122" s="1"/>
      <c r="Y122" s="1"/>
      <c r="Z122" s="1"/>
    </row>
    <row r="123" spans="1:26" ht="28.5" hidden="1" customHeight="1">
      <c r="A123" s="761" t="s">
        <v>4401</v>
      </c>
      <c r="B123" s="378" t="s">
        <v>4402</v>
      </c>
      <c r="C123" s="378" t="s">
        <v>5395</v>
      </c>
      <c r="D123" s="762"/>
      <c r="E123" s="749"/>
      <c r="F123" s="378" t="s">
        <v>5396</v>
      </c>
      <c r="G123" s="784"/>
      <c r="H123" s="797"/>
      <c r="I123" s="797"/>
      <c r="J123" s="1"/>
      <c r="K123" s="1"/>
      <c r="L123" s="1"/>
      <c r="M123" s="1"/>
      <c r="N123" s="1"/>
      <c r="O123" s="1"/>
      <c r="P123" s="1"/>
      <c r="Q123" s="1"/>
      <c r="R123" s="1"/>
      <c r="S123" s="1"/>
      <c r="T123" s="1"/>
      <c r="U123" s="1"/>
      <c r="V123" s="1"/>
      <c r="W123" s="1"/>
      <c r="X123" s="1"/>
      <c r="Y123" s="1"/>
      <c r="Z123" s="1"/>
    </row>
    <row r="124" spans="1:26" ht="28.5" hidden="1" customHeight="1">
      <c r="A124" s="761" t="s">
        <v>4403</v>
      </c>
      <c r="B124" s="378" t="s">
        <v>4404</v>
      </c>
      <c r="C124" s="378" t="s">
        <v>5397</v>
      </c>
      <c r="D124" s="762"/>
      <c r="E124" s="749"/>
      <c r="F124" s="378" t="s">
        <v>5398</v>
      </c>
      <c r="G124" s="784"/>
      <c r="H124" s="797"/>
      <c r="I124" s="797"/>
      <c r="J124" s="1"/>
      <c r="K124" s="1"/>
      <c r="L124" s="1"/>
      <c r="M124" s="1"/>
      <c r="N124" s="1"/>
      <c r="O124" s="1"/>
      <c r="P124" s="1"/>
      <c r="Q124" s="1"/>
      <c r="R124" s="1"/>
      <c r="S124" s="1"/>
      <c r="T124" s="1"/>
      <c r="U124" s="1"/>
      <c r="V124" s="1"/>
      <c r="W124" s="1"/>
      <c r="X124" s="1"/>
      <c r="Y124" s="1"/>
      <c r="Z124" s="1"/>
    </row>
    <row r="125" spans="1:26" ht="28.5" hidden="1" customHeight="1">
      <c r="A125" s="761" t="s">
        <v>4405</v>
      </c>
      <c r="B125" s="378" t="s">
        <v>4406</v>
      </c>
      <c r="C125" s="378" t="s">
        <v>5399</v>
      </c>
      <c r="D125" s="762"/>
      <c r="E125" s="749"/>
      <c r="F125" s="378" t="s">
        <v>5400</v>
      </c>
      <c r="G125" s="784"/>
      <c r="H125" s="797"/>
      <c r="I125" s="797"/>
      <c r="J125" s="1"/>
      <c r="K125" s="1"/>
      <c r="L125" s="1"/>
      <c r="M125" s="1"/>
      <c r="N125" s="1"/>
      <c r="O125" s="1"/>
      <c r="P125" s="1"/>
      <c r="Q125" s="1"/>
      <c r="R125" s="1"/>
      <c r="S125" s="1"/>
      <c r="T125" s="1"/>
      <c r="U125" s="1"/>
      <c r="V125" s="1"/>
      <c r="W125" s="1"/>
      <c r="X125" s="1"/>
      <c r="Y125" s="1"/>
      <c r="Z125" s="1"/>
    </row>
    <row r="126" spans="1:26" ht="28.5" hidden="1" customHeight="1">
      <c r="A126" s="761" t="s">
        <v>4407</v>
      </c>
      <c r="B126" s="378" t="s">
        <v>4408</v>
      </c>
      <c r="C126" s="378" t="s">
        <v>5401</v>
      </c>
      <c r="D126" s="766"/>
      <c r="E126" s="740"/>
      <c r="F126" s="378" t="s">
        <v>5402</v>
      </c>
      <c r="G126" s="784"/>
      <c r="H126" s="797"/>
      <c r="I126" s="797"/>
      <c r="J126" s="1"/>
      <c r="K126" s="1"/>
      <c r="L126" s="1"/>
      <c r="M126" s="1"/>
      <c r="N126" s="1"/>
      <c r="O126" s="1"/>
      <c r="P126" s="1"/>
      <c r="Q126" s="1"/>
      <c r="R126" s="1"/>
      <c r="S126" s="1"/>
      <c r="T126" s="1"/>
      <c r="U126" s="1"/>
      <c r="V126" s="1"/>
      <c r="W126" s="1"/>
      <c r="X126" s="1"/>
      <c r="Y126" s="1"/>
      <c r="Z126" s="1"/>
    </row>
    <row r="127" spans="1:26" ht="46.5" customHeight="1">
      <c r="A127" s="85"/>
      <c r="B127" s="1191" t="s">
        <v>345</v>
      </c>
      <c r="C127" s="1192"/>
      <c r="D127" s="1192"/>
      <c r="E127" s="1192"/>
      <c r="F127" s="1192"/>
      <c r="G127" s="1193"/>
      <c r="H127" s="110">
        <f>H128+H153+H159+H165+H173+H186+H198</f>
        <v>0</v>
      </c>
      <c r="I127" s="110">
        <f>I128+I153+I159+I165+I173+I186+I198</f>
        <v>144</v>
      </c>
      <c r="J127" s="453"/>
      <c r="K127" s="514"/>
      <c r="L127" s="514"/>
      <c r="M127" s="1"/>
      <c r="N127" s="1"/>
      <c r="O127" s="1"/>
      <c r="P127" s="1"/>
      <c r="Q127" s="1"/>
      <c r="R127" s="1"/>
      <c r="S127" s="1"/>
      <c r="T127" s="1"/>
      <c r="U127" s="1"/>
      <c r="V127" s="1"/>
      <c r="W127" s="1"/>
      <c r="X127" s="1"/>
      <c r="Y127" s="1"/>
      <c r="Z127" s="1"/>
    </row>
    <row r="128" spans="1:26" ht="46.5" customHeight="1">
      <c r="A128" s="549" t="s">
        <v>355</v>
      </c>
      <c r="B128" s="1188" t="s">
        <v>356</v>
      </c>
      <c r="C128" s="1189"/>
      <c r="D128" s="1189"/>
      <c r="E128" s="1189"/>
      <c r="F128" s="1189"/>
      <c r="G128" s="1190"/>
      <c r="H128" s="110">
        <f>SUM(D129:D152)</f>
        <v>0</v>
      </c>
      <c r="I128" s="110">
        <f>COUNT(D129:D152)*2</f>
        <v>48</v>
      </c>
      <c r="J128" s="453"/>
      <c r="K128" s="514"/>
      <c r="L128" s="514"/>
      <c r="M128" s="1"/>
      <c r="N128" s="1"/>
      <c r="O128" s="1"/>
      <c r="P128" s="1"/>
      <c r="Q128" s="1"/>
      <c r="R128" s="1"/>
      <c r="S128" s="1"/>
      <c r="T128" s="1"/>
      <c r="U128" s="1"/>
      <c r="V128" s="1"/>
      <c r="W128" s="1"/>
      <c r="X128" s="1"/>
      <c r="Y128" s="1"/>
      <c r="Z128" s="1"/>
    </row>
    <row r="129" spans="1:26" ht="46.5" customHeight="1">
      <c r="A129" s="547" t="s">
        <v>358</v>
      </c>
      <c r="B129" s="437" t="s">
        <v>359</v>
      </c>
      <c r="C129" s="342" t="s">
        <v>2089</v>
      </c>
      <c r="D129" s="446">
        <v>0</v>
      </c>
      <c r="E129" s="440" t="s">
        <v>183</v>
      </c>
      <c r="F129" s="308" t="s">
        <v>2090</v>
      </c>
      <c r="G129" s="441"/>
      <c r="H129" s="110"/>
      <c r="I129" s="110"/>
      <c r="J129" s="453"/>
      <c r="K129" s="514"/>
      <c r="L129" s="514"/>
      <c r="M129" s="1"/>
      <c r="N129" s="1"/>
      <c r="O129" s="1"/>
      <c r="P129" s="1"/>
      <c r="Q129" s="1"/>
      <c r="R129" s="1"/>
      <c r="S129" s="1"/>
      <c r="T129" s="1"/>
      <c r="U129" s="1"/>
      <c r="V129" s="1"/>
      <c r="W129" s="1"/>
      <c r="X129" s="1"/>
      <c r="Y129" s="1"/>
      <c r="Z129" s="1"/>
    </row>
    <row r="130" spans="1:26" ht="46.5" customHeight="1">
      <c r="A130" s="547" t="s">
        <v>368</v>
      </c>
      <c r="B130" s="567" t="s">
        <v>370</v>
      </c>
      <c r="C130" s="342" t="s">
        <v>2092</v>
      </c>
      <c r="D130" s="446">
        <v>0</v>
      </c>
      <c r="E130" s="440" t="s">
        <v>183</v>
      </c>
      <c r="F130" s="308" t="s">
        <v>2093</v>
      </c>
      <c r="G130" s="441"/>
      <c r="H130" s="110"/>
      <c r="I130" s="110"/>
      <c r="J130" s="453"/>
      <c r="K130" s="514"/>
      <c r="L130" s="514"/>
      <c r="M130" s="1"/>
      <c r="N130" s="1"/>
      <c r="O130" s="1"/>
      <c r="P130" s="1"/>
      <c r="Q130" s="1"/>
      <c r="R130" s="1"/>
      <c r="S130" s="1"/>
      <c r="T130" s="1"/>
      <c r="U130" s="1"/>
      <c r="V130" s="1"/>
      <c r="W130" s="1"/>
      <c r="X130" s="1"/>
      <c r="Y130" s="1"/>
      <c r="Z130" s="1"/>
    </row>
    <row r="131" spans="1:26" ht="46.5" customHeight="1">
      <c r="A131" s="547"/>
      <c r="B131" s="567"/>
      <c r="C131" s="342" t="s">
        <v>2094</v>
      </c>
      <c r="D131" s="446">
        <v>0</v>
      </c>
      <c r="E131" s="440" t="s">
        <v>183</v>
      </c>
      <c r="F131" s="308" t="s">
        <v>2093</v>
      </c>
      <c r="G131" s="441"/>
      <c r="H131" s="110"/>
      <c r="I131" s="110"/>
      <c r="J131" s="453"/>
      <c r="K131" s="514"/>
      <c r="L131" s="514"/>
      <c r="M131" s="1"/>
      <c r="N131" s="1"/>
      <c r="O131" s="1"/>
      <c r="P131" s="1"/>
      <c r="Q131" s="1"/>
      <c r="R131" s="1"/>
      <c r="S131" s="1"/>
      <c r="T131" s="1"/>
      <c r="U131" s="1"/>
      <c r="V131" s="1"/>
      <c r="W131" s="1"/>
      <c r="X131" s="1"/>
      <c r="Y131" s="1"/>
      <c r="Z131" s="1"/>
    </row>
    <row r="132" spans="1:26" ht="46.5" customHeight="1">
      <c r="A132" s="547"/>
      <c r="B132" s="567"/>
      <c r="C132" s="342" t="s">
        <v>2095</v>
      </c>
      <c r="D132" s="446">
        <v>0</v>
      </c>
      <c r="E132" s="440" t="s">
        <v>183</v>
      </c>
      <c r="F132" s="342"/>
      <c r="G132" s="441"/>
      <c r="H132" s="110"/>
      <c r="I132" s="110"/>
      <c r="J132" s="453"/>
      <c r="K132" s="514"/>
      <c r="L132" s="514"/>
      <c r="M132" s="1"/>
      <c r="N132" s="1"/>
      <c r="O132" s="1"/>
      <c r="P132" s="1"/>
      <c r="Q132" s="1"/>
      <c r="R132" s="1"/>
      <c r="S132" s="1"/>
      <c r="T132" s="1"/>
      <c r="U132" s="1"/>
      <c r="V132" s="1"/>
      <c r="W132" s="1"/>
      <c r="X132" s="1"/>
      <c r="Y132" s="1"/>
      <c r="Z132" s="1"/>
    </row>
    <row r="133" spans="1:26" ht="46.5" customHeight="1">
      <c r="A133" s="547"/>
      <c r="B133" s="567"/>
      <c r="C133" s="342" t="s">
        <v>2096</v>
      </c>
      <c r="D133" s="446">
        <v>0</v>
      </c>
      <c r="E133" s="440" t="s">
        <v>183</v>
      </c>
      <c r="F133" s="342"/>
      <c r="G133" s="441"/>
      <c r="H133" s="110"/>
      <c r="I133" s="110"/>
      <c r="J133" s="887"/>
      <c r="K133" s="514"/>
      <c r="L133" s="514"/>
      <c r="M133" s="1"/>
      <c r="N133" s="1"/>
      <c r="O133" s="1"/>
      <c r="P133" s="1"/>
      <c r="Q133" s="1"/>
      <c r="R133" s="1"/>
      <c r="S133" s="1"/>
      <c r="T133" s="1"/>
      <c r="U133" s="1"/>
      <c r="V133" s="1"/>
      <c r="W133" s="1"/>
      <c r="X133" s="1"/>
      <c r="Y133" s="1"/>
      <c r="Z133" s="1"/>
    </row>
    <row r="134" spans="1:26" ht="46.5" customHeight="1">
      <c r="A134" s="547"/>
      <c r="B134" s="567"/>
      <c r="C134" s="342" t="s">
        <v>2097</v>
      </c>
      <c r="D134" s="446">
        <v>0</v>
      </c>
      <c r="E134" s="440" t="s">
        <v>183</v>
      </c>
      <c r="F134" s="342"/>
      <c r="G134" s="441"/>
      <c r="H134" s="110"/>
      <c r="I134" s="110"/>
      <c r="J134" s="887"/>
      <c r="K134" s="514"/>
      <c r="L134" s="514"/>
      <c r="M134" s="1"/>
      <c r="N134" s="1"/>
      <c r="O134" s="1"/>
      <c r="P134" s="1"/>
      <c r="Q134" s="1"/>
      <c r="R134" s="1"/>
      <c r="S134" s="1"/>
      <c r="T134" s="1"/>
      <c r="U134" s="1"/>
      <c r="V134" s="1"/>
      <c r="W134" s="1"/>
      <c r="X134" s="1"/>
      <c r="Y134" s="1"/>
      <c r="Z134" s="1"/>
    </row>
    <row r="135" spans="1:26" ht="46.5" customHeight="1">
      <c r="A135" s="547"/>
      <c r="B135" s="567"/>
      <c r="C135" s="342" t="s">
        <v>2098</v>
      </c>
      <c r="D135" s="446">
        <v>0</v>
      </c>
      <c r="E135" s="440" t="s">
        <v>183</v>
      </c>
      <c r="F135" s="342"/>
      <c r="G135" s="441"/>
      <c r="H135" s="110"/>
      <c r="I135" s="110"/>
      <c r="J135" s="887"/>
      <c r="K135" s="514"/>
      <c r="L135" s="514"/>
      <c r="M135" s="1"/>
      <c r="N135" s="1"/>
      <c r="O135" s="1"/>
      <c r="P135" s="1"/>
      <c r="Q135" s="1"/>
      <c r="R135" s="1"/>
      <c r="S135" s="1"/>
      <c r="T135" s="1"/>
      <c r="U135" s="1"/>
      <c r="V135" s="1"/>
      <c r="W135" s="1"/>
      <c r="X135" s="1"/>
      <c r="Y135" s="1"/>
      <c r="Z135" s="1"/>
    </row>
    <row r="136" spans="1:26" ht="46.5" customHeight="1">
      <c r="A136" s="547"/>
      <c r="B136" s="567"/>
      <c r="C136" s="342" t="s">
        <v>2099</v>
      </c>
      <c r="D136" s="446">
        <v>0</v>
      </c>
      <c r="E136" s="440" t="s">
        <v>183</v>
      </c>
      <c r="F136" s="342"/>
      <c r="G136" s="441"/>
      <c r="H136" s="110"/>
      <c r="I136" s="110"/>
      <c r="J136" s="453"/>
      <c r="K136" s="514"/>
      <c r="L136" s="514"/>
      <c r="M136" s="1"/>
      <c r="N136" s="1"/>
      <c r="O136" s="1"/>
      <c r="P136" s="1"/>
      <c r="Q136" s="1"/>
      <c r="R136" s="1"/>
      <c r="S136" s="1"/>
      <c r="T136" s="1"/>
      <c r="U136" s="1"/>
      <c r="V136" s="1"/>
      <c r="W136" s="1"/>
      <c r="X136" s="1"/>
      <c r="Y136" s="1"/>
      <c r="Z136" s="1"/>
    </row>
    <row r="137" spans="1:26" ht="46.5" customHeight="1">
      <c r="A137" s="547" t="s">
        <v>384</v>
      </c>
      <c r="B137" s="437" t="s">
        <v>385</v>
      </c>
      <c r="C137" s="342" t="s">
        <v>2100</v>
      </c>
      <c r="D137" s="446">
        <v>0</v>
      </c>
      <c r="E137" s="440" t="s">
        <v>183</v>
      </c>
      <c r="F137" s="342"/>
      <c r="G137" s="441"/>
      <c r="H137" s="110"/>
      <c r="I137" s="110"/>
      <c r="J137" s="453"/>
      <c r="K137" s="514"/>
      <c r="L137" s="514"/>
      <c r="M137" s="1"/>
      <c r="N137" s="1"/>
      <c r="O137" s="1"/>
      <c r="P137" s="1"/>
      <c r="Q137" s="1"/>
      <c r="R137" s="1"/>
      <c r="S137" s="1"/>
      <c r="T137" s="1"/>
      <c r="U137" s="1"/>
      <c r="V137" s="1"/>
      <c r="W137" s="1"/>
      <c r="X137" s="1"/>
      <c r="Y137" s="1"/>
      <c r="Z137" s="1"/>
    </row>
    <row r="138" spans="1:26" ht="46.5" customHeight="1">
      <c r="A138" s="547"/>
      <c r="B138" s="437"/>
      <c r="C138" s="342" t="s">
        <v>2101</v>
      </c>
      <c r="D138" s="446">
        <v>0</v>
      </c>
      <c r="E138" s="440" t="s">
        <v>183</v>
      </c>
      <c r="F138" s="342"/>
      <c r="G138" s="441"/>
      <c r="H138" s="110"/>
      <c r="I138" s="110"/>
      <c r="J138" s="887"/>
      <c r="K138" s="514"/>
      <c r="L138" s="514"/>
      <c r="M138" s="1"/>
      <c r="N138" s="1"/>
      <c r="O138" s="1"/>
      <c r="P138" s="1"/>
      <c r="Q138" s="1"/>
      <c r="R138" s="1"/>
      <c r="S138" s="1"/>
      <c r="T138" s="1"/>
      <c r="U138" s="1"/>
      <c r="V138" s="1"/>
      <c r="W138" s="1"/>
      <c r="X138" s="1"/>
      <c r="Y138" s="1"/>
      <c r="Z138" s="1"/>
    </row>
    <row r="139" spans="1:26" ht="46.5" customHeight="1">
      <c r="A139" s="547"/>
      <c r="B139" s="437"/>
      <c r="C139" s="342" t="s">
        <v>2102</v>
      </c>
      <c r="D139" s="446">
        <v>0</v>
      </c>
      <c r="E139" s="440" t="s">
        <v>183</v>
      </c>
      <c r="F139" s="342"/>
      <c r="G139" s="441"/>
      <c r="H139" s="110"/>
      <c r="I139" s="110"/>
      <c r="J139" s="887"/>
      <c r="K139" s="514"/>
      <c r="L139" s="514"/>
      <c r="M139" s="1"/>
      <c r="N139" s="1"/>
      <c r="O139" s="1"/>
      <c r="P139" s="1"/>
      <c r="Q139" s="1"/>
      <c r="R139" s="1"/>
      <c r="S139" s="1"/>
      <c r="T139" s="1"/>
      <c r="U139" s="1"/>
      <c r="V139" s="1"/>
      <c r="W139" s="1"/>
      <c r="X139" s="1"/>
      <c r="Y139" s="1"/>
      <c r="Z139" s="1"/>
    </row>
    <row r="140" spans="1:26" ht="46.5" customHeight="1">
      <c r="A140" s="547"/>
      <c r="B140" s="437"/>
      <c r="C140" s="342" t="s">
        <v>2103</v>
      </c>
      <c r="D140" s="446">
        <v>0</v>
      </c>
      <c r="E140" s="440" t="s">
        <v>183</v>
      </c>
      <c r="F140" s="342"/>
      <c r="G140" s="441"/>
      <c r="H140" s="110"/>
      <c r="I140" s="110"/>
      <c r="J140" s="887"/>
      <c r="K140" s="514"/>
      <c r="L140" s="514"/>
      <c r="M140" s="1"/>
      <c r="N140" s="1"/>
      <c r="O140" s="1"/>
      <c r="P140" s="1"/>
      <c r="Q140" s="1"/>
      <c r="R140" s="1"/>
      <c r="S140" s="1"/>
      <c r="T140" s="1"/>
      <c r="U140" s="1"/>
      <c r="V140" s="1"/>
      <c r="W140" s="1"/>
      <c r="X140" s="1"/>
      <c r="Y140" s="1"/>
      <c r="Z140" s="1"/>
    </row>
    <row r="141" spans="1:26" ht="46.5" customHeight="1">
      <c r="A141" s="547"/>
      <c r="B141" s="437"/>
      <c r="C141" s="342" t="s">
        <v>2104</v>
      </c>
      <c r="D141" s="446">
        <v>0</v>
      </c>
      <c r="E141" s="440" t="s">
        <v>183</v>
      </c>
      <c r="F141" s="342"/>
      <c r="G141" s="441"/>
      <c r="H141" s="110"/>
      <c r="I141" s="110"/>
      <c r="J141" s="887"/>
      <c r="K141" s="514"/>
      <c r="L141" s="514"/>
      <c r="M141" s="1"/>
      <c r="N141" s="1"/>
      <c r="O141" s="1"/>
      <c r="P141" s="1"/>
      <c r="Q141" s="1"/>
      <c r="R141" s="1"/>
      <c r="S141" s="1"/>
      <c r="T141" s="1"/>
      <c r="U141" s="1"/>
      <c r="V141" s="1"/>
      <c r="W141" s="1"/>
      <c r="X141" s="1"/>
      <c r="Y141" s="1"/>
      <c r="Z141" s="1"/>
    </row>
    <row r="142" spans="1:26" ht="46.5" customHeight="1">
      <c r="A142" s="547"/>
      <c r="B142" s="437"/>
      <c r="C142" s="342" t="s">
        <v>2105</v>
      </c>
      <c r="D142" s="446">
        <v>0</v>
      </c>
      <c r="E142" s="440" t="s">
        <v>183</v>
      </c>
      <c r="F142" s="342" t="s">
        <v>2106</v>
      </c>
      <c r="G142" s="441"/>
      <c r="H142" s="110"/>
      <c r="I142" s="110"/>
      <c r="J142" s="453"/>
      <c r="K142" s="514"/>
      <c r="L142" s="514"/>
      <c r="M142" s="1"/>
      <c r="N142" s="1"/>
      <c r="O142" s="1"/>
      <c r="P142" s="1"/>
      <c r="Q142" s="1"/>
      <c r="R142" s="1"/>
      <c r="S142" s="1"/>
      <c r="T142" s="1"/>
      <c r="U142" s="1"/>
      <c r="V142" s="1"/>
      <c r="W142" s="1"/>
      <c r="X142" s="1"/>
      <c r="Y142" s="1"/>
      <c r="Z142" s="1"/>
    </row>
    <row r="143" spans="1:26" ht="46.5" customHeight="1">
      <c r="A143" s="547"/>
      <c r="B143" s="437"/>
      <c r="C143" s="342" t="s">
        <v>2107</v>
      </c>
      <c r="D143" s="446">
        <v>0</v>
      </c>
      <c r="E143" s="440" t="s">
        <v>183</v>
      </c>
      <c r="F143" s="342"/>
      <c r="G143" s="441"/>
      <c r="H143" s="110"/>
      <c r="I143" s="110"/>
      <c r="J143" s="887"/>
      <c r="K143" s="514"/>
      <c r="L143" s="514"/>
      <c r="M143" s="1"/>
      <c r="N143" s="1"/>
      <c r="O143" s="1"/>
      <c r="P143" s="1"/>
      <c r="Q143" s="1"/>
      <c r="R143" s="1"/>
      <c r="S143" s="1"/>
      <c r="T143" s="1"/>
      <c r="U143" s="1"/>
      <c r="V143" s="1"/>
      <c r="W143" s="1"/>
      <c r="X143" s="1"/>
      <c r="Y143" s="1"/>
      <c r="Z143" s="1"/>
    </row>
    <row r="144" spans="1:26" ht="46.5" customHeight="1">
      <c r="A144" s="547" t="s">
        <v>413</v>
      </c>
      <c r="B144" s="437" t="s">
        <v>414</v>
      </c>
      <c r="C144" s="342" t="s">
        <v>2108</v>
      </c>
      <c r="D144" s="446">
        <v>0</v>
      </c>
      <c r="E144" s="440" t="s">
        <v>183</v>
      </c>
      <c r="F144" s="342" t="s">
        <v>2109</v>
      </c>
      <c r="G144" s="441"/>
      <c r="H144" s="110"/>
      <c r="I144" s="110"/>
      <c r="J144" s="453"/>
      <c r="K144" s="514"/>
      <c r="L144" s="514"/>
      <c r="M144" s="1"/>
      <c r="N144" s="1"/>
      <c r="O144" s="1"/>
      <c r="P144" s="1"/>
      <c r="Q144" s="1"/>
      <c r="R144" s="1"/>
      <c r="S144" s="1"/>
      <c r="T144" s="1"/>
      <c r="U144" s="1"/>
      <c r="V144" s="1"/>
      <c r="W144" s="1"/>
      <c r="X144" s="1"/>
      <c r="Y144" s="1"/>
      <c r="Z144" s="1"/>
    </row>
    <row r="145" spans="1:26" ht="46.5" customHeight="1">
      <c r="A145" s="547"/>
      <c r="B145" s="437"/>
      <c r="C145" s="342" t="s">
        <v>2110</v>
      </c>
      <c r="D145" s="446">
        <v>0</v>
      </c>
      <c r="E145" s="440" t="s">
        <v>183</v>
      </c>
      <c r="F145" s="342" t="s">
        <v>2111</v>
      </c>
      <c r="G145" s="441"/>
      <c r="H145" s="110"/>
      <c r="I145" s="110"/>
      <c r="J145" s="453"/>
      <c r="K145" s="514"/>
      <c r="L145" s="514"/>
      <c r="M145" s="1"/>
      <c r="N145" s="1"/>
      <c r="O145" s="1"/>
      <c r="P145" s="1"/>
      <c r="Q145" s="1"/>
      <c r="R145" s="1"/>
      <c r="S145" s="1"/>
      <c r="T145" s="1"/>
      <c r="U145" s="1"/>
      <c r="V145" s="1"/>
      <c r="W145" s="1"/>
      <c r="X145" s="1"/>
      <c r="Y145" s="1"/>
      <c r="Z145" s="1"/>
    </row>
    <row r="146" spans="1:26" ht="46.5" customHeight="1">
      <c r="A146" s="547" t="s">
        <v>433</v>
      </c>
      <c r="B146" s="437" t="s">
        <v>424</v>
      </c>
      <c r="C146" s="342" t="s">
        <v>435</v>
      </c>
      <c r="D146" s="446">
        <v>0</v>
      </c>
      <c r="E146" s="440" t="s">
        <v>183</v>
      </c>
      <c r="F146" s="441"/>
      <c r="G146" s="441"/>
      <c r="H146" s="110"/>
      <c r="I146" s="110"/>
      <c r="J146" s="887"/>
      <c r="K146" s="514"/>
      <c r="L146" s="514"/>
      <c r="M146" s="1"/>
      <c r="N146" s="1"/>
      <c r="O146" s="1"/>
      <c r="P146" s="1"/>
      <c r="Q146" s="1"/>
      <c r="R146" s="1"/>
      <c r="S146" s="1"/>
      <c r="T146" s="1"/>
      <c r="U146" s="1"/>
      <c r="V146" s="1"/>
      <c r="W146" s="1"/>
      <c r="X146" s="1"/>
      <c r="Y146" s="1"/>
      <c r="Z146" s="1"/>
    </row>
    <row r="147" spans="1:26" ht="46.5" customHeight="1">
      <c r="A147" s="547" t="s">
        <v>436</v>
      </c>
      <c r="B147" s="437" t="s">
        <v>428</v>
      </c>
      <c r="C147" s="342" t="s">
        <v>2112</v>
      </c>
      <c r="D147" s="446">
        <v>0</v>
      </c>
      <c r="E147" s="440" t="s">
        <v>183</v>
      </c>
      <c r="F147" s="441"/>
      <c r="G147" s="441"/>
      <c r="H147" s="110"/>
      <c r="I147" s="110"/>
      <c r="J147" s="887"/>
      <c r="K147" s="514"/>
      <c r="L147" s="514"/>
      <c r="M147" s="1"/>
      <c r="N147" s="1"/>
      <c r="O147" s="1"/>
      <c r="P147" s="1"/>
      <c r="Q147" s="1"/>
      <c r="R147" s="1"/>
      <c r="S147" s="1"/>
      <c r="T147" s="1"/>
      <c r="U147" s="1"/>
      <c r="V147" s="1"/>
      <c r="W147" s="1"/>
      <c r="X147" s="1"/>
      <c r="Y147" s="1"/>
      <c r="Z147" s="1"/>
    </row>
    <row r="148" spans="1:26" ht="46.5" customHeight="1">
      <c r="A148" s="547"/>
      <c r="B148" s="437"/>
      <c r="C148" s="342" t="s">
        <v>2113</v>
      </c>
      <c r="D148" s="446">
        <v>0</v>
      </c>
      <c r="E148" s="440" t="s">
        <v>183</v>
      </c>
      <c r="F148" s="308" t="s">
        <v>2114</v>
      </c>
      <c r="G148" s="441"/>
      <c r="H148" s="110"/>
      <c r="I148" s="110"/>
      <c r="J148" s="453"/>
      <c r="K148" s="514"/>
      <c r="L148" s="514"/>
      <c r="M148" s="1"/>
      <c r="N148" s="1"/>
      <c r="O148" s="1"/>
      <c r="P148" s="1"/>
      <c r="Q148" s="1"/>
      <c r="R148" s="1"/>
      <c r="S148" s="1"/>
      <c r="T148" s="1"/>
      <c r="U148" s="1"/>
      <c r="V148" s="1"/>
      <c r="W148" s="1"/>
      <c r="X148" s="1"/>
      <c r="Y148" s="1"/>
      <c r="Z148" s="1"/>
    </row>
    <row r="149" spans="1:26" ht="46.5" customHeight="1">
      <c r="A149" s="547" t="s">
        <v>443</v>
      </c>
      <c r="B149" s="437" t="s">
        <v>431</v>
      </c>
      <c r="C149" s="342" t="s">
        <v>2115</v>
      </c>
      <c r="D149" s="446">
        <v>0</v>
      </c>
      <c r="E149" s="440" t="s">
        <v>183</v>
      </c>
      <c r="F149" s="441"/>
      <c r="G149" s="441"/>
      <c r="H149" s="110"/>
      <c r="I149" s="110"/>
      <c r="J149" s="453"/>
      <c r="K149" s="514"/>
      <c r="L149" s="514"/>
      <c r="M149" s="1"/>
      <c r="N149" s="1"/>
      <c r="O149" s="1"/>
      <c r="P149" s="1"/>
      <c r="Q149" s="1"/>
      <c r="R149" s="1"/>
      <c r="S149" s="1"/>
      <c r="T149" s="1"/>
      <c r="U149" s="1"/>
      <c r="V149" s="1"/>
      <c r="W149" s="1"/>
      <c r="X149" s="1"/>
      <c r="Y149" s="1"/>
      <c r="Z149" s="1"/>
    </row>
    <row r="150" spans="1:26" ht="46.5" customHeight="1">
      <c r="A150" s="547"/>
      <c r="B150" s="437"/>
      <c r="C150" s="342" t="s">
        <v>2116</v>
      </c>
      <c r="D150" s="446">
        <v>0</v>
      </c>
      <c r="E150" s="440" t="s">
        <v>183</v>
      </c>
      <c r="F150" s="441"/>
      <c r="G150" s="441"/>
      <c r="H150" s="110"/>
      <c r="I150" s="110"/>
      <c r="J150" s="453"/>
      <c r="K150" s="514"/>
      <c r="L150" s="514"/>
      <c r="M150" s="1"/>
      <c r="N150" s="1"/>
      <c r="O150" s="1"/>
      <c r="P150" s="1"/>
      <c r="Q150" s="1"/>
      <c r="R150" s="1"/>
      <c r="S150" s="1"/>
      <c r="T150" s="1"/>
      <c r="U150" s="1"/>
      <c r="V150" s="1"/>
      <c r="W150" s="1"/>
      <c r="X150" s="1"/>
      <c r="Y150" s="1"/>
      <c r="Z150" s="1"/>
    </row>
    <row r="151" spans="1:26" ht="46.5" customHeight="1">
      <c r="A151" s="547"/>
      <c r="B151" s="437"/>
      <c r="C151" s="342" t="s">
        <v>2117</v>
      </c>
      <c r="D151" s="446">
        <v>0</v>
      </c>
      <c r="E151" s="440" t="s">
        <v>827</v>
      </c>
      <c r="F151" s="441"/>
      <c r="G151" s="441"/>
      <c r="H151" s="110"/>
      <c r="I151" s="110"/>
      <c r="J151" s="453"/>
      <c r="K151" s="514"/>
      <c r="L151" s="514"/>
      <c r="M151" s="1"/>
      <c r="N151" s="1"/>
      <c r="O151" s="1"/>
      <c r="P151" s="1"/>
      <c r="Q151" s="1"/>
      <c r="R151" s="1"/>
      <c r="S151" s="1"/>
      <c r="T151" s="1"/>
      <c r="U151" s="1"/>
      <c r="V151" s="1"/>
      <c r="W151" s="1"/>
      <c r="X151" s="1"/>
      <c r="Y151" s="1"/>
      <c r="Z151" s="1"/>
    </row>
    <row r="152" spans="1:26" ht="46.5" customHeight="1">
      <c r="A152" s="547"/>
      <c r="B152" s="437"/>
      <c r="C152" s="342" t="s">
        <v>2118</v>
      </c>
      <c r="D152" s="446">
        <v>0</v>
      </c>
      <c r="E152" s="440" t="s">
        <v>183</v>
      </c>
      <c r="F152" s="441"/>
      <c r="G152" s="441"/>
      <c r="H152" s="110"/>
      <c r="I152" s="110"/>
      <c r="J152" s="453"/>
      <c r="K152" s="514"/>
      <c r="L152" s="514"/>
      <c r="M152" s="1"/>
      <c r="N152" s="1"/>
      <c r="O152" s="1"/>
      <c r="P152" s="1"/>
      <c r="Q152" s="1"/>
      <c r="R152" s="1"/>
      <c r="S152" s="1"/>
      <c r="T152" s="1"/>
      <c r="U152" s="1"/>
      <c r="V152" s="1"/>
      <c r="W152" s="1"/>
      <c r="X152" s="1"/>
      <c r="Y152" s="1"/>
      <c r="Z152" s="1"/>
    </row>
    <row r="153" spans="1:26" ht="46.5" customHeight="1">
      <c r="A153" s="549" t="s">
        <v>451</v>
      </c>
      <c r="B153" s="1188" t="s">
        <v>449</v>
      </c>
      <c r="C153" s="1189"/>
      <c r="D153" s="1189"/>
      <c r="E153" s="1189"/>
      <c r="F153" s="1189"/>
      <c r="G153" s="1190"/>
      <c r="H153" s="110">
        <f>SUM(D154:D158)</f>
        <v>0</v>
      </c>
      <c r="I153" s="110">
        <f>COUNT(D154:D158)*2</f>
        <v>8</v>
      </c>
      <c r="J153" s="453"/>
      <c r="K153" s="514"/>
      <c r="L153" s="514"/>
      <c r="M153" s="1"/>
      <c r="N153" s="1"/>
      <c r="O153" s="1"/>
      <c r="P153" s="1"/>
      <c r="Q153" s="1"/>
      <c r="R153" s="1"/>
      <c r="S153" s="1"/>
      <c r="T153" s="1"/>
      <c r="U153" s="1"/>
      <c r="V153" s="1"/>
      <c r="W153" s="1"/>
      <c r="X153" s="1"/>
      <c r="Y153" s="1"/>
      <c r="Z153" s="1"/>
    </row>
    <row r="154" spans="1:26" ht="46.5" customHeight="1">
      <c r="A154" s="432" t="s">
        <v>454</v>
      </c>
      <c r="B154" s="567" t="s">
        <v>455</v>
      </c>
      <c r="C154" s="489" t="s">
        <v>456</v>
      </c>
      <c r="D154" s="446">
        <v>0</v>
      </c>
      <c r="E154" s="440" t="s">
        <v>183</v>
      </c>
      <c r="F154" s="489" t="s">
        <v>457</v>
      </c>
      <c r="G154" s="441"/>
      <c r="H154" s="110"/>
      <c r="I154" s="110"/>
      <c r="J154" s="889"/>
      <c r="K154" s="514"/>
      <c r="L154" s="514"/>
      <c r="M154" s="1"/>
      <c r="N154" s="1"/>
      <c r="O154" s="1"/>
      <c r="P154" s="1"/>
      <c r="Q154" s="1"/>
      <c r="R154" s="1"/>
      <c r="S154" s="1"/>
      <c r="T154" s="1"/>
      <c r="U154" s="1"/>
      <c r="V154" s="1"/>
      <c r="W154" s="1"/>
      <c r="X154" s="1"/>
      <c r="Y154" s="1"/>
      <c r="Z154" s="1"/>
    </row>
    <row r="155" spans="1:26" ht="28.5" hidden="1" customHeight="1">
      <c r="A155" s="459" t="s">
        <v>458</v>
      </c>
      <c r="B155" s="567" t="s">
        <v>459</v>
      </c>
      <c r="C155" s="441"/>
      <c r="D155" s="446"/>
      <c r="E155" s="440"/>
      <c r="F155" s="441"/>
      <c r="G155" s="441"/>
      <c r="H155" s="1"/>
      <c r="I155" s="1"/>
      <c r="J155" s="1"/>
      <c r="K155" s="1"/>
      <c r="L155" s="1"/>
      <c r="M155" s="1"/>
      <c r="N155" s="1"/>
      <c r="O155" s="1"/>
      <c r="P155" s="1"/>
      <c r="Q155" s="1"/>
      <c r="R155" s="1"/>
      <c r="S155" s="1"/>
      <c r="T155" s="1"/>
      <c r="U155" s="1"/>
      <c r="V155" s="1"/>
      <c r="W155" s="1"/>
      <c r="X155" s="1"/>
      <c r="Y155" s="1"/>
      <c r="Z155" s="1"/>
    </row>
    <row r="156" spans="1:26" ht="46.5" customHeight="1">
      <c r="A156" s="547" t="s">
        <v>467</v>
      </c>
      <c r="B156" s="567" t="s">
        <v>462</v>
      </c>
      <c r="C156" s="342" t="s">
        <v>2119</v>
      </c>
      <c r="D156" s="446">
        <v>0</v>
      </c>
      <c r="E156" s="440" t="s">
        <v>183</v>
      </c>
      <c r="F156" s="342" t="s">
        <v>2120</v>
      </c>
      <c r="G156" s="441"/>
      <c r="H156" s="110"/>
      <c r="I156" s="110"/>
      <c r="J156" s="887"/>
      <c r="K156" s="514"/>
      <c r="L156" s="514"/>
      <c r="M156" s="1"/>
      <c r="N156" s="1"/>
      <c r="O156" s="1"/>
      <c r="P156" s="1"/>
      <c r="Q156" s="1"/>
      <c r="R156" s="1"/>
      <c r="S156" s="1"/>
      <c r="T156" s="1"/>
      <c r="U156" s="1"/>
      <c r="V156" s="1"/>
      <c r="W156" s="1"/>
      <c r="X156" s="1"/>
      <c r="Y156" s="1"/>
      <c r="Z156" s="1"/>
    </row>
    <row r="157" spans="1:26" ht="46.5" customHeight="1">
      <c r="A157" s="547" t="s">
        <v>469</v>
      </c>
      <c r="B157" s="567" t="s">
        <v>466</v>
      </c>
      <c r="C157" s="493" t="s">
        <v>2125</v>
      </c>
      <c r="D157" s="446">
        <v>0</v>
      </c>
      <c r="E157" s="440" t="s">
        <v>183</v>
      </c>
      <c r="F157" s="441"/>
      <c r="G157" s="441"/>
      <c r="H157" s="110"/>
      <c r="I157" s="110"/>
      <c r="J157" s="453"/>
      <c r="K157" s="514"/>
      <c r="L157" s="514"/>
      <c r="M157" s="1"/>
      <c r="N157" s="1"/>
      <c r="O157" s="1"/>
      <c r="P157" s="1"/>
      <c r="Q157" s="1"/>
      <c r="R157" s="1"/>
      <c r="S157" s="1"/>
      <c r="T157" s="1"/>
      <c r="U157" s="1"/>
      <c r="V157" s="1"/>
      <c r="W157" s="1"/>
      <c r="X157" s="1"/>
      <c r="Y157" s="1"/>
      <c r="Z157" s="1"/>
    </row>
    <row r="158" spans="1:26" ht="46.5" customHeight="1">
      <c r="A158" s="547"/>
      <c r="B158" s="567"/>
      <c r="C158" s="493" t="s">
        <v>472</v>
      </c>
      <c r="D158" s="446">
        <v>0</v>
      </c>
      <c r="E158" s="440" t="s">
        <v>183</v>
      </c>
      <c r="F158" s="441"/>
      <c r="G158" s="441"/>
      <c r="H158" s="110"/>
      <c r="I158" s="110"/>
      <c r="J158" s="453"/>
      <c r="K158" s="514"/>
      <c r="L158" s="514"/>
      <c r="M158" s="1"/>
      <c r="N158" s="1"/>
      <c r="O158" s="1"/>
      <c r="P158" s="1"/>
      <c r="Q158" s="1"/>
      <c r="R158" s="1"/>
      <c r="S158" s="1"/>
      <c r="T158" s="1"/>
      <c r="U158" s="1"/>
      <c r="V158" s="1"/>
      <c r="W158" s="1"/>
      <c r="X158" s="1"/>
      <c r="Y158" s="1"/>
      <c r="Z158" s="1"/>
    </row>
    <row r="159" spans="1:26" ht="46.5" customHeight="1">
      <c r="A159" s="549" t="s">
        <v>473</v>
      </c>
      <c r="B159" s="1188" t="s">
        <v>474</v>
      </c>
      <c r="C159" s="1189"/>
      <c r="D159" s="1189"/>
      <c r="E159" s="1189"/>
      <c r="F159" s="1189"/>
      <c r="G159" s="1190"/>
      <c r="H159" s="110">
        <f>SUM(D160:D164)</f>
        <v>0</v>
      </c>
      <c r="I159" s="110">
        <f>COUNT(D160:D164)*2</f>
        <v>10</v>
      </c>
      <c r="J159" s="453"/>
      <c r="K159" s="514"/>
      <c r="L159" s="514"/>
      <c r="M159" s="1"/>
      <c r="N159" s="1"/>
      <c r="O159" s="1"/>
      <c r="P159" s="1"/>
      <c r="Q159" s="1"/>
      <c r="R159" s="1"/>
      <c r="S159" s="1"/>
      <c r="T159" s="1"/>
      <c r="U159" s="1"/>
      <c r="V159" s="1"/>
      <c r="W159" s="1"/>
      <c r="X159" s="1"/>
      <c r="Y159" s="1"/>
      <c r="Z159" s="1"/>
    </row>
    <row r="160" spans="1:26" ht="46.5" customHeight="1">
      <c r="A160" s="547" t="s">
        <v>476</v>
      </c>
      <c r="B160" s="567" t="s">
        <v>477</v>
      </c>
      <c r="C160" s="568" t="s">
        <v>2134</v>
      </c>
      <c r="D160" s="446">
        <v>0</v>
      </c>
      <c r="E160" s="440" t="s">
        <v>264</v>
      </c>
      <c r="F160" s="441"/>
      <c r="G160" s="441"/>
      <c r="H160" s="110"/>
      <c r="I160" s="110"/>
      <c r="J160" s="453"/>
      <c r="K160" s="514"/>
      <c r="L160" s="514"/>
      <c r="M160" s="1"/>
      <c r="N160" s="1"/>
      <c r="O160" s="1"/>
      <c r="P160" s="1"/>
      <c r="Q160" s="1"/>
      <c r="R160" s="1"/>
      <c r="S160" s="1"/>
      <c r="T160" s="1"/>
      <c r="U160" s="1"/>
      <c r="V160" s="1"/>
      <c r="W160" s="1"/>
      <c r="X160" s="1"/>
      <c r="Y160" s="1"/>
      <c r="Z160" s="1"/>
    </row>
    <row r="161" spans="1:26" ht="46.5" customHeight="1">
      <c r="A161" s="547"/>
      <c r="B161" s="567"/>
      <c r="C161" s="568" t="s">
        <v>483</v>
      </c>
      <c r="D161" s="446">
        <v>0</v>
      </c>
      <c r="E161" s="440" t="s">
        <v>183</v>
      </c>
      <c r="F161" s="441"/>
      <c r="G161" s="441"/>
      <c r="H161" s="110"/>
      <c r="I161" s="110"/>
      <c r="J161" s="453"/>
      <c r="K161" s="514"/>
      <c r="L161" s="514"/>
      <c r="M161" s="1"/>
      <c r="N161" s="1"/>
      <c r="O161" s="1"/>
      <c r="P161" s="1"/>
      <c r="Q161" s="1"/>
      <c r="R161" s="1"/>
      <c r="S161" s="1"/>
      <c r="T161" s="1"/>
      <c r="U161" s="1"/>
      <c r="V161" s="1"/>
      <c r="W161" s="1"/>
      <c r="X161" s="1"/>
      <c r="Y161" s="1"/>
      <c r="Z161" s="1"/>
    </row>
    <row r="162" spans="1:26" ht="46.5" customHeight="1">
      <c r="A162" s="547" t="s">
        <v>484</v>
      </c>
      <c r="B162" s="567" t="s">
        <v>485</v>
      </c>
      <c r="C162" s="568" t="s">
        <v>2137</v>
      </c>
      <c r="D162" s="446">
        <v>0</v>
      </c>
      <c r="E162" s="440" t="s">
        <v>183</v>
      </c>
      <c r="F162" s="441"/>
      <c r="G162" s="441"/>
      <c r="H162" s="110"/>
      <c r="I162" s="110"/>
      <c r="J162" s="453"/>
      <c r="K162" s="514"/>
      <c r="L162" s="514"/>
      <c r="M162" s="1"/>
      <c r="N162" s="1"/>
      <c r="O162" s="1"/>
      <c r="P162" s="1"/>
      <c r="Q162" s="1"/>
      <c r="R162" s="1"/>
      <c r="S162" s="1"/>
      <c r="T162" s="1"/>
      <c r="U162" s="1"/>
      <c r="V162" s="1"/>
      <c r="W162" s="1"/>
      <c r="X162" s="1"/>
      <c r="Y162" s="1"/>
      <c r="Z162" s="1"/>
    </row>
    <row r="163" spans="1:26" ht="46.5" customHeight="1">
      <c r="A163" s="547"/>
      <c r="B163" s="567"/>
      <c r="C163" s="568" t="s">
        <v>487</v>
      </c>
      <c r="D163" s="446">
        <v>0</v>
      </c>
      <c r="E163" s="440" t="s">
        <v>262</v>
      </c>
      <c r="F163" s="441"/>
      <c r="G163" s="441"/>
      <c r="H163" s="110"/>
      <c r="I163" s="110"/>
      <c r="J163" s="453"/>
      <c r="K163" s="514"/>
      <c r="L163" s="514"/>
      <c r="M163" s="1"/>
      <c r="N163" s="1"/>
      <c r="O163" s="1"/>
      <c r="P163" s="1"/>
      <c r="Q163" s="1"/>
      <c r="R163" s="1"/>
      <c r="S163" s="1"/>
      <c r="T163" s="1"/>
      <c r="U163" s="1"/>
      <c r="V163" s="1"/>
      <c r="W163" s="1"/>
      <c r="X163" s="1"/>
      <c r="Y163" s="1"/>
      <c r="Z163" s="1"/>
    </row>
    <row r="164" spans="1:26" ht="46.5" customHeight="1">
      <c r="A164" s="547" t="s">
        <v>488</v>
      </c>
      <c r="B164" s="567" t="s">
        <v>489</v>
      </c>
      <c r="C164" s="489" t="s">
        <v>490</v>
      </c>
      <c r="D164" s="446">
        <v>0</v>
      </c>
      <c r="E164" s="440" t="s">
        <v>63</v>
      </c>
      <c r="F164" s="441"/>
      <c r="G164" s="441"/>
      <c r="H164" s="110"/>
      <c r="I164" s="110"/>
      <c r="J164" s="453"/>
      <c r="K164" s="514"/>
      <c r="L164" s="514"/>
      <c r="M164" s="1"/>
      <c r="N164" s="1"/>
      <c r="O164" s="1"/>
      <c r="P164" s="1"/>
      <c r="Q164" s="1"/>
      <c r="R164" s="1"/>
      <c r="S164" s="1"/>
      <c r="T164" s="1"/>
      <c r="U164" s="1"/>
      <c r="V164" s="1"/>
      <c r="W164" s="1"/>
      <c r="X164" s="1"/>
      <c r="Y164" s="1"/>
      <c r="Z164" s="1"/>
    </row>
    <row r="165" spans="1:26" ht="46.5" customHeight="1">
      <c r="A165" s="549" t="s">
        <v>493</v>
      </c>
      <c r="B165" s="1188" t="s">
        <v>494</v>
      </c>
      <c r="C165" s="1189"/>
      <c r="D165" s="1189"/>
      <c r="E165" s="1189"/>
      <c r="F165" s="1189"/>
      <c r="G165" s="1190"/>
      <c r="H165" s="110">
        <f>SUM(D166:D172)</f>
        <v>0</v>
      </c>
      <c r="I165" s="110">
        <f>COUNT(D166:D172)*2</f>
        <v>14</v>
      </c>
      <c r="J165" s="453"/>
      <c r="K165" s="514"/>
      <c r="L165" s="514"/>
      <c r="M165" s="1"/>
      <c r="N165" s="1"/>
      <c r="O165" s="1"/>
      <c r="P165" s="1"/>
      <c r="Q165" s="1"/>
      <c r="R165" s="1"/>
      <c r="S165" s="1"/>
      <c r="T165" s="1"/>
      <c r="U165" s="1"/>
      <c r="V165" s="1"/>
      <c r="W165" s="1"/>
      <c r="X165" s="1"/>
      <c r="Y165" s="1"/>
      <c r="Z165" s="1"/>
    </row>
    <row r="166" spans="1:26" ht="46.5" customHeight="1">
      <c r="A166" s="547" t="s">
        <v>500</v>
      </c>
      <c r="B166" s="437" t="s">
        <v>501</v>
      </c>
      <c r="C166" s="487" t="s">
        <v>1954</v>
      </c>
      <c r="D166" s="446">
        <v>0</v>
      </c>
      <c r="E166" s="454" t="s">
        <v>262</v>
      </c>
      <c r="F166" s="342"/>
      <c r="G166" s="441"/>
      <c r="H166" s="110"/>
      <c r="I166" s="110"/>
      <c r="J166" s="453"/>
      <c r="K166" s="514"/>
      <c r="L166" s="514"/>
      <c r="M166" s="1"/>
      <c r="N166" s="1"/>
      <c r="O166" s="1"/>
      <c r="P166" s="1"/>
      <c r="Q166" s="1"/>
      <c r="R166" s="1"/>
      <c r="S166" s="1"/>
      <c r="T166" s="1"/>
      <c r="U166" s="1"/>
      <c r="V166" s="1"/>
      <c r="W166" s="1"/>
      <c r="X166" s="1"/>
      <c r="Y166" s="1"/>
      <c r="Z166" s="1"/>
    </row>
    <row r="167" spans="1:26" ht="46.5" customHeight="1">
      <c r="A167" s="547" t="s">
        <v>504</v>
      </c>
      <c r="B167" s="437" t="s">
        <v>505</v>
      </c>
      <c r="C167" s="342" t="s">
        <v>2143</v>
      </c>
      <c r="D167" s="446">
        <v>0</v>
      </c>
      <c r="E167" s="440" t="s">
        <v>262</v>
      </c>
      <c r="F167" s="342" t="s">
        <v>2144</v>
      </c>
      <c r="G167" s="441"/>
      <c r="H167" s="110"/>
      <c r="I167" s="110"/>
      <c r="J167" s="887"/>
      <c r="K167" s="514"/>
      <c r="L167" s="514"/>
      <c r="M167" s="1"/>
      <c r="N167" s="1"/>
      <c r="O167" s="1"/>
      <c r="P167" s="1"/>
      <c r="Q167" s="1"/>
      <c r="R167" s="1"/>
      <c r="S167" s="1"/>
      <c r="T167" s="1"/>
      <c r="U167" s="1"/>
      <c r="V167" s="1"/>
      <c r="W167" s="1"/>
      <c r="X167" s="1"/>
      <c r="Y167" s="1"/>
      <c r="Z167" s="1"/>
    </row>
    <row r="168" spans="1:26" ht="46.5" customHeight="1">
      <c r="A168" s="547" t="s">
        <v>507</v>
      </c>
      <c r="B168" s="437" t="s">
        <v>508</v>
      </c>
      <c r="C168" s="342" t="s">
        <v>526</v>
      </c>
      <c r="D168" s="446">
        <v>0</v>
      </c>
      <c r="E168" s="440" t="s">
        <v>510</v>
      </c>
      <c r="F168" s="342" t="s">
        <v>2147</v>
      </c>
      <c r="G168" s="441"/>
      <c r="H168" s="110"/>
      <c r="I168" s="110"/>
      <c r="J168" s="453"/>
      <c r="K168" s="514"/>
      <c r="L168" s="514"/>
      <c r="M168" s="1"/>
      <c r="N168" s="1"/>
      <c r="O168" s="1"/>
      <c r="P168" s="1"/>
      <c r="Q168" s="1"/>
      <c r="R168" s="1"/>
      <c r="S168" s="1"/>
      <c r="T168" s="1"/>
      <c r="U168" s="1"/>
      <c r="V168" s="1"/>
      <c r="W168" s="1"/>
      <c r="X168" s="1"/>
      <c r="Y168" s="1"/>
      <c r="Z168" s="1"/>
    </row>
    <row r="169" spans="1:26" ht="46.5" customHeight="1">
      <c r="A169" s="547" t="s">
        <v>512</v>
      </c>
      <c r="B169" s="437" t="s">
        <v>513</v>
      </c>
      <c r="C169" s="342" t="s">
        <v>2149</v>
      </c>
      <c r="D169" s="446">
        <v>0</v>
      </c>
      <c r="E169" s="440" t="s">
        <v>264</v>
      </c>
      <c r="F169" s="342" t="s">
        <v>2150</v>
      </c>
      <c r="G169" s="441"/>
      <c r="H169" s="110"/>
      <c r="I169" s="110"/>
      <c r="J169" s="453"/>
      <c r="K169" s="514"/>
      <c r="L169" s="514"/>
      <c r="M169" s="1"/>
      <c r="N169" s="1"/>
      <c r="O169" s="1"/>
      <c r="P169" s="1"/>
      <c r="Q169" s="1"/>
      <c r="R169" s="1"/>
      <c r="S169" s="1"/>
      <c r="T169" s="1"/>
      <c r="U169" s="1"/>
      <c r="V169" s="1"/>
      <c r="W169" s="1"/>
      <c r="X169" s="1"/>
      <c r="Y169" s="1"/>
      <c r="Z169" s="1"/>
    </row>
    <row r="170" spans="1:26" ht="46.5" customHeight="1">
      <c r="A170" s="547"/>
      <c r="B170" s="437"/>
      <c r="C170" s="342" t="s">
        <v>2151</v>
      </c>
      <c r="D170" s="446">
        <v>0</v>
      </c>
      <c r="E170" s="440" t="s">
        <v>63</v>
      </c>
      <c r="F170" s="342"/>
      <c r="G170" s="441"/>
      <c r="H170" s="110"/>
      <c r="I170" s="110"/>
      <c r="J170" s="887"/>
      <c r="K170" s="514"/>
      <c r="L170" s="514"/>
      <c r="M170" s="1"/>
      <c r="N170" s="1"/>
      <c r="O170" s="1"/>
      <c r="P170" s="1"/>
      <c r="Q170" s="1"/>
      <c r="R170" s="1"/>
      <c r="S170" s="1"/>
      <c r="T170" s="1"/>
      <c r="U170" s="1"/>
      <c r="V170" s="1"/>
      <c r="W170" s="1"/>
      <c r="X170" s="1"/>
      <c r="Y170" s="1"/>
      <c r="Z170" s="1"/>
    </row>
    <row r="171" spans="1:26" ht="46.5" customHeight="1">
      <c r="A171" s="547" t="s">
        <v>528</v>
      </c>
      <c r="B171" s="437" t="s">
        <v>529</v>
      </c>
      <c r="C171" s="342" t="s">
        <v>2152</v>
      </c>
      <c r="D171" s="446">
        <v>0</v>
      </c>
      <c r="E171" s="440" t="s">
        <v>63</v>
      </c>
      <c r="F171" s="342" t="s">
        <v>2153</v>
      </c>
      <c r="G171" s="441"/>
      <c r="H171" s="110"/>
      <c r="I171" s="110"/>
      <c r="J171" s="453"/>
      <c r="K171" s="514"/>
      <c r="L171" s="514"/>
      <c r="M171" s="1"/>
      <c r="N171" s="1"/>
      <c r="O171" s="1"/>
      <c r="P171" s="1"/>
      <c r="Q171" s="1"/>
      <c r="R171" s="1"/>
      <c r="S171" s="1"/>
      <c r="T171" s="1"/>
      <c r="U171" s="1"/>
      <c r="V171" s="1"/>
      <c r="W171" s="1"/>
      <c r="X171" s="1"/>
      <c r="Y171" s="1"/>
      <c r="Z171" s="1"/>
    </row>
    <row r="172" spans="1:26" ht="46.5" customHeight="1">
      <c r="A172" s="547"/>
      <c r="B172" s="437"/>
      <c r="C172" s="342" t="s">
        <v>2154</v>
      </c>
      <c r="D172" s="446">
        <v>0</v>
      </c>
      <c r="E172" s="440" t="s">
        <v>63</v>
      </c>
      <c r="F172" s="342"/>
      <c r="G172" s="441"/>
      <c r="H172" s="110"/>
      <c r="I172" s="110"/>
      <c r="J172" s="887"/>
      <c r="K172" s="514"/>
      <c r="L172" s="514"/>
      <c r="M172" s="1"/>
      <c r="N172" s="1"/>
      <c r="O172" s="1"/>
      <c r="P172" s="1"/>
      <c r="Q172" s="1"/>
      <c r="R172" s="1"/>
      <c r="S172" s="1"/>
      <c r="T172" s="1"/>
      <c r="U172" s="1"/>
      <c r="V172" s="1"/>
      <c r="W172" s="1"/>
      <c r="X172" s="1"/>
      <c r="Y172" s="1"/>
      <c r="Z172" s="1"/>
    </row>
    <row r="173" spans="1:26" ht="46.5" customHeight="1">
      <c r="A173" s="549" t="s">
        <v>551</v>
      </c>
      <c r="B173" s="1188" t="s">
        <v>1966</v>
      </c>
      <c r="C173" s="1189"/>
      <c r="D173" s="1189"/>
      <c r="E173" s="1189"/>
      <c r="F173" s="1189"/>
      <c r="G173" s="1190"/>
      <c r="H173" s="110">
        <f>SUM(D174:D185)</f>
        <v>0</v>
      </c>
      <c r="I173" s="110">
        <f>COUNT(D174:D185)*2</f>
        <v>24</v>
      </c>
      <c r="J173" s="453"/>
      <c r="K173" s="514"/>
      <c r="L173" s="514"/>
      <c r="M173" s="1"/>
      <c r="N173" s="1"/>
      <c r="O173" s="1"/>
      <c r="P173" s="1"/>
      <c r="Q173" s="1"/>
      <c r="R173" s="1"/>
      <c r="S173" s="1"/>
      <c r="T173" s="1"/>
      <c r="U173" s="1"/>
      <c r="V173" s="1"/>
      <c r="W173" s="1"/>
      <c r="X173" s="1"/>
      <c r="Y173" s="1"/>
      <c r="Z173" s="1"/>
    </row>
    <row r="174" spans="1:26" ht="46.5" customHeight="1">
      <c r="A174" s="547" t="s">
        <v>555</v>
      </c>
      <c r="B174" s="437" t="s">
        <v>556</v>
      </c>
      <c r="C174" s="342" t="s">
        <v>2169</v>
      </c>
      <c r="D174" s="446">
        <v>0</v>
      </c>
      <c r="E174" s="440" t="s">
        <v>558</v>
      </c>
      <c r="F174" s="342" t="s">
        <v>2171</v>
      </c>
      <c r="G174" s="441"/>
      <c r="H174" s="110"/>
      <c r="I174" s="110"/>
      <c r="J174" s="453"/>
      <c r="K174" s="514"/>
      <c r="L174" s="514"/>
      <c r="M174" s="1"/>
      <c r="N174" s="1"/>
      <c r="O174" s="1"/>
      <c r="P174" s="1"/>
      <c r="Q174" s="1"/>
      <c r="R174" s="1"/>
      <c r="S174" s="1"/>
      <c r="T174" s="1"/>
      <c r="U174" s="1"/>
      <c r="V174" s="1"/>
      <c r="W174" s="1"/>
      <c r="X174" s="1"/>
      <c r="Y174" s="1"/>
      <c r="Z174" s="1"/>
    </row>
    <row r="175" spans="1:26" ht="46.5" customHeight="1">
      <c r="A175" s="547"/>
      <c r="B175" s="437"/>
      <c r="C175" s="342" t="s">
        <v>577</v>
      </c>
      <c r="D175" s="446">
        <v>0</v>
      </c>
      <c r="E175" s="440" t="s">
        <v>558</v>
      </c>
      <c r="F175" s="342" t="s">
        <v>2172</v>
      </c>
      <c r="G175" s="441"/>
      <c r="H175" s="110"/>
      <c r="I175" s="110"/>
      <c r="J175" s="453"/>
      <c r="K175" s="514"/>
      <c r="L175" s="514"/>
      <c r="M175" s="1"/>
      <c r="N175" s="1"/>
      <c r="O175" s="1"/>
      <c r="P175" s="1"/>
      <c r="Q175" s="1"/>
      <c r="R175" s="1"/>
      <c r="S175" s="1"/>
      <c r="T175" s="1"/>
      <c r="U175" s="1"/>
      <c r="V175" s="1"/>
      <c r="W175" s="1"/>
      <c r="X175" s="1"/>
      <c r="Y175" s="1"/>
      <c r="Z175" s="1"/>
    </row>
    <row r="176" spans="1:26" ht="46.5" customHeight="1">
      <c r="A176" s="547"/>
      <c r="B176" s="437"/>
      <c r="C176" s="342" t="s">
        <v>1968</v>
      </c>
      <c r="D176" s="446">
        <v>0</v>
      </c>
      <c r="E176" s="440" t="s">
        <v>558</v>
      </c>
      <c r="F176" s="342" t="s">
        <v>2173</v>
      </c>
      <c r="G176" s="441"/>
      <c r="H176" s="110"/>
      <c r="I176" s="110"/>
      <c r="J176" s="453"/>
      <c r="K176" s="514"/>
      <c r="L176" s="514"/>
      <c r="M176" s="1"/>
      <c r="N176" s="1"/>
      <c r="O176" s="1"/>
      <c r="P176" s="1"/>
      <c r="Q176" s="1"/>
      <c r="R176" s="1"/>
      <c r="S176" s="1"/>
      <c r="T176" s="1"/>
      <c r="U176" s="1"/>
      <c r="V176" s="1"/>
      <c r="W176" s="1"/>
      <c r="X176" s="1"/>
      <c r="Y176" s="1"/>
      <c r="Z176" s="1"/>
    </row>
    <row r="177" spans="1:26" ht="46.5" customHeight="1">
      <c r="A177" s="547"/>
      <c r="B177" s="437"/>
      <c r="C177" s="342" t="s">
        <v>2174</v>
      </c>
      <c r="D177" s="446">
        <v>0</v>
      </c>
      <c r="E177" s="440" t="s">
        <v>558</v>
      </c>
      <c r="F177" s="342" t="s">
        <v>2176</v>
      </c>
      <c r="G177" s="441"/>
      <c r="H177" s="110"/>
      <c r="I177" s="110"/>
      <c r="J177" s="453"/>
      <c r="K177" s="514"/>
      <c r="L177" s="514"/>
      <c r="M177" s="1"/>
      <c r="N177" s="1"/>
      <c r="O177" s="1"/>
      <c r="P177" s="1"/>
      <c r="Q177" s="1"/>
      <c r="R177" s="1"/>
      <c r="S177" s="1"/>
      <c r="T177" s="1"/>
      <c r="U177" s="1"/>
      <c r="V177" s="1"/>
      <c r="W177" s="1"/>
      <c r="X177" s="1"/>
      <c r="Y177" s="1"/>
      <c r="Z177" s="1"/>
    </row>
    <row r="178" spans="1:26" ht="46.5" customHeight="1">
      <c r="A178" s="547"/>
      <c r="B178" s="437"/>
      <c r="C178" s="342" t="s">
        <v>1969</v>
      </c>
      <c r="D178" s="446">
        <v>0</v>
      </c>
      <c r="E178" s="440" t="s">
        <v>558</v>
      </c>
      <c r="F178" s="342" t="s">
        <v>1970</v>
      </c>
      <c r="G178" s="441"/>
      <c r="H178" s="110"/>
      <c r="I178" s="110"/>
      <c r="J178" s="453"/>
      <c r="K178" s="514"/>
      <c r="L178" s="514"/>
      <c r="M178" s="1"/>
      <c r="N178" s="1"/>
      <c r="O178" s="1"/>
      <c r="P178" s="1"/>
      <c r="Q178" s="1"/>
      <c r="R178" s="1"/>
      <c r="S178" s="1"/>
      <c r="T178" s="1"/>
      <c r="U178" s="1"/>
      <c r="V178" s="1"/>
      <c r="W178" s="1"/>
      <c r="X178" s="1"/>
      <c r="Y178" s="1"/>
      <c r="Z178" s="1"/>
    </row>
    <row r="179" spans="1:26" ht="46.5" customHeight="1">
      <c r="A179" s="547"/>
      <c r="B179" s="437"/>
      <c r="C179" s="342" t="s">
        <v>2178</v>
      </c>
      <c r="D179" s="446">
        <v>0</v>
      </c>
      <c r="E179" s="440" t="s">
        <v>558</v>
      </c>
      <c r="F179" s="493" t="s">
        <v>2179</v>
      </c>
      <c r="G179" s="441"/>
      <c r="H179" s="110"/>
      <c r="I179" s="110"/>
      <c r="J179" s="888"/>
      <c r="K179" s="514"/>
      <c r="L179" s="514"/>
      <c r="M179" s="1"/>
      <c r="N179" s="1"/>
      <c r="O179" s="1"/>
      <c r="P179" s="1"/>
      <c r="Q179" s="1"/>
      <c r="R179" s="1"/>
      <c r="S179" s="1"/>
      <c r="T179" s="1"/>
      <c r="U179" s="1"/>
      <c r="V179" s="1"/>
      <c r="W179" s="1"/>
      <c r="X179" s="1"/>
      <c r="Y179" s="1"/>
      <c r="Z179" s="1"/>
    </row>
    <row r="180" spans="1:26" ht="46.5" customHeight="1">
      <c r="A180" s="547"/>
      <c r="B180" s="437"/>
      <c r="C180" s="342" t="s">
        <v>1972</v>
      </c>
      <c r="D180" s="446">
        <v>0</v>
      </c>
      <c r="E180" s="440" t="s">
        <v>558</v>
      </c>
      <c r="F180" s="342" t="s">
        <v>2181</v>
      </c>
      <c r="G180" s="441"/>
      <c r="H180" s="110"/>
      <c r="I180" s="110"/>
      <c r="J180" s="887"/>
      <c r="K180" s="514"/>
      <c r="L180" s="514"/>
      <c r="M180" s="1"/>
      <c r="N180" s="1"/>
      <c r="O180" s="1"/>
      <c r="P180" s="1"/>
      <c r="Q180" s="1"/>
      <c r="R180" s="1"/>
      <c r="S180" s="1"/>
      <c r="T180" s="1"/>
      <c r="U180" s="1"/>
      <c r="V180" s="1"/>
      <c r="W180" s="1"/>
      <c r="X180" s="1"/>
      <c r="Y180" s="1"/>
      <c r="Z180" s="1"/>
    </row>
    <row r="181" spans="1:26" ht="46.5" customHeight="1">
      <c r="A181" s="547" t="s">
        <v>562</v>
      </c>
      <c r="B181" s="437" t="s">
        <v>563</v>
      </c>
      <c r="C181" s="342" t="s">
        <v>1973</v>
      </c>
      <c r="D181" s="446">
        <v>0</v>
      </c>
      <c r="E181" s="440" t="s">
        <v>558</v>
      </c>
      <c r="F181" s="342" t="s">
        <v>1974</v>
      </c>
      <c r="G181" s="441"/>
      <c r="H181" s="110"/>
      <c r="I181" s="110"/>
      <c r="J181" s="887"/>
      <c r="K181" s="514"/>
      <c r="L181" s="514"/>
      <c r="M181" s="1"/>
      <c r="N181" s="1"/>
      <c r="O181" s="1"/>
      <c r="P181" s="1"/>
      <c r="Q181" s="1"/>
      <c r="R181" s="1"/>
      <c r="S181" s="1"/>
      <c r="T181" s="1"/>
      <c r="U181" s="1"/>
      <c r="V181" s="1"/>
      <c r="W181" s="1"/>
      <c r="X181" s="1"/>
      <c r="Y181" s="1"/>
      <c r="Z181" s="1"/>
    </row>
    <row r="182" spans="1:26" ht="46.5" customHeight="1">
      <c r="A182" s="547"/>
      <c r="B182" s="437"/>
      <c r="C182" s="342" t="s">
        <v>1975</v>
      </c>
      <c r="D182" s="446">
        <v>0</v>
      </c>
      <c r="E182" s="440" t="s">
        <v>558</v>
      </c>
      <c r="F182" s="342" t="s">
        <v>2186</v>
      </c>
      <c r="G182" s="441"/>
      <c r="H182" s="110"/>
      <c r="I182" s="110"/>
      <c r="J182" s="887"/>
      <c r="K182" s="514"/>
      <c r="L182" s="514"/>
      <c r="M182" s="1"/>
      <c r="N182" s="1"/>
      <c r="O182" s="1"/>
      <c r="P182" s="1"/>
      <c r="Q182" s="1"/>
      <c r="R182" s="1"/>
      <c r="S182" s="1"/>
      <c r="T182" s="1"/>
      <c r="U182" s="1"/>
      <c r="V182" s="1"/>
      <c r="W182" s="1"/>
      <c r="X182" s="1"/>
      <c r="Y182" s="1"/>
      <c r="Z182" s="1"/>
    </row>
    <row r="183" spans="1:26" ht="46.5" customHeight="1">
      <c r="A183" s="547"/>
      <c r="B183" s="437"/>
      <c r="C183" s="342" t="s">
        <v>1529</v>
      </c>
      <c r="D183" s="446">
        <v>0</v>
      </c>
      <c r="E183" s="440" t="s">
        <v>558</v>
      </c>
      <c r="F183" s="565" t="s">
        <v>2188</v>
      </c>
      <c r="G183" s="441"/>
      <c r="H183" s="110"/>
      <c r="I183" s="110"/>
      <c r="J183" s="887"/>
      <c r="K183" s="514"/>
      <c r="L183" s="514"/>
      <c r="M183" s="1"/>
      <c r="N183" s="1"/>
      <c r="O183" s="1"/>
      <c r="P183" s="1"/>
      <c r="Q183" s="1"/>
      <c r="R183" s="1"/>
      <c r="S183" s="1"/>
      <c r="T183" s="1"/>
      <c r="U183" s="1"/>
      <c r="V183" s="1"/>
      <c r="W183" s="1"/>
      <c r="X183" s="1"/>
      <c r="Y183" s="1"/>
      <c r="Z183" s="1"/>
    </row>
    <row r="184" spans="1:26" ht="46.5" customHeight="1">
      <c r="A184" s="547"/>
      <c r="B184" s="437"/>
      <c r="C184" s="342" t="s">
        <v>1977</v>
      </c>
      <c r="D184" s="446">
        <v>0</v>
      </c>
      <c r="E184" s="440" t="s">
        <v>558</v>
      </c>
      <c r="F184" s="569" t="s">
        <v>2189</v>
      </c>
      <c r="G184" s="441"/>
      <c r="H184" s="110"/>
      <c r="I184" s="110"/>
      <c r="J184" s="453"/>
      <c r="K184" s="514"/>
      <c r="L184" s="514"/>
      <c r="M184" s="1"/>
      <c r="N184" s="1"/>
      <c r="O184" s="1"/>
      <c r="P184" s="1"/>
      <c r="Q184" s="1"/>
      <c r="R184" s="1"/>
      <c r="S184" s="1"/>
      <c r="T184" s="1"/>
      <c r="U184" s="1"/>
      <c r="V184" s="1"/>
      <c r="W184" s="1"/>
      <c r="X184" s="1"/>
      <c r="Y184" s="1"/>
      <c r="Z184" s="1"/>
    </row>
    <row r="185" spans="1:26" ht="46.5" customHeight="1">
      <c r="A185" s="547" t="s">
        <v>567</v>
      </c>
      <c r="B185" s="567" t="s">
        <v>568</v>
      </c>
      <c r="C185" s="308" t="s">
        <v>2191</v>
      </c>
      <c r="D185" s="446">
        <v>0</v>
      </c>
      <c r="E185" s="440" t="s">
        <v>558</v>
      </c>
      <c r="F185" s="441"/>
      <c r="G185" s="441"/>
      <c r="H185" s="110"/>
      <c r="I185" s="110"/>
      <c r="J185" s="453"/>
      <c r="K185" s="514"/>
      <c r="L185" s="514"/>
      <c r="M185" s="1"/>
      <c r="N185" s="1"/>
      <c r="O185" s="1"/>
      <c r="P185" s="1"/>
      <c r="Q185" s="1"/>
      <c r="R185" s="1"/>
      <c r="S185" s="1"/>
      <c r="T185" s="1"/>
      <c r="U185" s="1"/>
      <c r="V185" s="1"/>
      <c r="W185" s="1"/>
      <c r="X185" s="1"/>
      <c r="Y185" s="1"/>
      <c r="Z185" s="1"/>
    </row>
    <row r="186" spans="1:26" ht="46.5" customHeight="1">
      <c r="A186" s="549" t="s">
        <v>570</v>
      </c>
      <c r="B186" s="1188" t="s">
        <v>571</v>
      </c>
      <c r="C186" s="1189"/>
      <c r="D186" s="1189"/>
      <c r="E186" s="1189"/>
      <c r="F186" s="1189"/>
      <c r="G186" s="1190"/>
      <c r="H186" s="110">
        <f>SUM(D187:D197)</f>
        <v>0</v>
      </c>
      <c r="I186" s="110">
        <f>COUNT(D187:D197)*2</f>
        <v>22</v>
      </c>
      <c r="J186" s="453"/>
      <c r="K186" s="514"/>
      <c r="L186" s="514"/>
      <c r="M186" s="1"/>
      <c r="N186" s="1"/>
      <c r="O186" s="1"/>
      <c r="P186" s="1"/>
      <c r="Q186" s="1"/>
      <c r="R186" s="1"/>
      <c r="S186" s="1"/>
      <c r="T186" s="1"/>
      <c r="U186" s="1"/>
      <c r="V186" s="1"/>
      <c r="W186" s="1"/>
      <c r="X186" s="1"/>
      <c r="Y186" s="1"/>
      <c r="Z186" s="1"/>
    </row>
    <row r="187" spans="1:26" ht="46.5" customHeight="1">
      <c r="A187" s="547" t="s">
        <v>574</v>
      </c>
      <c r="B187" s="437" t="s">
        <v>575</v>
      </c>
      <c r="C187" s="484" t="s">
        <v>576</v>
      </c>
      <c r="D187" s="446">
        <v>0</v>
      </c>
      <c r="E187" s="454" t="s">
        <v>183</v>
      </c>
      <c r="F187" s="342" t="s">
        <v>2192</v>
      </c>
      <c r="G187" s="441"/>
      <c r="H187" s="110"/>
      <c r="I187" s="110"/>
      <c r="J187" s="890"/>
      <c r="K187" s="514"/>
      <c r="L187" s="514"/>
      <c r="M187" s="1"/>
      <c r="N187" s="1"/>
      <c r="O187" s="1"/>
      <c r="P187" s="1"/>
      <c r="Q187" s="1"/>
      <c r="R187" s="1"/>
      <c r="S187" s="1"/>
      <c r="T187" s="1"/>
      <c r="U187" s="1"/>
      <c r="V187" s="1"/>
      <c r="W187" s="1"/>
      <c r="X187" s="1"/>
      <c r="Y187" s="1"/>
      <c r="Z187" s="1"/>
    </row>
    <row r="188" spans="1:26" ht="46.5" customHeight="1">
      <c r="A188" s="547" t="s">
        <v>579</v>
      </c>
      <c r="B188" s="437" t="s">
        <v>580</v>
      </c>
      <c r="C188" s="437" t="s">
        <v>2193</v>
      </c>
      <c r="D188" s="446">
        <v>0</v>
      </c>
      <c r="E188" s="454" t="s">
        <v>183</v>
      </c>
      <c r="F188" s="342" t="s">
        <v>2195</v>
      </c>
      <c r="G188" s="441"/>
      <c r="H188" s="110"/>
      <c r="I188" s="110"/>
      <c r="J188" s="887"/>
      <c r="K188" s="514"/>
      <c r="L188" s="514"/>
      <c r="M188" s="1"/>
      <c r="N188" s="1"/>
      <c r="O188" s="1"/>
      <c r="P188" s="1"/>
      <c r="Q188" s="1"/>
      <c r="R188" s="1"/>
      <c r="S188" s="1"/>
      <c r="T188" s="1"/>
      <c r="U188" s="1"/>
      <c r="V188" s="1"/>
      <c r="W188" s="1"/>
      <c r="X188" s="1"/>
      <c r="Y188" s="1"/>
      <c r="Z188" s="1"/>
    </row>
    <row r="189" spans="1:26" ht="46.5" customHeight="1">
      <c r="A189" s="432" t="s">
        <v>584</v>
      </c>
      <c r="B189" s="437" t="s">
        <v>585</v>
      </c>
      <c r="C189" s="484" t="s">
        <v>1986</v>
      </c>
      <c r="D189" s="446">
        <v>0</v>
      </c>
      <c r="E189" s="454" t="s">
        <v>183</v>
      </c>
      <c r="F189" s="487" t="s">
        <v>2196</v>
      </c>
      <c r="G189" s="441"/>
      <c r="H189" s="110"/>
      <c r="I189" s="110"/>
      <c r="J189" s="523"/>
      <c r="K189" s="514"/>
      <c r="L189" s="514"/>
      <c r="M189" s="1"/>
      <c r="N189" s="1"/>
      <c r="O189" s="1"/>
      <c r="P189" s="1"/>
      <c r="Q189" s="1"/>
      <c r="R189" s="1"/>
      <c r="S189" s="1"/>
      <c r="T189" s="1"/>
      <c r="U189" s="1"/>
      <c r="V189" s="1"/>
      <c r="W189" s="1"/>
      <c r="X189" s="1"/>
      <c r="Y189" s="1"/>
      <c r="Z189" s="1"/>
    </row>
    <row r="190" spans="1:26" ht="46.5" customHeight="1">
      <c r="A190" s="547" t="s">
        <v>589</v>
      </c>
      <c r="B190" s="437" t="s">
        <v>590</v>
      </c>
      <c r="C190" s="437" t="s">
        <v>2197</v>
      </c>
      <c r="D190" s="446">
        <v>0</v>
      </c>
      <c r="E190" s="454" t="s">
        <v>183</v>
      </c>
      <c r="F190" s="342" t="s">
        <v>2198</v>
      </c>
      <c r="G190" s="441"/>
      <c r="H190" s="110"/>
      <c r="I190" s="110"/>
      <c r="J190" s="887"/>
      <c r="K190" s="514"/>
      <c r="L190" s="514"/>
      <c r="M190" s="1"/>
      <c r="N190" s="1"/>
      <c r="O190" s="1"/>
      <c r="P190" s="1"/>
      <c r="Q190" s="1"/>
      <c r="R190" s="1"/>
      <c r="S190" s="1"/>
      <c r="T190" s="1"/>
      <c r="U190" s="1"/>
      <c r="V190" s="1"/>
      <c r="W190" s="1"/>
      <c r="X190" s="1"/>
      <c r="Y190" s="1"/>
      <c r="Z190" s="1"/>
    </row>
    <row r="191" spans="1:26" ht="46.5" customHeight="1">
      <c r="A191" s="432" t="s">
        <v>591</v>
      </c>
      <c r="B191" s="437" t="s">
        <v>592</v>
      </c>
      <c r="C191" s="484" t="s">
        <v>593</v>
      </c>
      <c r="D191" s="446">
        <v>0</v>
      </c>
      <c r="E191" s="454" t="s">
        <v>183</v>
      </c>
      <c r="F191" s="489" t="s">
        <v>1989</v>
      </c>
      <c r="G191" s="441"/>
      <c r="H191" s="110"/>
      <c r="I191" s="110"/>
      <c r="J191" s="889"/>
      <c r="K191" s="514"/>
      <c r="L191" s="514"/>
      <c r="M191" s="1"/>
      <c r="N191" s="1"/>
      <c r="O191" s="1"/>
      <c r="P191" s="1"/>
      <c r="Q191" s="1"/>
      <c r="R191" s="1"/>
      <c r="S191" s="1"/>
      <c r="T191" s="1"/>
      <c r="U191" s="1"/>
      <c r="V191" s="1"/>
      <c r="W191" s="1"/>
      <c r="X191" s="1"/>
      <c r="Y191" s="1"/>
      <c r="Z191" s="1"/>
    </row>
    <row r="192" spans="1:26" ht="46.5" customHeight="1">
      <c r="A192" s="432" t="s">
        <v>595</v>
      </c>
      <c r="B192" s="437" t="s">
        <v>596</v>
      </c>
      <c r="C192" s="484" t="s">
        <v>597</v>
      </c>
      <c r="D192" s="446">
        <v>0</v>
      </c>
      <c r="E192" s="454" t="s">
        <v>183</v>
      </c>
      <c r="F192" s="489" t="s">
        <v>598</v>
      </c>
      <c r="G192" s="441"/>
      <c r="H192" s="110"/>
      <c r="I192" s="110"/>
      <c r="J192" s="889"/>
      <c r="K192" s="514"/>
      <c r="L192" s="514"/>
      <c r="M192" s="1"/>
      <c r="N192" s="1"/>
      <c r="O192" s="1"/>
      <c r="P192" s="1"/>
      <c r="Q192" s="1"/>
      <c r="R192" s="1"/>
      <c r="S192" s="1"/>
      <c r="T192" s="1"/>
      <c r="U192" s="1"/>
      <c r="V192" s="1"/>
      <c r="W192" s="1"/>
      <c r="X192" s="1"/>
      <c r="Y192" s="1"/>
      <c r="Z192" s="1"/>
    </row>
    <row r="193" spans="1:26" ht="46.5" customHeight="1">
      <c r="A193" s="432"/>
      <c r="B193" s="437"/>
      <c r="C193" s="484" t="s">
        <v>600</v>
      </c>
      <c r="D193" s="446">
        <v>0</v>
      </c>
      <c r="E193" s="454" t="s">
        <v>183</v>
      </c>
      <c r="F193" s="489" t="s">
        <v>602</v>
      </c>
      <c r="G193" s="441"/>
      <c r="H193" s="110"/>
      <c r="I193" s="110"/>
      <c r="J193" s="890"/>
      <c r="K193" s="514"/>
      <c r="L193" s="514"/>
      <c r="M193" s="1"/>
      <c r="N193" s="1"/>
      <c r="O193" s="1"/>
      <c r="P193" s="1"/>
      <c r="Q193" s="1"/>
      <c r="R193" s="1"/>
      <c r="S193" s="1"/>
      <c r="T193" s="1"/>
      <c r="U193" s="1"/>
      <c r="V193" s="1"/>
      <c r="W193" s="1"/>
      <c r="X193" s="1"/>
      <c r="Y193" s="1"/>
      <c r="Z193" s="1"/>
    </row>
    <row r="194" spans="1:26" ht="46.5" customHeight="1">
      <c r="A194" s="547" t="s">
        <v>604</v>
      </c>
      <c r="B194" s="437" t="s">
        <v>605</v>
      </c>
      <c r="C194" s="308" t="s">
        <v>2199</v>
      </c>
      <c r="D194" s="446">
        <v>0</v>
      </c>
      <c r="E194" s="454" t="s">
        <v>183</v>
      </c>
      <c r="F194" s="342"/>
      <c r="G194" s="441"/>
      <c r="H194" s="110"/>
      <c r="I194" s="110"/>
      <c r="J194" s="453"/>
      <c r="K194" s="514"/>
      <c r="L194" s="514"/>
      <c r="M194" s="1"/>
      <c r="N194" s="1"/>
      <c r="O194" s="1"/>
      <c r="P194" s="1"/>
      <c r="Q194" s="1"/>
      <c r="R194" s="1"/>
      <c r="S194" s="1"/>
      <c r="T194" s="1"/>
      <c r="U194" s="1"/>
      <c r="V194" s="1"/>
      <c r="W194" s="1"/>
      <c r="X194" s="1"/>
      <c r="Y194" s="1"/>
      <c r="Z194" s="1"/>
    </row>
    <row r="195" spans="1:26" ht="46.5" customHeight="1">
      <c r="A195" s="547"/>
      <c r="B195" s="441"/>
      <c r="C195" s="485" t="s">
        <v>2201</v>
      </c>
      <c r="D195" s="446">
        <v>0</v>
      </c>
      <c r="E195" s="454" t="s">
        <v>183</v>
      </c>
      <c r="F195" s="342" t="s">
        <v>2203</v>
      </c>
      <c r="G195" s="441"/>
      <c r="H195" s="110"/>
      <c r="I195" s="110"/>
      <c r="J195" s="523"/>
      <c r="K195" s="514"/>
      <c r="L195" s="514"/>
      <c r="M195" s="1"/>
      <c r="N195" s="1"/>
      <c r="O195" s="1"/>
      <c r="P195" s="1"/>
      <c r="Q195" s="1"/>
      <c r="R195" s="1"/>
      <c r="S195" s="1"/>
      <c r="T195" s="1"/>
      <c r="U195" s="1"/>
      <c r="V195" s="1"/>
      <c r="W195" s="1"/>
      <c r="X195" s="1"/>
      <c r="Y195" s="1"/>
      <c r="Z195" s="1"/>
    </row>
    <row r="196" spans="1:26" ht="46.5" customHeight="1">
      <c r="A196" s="547"/>
      <c r="B196" s="441"/>
      <c r="C196" s="441" t="s">
        <v>2204</v>
      </c>
      <c r="D196" s="446">
        <v>0</v>
      </c>
      <c r="E196" s="454" t="s">
        <v>183</v>
      </c>
      <c r="F196" s="308" t="s">
        <v>2205</v>
      </c>
      <c r="G196" s="441"/>
      <c r="H196" s="110"/>
      <c r="I196" s="110"/>
      <c r="J196" s="453"/>
      <c r="K196" s="514"/>
      <c r="L196" s="514"/>
      <c r="M196" s="1"/>
      <c r="N196" s="1"/>
      <c r="O196" s="1"/>
      <c r="P196" s="1"/>
      <c r="Q196" s="1"/>
      <c r="R196" s="1"/>
      <c r="S196" s="1"/>
      <c r="T196" s="1"/>
      <c r="U196" s="1"/>
      <c r="V196" s="1"/>
      <c r="W196" s="1"/>
      <c r="X196" s="1"/>
      <c r="Y196" s="1"/>
      <c r="Z196" s="1"/>
    </row>
    <row r="197" spans="1:26" ht="46.5" customHeight="1">
      <c r="A197" s="88"/>
      <c r="B197" s="441"/>
      <c r="C197" s="342" t="s">
        <v>2210</v>
      </c>
      <c r="D197" s="446">
        <v>0</v>
      </c>
      <c r="E197" s="454" t="s">
        <v>183</v>
      </c>
      <c r="F197" s="342" t="s">
        <v>2211</v>
      </c>
      <c r="G197" s="441"/>
      <c r="H197" s="110"/>
      <c r="I197" s="110"/>
      <c r="J197" s="887"/>
      <c r="K197" s="514"/>
      <c r="L197" s="514"/>
      <c r="M197" s="1"/>
      <c r="N197" s="1"/>
      <c r="O197" s="1"/>
      <c r="P197" s="1"/>
      <c r="Q197" s="1"/>
      <c r="R197" s="1"/>
      <c r="S197" s="1"/>
      <c r="T197" s="1"/>
      <c r="U197" s="1"/>
      <c r="V197" s="1"/>
      <c r="W197" s="1"/>
      <c r="X197" s="1"/>
      <c r="Y197" s="1"/>
      <c r="Z197" s="1"/>
    </row>
    <row r="198" spans="1:26" ht="46.5" customHeight="1">
      <c r="A198" s="768" t="s">
        <v>4476</v>
      </c>
      <c r="B198" s="1042" t="s">
        <v>5403</v>
      </c>
      <c r="C198" s="1043"/>
      <c r="D198" s="1043"/>
      <c r="E198" s="1043"/>
      <c r="F198" s="1043"/>
      <c r="G198" s="1047"/>
      <c r="H198" s="407">
        <f>SUM(D199:D214)</f>
        <v>0</v>
      </c>
      <c r="I198" s="407">
        <f>COUNT(D199:D214)*2</f>
        <v>18</v>
      </c>
      <c r="J198" s="887"/>
      <c r="K198" s="514"/>
      <c r="L198" s="514"/>
      <c r="M198" s="1"/>
      <c r="N198" s="1"/>
      <c r="O198" s="1"/>
      <c r="P198" s="1"/>
      <c r="Q198" s="1"/>
      <c r="R198" s="1"/>
      <c r="S198" s="1"/>
      <c r="T198" s="1"/>
      <c r="U198" s="1"/>
      <c r="V198" s="1"/>
      <c r="W198" s="1"/>
      <c r="X198" s="1"/>
      <c r="Y198" s="1"/>
      <c r="Z198" s="1"/>
    </row>
    <row r="199" spans="1:26" ht="46.5" customHeight="1">
      <c r="A199" s="768" t="s">
        <v>4478</v>
      </c>
      <c r="B199" s="823" t="s">
        <v>4479</v>
      </c>
      <c r="C199" s="823" t="s">
        <v>4480</v>
      </c>
      <c r="D199" s="853">
        <v>0</v>
      </c>
      <c r="E199" s="748" t="s">
        <v>780</v>
      </c>
      <c r="F199" s="823" t="s">
        <v>5404</v>
      </c>
      <c r="G199" s="787"/>
      <c r="H199" s="407"/>
      <c r="I199" s="407"/>
      <c r="J199" s="887"/>
      <c r="K199" s="514"/>
      <c r="L199" s="514"/>
      <c r="M199" s="1"/>
      <c r="N199" s="1"/>
      <c r="O199" s="1"/>
      <c r="P199" s="1"/>
      <c r="Q199" s="1"/>
      <c r="R199" s="1"/>
      <c r="S199" s="1"/>
      <c r="T199" s="1"/>
      <c r="U199" s="1"/>
      <c r="V199" s="1"/>
      <c r="W199" s="1"/>
      <c r="X199" s="1"/>
      <c r="Y199" s="1"/>
      <c r="Z199" s="1"/>
    </row>
    <row r="200" spans="1:26" ht="46.5" customHeight="1">
      <c r="A200" s="768" t="s">
        <v>4482</v>
      </c>
      <c r="B200" s="823" t="s">
        <v>4483</v>
      </c>
      <c r="C200" s="823" t="s">
        <v>4484</v>
      </c>
      <c r="D200" s="854">
        <v>0</v>
      </c>
      <c r="E200" s="748" t="s">
        <v>780</v>
      </c>
      <c r="F200" s="823" t="s">
        <v>4485</v>
      </c>
      <c r="G200" s="787"/>
      <c r="H200" s="407"/>
      <c r="I200" s="407"/>
      <c r="J200" s="887"/>
      <c r="K200" s="514"/>
      <c r="L200" s="514"/>
      <c r="M200" s="1"/>
      <c r="N200" s="1"/>
      <c r="O200" s="1"/>
      <c r="P200" s="1"/>
      <c r="Q200" s="1"/>
      <c r="R200" s="1"/>
      <c r="S200" s="1"/>
      <c r="T200" s="1"/>
      <c r="U200" s="1"/>
      <c r="V200" s="1"/>
      <c r="W200" s="1"/>
      <c r="X200" s="1"/>
      <c r="Y200" s="1"/>
      <c r="Z200" s="1"/>
    </row>
    <row r="201" spans="1:26" ht="46.5" hidden="1" customHeight="1">
      <c r="A201" s="769" t="s">
        <v>4486</v>
      </c>
      <c r="B201" s="378" t="s">
        <v>4487</v>
      </c>
      <c r="C201" s="378" t="s">
        <v>5423</v>
      </c>
      <c r="D201" s="762"/>
      <c r="E201" s="749"/>
      <c r="F201" s="378" t="s">
        <v>5424</v>
      </c>
      <c r="G201" s="784"/>
      <c r="H201" s="407"/>
      <c r="I201" s="407"/>
      <c r="J201" s="28"/>
      <c r="K201" s="11"/>
      <c r="L201" s="11"/>
      <c r="M201" s="1"/>
      <c r="N201" s="1"/>
      <c r="O201" s="1"/>
      <c r="P201" s="1"/>
      <c r="Q201" s="1"/>
      <c r="R201" s="1"/>
      <c r="S201" s="1"/>
      <c r="T201" s="1"/>
      <c r="U201" s="1"/>
      <c r="V201" s="1"/>
      <c r="W201" s="1"/>
      <c r="X201" s="1"/>
      <c r="Y201" s="1"/>
      <c r="Z201" s="1"/>
    </row>
    <row r="202" spans="1:26" ht="46.5" hidden="1" customHeight="1">
      <c r="A202" s="769" t="s">
        <v>4488</v>
      </c>
      <c r="B202" s="378" t="s">
        <v>4489</v>
      </c>
      <c r="C202" s="378" t="s">
        <v>5425</v>
      </c>
      <c r="D202" s="762"/>
      <c r="E202" s="749"/>
      <c r="F202" s="378" t="s">
        <v>5426</v>
      </c>
      <c r="G202" s="784"/>
      <c r="H202" s="407"/>
      <c r="I202" s="407"/>
      <c r="J202" s="28"/>
      <c r="K202" s="11"/>
      <c r="L202" s="11"/>
      <c r="M202" s="1"/>
      <c r="N202" s="1"/>
      <c r="O202" s="1"/>
      <c r="P202" s="1"/>
      <c r="Q202" s="1"/>
      <c r="R202" s="1"/>
      <c r="S202" s="1"/>
      <c r="T202" s="1"/>
      <c r="U202" s="1"/>
      <c r="V202" s="1"/>
      <c r="W202" s="1"/>
      <c r="X202" s="1"/>
      <c r="Y202" s="1"/>
      <c r="Z202" s="1"/>
    </row>
    <row r="203" spans="1:26" ht="46.5" hidden="1" customHeight="1">
      <c r="A203" s="769" t="s">
        <v>4490</v>
      </c>
      <c r="B203" s="799" t="s">
        <v>4491</v>
      </c>
      <c r="C203" s="799" t="s">
        <v>5427</v>
      </c>
      <c r="D203" s="762"/>
      <c r="E203" s="749"/>
      <c r="F203" s="378" t="s">
        <v>5428</v>
      </c>
      <c r="G203" s="784"/>
      <c r="H203" s="407"/>
      <c r="I203" s="407"/>
      <c r="J203" s="28"/>
      <c r="K203" s="11"/>
      <c r="L203" s="11"/>
      <c r="M203" s="1"/>
      <c r="N203" s="1"/>
      <c r="O203" s="1"/>
      <c r="P203" s="1"/>
      <c r="Q203" s="1"/>
      <c r="R203" s="1"/>
      <c r="S203" s="1"/>
      <c r="T203" s="1"/>
      <c r="U203" s="1"/>
      <c r="V203" s="1"/>
      <c r="W203" s="1"/>
      <c r="X203" s="1"/>
      <c r="Y203" s="1"/>
      <c r="Z203" s="1"/>
    </row>
    <row r="204" spans="1:26" ht="46.5" hidden="1" customHeight="1">
      <c r="A204" s="769" t="s">
        <v>4492</v>
      </c>
      <c r="B204" s="378" t="s">
        <v>4493</v>
      </c>
      <c r="C204" s="378" t="s">
        <v>5429</v>
      </c>
      <c r="D204" s="762"/>
      <c r="E204" s="749"/>
      <c r="F204" s="378" t="s">
        <v>5430</v>
      </c>
      <c r="G204" s="784"/>
      <c r="H204" s="407"/>
      <c r="I204" s="407"/>
      <c r="J204" s="28"/>
      <c r="K204" s="11"/>
      <c r="L204" s="11"/>
      <c r="M204" s="1"/>
      <c r="N204" s="1"/>
      <c r="O204" s="1"/>
      <c r="P204" s="1"/>
      <c r="Q204" s="1"/>
      <c r="R204" s="1"/>
      <c r="S204" s="1"/>
      <c r="T204" s="1"/>
      <c r="U204" s="1"/>
      <c r="V204" s="1"/>
      <c r="W204" s="1"/>
      <c r="X204" s="1"/>
      <c r="Y204" s="1"/>
      <c r="Z204" s="1"/>
    </row>
    <row r="205" spans="1:26" ht="46.5" hidden="1" customHeight="1">
      <c r="A205" s="769" t="s">
        <v>4494</v>
      </c>
      <c r="B205" s="378" t="s">
        <v>5431</v>
      </c>
      <c r="C205" s="378" t="s">
        <v>5432</v>
      </c>
      <c r="D205" s="762"/>
      <c r="E205" s="749"/>
      <c r="F205" s="378" t="s">
        <v>5433</v>
      </c>
      <c r="G205" s="784"/>
      <c r="H205" s="407"/>
      <c r="I205" s="407"/>
      <c r="J205" s="28"/>
      <c r="K205" s="11"/>
      <c r="L205" s="11"/>
      <c r="M205" s="1"/>
      <c r="N205" s="1"/>
      <c r="O205" s="1"/>
      <c r="P205" s="1"/>
      <c r="Q205" s="1"/>
      <c r="R205" s="1"/>
      <c r="S205" s="1"/>
      <c r="T205" s="1"/>
      <c r="U205" s="1"/>
      <c r="V205" s="1"/>
      <c r="W205" s="1"/>
      <c r="X205" s="1"/>
      <c r="Y205" s="1"/>
      <c r="Z205" s="1"/>
    </row>
    <row r="206" spans="1:26" ht="46.5" hidden="1" customHeight="1">
      <c r="A206" s="769" t="s">
        <v>4496</v>
      </c>
      <c r="B206" s="378" t="s">
        <v>4497</v>
      </c>
      <c r="C206" s="378" t="s">
        <v>5434</v>
      </c>
      <c r="D206" s="762"/>
      <c r="E206" s="749"/>
      <c r="F206" s="378" t="s">
        <v>5435</v>
      </c>
      <c r="G206" s="784"/>
      <c r="H206" s="407"/>
      <c r="I206" s="407"/>
      <c r="J206" s="28"/>
      <c r="K206" s="11"/>
      <c r="L206" s="11"/>
      <c r="M206" s="1"/>
      <c r="N206" s="1"/>
      <c r="O206" s="1"/>
      <c r="P206" s="1"/>
      <c r="Q206" s="1"/>
      <c r="R206" s="1"/>
      <c r="S206" s="1"/>
      <c r="T206" s="1"/>
      <c r="U206" s="1"/>
      <c r="V206" s="1"/>
      <c r="W206" s="1"/>
      <c r="X206" s="1"/>
      <c r="Y206" s="1"/>
      <c r="Z206" s="1"/>
    </row>
    <row r="207" spans="1:26" ht="46.5" customHeight="1">
      <c r="A207" s="768" t="s">
        <v>5405</v>
      </c>
      <c r="B207" s="823" t="s">
        <v>4499</v>
      </c>
      <c r="C207" s="897" t="s">
        <v>2157</v>
      </c>
      <c r="D207" s="898">
        <v>0</v>
      </c>
      <c r="E207" s="304" t="s">
        <v>137</v>
      </c>
      <c r="F207" s="823"/>
      <c r="G207" s="787"/>
      <c r="H207" s="407"/>
      <c r="I207" s="407"/>
      <c r="J207" s="887"/>
      <c r="K207" s="514"/>
      <c r="L207" s="514"/>
      <c r="M207" s="1"/>
      <c r="N207" s="1"/>
      <c r="O207" s="1"/>
      <c r="P207" s="1"/>
      <c r="Q207" s="1"/>
      <c r="R207" s="1"/>
      <c r="S207" s="1"/>
      <c r="T207" s="1"/>
      <c r="U207" s="1"/>
      <c r="V207" s="1"/>
      <c r="W207" s="1"/>
      <c r="X207" s="1"/>
      <c r="Y207" s="1"/>
      <c r="Z207" s="1"/>
    </row>
    <row r="208" spans="1:26" ht="46.5" customHeight="1">
      <c r="A208" s="768"/>
      <c r="B208" s="823"/>
      <c r="C208" s="825" t="s">
        <v>2158</v>
      </c>
      <c r="D208" s="898">
        <v>0</v>
      </c>
      <c r="E208" s="304" t="s">
        <v>137</v>
      </c>
      <c r="F208" s="823"/>
      <c r="G208" s="787"/>
      <c r="H208" s="407"/>
      <c r="I208" s="407"/>
      <c r="J208" s="887"/>
      <c r="K208" s="514"/>
      <c r="L208" s="514"/>
      <c r="M208" s="1"/>
      <c r="N208" s="1"/>
      <c r="O208" s="1"/>
      <c r="P208" s="1"/>
      <c r="Q208" s="1"/>
      <c r="R208" s="1"/>
      <c r="S208" s="1"/>
      <c r="T208" s="1"/>
      <c r="U208" s="1"/>
      <c r="V208" s="1"/>
      <c r="W208" s="1"/>
      <c r="X208" s="1"/>
      <c r="Y208" s="1"/>
      <c r="Z208" s="1"/>
    </row>
    <row r="209" spans="1:26" ht="46.5" customHeight="1">
      <c r="A209" s="768"/>
      <c r="B209" s="823"/>
      <c r="C209" s="825" t="s">
        <v>538</v>
      </c>
      <c r="D209" s="898">
        <v>0</v>
      </c>
      <c r="E209" s="304" t="s">
        <v>137</v>
      </c>
      <c r="F209" s="823"/>
      <c r="G209" s="787"/>
      <c r="H209" s="407"/>
      <c r="I209" s="407"/>
      <c r="J209" s="887"/>
      <c r="K209" s="514"/>
      <c r="L209" s="514"/>
      <c r="M209" s="1"/>
      <c r="N209" s="1"/>
      <c r="O209" s="1"/>
      <c r="P209" s="1"/>
      <c r="Q209" s="1"/>
      <c r="R209" s="1"/>
      <c r="S209" s="1"/>
      <c r="T209" s="1"/>
      <c r="U209" s="1"/>
      <c r="V209" s="1"/>
      <c r="W209" s="1"/>
      <c r="X209" s="1"/>
      <c r="Y209" s="1"/>
      <c r="Z209" s="1"/>
    </row>
    <row r="210" spans="1:26" ht="46.5" customHeight="1">
      <c r="A210" s="768"/>
      <c r="B210" s="823"/>
      <c r="C210" s="336" t="s">
        <v>539</v>
      </c>
      <c r="D210" s="898">
        <v>0</v>
      </c>
      <c r="E210" s="304" t="s">
        <v>137</v>
      </c>
      <c r="F210" s="823"/>
      <c r="G210" s="787"/>
      <c r="H210" s="407"/>
      <c r="I210" s="407"/>
      <c r="J210" s="887"/>
      <c r="K210" s="514"/>
      <c r="L210" s="514"/>
      <c r="M210" s="1"/>
      <c r="N210" s="1"/>
      <c r="O210" s="1"/>
      <c r="P210" s="1"/>
      <c r="Q210" s="1"/>
      <c r="R210" s="1"/>
      <c r="S210" s="1"/>
      <c r="T210" s="1"/>
      <c r="U210" s="1"/>
      <c r="V210" s="1"/>
      <c r="W210" s="1"/>
      <c r="X210" s="1"/>
      <c r="Y210" s="1"/>
      <c r="Z210" s="1"/>
    </row>
    <row r="211" spans="1:26" ht="46.5" customHeight="1">
      <c r="A211" s="768" t="s">
        <v>4507</v>
      </c>
      <c r="B211" s="823" t="s">
        <v>4508</v>
      </c>
      <c r="C211" s="823" t="s">
        <v>2161</v>
      </c>
      <c r="D211" s="898">
        <v>0</v>
      </c>
      <c r="E211" s="304" t="s">
        <v>137</v>
      </c>
      <c r="F211" s="823" t="s">
        <v>5407</v>
      </c>
      <c r="G211" s="787"/>
      <c r="H211" s="407"/>
      <c r="I211" s="407"/>
      <c r="J211" s="887"/>
      <c r="K211" s="514"/>
      <c r="L211" s="514"/>
      <c r="M211" s="1"/>
      <c r="N211" s="1"/>
      <c r="O211" s="1"/>
      <c r="P211" s="1"/>
      <c r="Q211" s="1"/>
      <c r="R211" s="1"/>
      <c r="S211" s="1"/>
      <c r="T211" s="1"/>
      <c r="U211" s="1"/>
      <c r="V211" s="1"/>
      <c r="W211" s="1"/>
      <c r="X211" s="1"/>
      <c r="Y211" s="1"/>
      <c r="Z211" s="1"/>
    </row>
    <row r="212" spans="1:26" ht="46.5" customHeight="1">
      <c r="A212" s="800"/>
      <c r="B212" s="374"/>
      <c r="C212" s="823" t="s">
        <v>550</v>
      </c>
      <c r="D212" s="898">
        <v>0</v>
      </c>
      <c r="E212" s="304" t="s">
        <v>137</v>
      </c>
      <c r="F212" s="823" t="s">
        <v>5407</v>
      </c>
      <c r="G212" s="787"/>
      <c r="H212" s="407"/>
      <c r="I212" s="407"/>
      <c r="J212" s="887"/>
      <c r="K212" s="514"/>
      <c r="L212" s="514"/>
      <c r="M212" s="1"/>
      <c r="N212" s="1"/>
      <c r="O212" s="1"/>
      <c r="P212" s="1"/>
      <c r="Q212" s="1"/>
      <c r="R212" s="1"/>
      <c r="S212" s="1"/>
      <c r="T212" s="1"/>
      <c r="U212" s="1"/>
      <c r="V212" s="1"/>
      <c r="W212" s="1"/>
      <c r="X212" s="1"/>
      <c r="Y212" s="1"/>
      <c r="Z212" s="1"/>
    </row>
    <row r="213" spans="1:26" ht="46.5" customHeight="1">
      <c r="A213" s="800"/>
      <c r="B213" s="374"/>
      <c r="C213" s="823" t="s">
        <v>1965</v>
      </c>
      <c r="D213" s="898">
        <v>0</v>
      </c>
      <c r="E213" s="304" t="s">
        <v>137</v>
      </c>
      <c r="F213" s="823" t="s">
        <v>5407</v>
      </c>
      <c r="G213" s="787"/>
      <c r="H213" s="407"/>
      <c r="I213" s="407"/>
      <c r="J213" s="887"/>
      <c r="K213" s="514"/>
      <c r="L213" s="514"/>
      <c r="M213" s="1"/>
      <c r="N213" s="1"/>
      <c r="O213" s="1"/>
      <c r="P213" s="1"/>
      <c r="Q213" s="1"/>
      <c r="R213" s="1"/>
      <c r="S213" s="1"/>
      <c r="T213" s="1"/>
      <c r="U213" s="1"/>
      <c r="V213" s="1"/>
      <c r="W213" s="1"/>
      <c r="X213" s="1"/>
      <c r="Y213" s="1"/>
      <c r="Z213" s="1"/>
    </row>
    <row r="214" spans="1:26" ht="46.5" hidden="1" customHeight="1">
      <c r="A214" s="769" t="s">
        <v>4509</v>
      </c>
      <c r="B214" s="378" t="s">
        <v>4510</v>
      </c>
      <c r="C214" s="378" t="s">
        <v>5408</v>
      </c>
      <c r="D214" s="762"/>
      <c r="E214" s="749"/>
      <c r="F214" s="378" t="s">
        <v>5409</v>
      </c>
      <c r="G214" s="784"/>
      <c r="H214" s="407"/>
      <c r="I214" s="407"/>
      <c r="J214" s="28"/>
      <c r="K214" s="11"/>
      <c r="L214" s="11"/>
      <c r="M214" s="1"/>
      <c r="N214" s="1"/>
      <c r="O214" s="1"/>
      <c r="P214" s="1"/>
      <c r="Q214" s="1"/>
      <c r="R214" s="1"/>
      <c r="S214" s="1"/>
      <c r="T214" s="1"/>
      <c r="U214" s="1"/>
      <c r="V214" s="1"/>
      <c r="W214" s="1"/>
      <c r="X214" s="1"/>
      <c r="Y214" s="1"/>
      <c r="Z214" s="1"/>
    </row>
    <row r="215" spans="1:26" ht="46.5" customHeight="1">
      <c r="A215" s="89"/>
      <c r="B215" s="1199" t="s">
        <v>612</v>
      </c>
      <c r="C215" s="1200"/>
      <c r="D215" s="1200"/>
      <c r="E215" s="1200"/>
      <c r="F215" s="1200"/>
      <c r="G215" s="1201"/>
      <c r="H215" s="110">
        <f>H216+H221+H235+H245+H258+H263+H268+H284+H289</f>
        <v>0</v>
      </c>
      <c r="I215" s="110">
        <f>I216+I221+I235+I245+I258+I263+I268+I284+I289</f>
        <v>104</v>
      </c>
      <c r="J215" s="453"/>
      <c r="K215" s="514"/>
      <c r="L215" s="514"/>
      <c r="M215" s="1"/>
      <c r="N215" s="1"/>
      <c r="O215" s="1"/>
      <c r="P215" s="1"/>
      <c r="Q215" s="1"/>
      <c r="R215" s="1"/>
      <c r="S215" s="1"/>
      <c r="T215" s="1"/>
      <c r="U215" s="1"/>
      <c r="V215" s="1"/>
      <c r="W215" s="1"/>
      <c r="X215" s="1"/>
      <c r="Y215" s="1"/>
      <c r="Z215" s="1"/>
    </row>
    <row r="216" spans="1:26" ht="46.5" customHeight="1">
      <c r="A216" s="551" t="s">
        <v>617</v>
      </c>
      <c r="B216" s="1188" t="s">
        <v>618</v>
      </c>
      <c r="C216" s="1189"/>
      <c r="D216" s="1189"/>
      <c r="E216" s="1189"/>
      <c r="F216" s="1189"/>
      <c r="G216" s="1190"/>
      <c r="H216" s="110">
        <f>SUM(D217:D219)</f>
        <v>0</v>
      </c>
      <c r="I216" s="110">
        <f>COUNT(D217:D219)*2</f>
        <v>6</v>
      </c>
      <c r="J216" s="453"/>
      <c r="K216" s="514"/>
      <c r="L216" s="514"/>
      <c r="M216" s="1"/>
      <c r="N216" s="1"/>
      <c r="O216" s="1"/>
      <c r="P216" s="1"/>
      <c r="Q216" s="1"/>
      <c r="R216" s="1"/>
      <c r="S216" s="1"/>
      <c r="T216" s="1"/>
      <c r="U216" s="1"/>
      <c r="V216" s="1"/>
      <c r="W216" s="1"/>
      <c r="X216" s="1"/>
      <c r="Y216" s="1"/>
      <c r="Z216" s="1"/>
    </row>
    <row r="217" spans="1:26" ht="46.5" customHeight="1">
      <c r="A217" s="547" t="s">
        <v>626</v>
      </c>
      <c r="B217" s="567" t="s">
        <v>627</v>
      </c>
      <c r="C217" s="489" t="s">
        <v>629</v>
      </c>
      <c r="D217" s="446">
        <v>0</v>
      </c>
      <c r="E217" s="440" t="s">
        <v>137</v>
      </c>
      <c r="F217" s="441"/>
      <c r="G217" s="441"/>
      <c r="H217" s="110"/>
      <c r="I217" s="110"/>
      <c r="J217" s="889"/>
      <c r="K217" s="514"/>
      <c r="L217" s="514"/>
      <c r="M217" s="1"/>
      <c r="N217" s="1"/>
      <c r="O217" s="1"/>
      <c r="P217" s="1"/>
      <c r="Q217" s="1"/>
      <c r="R217" s="1"/>
      <c r="S217" s="1"/>
      <c r="T217" s="1"/>
      <c r="U217" s="1"/>
      <c r="V217" s="1"/>
      <c r="W217" s="1"/>
      <c r="X217" s="1"/>
      <c r="Y217" s="1"/>
      <c r="Z217" s="1"/>
    </row>
    <row r="218" spans="1:26" ht="46.5" customHeight="1">
      <c r="A218" s="547"/>
      <c r="B218" s="567"/>
      <c r="C218" s="487" t="s">
        <v>630</v>
      </c>
      <c r="D218" s="446">
        <v>0</v>
      </c>
      <c r="E218" s="440" t="s">
        <v>137</v>
      </c>
      <c r="F218" s="441"/>
      <c r="G218" s="441"/>
      <c r="H218" s="110"/>
      <c r="I218" s="110"/>
      <c r="J218" s="523"/>
      <c r="K218" s="514"/>
      <c r="L218" s="514"/>
      <c r="M218" s="1"/>
      <c r="N218" s="1"/>
      <c r="O218" s="1"/>
      <c r="P218" s="1"/>
      <c r="Q218" s="1"/>
      <c r="R218" s="1"/>
      <c r="S218" s="1"/>
      <c r="T218" s="1"/>
      <c r="U218" s="1"/>
      <c r="V218" s="1"/>
      <c r="W218" s="1"/>
      <c r="X218" s="1"/>
      <c r="Y218" s="1"/>
      <c r="Z218" s="1"/>
    </row>
    <row r="219" spans="1:26" ht="46.5" customHeight="1">
      <c r="A219" s="547" t="s">
        <v>634</v>
      </c>
      <c r="B219" s="437" t="s">
        <v>635</v>
      </c>
      <c r="C219" s="489" t="s">
        <v>636</v>
      </c>
      <c r="D219" s="446">
        <v>0</v>
      </c>
      <c r="E219" s="440" t="s">
        <v>637</v>
      </c>
      <c r="F219" s="342" t="s">
        <v>2223</v>
      </c>
      <c r="G219" s="441"/>
      <c r="H219" s="110"/>
      <c r="I219" s="110"/>
      <c r="J219" s="889"/>
      <c r="K219" s="514"/>
      <c r="L219" s="514"/>
      <c r="M219" s="1"/>
      <c r="N219" s="1"/>
      <c r="O219" s="1"/>
      <c r="P219" s="1"/>
      <c r="Q219" s="1"/>
      <c r="R219" s="1"/>
      <c r="S219" s="1"/>
      <c r="T219" s="1"/>
      <c r="U219" s="1"/>
      <c r="V219" s="1"/>
      <c r="W219" s="1"/>
      <c r="X219" s="1"/>
      <c r="Y219" s="1"/>
      <c r="Z219" s="1"/>
    </row>
    <row r="220" spans="1:26" ht="28.5" hidden="1" customHeight="1">
      <c r="A220" s="548" t="s">
        <v>640</v>
      </c>
      <c r="B220" s="437" t="s">
        <v>641</v>
      </c>
      <c r="C220" s="342"/>
      <c r="D220" s="439"/>
      <c r="E220" s="440"/>
      <c r="F220" s="441"/>
      <c r="G220" s="441"/>
      <c r="H220" s="1"/>
      <c r="I220" s="1"/>
      <c r="J220" s="1"/>
      <c r="K220" s="1"/>
      <c r="L220" s="1"/>
      <c r="M220" s="1"/>
      <c r="N220" s="1"/>
      <c r="O220" s="1"/>
      <c r="P220" s="1"/>
      <c r="Q220" s="1"/>
      <c r="R220" s="1"/>
      <c r="S220" s="1"/>
      <c r="T220" s="1"/>
      <c r="U220" s="1"/>
      <c r="V220" s="1"/>
      <c r="W220" s="1"/>
      <c r="X220" s="1"/>
      <c r="Y220" s="1"/>
      <c r="Z220" s="1"/>
    </row>
    <row r="221" spans="1:26" ht="46.5" customHeight="1">
      <c r="A221" s="551" t="s">
        <v>642</v>
      </c>
      <c r="B221" s="1188" t="s">
        <v>644</v>
      </c>
      <c r="C221" s="1189"/>
      <c r="D221" s="1189"/>
      <c r="E221" s="1189"/>
      <c r="F221" s="1189"/>
      <c r="G221" s="1190"/>
      <c r="H221" s="110">
        <f>SUM(D222:D234)</f>
        <v>0</v>
      </c>
      <c r="I221" s="110">
        <f>COUNT(D222:D234)*2</f>
        <v>24</v>
      </c>
      <c r="J221" s="453"/>
      <c r="K221" s="514"/>
      <c r="L221" s="514"/>
      <c r="M221" s="1"/>
      <c r="N221" s="1"/>
      <c r="O221" s="1"/>
      <c r="P221" s="1"/>
      <c r="Q221" s="1"/>
      <c r="R221" s="1"/>
      <c r="S221" s="1"/>
      <c r="T221" s="1"/>
      <c r="U221" s="1"/>
      <c r="V221" s="1"/>
      <c r="W221" s="1"/>
      <c r="X221" s="1"/>
      <c r="Y221" s="1"/>
      <c r="Z221" s="1"/>
    </row>
    <row r="222" spans="1:26" ht="46.5" customHeight="1">
      <c r="A222" s="547" t="s">
        <v>650</v>
      </c>
      <c r="B222" s="437" t="s">
        <v>651</v>
      </c>
      <c r="C222" s="342" t="s">
        <v>2236</v>
      </c>
      <c r="D222" s="488">
        <v>0</v>
      </c>
      <c r="E222" s="440" t="s">
        <v>137</v>
      </c>
      <c r="F222" s="342" t="s">
        <v>653</v>
      </c>
      <c r="G222" s="441"/>
      <c r="H222" s="110"/>
      <c r="I222" s="110"/>
      <c r="J222" s="887"/>
      <c r="K222" s="514"/>
      <c r="L222" s="514"/>
      <c r="M222" s="1"/>
      <c r="N222" s="1"/>
      <c r="O222" s="1"/>
      <c r="P222" s="1"/>
      <c r="Q222" s="1"/>
      <c r="R222" s="1"/>
      <c r="S222" s="1"/>
      <c r="T222" s="1"/>
      <c r="U222" s="1"/>
      <c r="V222" s="1"/>
      <c r="W222" s="1"/>
      <c r="X222" s="1"/>
      <c r="Y222" s="1"/>
      <c r="Z222" s="1"/>
    </row>
    <row r="223" spans="1:26" ht="28.5" hidden="1" customHeight="1">
      <c r="A223" s="548" t="s">
        <v>654</v>
      </c>
      <c r="B223" s="567" t="s">
        <v>655</v>
      </c>
      <c r="C223" s="308"/>
      <c r="D223" s="446"/>
      <c r="E223" s="440"/>
      <c r="F223" s="441"/>
      <c r="G223" s="441"/>
      <c r="H223" s="1"/>
      <c r="I223" s="1"/>
      <c r="J223" s="1"/>
      <c r="K223" s="1"/>
      <c r="L223" s="1"/>
      <c r="M223" s="1"/>
      <c r="N223" s="1"/>
      <c r="O223" s="1"/>
      <c r="P223" s="1"/>
      <c r="Q223" s="1"/>
      <c r="R223" s="1"/>
      <c r="S223" s="1"/>
      <c r="T223" s="1"/>
      <c r="U223" s="1"/>
      <c r="V223" s="1"/>
      <c r="W223" s="1"/>
      <c r="X223" s="1"/>
      <c r="Y223" s="1"/>
      <c r="Z223" s="1"/>
    </row>
    <row r="224" spans="1:26" ht="46.5" customHeight="1">
      <c r="A224" s="547" t="s">
        <v>656</v>
      </c>
      <c r="B224" s="437" t="s">
        <v>657</v>
      </c>
      <c r="C224" s="444" t="s">
        <v>658</v>
      </c>
      <c r="D224" s="488">
        <v>0</v>
      </c>
      <c r="E224" s="440" t="s">
        <v>183</v>
      </c>
      <c r="F224" s="441"/>
      <c r="G224" s="441"/>
      <c r="H224" s="110"/>
      <c r="I224" s="110"/>
      <c r="J224" s="887"/>
      <c r="K224" s="514"/>
      <c r="L224" s="514"/>
      <c r="M224" s="1"/>
      <c r="N224" s="1"/>
      <c r="O224" s="1"/>
      <c r="P224" s="1"/>
      <c r="Q224" s="1"/>
      <c r="R224" s="1"/>
      <c r="S224" s="1"/>
      <c r="T224" s="1"/>
      <c r="U224" s="1"/>
      <c r="V224" s="1"/>
      <c r="W224" s="1"/>
      <c r="X224" s="1"/>
      <c r="Y224" s="1"/>
      <c r="Z224" s="1"/>
    </row>
    <row r="225" spans="1:26" ht="46.5" customHeight="1">
      <c r="A225" s="547"/>
      <c r="B225" s="437"/>
      <c r="C225" s="444" t="s">
        <v>789</v>
      </c>
      <c r="D225" s="488">
        <v>0</v>
      </c>
      <c r="E225" s="440" t="s">
        <v>183</v>
      </c>
      <c r="F225" s="441"/>
      <c r="G225" s="441"/>
      <c r="H225" s="110"/>
      <c r="I225" s="110"/>
      <c r="J225" s="887"/>
      <c r="K225" s="514"/>
      <c r="L225" s="514"/>
      <c r="M225" s="1"/>
      <c r="N225" s="1"/>
      <c r="O225" s="1"/>
      <c r="P225" s="1"/>
      <c r="Q225" s="1"/>
      <c r="R225" s="1"/>
      <c r="S225" s="1"/>
      <c r="T225" s="1"/>
      <c r="U225" s="1"/>
      <c r="V225" s="1"/>
      <c r="W225" s="1"/>
      <c r="X225" s="1"/>
      <c r="Y225" s="1"/>
      <c r="Z225" s="1"/>
    </row>
    <row r="226" spans="1:26" ht="46.5" customHeight="1">
      <c r="A226" s="547" t="s">
        <v>660</v>
      </c>
      <c r="B226" s="437" t="s">
        <v>661</v>
      </c>
      <c r="C226" s="570" t="s">
        <v>791</v>
      </c>
      <c r="D226" s="446">
        <v>0</v>
      </c>
      <c r="E226" s="440" t="s">
        <v>262</v>
      </c>
      <c r="F226" s="441"/>
      <c r="G226" s="441"/>
      <c r="H226" s="110"/>
      <c r="I226" s="110"/>
      <c r="J226" s="889"/>
      <c r="K226" s="514"/>
      <c r="L226" s="514"/>
      <c r="M226" s="1"/>
      <c r="N226" s="1"/>
      <c r="O226" s="1"/>
      <c r="P226" s="1"/>
      <c r="Q226" s="1"/>
      <c r="R226" s="1"/>
      <c r="S226" s="1"/>
      <c r="T226" s="1"/>
      <c r="U226" s="1"/>
      <c r="V226" s="1"/>
      <c r="W226" s="1"/>
      <c r="X226" s="1"/>
      <c r="Y226" s="1"/>
      <c r="Z226" s="1"/>
    </row>
    <row r="227" spans="1:26" ht="46.5" customHeight="1">
      <c r="A227" s="547"/>
      <c r="B227" s="437"/>
      <c r="C227" s="454" t="s">
        <v>664</v>
      </c>
      <c r="D227" s="446">
        <v>0</v>
      </c>
      <c r="E227" s="454" t="s">
        <v>262</v>
      </c>
      <c r="F227" s="441"/>
      <c r="G227" s="441"/>
      <c r="H227" s="110"/>
      <c r="I227" s="110"/>
      <c r="J227" s="523"/>
      <c r="K227" s="514"/>
      <c r="L227" s="514"/>
      <c r="M227" s="1"/>
      <c r="N227" s="1"/>
      <c r="O227" s="1"/>
      <c r="P227" s="1"/>
      <c r="Q227" s="1"/>
      <c r="R227" s="1"/>
      <c r="S227" s="1"/>
      <c r="T227" s="1"/>
      <c r="U227" s="1"/>
      <c r="V227" s="1"/>
      <c r="W227" s="1"/>
      <c r="X227" s="1"/>
      <c r="Y227" s="1"/>
      <c r="Z227" s="1"/>
    </row>
    <row r="228" spans="1:26" ht="46.5" customHeight="1">
      <c r="A228" s="547"/>
      <c r="B228" s="437"/>
      <c r="C228" s="487" t="s">
        <v>666</v>
      </c>
      <c r="D228" s="488">
        <v>0</v>
      </c>
      <c r="E228" s="454" t="s">
        <v>667</v>
      </c>
      <c r="F228" s="441"/>
      <c r="G228" s="441"/>
      <c r="H228" s="110"/>
      <c r="I228" s="110"/>
      <c r="J228" s="523"/>
      <c r="K228" s="514"/>
      <c r="L228" s="514"/>
      <c r="M228" s="1"/>
      <c r="N228" s="1"/>
      <c r="O228" s="1"/>
      <c r="P228" s="1"/>
      <c r="Q228" s="1"/>
      <c r="R228" s="1"/>
      <c r="S228" s="1"/>
      <c r="T228" s="1"/>
      <c r="U228" s="1"/>
      <c r="V228" s="1"/>
      <c r="W228" s="1"/>
      <c r="X228" s="1"/>
      <c r="Y228" s="1"/>
      <c r="Z228" s="1"/>
    </row>
    <row r="229" spans="1:26" ht="46.5" customHeight="1">
      <c r="A229" s="432" t="s">
        <v>668</v>
      </c>
      <c r="B229" s="567" t="s">
        <v>669</v>
      </c>
      <c r="C229" s="489" t="s">
        <v>670</v>
      </c>
      <c r="D229" s="488">
        <v>0</v>
      </c>
      <c r="E229" s="440" t="s">
        <v>137</v>
      </c>
      <c r="F229" s="441"/>
      <c r="G229" s="441"/>
      <c r="H229" s="110"/>
      <c r="I229" s="110"/>
      <c r="J229" s="889"/>
      <c r="K229" s="514"/>
      <c r="L229" s="514"/>
      <c r="M229" s="1"/>
      <c r="N229" s="1"/>
      <c r="O229" s="1"/>
      <c r="P229" s="1"/>
      <c r="Q229" s="1"/>
      <c r="R229" s="1"/>
      <c r="S229" s="1"/>
      <c r="T229" s="1"/>
      <c r="U229" s="1"/>
      <c r="V229" s="1"/>
      <c r="W229" s="1"/>
      <c r="X229" s="1"/>
      <c r="Y229" s="1"/>
      <c r="Z229" s="1"/>
    </row>
    <row r="230" spans="1:26" ht="46.5" customHeight="1">
      <c r="A230" s="432"/>
      <c r="B230" s="567"/>
      <c r="C230" s="489" t="s">
        <v>672</v>
      </c>
      <c r="D230" s="488">
        <v>0</v>
      </c>
      <c r="E230" s="440" t="s">
        <v>780</v>
      </c>
      <c r="F230" s="441"/>
      <c r="G230" s="441"/>
      <c r="H230" s="110"/>
      <c r="I230" s="110"/>
      <c r="J230" s="889"/>
      <c r="K230" s="514"/>
      <c r="L230" s="514"/>
      <c r="M230" s="1"/>
      <c r="N230" s="1"/>
      <c r="O230" s="1"/>
      <c r="P230" s="1"/>
      <c r="Q230" s="1"/>
      <c r="R230" s="1"/>
      <c r="S230" s="1"/>
      <c r="T230" s="1"/>
      <c r="U230" s="1"/>
      <c r="V230" s="1"/>
      <c r="W230" s="1"/>
      <c r="X230" s="1"/>
      <c r="Y230" s="1"/>
      <c r="Z230" s="1"/>
    </row>
    <row r="231" spans="1:26" ht="46.5" customHeight="1">
      <c r="A231" s="547" t="s">
        <v>674</v>
      </c>
      <c r="B231" s="308" t="s">
        <v>676</v>
      </c>
      <c r="C231" s="489" t="s">
        <v>677</v>
      </c>
      <c r="D231" s="488">
        <v>0</v>
      </c>
      <c r="E231" s="440" t="s">
        <v>137</v>
      </c>
      <c r="F231" s="441"/>
      <c r="G231" s="441"/>
      <c r="H231" s="110"/>
      <c r="I231" s="110"/>
      <c r="J231" s="889"/>
      <c r="K231" s="514"/>
      <c r="L231" s="514"/>
      <c r="M231" s="1"/>
      <c r="N231" s="1"/>
      <c r="O231" s="1"/>
      <c r="P231" s="1"/>
      <c r="Q231" s="1"/>
      <c r="R231" s="1"/>
      <c r="S231" s="1"/>
      <c r="T231" s="1"/>
      <c r="U231" s="1"/>
      <c r="V231" s="1"/>
      <c r="W231" s="1"/>
      <c r="X231" s="1"/>
      <c r="Y231" s="1"/>
      <c r="Z231" s="1"/>
    </row>
    <row r="232" spans="1:26" ht="46.5" customHeight="1">
      <c r="A232" s="547"/>
      <c r="B232" s="308"/>
      <c r="C232" s="489" t="s">
        <v>679</v>
      </c>
      <c r="D232" s="488">
        <v>0</v>
      </c>
      <c r="E232" s="440" t="s">
        <v>827</v>
      </c>
      <c r="F232" s="441"/>
      <c r="G232" s="441"/>
      <c r="H232" s="110"/>
      <c r="I232" s="110"/>
      <c r="J232" s="889"/>
      <c r="K232" s="514"/>
      <c r="L232" s="514"/>
      <c r="M232" s="1"/>
      <c r="N232" s="1"/>
      <c r="O232" s="1"/>
      <c r="P232" s="1"/>
      <c r="Q232" s="1"/>
      <c r="R232" s="1"/>
      <c r="S232" s="1"/>
      <c r="T232" s="1"/>
      <c r="U232" s="1"/>
      <c r="V232" s="1"/>
      <c r="W232" s="1"/>
      <c r="X232" s="1"/>
      <c r="Y232" s="1"/>
      <c r="Z232" s="1"/>
    </row>
    <row r="233" spans="1:26" ht="46.5" customHeight="1">
      <c r="A233" s="547" t="s">
        <v>683</v>
      </c>
      <c r="B233" s="437" t="s">
        <v>684</v>
      </c>
      <c r="C233" s="487" t="s">
        <v>831</v>
      </c>
      <c r="D233" s="488">
        <v>0</v>
      </c>
      <c r="E233" s="440" t="s">
        <v>262</v>
      </c>
      <c r="F233" s="489" t="s">
        <v>686</v>
      </c>
      <c r="G233" s="441"/>
      <c r="H233" s="110"/>
      <c r="I233" s="110"/>
      <c r="J233" s="523"/>
      <c r="K233" s="514"/>
      <c r="L233" s="514"/>
      <c r="M233" s="1"/>
      <c r="N233" s="1"/>
      <c r="O233" s="1"/>
      <c r="P233" s="1"/>
      <c r="Q233" s="1"/>
      <c r="R233" s="1"/>
      <c r="S233" s="1"/>
      <c r="T233" s="1"/>
      <c r="U233" s="1"/>
      <c r="V233" s="1"/>
      <c r="W233" s="1"/>
      <c r="X233" s="1"/>
      <c r="Y233" s="1"/>
      <c r="Z233" s="1"/>
    </row>
    <row r="234" spans="1:26" ht="46.5" customHeight="1">
      <c r="A234" s="547" t="s">
        <v>692</v>
      </c>
      <c r="B234" s="437" t="s">
        <v>693</v>
      </c>
      <c r="C234" s="489" t="s">
        <v>2009</v>
      </c>
      <c r="D234" s="488">
        <v>0</v>
      </c>
      <c r="E234" s="440" t="s">
        <v>264</v>
      </c>
      <c r="F234" s="342" t="s">
        <v>2244</v>
      </c>
      <c r="G234" s="441"/>
      <c r="H234" s="110"/>
      <c r="I234" s="110"/>
      <c r="J234" s="889"/>
      <c r="K234" s="514"/>
      <c r="L234" s="514"/>
      <c r="M234" s="1"/>
      <c r="N234" s="1"/>
      <c r="O234" s="1"/>
      <c r="P234" s="1"/>
      <c r="Q234" s="1"/>
      <c r="R234" s="1"/>
      <c r="S234" s="1"/>
      <c r="T234" s="1"/>
      <c r="U234" s="1"/>
      <c r="V234" s="1"/>
      <c r="W234" s="1"/>
      <c r="X234" s="1"/>
      <c r="Y234" s="1"/>
      <c r="Z234" s="1"/>
    </row>
    <row r="235" spans="1:26" ht="46.5" customHeight="1">
      <c r="A235" s="551" t="s">
        <v>695</v>
      </c>
      <c r="B235" s="1188" t="s">
        <v>696</v>
      </c>
      <c r="C235" s="1189"/>
      <c r="D235" s="1189"/>
      <c r="E235" s="1189"/>
      <c r="F235" s="1189"/>
      <c r="G235" s="1190"/>
      <c r="H235" s="110">
        <f>SUM(D236:D244)</f>
        <v>0</v>
      </c>
      <c r="I235" s="110">
        <f>COUNT(D236:D244)*2</f>
        <v>18</v>
      </c>
      <c r="J235" s="453"/>
      <c r="K235" s="514"/>
      <c r="L235" s="514"/>
      <c r="M235" s="1"/>
      <c r="N235" s="1"/>
      <c r="O235" s="1"/>
      <c r="P235" s="1"/>
      <c r="Q235" s="1"/>
      <c r="R235" s="1"/>
      <c r="S235" s="1"/>
      <c r="T235" s="1"/>
      <c r="U235" s="1"/>
      <c r="V235" s="1"/>
      <c r="W235" s="1"/>
      <c r="X235" s="1"/>
      <c r="Y235" s="1"/>
      <c r="Z235" s="1"/>
    </row>
    <row r="236" spans="1:26" ht="46.5" customHeight="1">
      <c r="A236" s="547" t="s">
        <v>699</v>
      </c>
      <c r="B236" s="437" t="s">
        <v>700</v>
      </c>
      <c r="C236" s="342" t="s">
        <v>2252</v>
      </c>
      <c r="D236" s="446">
        <v>0</v>
      </c>
      <c r="E236" s="440" t="s">
        <v>183</v>
      </c>
      <c r="F236" s="441"/>
      <c r="G236" s="441"/>
      <c r="H236" s="110"/>
      <c r="I236" s="110"/>
      <c r="J236" s="453"/>
      <c r="K236" s="514"/>
      <c r="L236" s="514"/>
      <c r="M236" s="1"/>
      <c r="N236" s="1"/>
      <c r="O236" s="1"/>
      <c r="P236" s="1"/>
      <c r="Q236" s="1"/>
      <c r="R236" s="1"/>
      <c r="S236" s="1"/>
      <c r="T236" s="1"/>
      <c r="U236" s="1"/>
      <c r="V236" s="1"/>
      <c r="W236" s="1"/>
      <c r="X236" s="1"/>
      <c r="Y236" s="1"/>
      <c r="Z236" s="1"/>
    </row>
    <row r="237" spans="1:26" ht="46.5" customHeight="1">
      <c r="A237" s="547"/>
      <c r="B237" s="437"/>
      <c r="C237" s="342" t="s">
        <v>2255</v>
      </c>
      <c r="D237" s="446">
        <v>0</v>
      </c>
      <c r="E237" s="440" t="s">
        <v>183</v>
      </c>
      <c r="F237" s="441"/>
      <c r="G237" s="441"/>
      <c r="H237" s="110"/>
      <c r="I237" s="110"/>
      <c r="J237" s="453"/>
      <c r="K237" s="514"/>
      <c r="L237" s="514"/>
      <c r="M237" s="1"/>
      <c r="N237" s="1"/>
      <c r="O237" s="1"/>
      <c r="P237" s="1"/>
      <c r="Q237" s="1"/>
      <c r="R237" s="1"/>
      <c r="S237" s="1"/>
      <c r="T237" s="1"/>
      <c r="U237" s="1"/>
      <c r="V237" s="1"/>
      <c r="W237" s="1"/>
      <c r="X237" s="1"/>
      <c r="Y237" s="1"/>
      <c r="Z237" s="1"/>
    </row>
    <row r="238" spans="1:26" ht="46.5" customHeight="1">
      <c r="A238" s="547" t="s">
        <v>708</v>
      </c>
      <c r="B238" s="437" t="s">
        <v>709</v>
      </c>
      <c r="C238" s="342" t="s">
        <v>2259</v>
      </c>
      <c r="D238" s="446">
        <v>0</v>
      </c>
      <c r="E238" s="440" t="s">
        <v>318</v>
      </c>
      <c r="F238" s="441"/>
      <c r="G238" s="441"/>
      <c r="H238" s="110"/>
      <c r="I238" s="110"/>
      <c r="J238" s="887"/>
      <c r="K238" s="514"/>
      <c r="L238" s="514"/>
      <c r="M238" s="1"/>
      <c r="N238" s="1"/>
      <c r="O238" s="1"/>
      <c r="P238" s="1"/>
      <c r="Q238" s="1"/>
      <c r="R238" s="1"/>
      <c r="S238" s="1"/>
      <c r="T238" s="1"/>
      <c r="U238" s="1"/>
      <c r="V238" s="1"/>
      <c r="W238" s="1"/>
      <c r="X238" s="1"/>
      <c r="Y238" s="1"/>
      <c r="Z238" s="1"/>
    </row>
    <row r="239" spans="1:26" ht="46.5" customHeight="1">
      <c r="A239" s="547"/>
      <c r="B239" s="437"/>
      <c r="C239" s="342" t="s">
        <v>2262</v>
      </c>
      <c r="D239" s="446">
        <v>0</v>
      </c>
      <c r="E239" s="440" t="s">
        <v>183</v>
      </c>
      <c r="F239" s="441"/>
      <c r="G239" s="441"/>
      <c r="H239" s="110"/>
      <c r="I239" s="110"/>
      <c r="J239" s="887"/>
      <c r="K239" s="514"/>
      <c r="L239" s="514"/>
      <c r="M239" s="1"/>
      <c r="N239" s="1"/>
      <c r="O239" s="1"/>
      <c r="P239" s="1"/>
      <c r="Q239" s="1"/>
      <c r="R239" s="1"/>
      <c r="S239" s="1"/>
      <c r="T239" s="1"/>
      <c r="U239" s="1"/>
      <c r="V239" s="1"/>
      <c r="W239" s="1"/>
      <c r="X239" s="1"/>
      <c r="Y239" s="1"/>
      <c r="Z239" s="1"/>
    </row>
    <row r="240" spans="1:26" ht="46.5" customHeight="1">
      <c r="A240" s="547" t="s">
        <v>717</v>
      </c>
      <c r="B240" s="437" t="s">
        <v>718</v>
      </c>
      <c r="C240" s="489" t="s">
        <v>855</v>
      </c>
      <c r="D240" s="446">
        <v>0</v>
      </c>
      <c r="E240" s="440" t="s">
        <v>721</v>
      </c>
      <c r="F240" s="489" t="s">
        <v>2266</v>
      </c>
      <c r="G240" s="441"/>
      <c r="H240" s="110"/>
      <c r="I240" s="110"/>
      <c r="J240" s="889"/>
      <c r="K240" s="514"/>
      <c r="L240" s="514"/>
      <c r="M240" s="1"/>
      <c r="N240" s="1"/>
      <c r="O240" s="1"/>
      <c r="P240" s="1"/>
      <c r="Q240" s="1"/>
      <c r="R240" s="1"/>
      <c r="S240" s="1"/>
      <c r="T240" s="1"/>
      <c r="U240" s="1"/>
      <c r="V240" s="1"/>
      <c r="W240" s="1"/>
      <c r="X240" s="1"/>
      <c r="Y240" s="1"/>
      <c r="Z240" s="1"/>
    </row>
    <row r="241" spans="1:26" ht="46.5" customHeight="1">
      <c r="A241" s="547"/>
      <c r="B241" s="437"/>
      <c r="C241" s="489" t="s">
        <v>860</v>
      </c>
      <c r="D241" s="446">
        <v>0</v>
      </c>
      <c r="E241" s="440" t="s">
        <v>87</v>
      </c>
      <c r="F241" s="489" t="s">
        <v>722</v>
      </c>
      <c r="G241" s="441"/>
      <c r="H241" s="110"/>
      <c r="I241" s="110"/>
      <c r="J241" s="889"/>
      <c r="K241" s="514"/>
      <c r="L241" s="514"/>
      <c r="M241" s="1"/>
      <c r="N241" s="1"/>
      <c r="O241" s="1"/>
      <c r="P241" s="1"/>
      <c r="Q241" s="1"/>
      <c r="R241" s="1"/>
      <c r="S241" s="1"/>
      <c r="T241" s="1"/>
      <c r="U241" s="1"/>
      <c r="V241" s="1"/>
      <c r="W241" s="1"/>
      <c r="X241" s="1"/>
      <c r="Y241" s="1"/>
      <c r="Z241" s="1"/>
    </row>
    <row r="242" spans="1:26" ht="46.5" customHeight="1">
      <c r="A242" s="547" t="s">
        <v>724</v>
      </c>
      <c r="B242" s="437" t="s">
        <v>725</v>
      </c>
      <c r="C242" s="493" t="s">
        <v>2017</v>
      </c>
      <c r="D242" s="446">
        <v>0</v>
      </c>
      <c r="E242" s="440" t="s">
        <v>262</v>
      </c>
      <c r="F242" s="441"/>
      <c r="G242" s="441"/>
      <c r="H242" s="110"/>
      <c r="I242" s="110"/>
      <c r="J242" s="888"/>
      <c r="K242" s="514"/>
      <c r="L242" s="514"/>
      <c r="M242" s="1"/>
      <c r="N242" s="1"/>
      <c r="O242" s="1"/>
      <c r="P242" s="1"/>
      <c r="Q242" s="1"/>
      <c r="R242" s="1"/>
      <c r="S242" s="1"/>
      <c r="T242" s="1"/>
      <c r="U242" s="1"/>
      <c r="V242" s="1"/>
      <c r="W242" s="1"/>
      <c r="X242" s="1"/>
      <c r="Y242" s="1"/>
      <c r="Z242" s="1"/>
    </row>
    <row r="243" spans="1:26" ht="46.5" customHeight="1">
      <c r="A243" s="547"/>
      <c r="B243" s="437"/>
      <c r="C243" s="487" t="s">
        <v>2271</v>
      </c>
      <c r="D243" s="446">
        <v>0</v>
      </c>
      <c r="E243" s="440" t="s">
        <v>827</v>
      </c>
      <c r="F243" s="441"/>
      <c r="G243" s="441"/>
      <c r="H243" s="110"/>
      <c r="I243" s="110"/>
      <c r="J243" s="523"/>
      <c r="K243" s="514"/>
      <c r="L243" s="514"/>
      <c r="M243" s="1"/>
      <c r="N243" s="1"/>
      <c r="O243" s="1"/>
      <c r="P243" s="1"/>
      <c r="Q243" s="1"/>
      <c r="R243" s="1"/>
      <c r="S243" s="1"/>
      <c r="T243" s="1"/>
      <c r="U243" s="1"/>
      <c r="V243" s="1"/>
      <c r="W243" s="1"/>
      <c r="X243" s="1"/>
      <c r="Y243" s="1"/>
      <c r="Z243" s="1"/>
    </row>
    <row r="244" spans="1:26" ht="46.5" customHeight="1">
      <c r="A244" s="432" t="s">
        <v>727</v>
      </c>
      <c r="B244" s="571" t="s">
        <v>728</v>
      </c>
      <c r="C244" s="489" t="s">
        <v>2018</v>
      </c>
      <c r="D244" s="446">
        <v>0</v>
      </c>
      <c r="E244" s="440" t="s">
        <v>350</v>
      </c>
      <c r="F244" s="441"/>
      <c r="G244" s="441"/>
      <c r="H244" s="110"/>
      <c r="I244" s="110"/>
      <c r="J244" s="453"/>
      <c r="K244" s="514"/>
      <c r="L244" s="514"/>
      <c r="M244" s="1"/>
      <c r="N244" s="1"/>
      <c r="O244" s="1"/>
      <c r="P244" s="1"/>
      <c r="Q244" s="1"/>
      <c r="R244" s="1"/>
      <c r="S244" s="1"/>
      <c r="T244" s="1"/>
      <c r="U244" s="1"/>
      <c r="V244" s="1"/>
      <c r="W244" s="1"/>
      <c r="X244" s="1"/>
      <c r="Y244" s="1"/>
      <c r="Z244" s="1"/>
    </row>
    <row r="245" spans="1:26" ht="46.5" customHeight="1">
      <c r="A245" s="551" t="s">
        <v>730</v>
      </c>
      <c r="B245" s="1188" t="s">
        <v>731</v>
      </c>
      <c r="C245" s="1189"/>
      <c r="D245" s="1189"/>
      <c r="E245" s="1189"/>
      <c r="F245" s="1189"/>
      <c r="G245" s="1190"/>
      <c r="H245" s="110">
        <f>SUM(D246:D257)</f>
        <v>0</v>
      </c>
      <c r="I245" s="110">
        <f>COUNT(D246:D257)*2</f>
        <v>22</v>
      </c>
      <c r="J245" s="453"/>
      <c r="K245" s="514"/>
      <c r="L245" s="514"/>
      <c r="M245" s="1"/>
      <c r="N245" s="1"/>
      <c r="O245" s="1"/>
      <c r="P245" s="1"/>
      <c r="Q245" s="1"/>
      <c r="R245" s="1"/>
      <c r="S245" s="1"/>
      <c r="T245" s="1"/>
      <c r="U245" s="1"/>
      <c r="V245" s="1"/>
      <c r="W245" s="1"/>
      <c r="X245" s="1"/>
      <c r="Y245" s="1"/>
      <c r="Z245" s="1"/>
    </row>
    <row r="246" spans="1:26" ht="46.5" customHeight="1">
      <c r="A246" s="547" t="s">
        <v>733</v>
      </c>
      <c r="B246" s="567" t="s">
        <v>734</v>
      </c>
      <c r="C246" s="342" t="s">
        <v>735</v>
      </c>
      <c r="D246" s="446">
        <v>0</v>
      </c>
      <c r="E246" s="440" t="s">
        <v>183</v>
      </c>
      <c r="F246" s="441"/>
      <c r="G246" s="441"/>
      <c r="H246" s="110"/>
      <c r="I246" s="110"/>
      <c r="J246" s="453"/>
      <c r="K246" s="514"/>
      <c r="L246" s="514"/>
      <c r="M246" s="1"/>
      <c r="N246" s="1"/>
      <c r="O246" s="1"/>
      <c r="P246" s="1"/>
      <c r="Q246" s="1"/>
      <c r="R246" s="1"/>
      <c r="S246" s="1"/>
      <c r="T246" s="1"/>
      <c r="U246" s="1"/>
      <c r="V246" s="1"/>
      <c r="W246" s="1"/>
      <c r="X246" s="1"/>
      <c r="Y246" s="1"/>
      <c r="Z246" s="1"/>
    </row>
    <row r="247" spans="1:26" ht="46.5" customHeight="1">
      <c r="A247" s="547"/>
      <c r="B247" s="567"/>
      <c r="C247" s="342" t="s">
        <v>736</v>
      </c>
      <c r="D247" s="446">
        <v>0</v>
      </c>
      <c r="E247" s="440" t="s">
        <v>183</v>
      </c>
      <c r="F247" s="441"/>
      <c r="G247" s="441"/>
      <c r="H247" s="110"/>
      <c r="I247" s="110"/>
      <c r="J247" s="453"/>
      <c r="K247" s="514"/>
      <c r="L247" s="514"/>
      <c r="M247" s="1"/>
      <c r="N247" s="1"/>
      <c r="O247" s="1"/>
      <c r="P247" s="1"/>
      <c r="Q247" s="1"/>
      <c r="R247" s="1"/>
      <c r="S247" s="1"/>
      <c r="T247" s="1"/>
      <c r="U247" s="1"/>
      <c r="V247" s="1"/>
      <c r="W247" s="1"/>
      <c r="X247" s="1"/>
      <c r="Y247" s="1"/>
      <c r="Z247" s="1"/>
    </row>
    <row r="248" spans="1:26" ht="46.5" customHeight="1">
      <c r="A248" s="547" t="s">
        <v>737</v>
      </c>
      <c r="B248" s="437" t="s">
        <v>738</v>
      </c>
      <c r="C248" s="342" t="s">
        <v>739</v>
      </c>
      <c r="D248" s="446">
        <v>0</v>
      </c>
      <c r="E248" s="440" t="s">
        <v>183</v>
      </c>
      <c r="F248" s="342" t="s">
        <v>740</v>
      </c>
      <c r="G248" s="441"/>
      <c r="H248" s="110"/>
      <c r="I248" s="110"/>
      <c r="J248" s="453"/>
      <c r="K248" s="514"/>
      <c r="L248" s="514"/>
      <c r="M248" s="1"/>
      <c r="N248" s="1"/>
      <c r="O248" s="1"/>
      <c r="P248" s="1"/>
      <c r="Q248" s="1"/>
      <c r="R248" s="1"/>
      <c r="S248" s="1"/>
      <c r="T248" s="1"/>
      <c r="U248" s="1"/>
      <c r="V248" s="1"/>
      <c r="W248" s="1"/>
      <c r="X248" s="1"/>
      <c r="Y248" s="1"/>
      <c r="Z248" s="1"/>
    </row>
    <row r="249" spans="1:26" ht="46.5" customHeight="1">
      <c r="A249" s="547"/>
      <c r="B249" s="437"/>
      <c r="C249" s="489" t="s">
        <v>741</v>
      </c>
      <c r="D249" s="446">
        <v>0</v>
      </c>
      <c r="E249" s="440" t="s">
        <v>183</v>
      </c>
      <c r="F249" s="489"/>
      <c r="G249" s="441"/>
      <c r="H249" s="110"/>
      <c r="I249" s="110"/>
      <c r="J249" s="889"/>
      <c r="K249" s="514"/>
      <c r="L249" s="514"/>
      <c r="M249" s="1"/>
      <c r="N249" s="1"/>
      <c r="O249" s="1"/>
      <c r="P249" s="1"/>
      <c r="Q249" s="1"/>
      <c r="R249" s="1"/>
      <c r="S249" s="1"/>
      <c r="T249" s="1"/>
      <c r="U249" s="1"/>
      <c r="V249" s="1"/>
      <c r="W249" s="1"/>
      <c r="X249" s="1"/>
      <c r="Y249" s="1"/>
      <c r="Z249" s="1"/>
    </row>
    <row r="250" spans="1:26" ht="46.5" customHeight="1">
      <c r="A250" s="547"/>
      <c r="B250" s="437"/>
      <c r="C250" s="308" t="s">
        <v>742</v>
      </c>
      <c r="D250" s="446">
        <v>0</v>
      </c>
      <c r="E250" s="440" t="s">
        <v>183</v>
      </c>
      <c r="F250" s="489"/>
      <c r="G250" s="441"/>
      <c r="H250" s="110"/>
      <c r="I250" s="110"/>
      <c r="J250" s="453"/>
      <c r="K250" s="514"/>
      <c r="L250" s="514"/>
      <c r="M250" s="1"/>
      <c r="N250" s="1"/>
      <c r="O250" s="1"/>
      <c r="P250" s="1"/>
      <c r="Q250" s="1"/>
      <c r="R250" s="1"/>
      <c r="S250" s="1"/>
      <c r="T250" s="1"/>
      <c r="U250" s="1"/>
      <c r="V250" s="1"/>
      <c r="W250" s="1"/>
      <c r="X250" s="1"/>
      <c r="Y250" s="1"/>
      <c r="Z250" s="1"/>
    </row>
    <row r="251" spans="1:26" ht="46.5" customHeight="1">
      <c r="A251" s="547" t="s">
        <v>743</v>
      </c>
      <c r="B251" s="437" t="s">
        <v>744</v>
      </c>
      <c r="C251" s="489" t="s">
        <v>745</v>
      </c>
      <c r="D251" s="446">
        <v>0</v>
      </c>
      <c r="E251" s="440" t="s">
        <v>183</v>
      </c>
      <c r="F251" s="441"/>
      <c r="G251" s="441"/>
      <c r="H251" s="110"/>
      <c r="I251" s="110"/>
      <c r="J251" s="889"/>
      <c r="K251" s="514"/>
      <c r="L251" s="514"/>
      <c r="M251" s="1"/>
      <c r="N251" s="1"/>
      <c r="O251" s="1"/>
      <c r="P251" s="1"/>
      <c r="Q251" s="1"/>
      <c r="R251" s="1"/>
      <c r="S251" s="1"/>
      <c r="T251" s="1"/>
      <c r="U251" s="1"/>
      <c r="V251" s="1"/>
      <c r="W251" s="1"/>
      <c r="X251" s="1"/>
      <c r="Y251" s="1"/>
      <c r="Z251" s="1"/>
    </row>
    <row r="252" spans="1:26" ht="46.5" customHeight="1">
      <c r="A252" s="547"/>
      <c r="B252" s="437"/>
      <c r="C252" s="342" t="s">
        <v>747</v>
      </c>
      <c r="D252" s="446">
        <v>0</v>
      </c>
      <c r="E252" s="440" t="s">
        <v>183</v>
      </c>
      <c r="F252" s="441"/>
      <c r="G252" s="441"/>
      <c r="H252" s="110"/>
      <c r="I252" s="110"/>
      <c r="J252" s="887"/>
      <c r="K252" s="514"/>
      <c r="L252" s="514"/>
      <c r="M252" s="1"/>
      <c r="N252" s="1"/>
      <c r="O252" s="1"/>
      <c r="P252" s="1"/>
      <c r="Q252" s="1"/>
      <c r="R252" s="1"/>
      <c r="S252" s="1"/>
      <c r="T252" s="1"/>
      <c r="U252" s="1"/>
      <c r="V252" s="1"/>
      <c r="W252" s="1"/>
      <c r="X252" s="1"/>
      <c r="Y252" s="1"/>
      <c r="Z252" s="1"/>
    </row>
    <row r="253" spans="1:26" ht="46.5" customHeight="1">
      <c r="A253" s="547"/>
      <c r="B253" s="437"/>
      <c r="C253" s="342" t="s">
        <v>748</v>
      </c>
      <c r="D253" s="446">
        <v>0</v>
      </c>
      <c r="E253" s="440" t="s">
        <v>183</v>
      </c>
      <c r="F253" s="441"/>
      <c r="G253" s="441"/>
      <c r="H253" s="110"/>
      <c r="I253" s="110"/>
      <c r="J253" s="887"/>
      <c r="K253" s="514"/>
      <c r="L253" s="514"/>
      <c r="M253" s="1"/>
      <c r="N253" s="1"/>
      <c r="O253" s="1"/>
      <c r="P253" s="1"/>
      <c r="Q253" s="1"/>
      <c r="R253" s="1"/>
      <c r="S253" s="1"/>
      <c r="T253" s="1"/>
      <c r="U253" s="1"/>
      <c r="V253" s="1"/>
      <c r="W253" s="1"/>
      <c r="X253" s="1"/>
      <c r="Y253" s="1"/>
      <c r="Z253" s="1"/>
    </row>
    <row r="254" spans="1:26" ht="46.5" customHeight="1">
      <c r="A254" s="547"/>
      <c r="B254" s="437"/>
      <c r="C254" s="342" t="s">
        <v>2278</v>
      </c>
      <c r="D254" s="446">
        <v>0</v>
      </c>
      <c r="E254" s="440" t="s">
        <v>183</v>
      </c>
      <c r="F254" s="441"/>
      <c r="G254" s="441"/>
      <c r="H254" s="110"/>
      <c r="I254" s="110"/>
      <c r="J254" s="887"/>
      <c r="K254" s="514"/>
      <c r="L254" s="514"/>
      <c r="M254" s="1"/>
      <c r="N254" s="1"/>
      <c r="O254" s="1"/>
      <c r="P254" s="1"/>
      <c r="Q254" s="1"/>
      <c r="R254" s="1"/>
      <c r="S254" s="1"/>
      <c r="T254" s="1"/>
      <c r="U254" s="1"/>
      <c r="V254" s="1"/>
      <c r="W254" s="1"/>
      <c r="X254" s="1"/>
      <c r="Y254" s="1"/>
      <c r="Z254" s="1"/>
    </row>
    <row r="255" spans="1:26" ht="28.5" hidden="1" customHeight="1">
      <c r="A255" s="459" t="s">
        <v>750</v>
      </c>
      <c r="B255" s="437" t="s">
        <v>751</v>
      </c>
      <c r="C255" s="441"/>
      <c r="D255" s="446"/>
      <c r="E255" s="440"/>
      <c r="F255" s="441"/>
      <c r="G255" s="441"/>
      <c r="H255" s="1"/>
      <c r="I255" s="1"/>
      <c r="J255" s="1"/>
      <c r="K255" s="1"/>
      <c r="L255" s="1"/>
      <c r="M255" s="1"/>
      <c r="N255" s="1"/>
      <c r="O255" s="1"/>
      <c r="P255" s="1"/>
      <c r="Q255" s="1"/>
      <c r="R255" s="1"/>
      <c r="S255" s="1"/>
      <c r="T255" s="1"/>
      <c r="U255" s="1"/>
      <c r="V255" s="1"/>
      <c r="W255" s="1"/>
      <c r="X255" s="1"/>
      <c r="Y255" s="1"/>
      <c r="Z255" s="1"/>
    </row>
    <row r="256" spans="1:26" ht="46.5" customHeight="1">
      <c r="A256" s="547" t="s">
        <v>752</v>
      </c>
      <c r="B256" s="437" t="s">
        <v>753</v>
      </c>
      <c r="C256" s="342" t="s">
        <v>2280</v>
      </c>
      <c r="D256" s="446">
        <v>0</v>
      </c>
      <c r="E256" s="440" t="s">
        <v>183</v>
      </c>
      <c r="F256" s="441"/>
      <c r="G256" s="441"/>
      <c r="H256" s="110"/>
      <c r="I256" s="110"/>
      <c r="J256" s="887"/>
      <c r="K256" s="514"/>
      <c r="L256" s="514"/>
      <c r="M256" s="1"/>
      <c r="N256" s="1"/>
      <c r="O256" s="1"/>
      <c r="P256" s="1"/>
      <c r="Q256" s="1"/>
      <c r="R256" s="1"/>
      <c r="S256" s="1"/>
      <c r="T256" s="1"/>
      <c r="U256" s="1"/>
      <c r="V256" s="1"/>
      <c r="W256" s="1"/>
      <c r="X256" s="1"/>
      <c r="Y256" s="1"/>
      <c r="Z256" s="1"/>
    </row>
    <row r="257" spans="1:26" ht="46.5" customHeight="1">
      <c r="A257" s="547" t="s">
        <v>755</v>
      </c>
      <c r="B257" s="437" t="s">
        <v>756</v>
      </c>
      <c r="C257" s="487" t="s">
        <v>757</v>
      </c>
      <c r="D257" s="446">
        <v>0</v>
      </c>
      <c r="E257" s="440" t="s">
        <v>183</v>
      </c>
      <c r="F257" s="441"/>
      <c r="G257" s="441"/>
      <c r="H257" s="110"/>
      <c r="I257" s="110"/>
      <c r="J257" s="523"/>
      <c r="K257" s="514"/>
      <c r="L257" s="514"/>
      <c r="M257" s="1"/>
      <c r="N257" s="1"/>
      <c r="O257" s="1"/>
      <c r="P257" s="1"/>
      <c r="Q257" s="1"/>
      <c r="R257" s="1"/>
      <c r="S257" s="1"/>
      <c r="T257" s="1"/>
      <c r="U257" s="1"/>
      <c r="V257" s="1"/>
      <c r="W257" s="1"/>
      <c r="X257" s="1"/>
      <c r="Y257" s="1"/>
      <c r="Z257" s="1"/>
    </row>
    <row r="258" spans="1:26" ht="46.5" customHeight="1">
      <c r="A258" s="551" t="s">
        <v>759</v>
      </c>
      <c r="B258" s="1188" t="s">
        <v>760</v>
      </c>
      <c r="C258" s="1189"/>
      <c r="D258" s="1189"/>
      <c r="E258" s="1189"/>
      <c r="F258" s="1189"/>
      <c r="G258" s="1190"/>
      <c r="H258" s="110">
        <f>SUM(D259:D261)</f>
        <v>0</v>
      </c>
      <c r="I258" s="110">
        <f>COUNT(D259:D261)*2</f>
        <v>6</v>
      </c>
      <c r="J258" s="453"/>
      <c r="K258" s="514"/>
      <c r="L258" s="514"/>
      <c r="M258" s="1"/>
      <c r="N258" s="1"/>
      <c r="O258" s="1"/>
      <c r="P258" s="1"/>
      <c r="Q258" s="1"/>
      <c r="R258" s="1"/>
      <c r="S258" s="1"/>
      <c r="T258" s="1"/>
      <c r="U258" s="1"/>
      <c r="V258" s="1"/>
      <c r="W258" s="1"/>
      <c r="X258" s="1"/>
      <c r="Y258" s="1"/>
      <c r="Z258" s="1"/>
    </row>
    <row r="259" spans="1:26" ht="46.5" customHeight="1">
      <c r="A259" s="547" t="s">
        <v>764</v>
      </c>
      <c r="B259" s="437" t="s">
        <v>765</v>
      </c>
      <c r="C259" s="489" t="s">
        <v>766</v>
      </c>
      <c r="D259" s="446">
        <v>0</v>
      </c>
      <c r="E259" s="440" t="s">
        <v>264</v>
      </c>
      <c r="F259" s="441"/>
      <c r="G259" s="441"/>
      <c r="H259" s="110"/>
      <c r="I259" s="110"/>
      <c r="J259" s="889"/>
      <c r="K259" s="514"/>
      <c r="L259" s="514"/>
      <c r="M259" s="1"/>
      <c r="N259" s="1"/>
      <c r="O259" s="1"/>
      <c r="P259" s="1"/>
      <c r="Q259" s="1"/>
      <c r="R259" s="1"/>
      <c r="S259" s="1"/>
      <c r="T259" s="1"/>
      <c r="U259" s="1"/>
      <c r="V259" s="1"/>
      <c r="W259" s="1"/>
      <c r="X259" s="1"/>
      <c r="Y259" s="1"/>
      <c r="Z259" s="1"/>
    </row>
    <row r="260" spans="1:26" ht="46.5" customHeight="1">
      <c r="A260" s="547"/>
      <c r="B260" s="437"/>
      <c r="C260" s="489" t="s">
        <v>2048</v>
      </c>
      <c r="D260" s="446">
        <v>0</v>
      </c>
      <c r="E260" s="440" t="s">
        <v>264</v>
      </c>
      <c r="F260" s="441"/>
      <c r="G260" s="441"/>
      <c r="H260" s="110"/>
      <c r="I260" s="110"/>
      <c r="J260" s="889"/>
      <c r="K260" s="514"/>
      <c r="L260" s="514"/>
      <c r="M260" s="1"/>
      <c r="N260" s="1"/>
      <c r="O260" s="1"/>
      <c r="P260" s="1"/>
      <c r="Q260" s="1"/>
      <c r="R260" s="1"/>
      <c r="S260" s="1"/>
      <c r="T260" s="1"/>
      <c r="U260" s="1"/>
      <c r="V260" s="1"/>
      <c r="W260" s="1"/>
      <c r="X260" s="1"/>
      <c r="Y260" s="1"/>
      <c r="Z260" s="1"/>
    </row>
    <row r="261" spans="1:26" ht="46.5" customHeight="1">
      <c r="A261" s="547" t="s">
        <v>767</v>
      </c>
      <c r="B261" s="437" t="s">
        <v>769</v>
      </c>
      <c r="C261" s="342" t="s">
        <v>2285</v>
      </c>
      <c r="D261" s="446">
        <v>0</v>
      </c>
      <c r="E261" s="440" t="s">
        <v>264</v>
      </c>
      <c r="F261" s="441"/>
      <c r="G261" s="441"/>
      <c r="H261" s="110"/>
      <c r="I261" s="110"/>
      <c r="J261" s="453"/>
      <c r="K261" s="514"/>
      <c r="L261" s="514"/>
      <c r="M261" s="1"/>
      <c r="N261" s="1"/>
      <c r="O261" s="1"/>
      <c r="P261" s="1"/>
      <c r="Q261" s="1"/>
      <c r="R261" s="1"/>
      <c r="S261" s="1"/>
      <c r="T261" s="1"/>
      <c r="U261" s="1"/>
      <c r="V261" s="1"/>
      <c r="W261" s="1"/>
      <c r="X261" s="1"/>
      <c r="Y261" s="1"/>
      <c r="Z261" s="1"/>
    </row>
    <row r="262" spans="1:26" ht="28.5" hidden="1" customHeight="1">
      <c r="A262" s="459" t="s">
        <v>772</v>
      </c>
      <c r="B262" s="571" t="s">
        <v>773</v>
      </c>
      <c r="C262" s="441"/>
      <c r="D262" s="439"/>
      <c r="E262" s="440"/>
      <c r="F262" s="441"/>
      <c r="G262" s="441"/>
      <c r="H262" s="1"/>
      <c r="I262" s="1"/>
      <c r="J262" s="1"/>
      <c r="K262" s="1"/>
      <c r="L262" s="1"/>
      <c r="M262" s="1"/>
      <c r="N262" s="1"/>
      <c r="O262" s="1"/>
      <c r="P262" s="1"/>
      <c r="Q262" s="1"/>
      <c r="R262" s="1"/>
      <c r="S262" s="1"/>
      <c r="T262" s="1"/>
      <c r="U262" s="1"/>
      <c r="V262" s="1"/>
      <c r="W262" s="1"/>
      <c r="X262" s="1"/>
      <c r="Y262" s="1"/>
      <c r="Z262" s="1"/>
    </row>
    <row r="263" spans="1:26" ht="46.5" customHeight="1">
      <c r="A263" s="551" t="s">
        <v>775</v>
      </c>
      <c r="B263" s="1188" t="s">
        <v>776</v>
      </c>
      <c r="C263" s="1189"/>
      <c r="D263" s="1189"/>
      <c r="E263" s="1189"/>
      <c r="F263" s="1189"/>
      <c r="G263" s="1190"/>
      <c r="H263" s="110">
        <f>SUM(D264:D267)</f>
        <v>0</v>
      </c>
      <c r="I263" s="110">
        <f>COUNT(D264:D267)*2</f>
        <v>8</v>
      </c>
      <c r="J263" s="453"/>
      <c r="K263" s="514"/>
      <c r="L263" s="514"/>
      <c r="M263" s="1"/>
      <c r="N263" s="1"/>
      <c r="O263" s="1"/>
      <c r="P263" s="1"/>
      <c r="Q263" s="1"/>
      <c r="R263" s="1"/>
      <c r="S263" s="1"/>
      <c r="T263" s="1"/>
      <c r="U263" s="1"/>
      <c r="V263" s="1"/>
      <c r="W263" s="1"/>
      <c r="X263" s="1"/>
      <c r="Y263" s="1"/>
      <c r="Z263" s="1"/>
    </row>
    <row r="264" spans="1:26" ht="46.5" customHeight="1">
      <c r="A264" s="552" t="s">
        <v>777</v>
      </c>
      <c r="B264" s="437" t="s">
        <v>778</v>
      </c>
      <c r="C264" s="342" t="s">
        <v>2294</v>
      </c>
      <c r="D264" s="446">
        <v>0</v>
      </c>
      <c r="E264" s="454" t="s">
        <v>780</v>
      </c>
      <c r="F264" s="342" t="s">
        <v>2295</v>
      </c>
      <c r="G264" s="441"/>
      <c r="H264" s="110"/>
      <c r="I264" s="110"/>
      <c r="J264" s="887"/>
      <c r="K264" s="514"/>
      <c r="L264" s="514"/>
      <c r="M264" s="1"/>
      <c r="N264" s="1"/>
      <c r="O264" s="1"/>
      <c r="P264" s="1"/>
      <c r="Q264" s="1"/>
      <c r="R264" s="1"/>
      <c r="S264" s="1"/>
      <c r="T264" s="1"/>
      <c r="U264" s="1"/>
      <c r="V264" s="1"/>
      <c r="W264" s="1"/>
      <c r="X264" s="1"/>
      <c r="Y264" s="1"/>
      <c r="Z264" s="1"/>
    </row>
    <row r="265" spans="1:26" ht="46.5" customHeight="1">
      <c r="A265" s="552" t="s">
        <v>781</v>
      </c>
      <c r="B265" s="437" t="s">
        <v>783</v>
      </c>
      <c r="C265" s="342" t="s">
        <v>2298</v>
      </c>
      <c r="D265" s="446">
        <v>0</v>
      </c>
      <c r="E265" s="454" t="s">
        <v>262</v>
      </c>
      <c r="F265" s="342" t="s">
        <v>2299</v>
      </c>
      <c r="G265" s="441"/>
      <c r="H265" s="110"/>
      <c r="I265" s="110"/>
      <c r="J265" s="453"/>
      <c r="K265" s="514"/>
      <c r="L265" s="514"/>
      <c r="M265" s="1"/>
      <c r="N265" s="1"/>
      <c r="O265" s="1"/>
      <c r="P265" s="1"/>
      <c r="Q265" s="1"/>
      <c r="R265" s="1"/>
      <c r="S265" s="1"/>
      <c r="T265" s="1"/>
      <c r="U265" s="1"/>
      <c r="V265" s="1"/>
      <c r="W265" s="1"/>
      <c r="X265" s="1"/>
      <c r="Y265" s="1"/>
      <c r="Z265" s="1"/>
    </row>
    <row r="266" spans="1:26" ht="46.5" customHeight="1">
      <c r="A266" s="552"/>
      <c r="B266" s="437"/>
      <c r="C266" s="342" t="s">
        <v>2301</v>
      </c>
      <c r="D266" s="446">
        <v>0</v>
      </c>
      <c r="E266" s="454" t="s">
        <v>326</v>
      </c>
      <c r="F266" s="342" t="s">
        <v>2302</v>
      </c>
      <c r="G266" s="441"/>
      <c r="H266" s="110"/>
      <c r="I266" s="110"/>
      <c r="J266" s="453"/>
      <c r="K266" s="514"/>
      <c r="L266" s="514"/>
      <c r="M266" s="1"/>
      <c r="N266" s="1"/>
      <c r="O266" s="1"/>
      <c r="P266" s="1"/>
      <c r="Q266" s="1"/>
      <c r="R266" s="1"/>
      <c r="S266" s="1"/>
      <c r="T266" s="1"/>
      <c r="U266" s="1"/>
      <c r="V266" s="1"/>
      <c r="W266" s="1"/>
      <c r="X266" s="1"/>
      <c r="Y266" s="1"/>
      <c r="Z266" s="1"/>
    </row>
    <row r="267" spans="1:26" ht="46.5" customHeight="1">
      <c r="A267" s="552" t="s">
        <v>784</v>
      </c>
      <c r="B267" s="308" t="s">
        <v>785</v>
      </c>
      <c r="C267" s="342" t="s">
        <v>2304</v>
      </c>
      <c r="D267" s="446">
        <v>0</v>
      </c>
      <c r="E267" s="454" t="s">
        <v>780</v>
      </c>
      <c r="F267" s="342" t="s">
        <v>2305</v>
      </c>
      <c r="G267" s="441"/>
      <c r="H267" s="110"/>
      <c r="I267" s="110"/>
      <c r="J267" s="453"/>
      <c r="K267" s="514"/>
      <c r="L267" s="514"/>
      <c r="M267" s="1"/>
      <c r="N267" s="1"/>
      <c r="O267" s="1"/>
      <c r="P267" s="1"/>
      <c r="Q267" s="1"/>
      <c r="R267" s="1"/>
      <c r="S267" s="1"/>
      <c r="T267" s="1"/>
      <c r="U267" s="1"/>
      <c r="V267" s="1"/>
      <c r="W267" s="1"/>
      <c r="X267" s="1"/>
      <c r="Y267" s="1"/>
      <c r="Z267" s="1"/>
    </row>
    <row r="268" spans="1:26" ht="46.5" customHeight="1">
      <c r="A268" s="551" t="s">
        <v>786</v>
      </c>
      <c r="B268" s="1188" t="s">
        <v>787</v>
      </c>
      <c r="C268" s="1189"/>
      <c r="D268" s="1189"/>
      <c r="E268" s="1189"/>
      <c r="F268" s="1189"/>
      <c r="G268" s="1190"/>
      <c r="H268" s="110">
        <f>SUM(D269:D273)</f>
        <v>0</v>
      </c>
      <c r="I268" s="110">
        <f>COUNT(D269:D273)*2</f>
        <v>10</v>
      </c>
      <c r="J268" s="453"/>
      <c r="K268" s="514"/>
      <c r="L268" s="514"/>
      <c r="M268" s="1"/>
      <c r="N268" s="1"/>
      <c r="O268" s="1"/>
      <c r="P268" s="1"/>
      <c r="Q268" s="1"/>
      <c r="R268" s="1"/>
      <c r="S268" s="1"/>
      <c r="T268" s="1"/>
      <c r="U268" s="1"/>
      <c r="V268" s="1"/>
      <c r="W268" s="1"/>
      <c r="X268" s="1"/>
      <c r="Y268" s="1"/>
      <c r="Z268" s="1"/>
    </row>
    <row r="269" spans="1:26" ht="46.5" customHeight="1">
      <c r="A269" s="547" t="s">
        <v>792</v>
      </c>
      <c r="B269" s="437" t="s">
        <v>793</v>
      </c>
      <c r="C269" s="342" t="s">
        <v>2308</v>
      </c>
      <c r="D269" s="446">
        <v>0</v>
      </c>
      <c r="E269" s="440" t="s">
        <v>262</v>
      </c>
      <c r="F269" s="441"/>
      <c r="G269" s="441"/>
      <c r="H269" s="110"/>
      <c r="I269" s="110"/>
      <c r="J269" s="453"/>
      <c r="K269" s="514"/>
      <c r="L269" s="514"/>
      <c r="M269" s="1"/>
      <c r="N269" s="1"/>
      <c r="O269" s="1"/>
      <c r="P269" s="1"/>
      <c r="Q269" s="1"/>
      <c r="R269" s="1"/>
      <c r="S269" s="1"/>
      <c r="T269" s="1"/>
      <c r="U269" s="1"/>
      <c r="V269" s="1"/>
      <c r="W269" s="1"/>
      <c r="X269" s="1"/>
      <c r="Y269" s="1"/>
      <c r="Z269" s="1"/>
    </row>
    <row r="270" spans="1:26" ht="46.5" customHeight="1">
      <c r="A270" s="547"/>
      <c r="B270" s="437"/>
      <c r="C270" s="342" t="s">
        <v>2310</v>
      </c>
      <c r="D270" s="446">
        <v>0</v>
      </c>
      <c r="E270" s="440" t="s">
        <v>262</v>
      </c>
      <c r="F270" s="441"/>
      <c r="G270" s="441"/>
      <c r="H270" s="110"/>
      <c r="I270" s="110"/>
      <c r="J270" s="887"/>
      <c r="K270" s="514"/>
      <c r="L270" s="514"/>
      <c r="M270" s="1"/>
      <c r="N270" s="1"/>
      <c r="O270" s="1"/>
      <c r="P270" s="1"/>
      <c r="Q270" s="1"/>
      <c r="R270" s="1"/>
      <c r="S270" s="1"/>
      <c r="T270" s="1"/>
      <c r="U270" s="1"/>
      <c r="V270" s="1"/>
      <c r="W270" s="1"/>
      <c r="X270" s="1"/>
      <c r="Y270" s="1"/>
      <c r="Z270" s="1"/>
    </row>
    <row r="271" spans="1:26" ht="46.5" customHeight="1">
      <c r="A271" s="547"/>
      <c r="B271" s="437"/>
      <c r="C271" s="342" t="s">
        <v>2311</v>
      </c>
      <c r="D271" s="446">
        <v>0</v>
      </c>
      <c r="E271" s="440" t="s">
        <v>262</v>
      </c>
      <c r="F271" s="441"/>
      <c r="G271" s="441"/>
      <c r="H271" s="110"/>
      <c r="I271" s="110"/>
      <c r="J271" s="887"/>
      <c r="K271" s="514"/>
      <c r="L271" s="514"/>
      <c r="M271" s="1"/>
      <c r="N271" s="1"/>
      <c r="O271" s="1"/>
      <c r="P271" s="1"/>
      <c r="Q271" s="1"/>
      <c r="R271" s="1"/>
      <c r="S271" s="1"/>
      <c r="T271" s="1"/>
      <c r="U271" s="1"/>
      <c r="V271" s="1"/>
      <c r="W271" s="1"/>
      <c r="X271" s="1"/>
      <c r="Y271" s="1"/>
      <c r="Z271" s="1"/>
    </row>
    <row r="272" spans="1:26" ht="46.5" customHeight="1">
      <c r="A272" s="547" t="s">
        <v>795</v>
      </c>
      <c r="B272" s="437" t="s">
        <v>796</v>
      </c>
      <c r="C272" s="342" t="s">
        <v>2312</v>
      </c>
      <c r="D272" s="446">
        <v>0</v>
      </c>
      <c r="E272" s="440" t="s">
        <v>262</v>
      </c>
      <c r="F272" s="441"/>
      <c r="G272" s="441"/>
      <c r="H272" s="110"/>
      <c r="I272" s="110"/>
      <c r="J272" s="887"/>
      <c r="K272" s="514"/>
      <c r="L272" s="514"/>
      <c r="M272" s="1"/>
      <c r="N272" s="1"/>
      <c r="O272" s="1"/>
      <c r="P272" s="1"/>
      <c r="Q272" s="1"/>
      <c r="R272" s="1"/>
      <c r="S272" s="1"/>
      <c r="T272" s="1"/>
      <c r="U272" s="1"/>
      <c r="V272" s="1"/>
      <c r="W272" s="1"/>
      <c r="X272" s="1"/>
      <c r="Y272" s="1"/>
      <c r="Z272" s="1"/>
    </row>
    <row r="273" spans="1:26" ht="46.5" customHeight="1">
      <c r="A273" s="432" t="s">
        <v>797</v>
      </c>
      <c r="B273" s="308" t="s">
        <v>798</v>
      </c>
      <c r="C273" s="342" t="s">
        <v>954</v>
      </c>
      <c r="D273" s="446">
        <v>0</v>
      </c>
      <c r="E273" s="440" t="s">
        <v>137</v>
      </c>
      <c r="F273" s="441"/>
      <c r="G273" s="441"/>
      <c r="H273" s="110"/>
      <c r="I273" s="110"/>
      <c r="J273" s="887"/>
      <c r="K273" s="514"/>
      <c r="L273" s="514"/>
      <c r="M273" s="1"/>
      <c r="N273" s="1"/>
      <c r="O273" s="1"/>
      <c r="P273" s="1"/>
      <c r="Q273" s="1"/>
      <c r="R273" s="1"/>
      <c r="S273" s="1"/>
      <c r="T273" s="1"/>
      <c r="U273" s="1"/>
      <c r="V273" s="1"/>
      <c r="W273" s="1"/>
      <c r="X273" s="1"/>
      <c r="Y273" s="1"/>
      <c r="Z273" s="1"/>
    </row>
    <row r="274" spans="1:26" ht="28.5" hidden="1" customHeight="1">
      <c r="A274" s="553" t="s">
        <v>799</v>
      </c>
      <c r="B274" s="1188" t="s">
        <v>800</v>
      </c>
      <c r="C274" s="1189"/>
      <c r="D274" s="1189"/>
      <c r="E274" s="1189"/>
      <c r="F274" s="1189"/>
      <c r="G274" s="1190"/>
      <c r="H274" s="1"/>
      <c r="I274" s="1"/>
      <c r="J274" s="1"/>
      <c r="K274" s="1"/>
      <c r="L274" s="1"/>
      <c r="M274" s="1"/>
      <c r="N274" s="1"/>
      <c r="O274" s="1"/>
      <c r="P274" s="1"/>
      <c r="Q274" s="1"/>
      <c r="R274" s="1"/>
      <c r="S274" s="1"/>
      <c r="T274" s="1"/>
      <c r="U274" s="1"/>
      <c r="V274" s="1"/>
      <c r="W274" s="1"/>
      <c r="X274" s="1"/>
      <c r="Y274" s="1"/>
      <c r="Z274" s="1"/>
    </row>
    <row r="275" spans="1:26" ht="28.5" hidden="1" customHeight="1">
      <c r="A275" s="459" t="s">
        <v>803</v>
      </c>
      <c r="B275" s="437" t="s">
        <v>804</v>
      </c>
      <c r="C275" s="441"/>
      <c r="D275" s="439"/>
      <c r="E275" s="440"/>
      <c r="F275" s="441"/>
      <c r="G275" s="441"/>
      <c r="H275" s="1"/>
      <c r="I275" s="1"/>
      <c r="J275" s="1"/>
      <c r="K275" s="1"/>
      <c r="L275" s="1"/>
      <c r="M275" s="1"/>
      <c r="N275" s="1"/>
      <c r="O275" s="1"/>
      <c r="P275" s="1"/>
      <c r="Q275" s="1"/>
      <c r="R275" s="1"/>
      <c r="S275" s="1"/>
      <c r="T275" s="1"/>
      <c r="U275" s="1"/>
      <c r="V275" s="1"/>
      <c r="W275" s="1"/>
      <c r="X275" s="1"/>
      <c r="Y275" s="1"/>
      <c r="Z275" s="1"/>
    </row>
    <row r="276" spans="1:26" ht="28.5" hidden="1" customHeight="1">
      <c r="A276" s="459" t="s">
        <v>805</v>
      </c>
      <c r="B276" s="437" t="s">
        <v>806</v>
      </c>
      <c r="C276" s="441"/>
      <c r="D276" s="439"/>
      <c r="E276" s="440"/>
      <c r="F276" s="441"/>
      <c r="G276" s="441"/>
      <c r="H276" s="1"/>
      <c r="I276" s="1"/>
      <c r="J276" s="1"/>
      <c r="K276" s="1"/>
      <c r="L276" s="1"/>
      <c r="M276" s="1"/>
      <c r="N276" s="1"/>
      <c r="O276" s="1"/>
      <c r="P276" s="1"/>
      <c r="Q276" s="1"/>
      <c r="R276" s="1"/>
      <c r="S276" s="1"/>
      <c r="T276" s="1"/>
      <c r="U276" s="1"/>
      <c r="V276" s="1"/>
      <c r="W276" s="1"/>
      <c r="X276" s="1"/>
      <c r="Y276" s="1"/>
      <c r="Z276" s="1"/>
    </row>
    <row r="277" spans="1:26" ht="28.5" hidden="1" customHeight="1">
      <c r="A277" s="554" t="s">
        <v>807</v>
      </c>
      <c r="B277" s="1188" t="s">
        <v>809</v>
      </c>
      <c r="C277" s="1189"/>
      <c r="D277" s="1189"/>
      <c r="E277" s="1189"/>
      <c r="F277" s="1189"/>
      <c r="G277" s="1190"/>
      <c r="H277" s="1"/>
      <c r="I277" s="1"/>
      <c r="J277" s="1"/>
      <c r="K277" s="1"/>
      <c r="L277" s="1"/>
      <c r="M277" s="1"/>
      <c r="N277" s="1"/>
      <c r="O277" s="1"/>
      <c r="P277" s="1"/>
      <c r="Q277" s="1"/>
      <c r="R277" s="1"/>
      <c r="S277" s="1"/>
      <c r="T277" s="1"/>
      <c r="U277" s="1"/>
      <c r="V277" s="1"/>
      <c r="W277" s="1"/>
      <c r="X277" s="1"/>
      <c r="Y277" s="1"/>
      <c r="Z277" s="1"/>
    </row>
    <row r="278" spans="1:26" ht="28.5" hidden="1" customHeight="1">
      <c r="A278" s="459" t="s">
        <v>810</v>
      </c>
      <c r="B278" s="437" t="s">
        <v>811</v>
      </c>
      <c r="C278" s="441"/>
      <c r="D278" s="439"/>
      <c r="E278" s="440"/>
      <c r="F278" s="441"/>
      <c r="G278" s="441"/>
      <c r="H278" s="1"/>
      <c r="I278" s="1"/>
      <c r="J278" s="1"/>
      <c r="K278" s="1"/>
      <c r="L278" s="1"/>
      <c r="M278" s="1"/>
      <c r="N278" s="1"/>
      <c r="O278" s="1"/>
      <c r="P278" s="1"/>
      <c r="Q278" s="1"/>
      <c r="R278" s="1"/>
      <c r="S278" s="1"/>
      <c r="T278" s="1"/>
      <c r="U278" s="1"/>
      <c r="V278" s="1"/>
      <c r="W278" s="1"/>
      <c r="X278" s="1"/>
      <c r="Y278" s="1"/>
      <c r="Z278" s="1"/>
    </row>
    <row r="279" spans="1:26" ht="28.5" hidden="1" customHeight="1">
      <c r="A279" s="459" t="s">
        <v>812</v>
      </c>
      <c r="B279" s="437" t="s">
        <v>813</v>
      </c>
      <c r="C279" s="441"/>
      <c r="D279" s="439"/>
      <c r="E279" s="440"/>
      <c r="F279" s="441"/>
      <c r="G279" s="441"/>
      <c r="H279" s="1"/>
      <c r="I279" s="1"/>
      <c r="J279" s="1"/>
      <c r="K279" s="1"/>
      <c r="L279" s="1"/>
      <c r="M279" s="1"/>
      <c r="N279" s="1"/>
      <c r="O279" s="1"/>
      <c r="P279" s="1"/>
      <c r="Q279" s="1"/>
      <c r="R279" s="1"/>
      <c r="S279" s="1"/>
      <c r="T279" s="1"/>
      <c r="U279" s="1"/>
      <c r="V279" s="1"/>
      <c r="W279" s="1"/>
      <c r="X279" s="1"/>
      <c r="Y279" s="1"/>
      <c r="Z279" s="1"/>
    </row>
    <row r="280" spans="1:26" ht="28.5" hidden="1" customHeight="1">
      <c r="A280" s="553" t="s">
        <v>814</v>
      </c>
      <c r="B280" s="1188" t="s">
        <v>2084</v>
      </c>
      <c r="C280" s="1189"/>
      <c r="D280" s="1189"/>
      <c r="E280" s="1189"/>
      <c r="F280" s="1189"/>
      <c r="G280" s="1190"/>
      <c r="H280" s="1"/>
      <c r="I280" s="1"/>
      <c r="J280" s="1"/>
      <c r="K280" s="1"/>
      <c r="L280" s="1"/>
      <c r="M280" s="1"/>
      <c r="N280" s="1"/>
      <c r="O280" s="1"/>
      <c r="P280" s="1"/>
      <c r="Q280" s="1"/>
      <c r="R280" s="1"/>
      <c r="S280" s="1"/>
      <c r="T280" s="1"/>
      <c r="U280" s="1"/>
      <c r="V280" s="1"/>
      <c r="W280" s="1"/>
      <c r="X280" s="1"/>
      <c r="Y280" s="1"/>
      <c r="Z280" s="1"/>
    </row>
    <row r="281" spans="1:26" ht="28.5" hidden="1" customHeight="1">
      <c r="A281" s="459" t="s">
        <v>818</v>
      </c>
      <c r="B281" s="437" t="s">
        <v>819</v>
      </c>
      <c r="C281" s="441"/>
      <c r="D281" s="439"/>
      <c r="E281" s="440"/>
      <c r="F281" s="441"/>
      <c r="G281" s="441"/>
      <c r="H281" s="1"/>
      <c r="I281" s="1"/>
      <c r="J281" s="1"/>
      <c r="K281" s="1"/>
      <c r="L281" s="1"/>
      <c r="M281" s="1"/>
      <c r="N281" s="1"/>
      <c r="O281" s="1"/>
      <c r="P281" s="1"/>
      <c r="Q281" s="1"/>
      <c r="R281" s="1"/>
      <c r="S281" s="1"/>
      <c r="T281" s="1"/>
      <c r="U281" s="1"/>
      <c r="V281" s="1"/>
      <c r="W281" s="1"/>
      <c r="X281" s="1"/>
      <c r="Y281" s="1"/>
      <c r="Z281" s="1"/>
    </row>
    <row r="282" spans="1:26" ht="28.5" hidden="1" customHeight="1">
      <c r="A282" s="459" t="s">
        <v>822</v>
      </c>
      <c r="B282" s="437" t="s">
        <v>823</v>
      </c>
      <c r="C282" s="441"/>
      <c r="D282" s="439"/>
      <c r="E282" s="440"/>
      <c r="F282" s="441"/>
      <c r="G282" s="441"/>
      <c r="H282" s="1"/>
      <c r="I282" s="1"/>
      <c r="J282" s="1"/>
      <c r="K282" s="1"/>
      <c r="L282" s="1"/>
      <c r="M282" s="1"/>
      <c r="N282" s="1"/>
      <c r="O282" s="1"/>
      <c r="P282" s="1"/>
      <c r="Q282" s="1"/>
      <c r="R282" s="1"/>
      <c r="S282" s="1"/>
      <c r="T282" s="1"/>
      <c r="U282" s="1"/>
      <c r="V282" s="1"/>
      <c r="W282" s="1"/>
      <c r="X282" s="1"/>
      <c r="Y282" s="1"/>
      <c r="Z282" s="1"/>
    </row>
    <row r="283" spans="1:26" ht="28.5" hidden="1" customHeight="1">
      <c r="A283" s="459" t="s">
        <v>824</v>
      </c>
      <c r="B283" s="567" t="s">
        <v>825</v>
      </c>
      <c r="C283" s="441"/>
      <c r="D283" s="439"/>
      <c r="E283" s="440"/>
      <c r="F283" s="441"/>
      <c r="G283" s="441"/>
      <c r="H283" s="1"/>
      <c r="I283" s="1"/>
      <c r="J283" s="1"/>
      <c r="K283" s="1"/>
      <c r="L283" s="1"/>
      <c r="M283" s="1"/>
      <c r="N283" s="1"/>
      <c r="O283" s="1"/>
      <c r="P283" s="1"/>
      <c r="Q283" s="1"/>
      <c r="R283" s="1"/>
      <c r="S283" s="1"/>
      <c r="T283" s="1"/>
      <c r="U283" s="1"/>
      <c r="V283" s="1"/>
      <c r="W283" s="1"/>
      <c r="X283" s="1"/>
      <c r="Y283" s="1"/>
      <c r="Z283" s="1"/>
    </row>
    <row r="284" spans="1:26" ht="46.5" customHeight="1">
      <c r="A284" s="551" t="s">
        <v>828</v>
      </c>
      <c r="B284" s="1188" t="s">
        <v>2088</v>
      </c>
      <c r="C284" s="1189"/>
      <c r="D284" s="1189"/>
      <c r="E284" s="1189"/>
      <c r="F284" s="1189"/>
      <c r="G284" s="1190"/>
      <c r="H284" s="110">
        <f>SUM(D285:D288)</f>
        <v>0</v>
      </c>
      <c r="I284" s="110">
        <f>COUNT(D285:D288)*2</f>
        <v>8</v>
      </c>
      <c r="J284" s="453"/>
      <c r="K284" s="514"/>
      <c r="L284" s="514"/>
      <c r="M284" s="1"/>
      <c r="N284" s="1"/>
      <c r="O284" s="1"/>
      <c r="P284" s="1"/>
      <c r="Q284" s="1"/>
      <c r="R284" s="1"/>
      <c r="S284" s="1"/>
      <c r="T284" s="1"/>
      <c r="U284" s="1"/>
      <c r="V284" s="1"/>
      <c r="W284" s="1"/>
      <c r="X284" s="1"/>
      <c r="Y284" s="1"/>
      <c r="Z284" s="1"/>
    </row>
    <row r="285" spans="1:26" ht="46.5" customHeight="1">
      <c r="A285" s="547" t="s">
        <v>833</v>
      </c>
      <c r="B285" s="437" t="s">
        <v>834</v>
      </c>
      <c r="C285" s="437" t="s">
        <v>2329</v>
      </c>
      <c r="D285" s="446">
        <v>0</v>
      </c>
      <c r="E285" s="440" t="s">
        <v>350</v>
      </c>
      <c r="F285" s="441"/>
      <c r="G285" s="441"/>
      <c r="H285" s="110"/>
      <c r="I285" s="110"/>
      <c r="J285" s="891"/>
      <c r="K285" s="514"/>
      <c r="L285" s="514"/>
      <c r="M285" s="1"/>
      <c r="N285" s="1"/>
      <c r="O285" s="1"/>
      <c r="P285" s="1"/>
      <c r="Q285" s="1"/>
      <c r="R285" s="1"/>
      <c r="S285" s="1"/>
      <c r="T285" s="1"/>
      <c r="U285" s="1"/>
      <c r="V285" s="1"/>
      <c r="W285" s="1"/>
      <c r="X285" s="1"/>
      <c r="Y285" s="1"/>
      <c r="Z285" s="1"/>
    </row>
    <row r="286" spans="1:26" ht="46.5" customHeight="1">
      <c r="A286" s="547" t="s">
        <v>837</v>
      </c>
      <c r="B286" s="437" t="s">
        <v>838</v>
      </c>
      <c r="C286" s="489" t="s">
        <v>839</v>
      </c>
      <c r="D286" s="446">
        <v>0</v>
      </c>
      <c r="E286" s="440" t="s">
        <v>780</v>
      </c>
      <c r="F286" s="489" t="s">
        <v>840</v>
      </c>
      <c r="G286" s="441"/>
      <c r="H286" s="110"/>
      <c r="I286" s="110"/>
      <c r="J286" s="889"/>
      <c r="K286" s="514"/>
      <c r="L286" s="514"/>
      <c r="M286" s="1"/>
      <c r="N286" s="1"/>
      <c r="O286" s="1"/>
      <c r="P286" s="1"/>
      <c r="Q286" s="1"/>
      <c r="R286" s="1"/>
      <c r="S286" s="1"/>
      <c r="T286" s="1"/>
      <c r="U286" s="1"/>
      <c r="V286" s="1"/>
      <c r="W286" s="1"/>
      <c r="X286" s="1"/>
      <c r="Y286" s="1"/>
      <c r="Z286" s="1"/>
    </row>
    <row r="287" spans="1:26" ht="46.5" customHeight="1">
      <c r="A287" s="547"/>
      <c r="B287" s="437"/>
      <c r="C287" s="489" t="s">
        <v>841</v>
      </c>
      <c r="D287" s="446">
        <v>0</v>
      </c>
      <c r="E287" s="440" t="s">
        <v>350</v>
      </c>
      <c r="F287" s="440"/>
      <c r="G287" s="441"/>
      <c r="H287" s="110"/>
      <c r="I287" s="110"/>
      <c r="J287" s="889"/>
      <c r="K287" s="514"/>
      <c r="L287" s="514"/>
      <c r="M287" s="1"/>
      <c r="N287" s="1"/>
      <c r="O287" s="1"/>
      <c r="P287" s="1"/>
      <c r="Q287" s="1"/>
      <c r="R287" s="1"/>
      <c r="S287" s="1"/>
      <c r="T287" s="1"/>
      <c r="U287" s="1"/>
      <c r="V287" s="1"/>
      <c r="W287" s="1"/>
      <c r="X287" s="1"/>
      <c r="Y287" s="1"/>
      <c r="Z287" s="1"/>
    </row>
    <row r="288" spans="1:26" ht="46.5" customHeight="1">
      <c r="A288" s="547" t="s">
        <v>842</v>
      </c>
      <c r="B288" s="437" t="s">
        <v>843</v>
      </c>
      <c r="C288" s="571" t="s">
        <v>844</v>
      </c>
      <c r="D288" s="446">
        <v>0</v>
      </c>
      <c r="E288" s="440" t="s">
        <v>183</v>
      </c>
      <c r="F288" s="342"/>
      <c r="G288" s="441"/>
      <c r="H288" s="110"/>
      <c r="I288" s="110"/>
      <c r="J288" s="892"/>
      <c r="K288" s="514"/>
      <c r="L288" s="514"/>
      <c r="M288" s="1"/>
      <c r="N288" s="1"/>
      <c r="O288" s="1"/>
      <c r="P288" s="1"/>
      <c r="Q288" s="1"/>
      <c r="R288" s="1"/>
      <c r="S288" s="1"/>
      <c r="T288" s="1"/>
      <c r="U288" s="1"/>
      <c r="V288" s="1"/>
      <c r="W288" s="1"/>
      <c r="X288" s="1"/>
      <c r="Y288" s="1"/>
      <c r="Z288" s="1"/>
    </row>
    <row r="289" spans="1:26" ht="46.5" customHeight="1">
      <c r="A289" s="547" t="s">
        <v>845</v>
      </c>
      <c r="B289" s="1188" t="s">
        <v>2091</v>
      </c>
      <c r="C289" s="1189"/>
      <c r="D289" s="1189"/>
      <c r="E289" s="1189"/>
      <c r="F289" s="1189"/>
      <c r="G289" s="1190"/>
      <c r="H289" s="110">
        <f>SUM(D290)</f>
        <v>0</v>
      </c>
      <c r="I289" s="110">
        <f>COUNT(D290)*2</f>
        <v>2</v>
      </c>
      <c r="J289" s="453"/>
      <c r="K289" s="514"/>
      <c r="L289" s="514"/>
      <c r="M289" s="1"/>
      <c r="N289" s="1"/>
      <c r="O289" s="1"/>
      <c r="P289" s="1"/>
      <c r="Q289" s="1"/>
      <c r="R289" s="1"/>
      <c r="S289" s="1"/>
      <c r="T289" s="1"/>
      <c r="U289" s="1"/>
      <c r="V289" s="1"/>
      <c r="W289" s="1"/>
      <c r="X289" s="1"/>
      <c r="Y289" s="1"/>
      <c r="Z289" s="1"/>
    </row>
    <row r="290" spans="1:26" ht="46.5" customHeight="1">
      <c r="A290" s="432" t="s">
        <v>852</v>
      </c>
      <c r="B290" s="569" t="s">
        <v>853</v>
      </c>
      <c r="C290" s="342" t="s">
        <v>856</v>
      </c>
      <c r="D290" s="446">
        <v>0</v>
      </c>
      <c r="E290" s="440" t="s">
        <v>137</v>
      </c>
      <c r="F290" s="308" t="s">
        <v>1041</v>
      </c>
      <c r="G290" s="441"/>
      <c r="H290" s="110"/>
      <c r="I290" s="110"/>
      <c r="J290" s="887"/>
      <c r="K290" s="514"/>
      <c r="L290" s="514"/>
      <c r="M290" s="1"/>
      <c r="N290" s="1"/>
      <c r="O290" s="1"/>
      <c r="P290" s="1"/>
      <c r="Q290" s="1"/>
      <c r="R290" s="1"/>
      <c r="S290" s="1"/>
      <c r="T290" s="1"/>
      <c r="U290" s="1"/>
      <c r="V290" s="1"/>
      <c r="W290" s="1"/>
      <c r="X290" s="1"/>
      <c r="Y290" s="1"/>
      <c r="Z290" s="1"/>
    </row>
    <row r="291" spans="1:26" ht="28.5" hidden="1" customHeight="1">
      <c r="A291" s="459" t="s">
        <v>858</v>
      </c>
      <c r="B291" s="569" t="s">
        <v>859</v>
      </c>
      <c r="C291" s="441"/>
      <c r="D291" s="439"/>
      <c r="E291" s="440"/>
      <c r="F291" s="441"/>
      <c r="G291" s="441"/>
      <c r="H291" s="1"/>
      <c r="I291" s="1"/>
      <c r="J291" s="1"/>
      <c r="K291" s="1"/>
      <c r="L291" s="1"/>
      <c r="M291" s="1"/>
      <c r="N291" s="1"/>
      <c r="O291" s="1"/>
      <c r="P291" s="1"/>
      <c r="Q291" s="1"/>
      <c r="R291" s="1"/>
      <c r="S291" s="1"/>
      <c r="T291" s="1"/>
      <c r="U291" s="1"/>
      <c r="V291" s="1"/>
      <c r="W291" s="1"/>
      <c r="X291" s="1"/>
      <c r="Y291" s="1"/>
      <c r="Z291" s="1"/>
    </row>
    <row r="292" spans="1:26" ht="46.5" customHeight="1">
      <c r="A292" s="85"/>
      <c r="B292" s="1191" t="s">
        <v>861</v>
      </c>
      <c r="C292" s="1192"/>
      <c r="D292" s="1192"/>
      <c r="E292" s="1192"/>
      <c r="F292" s="1192"/>
      <c r="G292" s="1193"/>
      <c r="H292" s="110">
        <f>H293+H302+H311+H323+H333+H336+H342+H354+H363+H378+H385+H389+H404+H413+H420+H436+H447</f>
        <v>0</v>
      </c>
      <c r="I292" s="110">
        <f>I293+I302+I311+I323+I333+I336+I342+I354+I363+I378+I385+I389+I404+I413+I420+I436+I447</f>
        <v>208</v>
      </c>
      <c r="J292" s="453"/>
      <c r="K292" s="514"/>
      <c r="L292" s="514"/>
      <c r="M292" s="1"/>
      <c r="N292" s="1"/>
      <c r="O292" s="1"/>
      <c r="P292" s="1"/>
      <c r="Q292" s="1"/>
      <c r="R292" s="1"/>
      <c r="S292" s="1"/>
      <c r="T292" s="1"/>
      <c r="U292" s="1"/>
      <c r="V292" s="1"/>
      <c r="W292" s="1"/>
      <c r="X292" s="1"/>
      <c r="Y292" s="1"/>
      <c r="Z292" s="1"/>
    </row>
    <row r="293" spans="1:26" ht="46.5" customHeight="1">
      <c r="A293" s="551" t="s">
        <v>867</v>
      </c>
      <c r="B293" s="1188" t="s">
        <v>868</v>
      </c>
      <c r="C293" s="1189"/>
      <c r="D293" s="1189"/>
      <c r="E293" s="1189"/>
      <c r="F293" s="1189"/>
      <c r="G293" s="1190"/>
      <c r="H293" s="110">
        <f>SUM(D294:D301)</f>
        <v>0</v>
      </c>
      <c r="I293" s="110">
        <f>COUNT(D294:D301)*2</f>
        <v>14</v>
      </c>
      <c r="J293" s="453"/>
      <c r="K293" s="514"/>
      <c r="L293" s="514"/>
      <c r="M293" s="1"/>
      <c r="N293" s="1"/>
      <c r="O293" s="1"/>
      <c r="P293" s="1"/>
      <c r="Q293" s="1"/>
      <c r="R293" s="1"/>
      <c r="S293" s="1"/>
      <c r="T293" s="1"/>
      <c r="U293" s="1"/>
      <c r="V293" s="1"/>
      <c r="W293" s="1"/>
      <c r="X293" s="1"/>
      <c r="Y293" s="1"/>
      <c r="Z293" s="1"/>
    </row>
    <row r="294" spans="1:26" ht="46.5" customHeight="1">
      <c r="A294" s="547" t="s">
        <v>869</v>
      </c>
      <c r="B294" s="437" t="s">
        <v>870</v>
      </c>
      <c r="C294" s="489" t="s">
        <v>871</v>
      </c>
      <c r="D294" s="446">
        <v>0</v>
      </c>
      <c r="E294" s="440" t="s">
        <v>667</v>
      </c>
      <c r="F294" s="441"/>
      <c r="G294" s="441"/>
      <c r="H294" s="110"/>
      <c r="I294" s="110"/>
      <c r="J294" s="453"/>
      <c r="K294" s="514"/>
      <c r="L294" s="514"/>
      <c r="M294" s="1"/>
      <c r="N294" s="1"/>
      <c r="O294" s="1"/>
      <c r="P294" s="1"/>
      <c r="Q294" s="1"/>
      <c r="R294" s="1"/>
      <c r="S294" s="1"/>
      <c r="T294" s="1"/>
      <c r="U294" s="1"/>
      <c r="V294" s="1"/>
      <c r="W294" s="1"/>
      <c r="X294" s="1"/>
      <c r="Y294" s="1"/>
      <c r="Z294" s="1"/>
    </row>
    <row r="295" spans="1:26" ht="46.5" customHeight="1">
      <c r="A295" s="547"/>
      <c r="B295" s="437"/>
      <c r="C295" s="489" t="s">
        <v>1078</v>
      </c>
      <c r="D295" s="446">
        <v>0</v>
      </c>
      <c r="E295" s="440" t="s">
        <v>667</v>
      </c>
      <c r="F295" s="489" t="s">
        <v>2122</v>
      </c>
      <c r="G295" s="441"/>
      <c r="H295" s="110"/>
      <c r="I295" s="110"/>
      <c r="J295" s="453"/>
      <c r="K295" s="514"/>
      <c r="L295" s="514"/>
      <c r="M295" s="1"/>
      <c r="N295" s="1"/>
      <c r="O295" s="1"/>
      <c r="P295" s="1"/>
      <c r="Q295" s="1"/>
      <c r="R295" s="1"/>
      <c r="S295" s="1"/>
      <c r="T295" s="1"/>
      <c r="U295" s="1"/>
      <c r="V295" s="1"/>
      <c r="W295" s="1"/>
      <c r="X295" s="1"/>
      <c r="Y295" s="1"/>
      <c r="Z295" s="1"/>
    </row>
    <row r="296" spans="1:26" ht="28.5" hidden="1" customHeight="1">
      <c r="A296" s="459" t="s">
        <v>876</v>
      </c>
      <c r="B296" s="437" t="s">
        <v>877</v>
      </c>
      <c r="C296" s="437"/>
      <c r="D296" s="446"/>
      <c r="E296" s="440"/>
      <c r="F296" s="441"/>
      <c r="G296" s="441"/>
      <c r="H296" s="1"/>
      <c r="I296" s="1"/>
      <c r="J296" s="1"/>
      <c r="K296" s="1"/>
      <c r="L296" s="1"/>
      <c r="M296" s="1"/>
      <c r="N296" s="1"/>
      <c r="O296" s="1"/>
      <c r="P296" s="1"/>
      <c r="Q296" s="1"/>
      <c r="R296" s="1"/>
      <c r="S296" s="1"/>
      <c r="T296" s="1"/>
      <c r="U296" s="1"/>
      <c r="V296" s="1"/>
      <c r="W296" s="1"/>
      <c r="X296" s="1"/>
      <c r="Y296" s="1"/>
      <c r="Z296" s="1"/>
    </row>
    <row r="297" spans="1:26" ht="46.5" customHeight="1">
      <c r="A297" s="547" t="s">
        <v>886</v>
      </c>
      <c r="B297" s="437" t="s">
        <v>887</v>
      </c>
      <c r="C297" s="489" t="s">
        <v>1098</v>
      </c>
      <c r="D297" s="446">
        <v>0</v>
      </c>
      <c r="E297" s="440" t="s">
        <v>2127</v>
      </c>
      <c r="F297" s="441"/>
      <c r="G297" s="441"/>
      <c r="H297" s="110"/>
      <c r="I297" s="110"/>
      <c r="J297" s="889"/>
      <c r="K297" s="514"/>
      <c r="L297" s="514"/>
      <c r="M297" s="1"/>
      <c r="N297" s="1"/>
      <c r="O297" s="1"/>
      <c r="P297" s="1"/>
      <c r="Q297" s="1"/>
      <c r="R297" s="1"/>
      <c r="S297" s="1"/>
      <c r="T297" s="1"/>
      <c r="U297" s="1"/>
      <c r="V297" s="1"/>
      <c r="W297" s="1"/>
      <c r="X297" s="1"/>
      <c r="Y297" s="1"/>
      <c r="Z297" s="1"/>
    </row>
    <row r="298" spans="1:26" ht="46.5" customHeight="1">
      <c r="A298" s="547"/>
      <c r="B298" s="437"/>
      <c r="C298" s="489" t="s">
        <v>1095</v>
      </c>
      <c r="D298" s="446">
        <v>0</v>
      </c>
      <c r="E298" s="440" t="s">
        <v>2127</v>
      </c>
      <c r="F298" s="441"/>
      <c r="G298" s="441"/>
      <c r="H298" s="110"/>
      <c r="I298" s="110"/>
      <c r="J298" s="889"/>
      <c r="K298" s="514"/>
      <c r="L298" s="514"/>
      <c r="M298" s="1"/>
      <c r="N298" s="1"/>
      <c r="O298" s="1"/>
      <c r="P298" s="1"/>
      <c r="Q298" s="1"/>
      <c r="R298" s="1"/>
      <c r="S298" s="1"/>
      <c r="T298" s="1"/>
      <c r="U298" s="1"/>
      <c r="V298" s="1"/>
      <c r="W298" s="1"/>
      <c r="X298" s="1"/>
      <c r="Y298" s="1"/>
      <c r="Z298" s="1"/>
    </row>
    <row r="299" spans="1:26" ht="46.5" customHeight="1">
      <c r="A299" s="547"/>
      <c r="B299" s="437"/>
      <c r="C299" s="342" t="s">
        <v>2355</v>
      </c>
      <c r="D299" s="446">
        <v>0</v>
      </c>
      <c r="E299" s="440" t="s">
        <v>262</v>
      </c>
      <c r="F299" s="441"/>
      <c r="G299" s="441"/>
      <c r="H299" s="110"/>
      <c r="I299" s="110"/>
      <c r="J299" s="887"/>
      <c r="K299" s="514"/>
      <c r="L299" s="514"/>
      <c r="M299" s="1"/>
      <c r="N299" s="1"/>
      <c r="O299" s="1"/>
      <c r="P299" s="1"/>
      <c r="Q299" s="1"/>
      <c r="R299" s="1"/>
      <c r="S299" s="1"/>
      <c r="T299" s="1"/>
      <c r="U299" s="1"/>
      <c r="V299" s="1"/>
      <c r="W299" s="1"/>
      <c r="X299" s="1"/>
      <c r="Y299" s="1"/>
      <c r="Z299" s="1"/>
    </row>
    <row r="300" spans="1:26" ht="46.5" customHeight="1">
      <c r="A300" s="547"/>
      <c r="B300" s="437"/>
      <c r="C300" s="489" t="s">
        <v>1103</v>
      </c>
      <c r="D300" s="446">
        <v>0</v>
      </c>
      <c r="E300" s="440" t="s">
        <v>667</v>
      </c>
      <c r="F300" s="441"/>
      <c r="G300" s="441"/>
      <c r="H300" s="110"/>
      <c r="I300" s="110"/>
      <c r="J300" s="889"/>
      <c r="K300" s="514"/>
      <c r="L300" s="514"/>
      <c r="M300" s="1"/>
      <c r="N300" s="1"/>
      <c r="O300" s="1"/>
      <c r="P300" s="1"/>
      <c r="Q300" s="1"/>
      <c r="R300" s="1"/>
      <c r="S300" s="1"/>
      <c r="T300" s="1"/>
      <c r="U300" s="1"/>
      <c r="V300" s="1"/>
      <c r="W300" s="1"/>
      <c r="X300" s="1"/>
      <c r="Y300" s="1"/>
      <c r="Z300" s="1"/>
    </row>
    <row r="301" spans="1:26" ht="46.5" customHeight="1">
      <c r="A301" s="547" t="s">
        <v>890</v>
      </c>
      <c r="B301" s="437" t="s">
        <v>891</v>
      </c>
      <c r="C301" s="342" t="s">
        <v>2357</v>
      </c>
      <c r="D301" s="446">
        <v>0</v>
      </c>
      <c r="E301" s="440" t="s">
        <v>264</v>
      </c>
      <c r="F301" s="441"/>
      <c r="G301" s="441"/>
      <c r="H301" s="110"/>
      <c r="I301" s="110"/>
      <c r="J301" s="887"/>
      <c r="K301" s="514"/>
      <c r="L301" s="514"/>
      <c r="M301" s="1"/>
      <c r="N301" s="1"/>
      <c r="O301" s="1"/>
      <c r="P301" s="1"/>
      <c r="Q301" s="1"/>
      <c r="R301" s="1"/>
      <c r="S301" s="1"/>
      <c r="T301" s="1"/>
      <c r="U301" s="1"/>
      <c r="V301" s="1"/>
      <c r="W301" s="1"/>
      <c r="X301" s="1"/>
      <c r="Y301" s="1"/>
      <c r="Z301" s="1"/>
    </row>
    <row r="302" spans="1:26" ht="46.5" customHeight="1">
      <c r="A302" s="551" t="s">
        <v>892</v>
      </c>
      <c r="B302" s="1188" t="s">
        <v>893</v>
      </c>
      <c r="C302" s="1189"/>
      <c r="D302" s="1189"/>
      <c r="E302" s="1189"/>
      <c r="F302" s="1189"/>
      <c r="G302" s="1190"/>
      <c r="H302" s="110">
        <f>SUM(D303:D310)</f>
        <v>0</v>
      </c>
      <c r="I302" s="110">
        <f>COUNT(D303:D310)*2</f>
        <v>16</v>
      </c>
      <c r="J302" s="453"/>
      <c r="K302" s="514"/>
      <c r="L302" s="514"/>
      <c r="M302" s="1"/>
      <c r="N302" s="1"/>
      <c r="O302" s="1"/>
      <c r="P302" s="1"/>
      <c r="Q302" s="1"/>
      <c r="R302" s="1"/>
      <c r="S302" s="1"/>
      <c r="T302" s="1"/>
      <c r="U302" s="1"/>
      <c r="V302" s="1"/>
      <c r="W302" s="1"/>
      <c r="X302" s="1"/>
      <c r="Y302" s="1"/>
      <c r="Z302" s="1"/>
    </row>
    <row r="303" spans="1:26" ht="46.5" customHeight="1">
      <c r="A303" s="547" t="s">
        <v>895</v>
      </c>
      <c r="B303" s="437" t="s">
        <v>896</v>
      </c>
      <c r="C303" s="342" t="s">
        <v>2361</v>
      </c>
      <c r="D303" s="446">
        <v>0</v>
      </c>
      <c r="E303" s="500" t="s">
        <v>2139</v>
      </c>
      <c r="F303" s="308" t="s">
        <v>2362</v>
      </c>
      <c r="G303" s="441"/>
      <c r="H303" s="110"/>
      <c r="I303" s="110"/>
      <c r="J303" s="887"/>
      <c r="K303" s="514"/>
      <c r="L303" s="514"/>
      <c r="M303" s="1"/>
      <c r="N303" s="1"/>
      <c r="O303" s="1"/>
      <c r="P303" s="1"/>
      <c r="Q303" s="1"/>
      <c r="R303" s="1"/>
      <c r="S303" s="1"/>
      <c r="T303" s="1"/>
      <c r="U303" s="1"/>
      <c r="V303" s="1"/>
      <c r="W303" s="1"/>
      <c r="X303" s="1"/>
      <c r="Y303" s="1"/>
      <c r="Z303" s="1"/>
    </row>
    <row r="304" spans="1:26" ht="46.5" customHeight="1">
      <c r="A304" s="547"/>
      <c r="B304" s="437"/>
      <c r="C304" s="342" t="s">
        <v>2363</v>
      </c>
      <c r="D304" s="446">
        <v>0</v>
      </c>
      <c r="E304" s="500" t="s">
        <v>780</v>
      </c>
      <c r="F304" s="441"/>
      <c r="G304" s="441"/>
      <c r="H304" s="110"/>
      <c r="I304" s="110"/>
      <c r="J304" s="887"/>
      <c r="K304" s="514"/>
      <c r="L304" s="514"/>
      <c r="M304" s="1"/>
      <c r="N304" s="1"/>
      <c r="O304" s="1"/>
      <c r="P304" s="1"/>
      <c r="Q304" s="1"/>
      <c r="R304" s="1"/>
      <c r="S304" s="1"/>
      <c r="T304" s="1"/>
      <c r="U304" s="1"/>
      <c r="V304" s="1"/>
      <c r="W304" s="1"/>
      <c r="X304" s="1"/>
      <c r="Y304" s="1"/>
      <c r="Z304" s="1"/>
    </row>
    <row r="305" spans="1:26" ht="46.5" customHeight="1">
      <c r="A305" s="547"/>
      <c r="B305" s="437"/>
      <c r="C305" s="493" t="s">
        <v>881</v>
      </c>
      <c r="D305" s="446">
        <v>0</v>
      </c>
      <c r="E305" s="500" t="s">
        <v>667</v>
      </c>
      <c r="F305" s="571" t="s">
        <v>2365</v>
      </c>
      <c r="G305" s="441"/>
      <c r="H305" s="110"/>
      <c r="I305" s="110"/>
      <c r="J305" s="888"/>
      <c r="K305" s="514"/>
      <c r="L305" s="514"/>
      <c r="M305" s="1"/>
      <c r="N305" s="1"/>
      <c r="O305" s="1"/>
      <c r="P305" s="1"/>
      <c r="Q305" s="1"/>
      <c r="R305" s="1"/>
      <c r="S305" s="1"/>
      <c r="T305" s="1"/>
      <c r="U305" s="1"/>
      <c r="V305" s="1"/>
      <c r="W305" s="1"/>
      <c r="X305" s="1"/>
      <c r="Y305" s="1"/>
      <c r="Z305" s="1"/>
    </row>
    <row r="306" spans="1:26" ht="46.5" customHeight="1">
      <c r="A306" s="547"/>
      <c r="B306" s="437"/>
      <c r="C306" s="493" t="s">
        <v>2366</v>
      </c>
      <c r="D306" s="446">
        <v>0</v>
      </c>
      <c r="E306" s="500" t="s">
        <v>780</v>
      </c>
      <c r="F306" s="571" t="s">
        <v>2368</v>
      </c>
      <c r="G306" s="441"/>
      <c r="H306" s="110"/>
      <c r="I306" s="110"/>
      <c r="J306" s="888"/>
      <c r="K306" s="514"/>
      <c r="L306" s="514"/>
      <c r="M306" s="1"/>
      <c r="N306" s="1"/>
      <c r="O306" s="1"/>
      <c r="P306" s="1"/>
      <c r="Q306" s="1"/>
      <c r="R306" s="1"/>
      <c r="S306" s="1"/>
      <c r="T306" s="1"/>
      <c r="U306" s="1"/>
      <c r="V306" s="1"/>
      <c r="W306" s="1"/>
      <c r="X306" s="1"/>
      <c r="Y306" s="1"/>
      <c r="Z306" s="1"/>
    </row>
    <row r="307" spans="1:26" ht="46.5" customHeight="1">
      <c r="A307" s="547"/>
      <c r="B307" s="437"/>
      <c r="C307" s="487" t="s">
        <v>1135</v>
      </c>
      <c r="D307" s="446">
        <v>0</v>
      </c>
      <c r="E307" s="454" t="s">
        <v>780</v>
      </c>
      <c r="F307" s="441"/>
      <c r="G307" s="441"/>
      <c r="H307" s="110"/>
      <c r="I307" s="110"/>
      <c r="J307" s="523"/>
      <c r="K307" s="514"/>
      <c r="L307" s="514"/>
      <c r="M307" s="1"/>
      <c r="N307" s="1"/>
      <c r="O307" s="1"/>
      <c r="P307" s="1"/>
      <c r="Q307" s="1"/>
      <c r="R307" s="1"/>
      <c r="S307" s="1"/>
      <c r="T307" s="1"/>
      <c r="U307" s="1"/>
      <c r="V307" s="1"/>
      <c r="W307" s="1"/>
      <c r="X307" s="1"/>
      <c r="Y307" s="1"/>
      <c r="Z307" s="1"/>
    </row>
    <row r="308" spans="1:26" ht="46.5" customHeight="1">
      <c r="A308" s="547"/>
      <c r="B308" s="437"/>
      <c r="C308" s="487" t="s">
        <v>1138</v>
      </c>
      <c r="D308" s="446">
        <v>0</v>
      </c>
      <c r="E308" s="454" t="s">
        <v>667</v>
      </c>
      <c r="F308" s="441"/>
      <c r="G308" s="441"/>
      <c r="H308" s="110"/>
      <c r="I308" s="110"/>
      <c r="J308" s="523"/>
      <c r="K308" s="514"/>
      <c r="L308" s="514"/>
      <c r="M308" s="1"/>
      <c r="N308" s="1"/>
      <c r="O308" s="1"/>
      <c r="P308" s="1"/>
      <c r="Q308" s="1"/>
      <c r="R308" s="1"/>
      <c r="S308" s="1"/>
      <c r="T308" s="1"/>
      <c r="U308" s="1"/>
      <c r="V308" s="1"/>
      <c r="W308" s="1"/>
      <c r="X308" s="1"/>
      <c r="Y308" s="1"/>
      <c r="Z308" s="1"/>
    </row>
    <row r="309" spans="1:26" ht="46.5" customHeight="1">
      <c r="A309" s="547" t="s">
        <v>898</v>
      </c>
      <c r="B309" s="437" t="s">
        <v>899</v>
      </c>
      <c r="C309" s="342" t="s">
        <v>2370</v>
      </c>
      <c r="D309" s="446">
        <v>0</v>
      </c>
      <c r="E309" s="454" t="s">
        <v>913</v>
      </c>
      <c r="F309" s="441"/>
      <c r="G309" s="441"/>
      <c r="H309" s="110"/>
      <c r="I309" s="110"/>
      <c r="J309" s="887"/>
      <c r="K309" s="514"/>
      <c r="L309" s="514"/>
      <c r="M309" s="1"/>
      <c r="N309" s="1"/>
      <c r="O309" s="1"/>
      <c r="P309" s="1"/>
      <c r="Q309" s="1"/>
      <c r="R309" s="1"/>
      <c r="S309" s="1"/>
      <c r="T309" s="1"/>
      <c r="U309" s="1"/>
      <c r="V309" s="1"/>
      <c r="W309" s="1"/>
      <c r="X309" s="1"/>
      <c r="Y309" s="1"/>
      <c r="Z309" s="1"/>
    </row>
    <row r="310" spans="1:26" ht="46.5" customHeight="1">
      <c r="A310" s="547"/>
      <c r="B310" s="437"/>
      <c r="C310" s="342" t="s">
        <v>2371</v>
      </c>
      <c r="D310" s="446">
        <v>0</v>
      </c>
      <c r="E310" s="454" t="s">
        <v>913</v>
      </c>
      <c r="F310" s="441"/>
      <c r="G310" s="441"/>
      <c r="H310" s="110"/>
      <c r="I310" s="110"/>
      <c r="J310" s="887"/>
      <c r="K310" s="514"/>
      <c r="L310" s="514"/>
      <c r="M310" s="1"/>
      <c r="N310" s="1"/>
      <c r="O310" s="1"/>
      <c r="P310" s="1"/>
      <c r="Q310" s="1"/>
      <c r="R310" s="1"/>
      <c r="S310" s="1"/>
      <c r="T310" s="1"/>
      <c r="U310" s="1"/>
      <c r="V310" s="1"/>
      <c r="W310" s="1"/>
      <c r="X310" s="1"/>
      <c r="Y310" s="1"/>
      <c r="Z310" s="1"/>
    </row>
    <row r="311" spans="1:26" ht="46.5" customHeight="1">
      <c r="A311" s="551" t="s">
        <v>901</v>
      </c>
      <c r="B311" s="1188" t="s">
        <v>2155</v>
      </c>
      <c r="C311" s="1189"/>
      <c r="D311" s="1189"/>
      <c r="E311" s="1189"/>
      <c r="F311" s="1189"/>
      <c r="G311" s="1190"/>
      <c r="H311" s="110">
        <f>SUM(D312:D321)</f>
        <v>0</v>
      </c>
      <c r="I311" s="110">
        <f>COUNT(D312:D321)*2</f>
        <v>20</v>
      </c>
      <c r="J311" s="453"/>
      <c r="K311" s="514"/>
      <c r="L311" s="514"/>
      <c r="M311" s="1"/>
      <c r="N311" s="1"/>
      <c r="O311" s="1"/>
      <c r="P311" s="1"/>
      <c r="Q311" s="1"/>
      <c r="R311" s="1"/>
      <c r="S311" s="1"/>
      <c r="T311" s="1"/>
      <c r="U311" s="1"/>
      <c r="V311" s="1"/>
      <c r="W311" s="1"/>
      <c r="X311" s="1"/>
      <c r="Y311" s="1"/>
      <c r="Z311" s="1"/>
    </row>
    <row r="312" spans="1:26" ht="46.5" customHeight="1">
      <c r="A312" s="547" t="s">
        <v>906</v>
      </c>
      <c r="B312" s="437" t="s">
        <v>2159</v>
      </c>
      <c r="C312" s="437" t="s">
        <v>2373</v>
      </c>
      <c r="D312" s="446">
        <v>0</v>
      </c>
      <c r="E312" s="440" t="s">
        <v>137</v>
      </c>
      <c r="F312" s="441"/>
      <c r="G312" s="441"/>
      <c r="H312" s="110"/>
      <c r="I312" s="110"/>
      <c r="J312" s="891"/>
      <c r="K312" s="514"/>
      <c r="L312" s="514"/>
      <c r="M312" s="1"/>
      <c r="N312" s="1"/>
      <c r="O312" s="1"/>
      <c r="P312" s="1"/>
      <c r="Q312" s="1"/>
      <c r="R312" s="1"/>
      <c r="S312" s="1"/>
      <c r="T312" s="1"/>
      <c r="U312" s="1"/>
      <c r="V312" s="1"/>
      <c r="W312" s="1"/>
      <c r="X312" s="1"/>
      <c r="Y312" s="1"/>
      <c r="Z312" s="1"/>
    </row>
    <row r="313" spans="1:26" ht="46.5" customHeight="1">
      <c r="A313" s="547"/>
      <c r="B313" s="437"/>
      <c r="C313" s="484" t="s">
        <v>2160</v>
      </c>
      <c r="D313" s="446">
        <v>0</v>
      </c>
      <c r="E313" s="487" t="s">
        <v>137</v>
      </c>
      <c r="F313" s="441"/>
      <c r="G313" s="441"/>
      <c r="H313" s="110"/>
      <c r="I313" s="110"/>
      <c r="J313" s="890"/>
      <c r="K313" s="514"/>
      <c r="L313" s="514"/>
      <c r="M313" s="1"/>
      <c r="N313" s="1"/>
      <c r="O313" s="1"/>
      <c r="P313" s="1"/>
      <c r="Q313" s="1"/>
      <c r="R313" s="1"/>
      <c r="S313" s="1"/>
      <c r="T313" s="1"/>
      <c r="U313" s="1"/>
      <c r="V313" s="1"/>
      <c r="W313" s="1"/>
      <c r="X313" s="1"/>
      <c r="Y313" s="1"/>
      <c r="Z313" s="1"/>
    </row>
    <row r="314" spans="1:26" ht="46.5" customHeight="1">
      <c r="A314" s="547" t="s">
        <v>910</v>
      </c>
      <c r="B314" s="308" t="s">
        <v>2162</v>
      </c>
      <c r="C314" s="342" t="s">
        <v>1161</v>
      </c>
      <c r="D314" s="446">
        <v>0</v>
      </c>
      <c r="E314" s="487" t="s">
        <v>780</v>
      </c>
      <c r="F314" s="441"/>
      <c r="G314" s="441"/>
      <c r="H314" s="110"/>
      <c r="I314" s="110"/>
      <c r="J314" s="887"/>
      <c r="K314" s="514"/>
      <c r="L314" s="514"/>
      <c r="M314" s="1"/>
      <c r="N314" s="1"/>
      <c r="O314" s="1"/>
      <c r="P314" s="1"/>
      <c r="Q314" s="1"/>
      <c r="R314" s="1"/>
      <c r="S314" s="1"/>
      <c r="T314" s="1"/>
      <c r="U314" s="1"/>
      <c r="V314" s="1"/>
      <c r="W314" s="1"/>
      <c r="X314" s="1"/>
      <c r="Y314" s="1"/>
      <c r="Z314" s="1"/>
    </row>
    <row r="315" spans="1:26" ht="46.5" customHeight="1">
      <c r="A315" s="555"/>
      <c r="B315" s="437"/>
      <c r="C315" s="342" t="s">
        <v>1166</v>
      </c>
      <c r="D315" s="446">
        <v>0</v>
      </c>
      <c r="E315" s="487" t="s">
        <v>780</v>
      </c>
      <c r="F315" s="441"/>
      <c r="G315" s="441"/>
      <c r="H315" s="110"/>
      <c r="I315" s="110"/>
      <c r="J315" s="887"/>
      <c r="K315" s="514"/>
      <c r="L315" s="514"/>
      <c r="M315" s="1"/>
      <c r="N315" s="1"/>
      <c r="O315" s="1"/>
      <c r="P315" s="1"/>
      <c r="Q315" s="1"/>
      <c r="R315" s="1"/>
      <c r="S315" s="1"/>
      <c r="T315" s="1"/>
      <c r="U315" s="1"/>
      <c r="V315" s="1"/>
      <c r="W315" s="1"/>
      <c r="X315" s="1"/>
      <c r="Y315" s="1"/>
      <c r="Z315" s="1"/>
    </row>
    <row r="316" spans="1:26" ht="46.5" customHeight="1">
      <c r="A316" s="555"/>
      <c r="B316" s="437"/>
      <c r="C316" s="342" t="s">
        <v>1169</v>
      </c>
      <c r="D316" s="446">
        <v>0</v>
      </c>
      <c r="E316" s="487" t="s">
        <v>780</v>
      </c>
      <c r="F316" s="441"/>
      <c r="G316" s="441"/>
      <c r="H316" s="110"/>
      <c r="I316" s="110"/>
      <c r="J316" s="453"/>
      <c r="K316" s="514"/>
      <c r="L316" s="514"/>
      <c r="M316" s="1"/>
      <c r="N316" s="1"/>
      <c r="O316" s="1"/>
      <c r="P316" s="1"/>
      <c r="Q316" s="1"/>
      <c r="R316" s="1"/>
      <c r="S316" s="1"/>
      <c r="T316" s="1"/>
      <c r="U316" s="1"/>
      <c r="V316" s="1"/>
      <c r="W316" s="1"/>
      <c r="X316" s="1"/>
      <c r="Y316" s="1"/>
      <c r="Z316" s="1"/>
    </row>
    <row r="317" spans="1:26" ht="46.5" customHeight="1">
      <c r="A317" s="555"/>
      <c r="B317" s="441"/>
      <c r="C317" s="342" t="s">
        <v>1172</v>
      </c>
      <c r="D317" s="446">
        <v>0</v>
      </c>
      <c r="E317" s="487" t="s">
        <v>137</v>
      </c>
      <c r="F317" s="441"/>
      <c r="G317" s="441"/>
      <c r="H317" s="110"/>
      <c r="I317" s="110"/>
      <c r="J317" s="887"/>
      <c r="K317" s="514"/>
      <c r="L317" s="514"/>
      <c r="M317" s="1"/>
      <c r="N317" s="1"/>
      <c r="O317" s="1"/>
      <c r="P317" s="1"/>
      <c r="Q317" s="1"/>
      <c r="R317" s="1"/>
      <c r="S317" s="1"/>
      <c r="T317" s="1"/>
      <c r="U317" s="1"/>
      <c r="V317" s="1"/>
      <c r="W317" s="1"/>
      <c r="X317" s="1"/>
      <c r="Y317" s="1"/>
      <c r="Z317" s="1"/>
    </row>
    <row r="318" spans="1:26" ht="46.5" customHeight="1">
      <c r="A318" s="555"/>
      <c r="B318" s="441"/>
      <c r="C318" s="564" t="s">
        <v>917</v>
      </c>
      <c r="D318" s="446">
        <v>0</v>
      </c>
      <c r="E318" s="487" t="s">
        <v>667</v>
      </c>
      <c r="F318" s="308" t="s">
        <v>1180</v>
      </c>
      <c r="G318" s="441"/>
      <c r="H318" s="110"/>
      <c r="I318" s="110"/>
      <c r="J318" s="886"/>
      <c r="K318" s="514"/>
      <c r="L318" s="514"/>
      <c r="M318" s="1"/>
      <c r="N318" s="1"/>
      <c r="O318" s="1"/>
      <c r="P318" s="1"/>
      <c r="Q318" s="1"/>
      <c r="R318" s="1"/>
      <c r="S318" s="1"/>
      <c r="T318" s="1"/>
      <c r="U318" s="1"/>
      <c r="V318" s="1"/>
      <c r="W318" s="1"/>
      <c r="X318" s="1"/>
      <c r="Y318" s="1"/>
      <c r="Z318" s="1"/>
    </row>
    <row r="319" spans="1:26" ht="46.5" customHeight="1">
      <c r="A319" s="555"/>
      <c r="B319" s="441"/>
      <c r="C319" s="564" t="s">
        <v>2376</v>
      </c>
      <c r="D319" s="446">
        <v>0</v>
      </c>
      <c r="E319" s="487"/>
      <c r="F319" s="308"/>
      <c r="G319" s="441"/>
      <c r="H319" s="110"/>
      <c r="I319" s="110"/>
      <c r="J319" s="886"/>
      <c r="K319" s="514"/>
      <c r="L319" s="514"/>
      <c r="M319" s="1"/>
      <c r="N319" s="1"/>
      <c r="O319" s="1"/>
      <c r="P319" s="1"/>
      <c r="Q319" s="1"/>
      <c r="R319" s="1"/>
      <c r="S319" s="1"/>
      <c r="T319" s="1"/>
      <c r="U319" s="1"/>
      <c r="V319" s="1"/>
      <c r="W319" s="1"/>
      <c r="X319" s="1"/>
      <c r="Y319" s="1"/>
      <c r="Z319" s="1"/>
    </row>
    <row r="320" spans="1:26" ht="46.5" customHeight="1">
      <c r="A320" s="555"/>
      <c r="B320" s="441"/>
      <c r="C320" s="564" t="s">
        <v>918</v>
      </c>
      <c r="D320" s="446">
        <v>0</v>
      </c>
      <c r="E320" s="492" t="s">
        <v>137</v>
      </c>
      <c r="F320" s="308"/>
      <c r="G320" s="441"/>
      <c r="H320" s="110"/>
      <c r="I320" s="110"/>
      <c r="J320" s="886"/>
      <c r="K320" s="514"/>
      <c r="L320" s="514"/>
      <c r="M320" s="1"/>
      <c r="N320" s="1"/>
      <c r="O320" s="1"/>
      <c r="P320" s="1"/>
      <c r="Q320" s="1"/>
      <c r="R320" s="1"/>
      <c r="S320" s="1"/>
      <c r="T320" s="1"/>
      <c r="U320" s="1"/>
      <c r="V320" s="1"/>
      <c r="W320" s="1"/>
      <c r="X320" s="1"/>
      <c r="Y320" s="1"/>
      <c r="Z320" s="1"/>
    </row>
    <row r="321" spans="1:26" ht="46.5" customHeight="1">
      <c r="A321" s="547" t="s">
        <v>922</v>
      </c>
      <c r="B321" s="437" t="s">
        <v>923</v>
      </c>
      <c r="C321" s="342" t="s">
        <v>2377</v>
      </c>
      <c r="D321" s="446">
        <v>0</v>
      </c>
      <c r="E321" s="440" t="s">
        <v>780</v>
      </c>
      <c r="F321" s="441"/>
      <c r="G321" s="441"/>
      <c r="H321" s="110"/>
      <c r="I321" s="110"/>
      <c r="J321" s="887"/>
      <c r="K321" s="514"/>
      <c r="L321" s="514"/>
      <c r="M321" s="1"/>
      <c r="N321" s="1"/>
      <c r="O321" s="1"/>
      <c r="P321" s="1"/>
      <c r="Q321" s="1"/>
      <c r="R321" s="1"/>
      <c r="S321" s="1"/>
      <c r="T321" s="1"/>
      <c r="U321" s="1"/>
      <c r="V321" s="1"/>
      <c r="W321" s="1"/>
      <c r="X321" s="1"/>
      <c r="Y321" s="1"/>
      <c r="Z321" s="1"/>
    </row>
    <row r="322" spans="1:26" ht="28.5" hidden="1" customHeight="1">
      <c r="A322" s="459" t="s">
        <v>924</v>
      </c>
      <c r="B322" s="437" t="s">
        <v>2170</v>
      </c>
      <c r="C322" s="441"/>
      <c r="D322" s="439"/>
      <c r="E322" s="440"/>
      <c r="F322" s="441"/>
      <c r="G322" s="441"/>
      <c r="H322" s="1"/>
      <c r="I322" s="1"/>
      <c r="J322" s="1"/>
      <c r="K322" s="1"/>
      <c r="L322" s="1"/>
      <c r="M322" s="1"/>
      <c r="N322" s="1"/>
      <c r="O322" s="1"/>
      <c r="P322" s="1"/>
      <c r="Q322" s="1"/>
      <c r="R322" s="1"/>
      <c r="S322" s="1"/>
      <c r="T322" s="1"/>
      <c r="U322" s="1"/>
      <c r="V322" s="1"/>
      <c r="W322" s="1"/>
      <c r="X322" s="1"/>
      <c r="Y322" s="1"/>
      <c r="Z322" s="1"/>
    </row>
    <row r="323" spans="1:26" ht="46.5" customHeight="1">
      <c r="A323" s="551" t="s">
        <v>927</v>
      </c>
      <c r="B323" s="1188" t="s">
        <v>928</v>
      </c>
      <c r="C323" s="1189"/>
      <c r="D323" s="1189"/>
      <c r="E323" s="1189"/>
      <c r="F323" s="1189"/>
      <c r="G323" s="1190"/>
      <c r="H323" s="110">
        <f>SUM(D324:D332)</f>
        <v>0</v>
      </c>
      <c r="I323" s="110">
        <f>COUNT(D324:D332)*2</f>
        <v>18</v>
      </c>
      <c r="J323" s="453"/>
      <c r="K323" s="514"/>
      <c r="L323" s="514"/>
      <c r="M323" s="1"/>
      <c r="N323" s="1"/>
      <c r="O323" s="1"/>
      <c r="P323" s="1"/>
      <c r="Q323" s="1"/>
      <c r="R323" s="1"/>
      <c r="S323" s="1"/>
      <c r="T323" s="1"/>
      <c r="U323" s="1"/>
      <c r="V323" s="1"/>
      <c r="W323" s="1"/>
      <c r="X323" s="1"/>
      <c r="Y323" s="1"/>
      <c r="Z323" s="1"/>
    </row>
    <row r="324" spans="1:26" ht="46.5" customHeight="1">
      <c r="A324" s="547" t="s">
        <v>930</v>
      </c>
      <c r="B324" s="437" t="s">
        <v>931</v>
      </c>
      <c r="C324" s="489" t="s">
        <v>1197</v>
      </c>
      <c r="D324" s="488">
        <v>0</v>
      </c>
      <c r="E324" s="440" t="s">
        <v>264</v>
      </c>
      <c r="F324" s="487" t="s">
        <v>2183</v>
      </c>
      <c r="G324" s="441"/>
      <c r="H324" s="110"/>
      <c r="I324" s="110"/>
      <c r="J324" s="889"/>
      <c r="K324" s="514"/>
      <c r="L324" s="514"/>
      <c r="M324" s="1"/>
      <c r="N324" s="1"/>
      <c r="O324" s="1"/>
      <c r="P324" s="1"/>
      <c r="Q324" s="1"/>
      <c r="R324" s="1"/>
      <c r="S324" s="1"/>
      <c r="T324" s="1"/>
      <c r="U324" s="1"/>
      <c r="V324" s="1"/>
      <c r="W324" s="1"/>
      <c r="X324" s="1"/>
      <c r="Y324" s="1"/>
      <c r="Z324" s="1"/>
    </row>
    <row r="325" spans="1:26" ht="46.5" customHeight="1">
      <c r="A325" s="547" t="s">
        <v>932</v>
      </c>
      <c r="B325" s="308" t="s">
        <v>933</v>
      </c>
      <c r="C325" s="484" t="s">
        <v>1201</v>
      </c>
      <c r="D325" s="488">
        <v>0</v>
      </c>
      <c r="E325" s="440" t="s">
        <v>667</v>
      </c>
      <c r="F325" s="489" t="s">
        <v>1203</v>
      </c>
      <c r="G325" s="441"/>
      <c r="H325" s="110"/>
      <c r="I325" s="110"/>
      <c r="J325" s="890"/>
      <c r="K325" s="514"/>
      <c r="L325" s="514"/>
      <c r="M325" s="1"/>
      <c r="N325" s="1"/>
      <c r="O325" s="1"/>
      <c r="P325" s="1"/>
      <c r="Q325" s="1"/>
      <c r="R325" s="1"/>
      <c r="S325" s="1"/>
      <c r="T325" s="1"/>
      <c r="U325" s="1"/>
      <c r="V325" s="1"/>
      <c r="W325" s="1"/>
      <c r="X325" s="1"/>
      <c r="Y325" s="1"/>
      <c r="Z325" s="1"/>
    </row>
    <row r="326" spans="1:26" ht="46.5" customHeight="1">
      <c r="A326" s="547"/>
      <c r="B326" s="308"/>
      <c r="C326" s="484" t="s">
        <v>2185</v>
      </c>
      <c r="D326" s="446">
        <v>0</v>
      </c>
      <c r="E326" s="440" t="s">
        <v>137</v>
      </c>
      <c r="F326" s="489" t="s">
        <v>1206</v>
      </c>
      <c r="G326" s="441"/>
      <c r="H326" s="110"/>
      <c r="I326" s="110"/>
      <c r="J326" s="890"/>
      <c r="K326" s="514"/>
      <c r="L326" s="514"/>
      <c r="M326" s="1"/>
      <c r="N326" s="1"/>
      <c r="O326" s="1"/>
      <c r="P326" s="1"/>
      <c r="Q326" s="1"/>
      <c r="R326" s="1"/>
      <c r="S326" s="1"/>
      <c r="T326" s="1"/>
      <c r="U326" s="1"/>
      <c r="V326" s="1"/>
      <c r="W326" s="1"/>
      <c r="X326" s="1"/>
      <c r="Y326" s="1"/>
      <c r="Z326" s="1"/>
    </row>
    <row r="327" spans="1:26" ht="46.5" customHeight="1">
      <c r="A327" s="547" t="s">
        <v>934</v>
      </c>
      <c r="B327" s="437" t="s">
        <v>935</v>
      </c>
      <c r="C327" s="489" t="s">
        <v>1208</v>
      </c>
      <c r="D327" s="446">
        <v>0</v>
      </c>
      <c r="E327" s="440" t="s">
        <v>137</v>
      </c>
      <c r="F327" s="441"/>
      <c r="G327" s="441"/>
      <c r="H327" s="110"/>
      <c r="I327" s="110"/>
      <c r="J327" s="889"/>
      <c r="K327" s="514"/>
      <c r="L327" s="514"/>
      <c r="M327" s="1"/>
      <c r="N327" s="1"/>
      <c r="O327" s="1"/>
      <c r="P327" s="1"/>
      <c r="Q327" s="1"/>
      <c r="R327" s="1"/>
      <c r="S327" s="1"/>
      <c r="T327" s="1"/>
      <c r="U327" s="1"/>
      <c r="V327" s="1"/>
      <c r="W327" s="1"/>
      <c r="X327" s="1"/>
      <c r="Y327" s="1"/>
      <c r="Z327" s="1"/>
    </row>
    <row r="328" spans="1:26" ht="46.5" customHeight="1">
      <c r="A328" s="547"/>
      <c r="B328" s="441"/>
      <c r="C328" s="489" t="s">
        <v>1211</v>
      </c>
      <c r="D328" s="446">
        <v>0</v>
      </c>
      <c r="E328" s="440" t="s">
        <v>667</v>
      </c>
      <c r="F328" s="441"/>
      <c r="G328" s="441"/>
      <c r="H328" s="110"/>
      <c r="I328" s="110"/>
      <c r="J328" s="453"/>
      <c r="K328" s="514"/>
      <c r="L328" s="514"/>
      <c r="M328" s="1"/>
      <c r="N328" s="1"/>
      <c r="O328" s="1"/>
      <c r="P328" s="1"/>
      <c r="Q328" s="1"/>
      <c r="R328" s="1"/>
      <c r="S328" s="1"/>
      <c r="T328" s="1"/>
      <c r="U328" s="1"/>
      <c r="V328" s="1"/>
      <c r="W328" s="1"/>
      <c r="X328" s="1"/>
      <c r="Y328" s="1"/>
      <c r="Z328" s="1"/>
    </row>
    <row r="329" spans="1:26" ht="46.5" customHeight="1">
      <c r="A329" s="547"/>
      <c r="B329" s="441"/>
      <c r="C329" s="489" t="s">
        <v>1214</v>
      </c>
      <c r="D329" s="446">
        <v>0</v>
      </c>
      <c r="E329" s="440" t="s">
        <v>137</v>
      </c>
      <c r="F329" s="441"/>
      <c r="G329" s="441"/>
      <c r="H329" s="110"/>
      <c r="I329" s="110"/>
      <c r="J329" s="889"/>
      <c r="K329" s="514"/>
      <c r="L329" s="514"/>
      <c r="M329" s="1"/>
      <c r="N329" s="1"/>
      <c r="O329" s="1"/>
      <c r="P329" s="1"/>
      <c r="Q329" s="1"/>
      <c r="R329" s="1"/>
      <c r="S329" s="1"/>
      <c r="T329" s="1"/>
      <c r="U329" s="1"/>
      <c r="V329" s="1"/>
      <c r="W329" s="1"/>
      <c r="X329" s="1"/>
      <c r="Y329" s="1"/>
      <c r="Z329" s="1"/>
    </row>
    <row r="330" spans="1:26" ht="46.5" customHeight="1">
      <c r="A330" s="547" t="s">
        <v>936</v>
      </c>
      <c r="B330" s="437" t="s">
        <v>937</v>
      </c>
      <c r="C330" s="489" t="s">
        <v>1218</v>
      </c>
      <c r="D330" s="488">
        <v>0</v>
      </c>
      <c r="E330" s="440" t="s">
        <v>780</v>
      </c>
      <c r="F330" s="489" t="s">
        <v>1219</v>
      </c>
      <c r="G330" s="441"/>
      <c r="H330" s="110"/>
      <c r="I330" s="110"/>
      <c r="J330" s="889"/>
      <c r="K330" s="514"/>
      <c r="L330" s="514"/>
      <c r="M330" s="1"/>
      <c r="N330" s="1"/>
      <c r="O330" s="1"/>
      <c r="P330" s="1"/>
      <c r="Q330" s="1"/>
      <c r="R330" s="1"/>
      <c r="S330" s="1"/>
      <c r="T330" s="1"/>
      <c r="U330" s="1"/>
      <c r="V330" s="1"/>
      <c r="W330" s="1"/>
      <c r="X330" s="1"/>
      <c r="Y330" s="1"/>
      <c r="Z330" s="1"/>
    </row>
    <row r="331" spans="1:26" ht="46.5" customHeight="1">
      <c r="A331" s="547" t="s">
        <v>938</v>
      </c>
      <c r="B331" s="437" t="s">
        <v>939</v>
      </c>
      <c r="C331" s="484" t="s">
        <v>1222</v>
      </c>
      <c r="D331" s="488">
        <v>0</v>
      </c>
      <c r="E331" s="440" t="s">
        <v>780</v>
      </c>
      <c r="F331" s="489" t="s">
        <v>1226</v>
      </c>
      <c r="G331" s="441"/>
      <c r="H331" s="110"/>
      <c r="I331" s="110"/>
      <c r="J331" s="890"/>
      <c r="K331" s="514"/>
      <c r="L331" s="514"/>
      <c r="M331" s="1"/>
      <c r="N331" s="1"/>
      <c r="O331" s="1"/>
      <c r="P331" s="1"/>
      <c r="Q331" s="1"/>
      <c r="R331" s="1"/>
      <c r="S331" s="1"/>
      <c r="T331" s="1"/>
      <c r="U331" s="1"/>
      <c r="V331" s="1"/>
      <c r="W331" s="1"/>
      <c r="X331" s="1"/>
      <c r="Y331" s="1"/>
      <c r="Z331" s="1"/>
    </row>
    <row r="332" spans="1:26" ht="46.5" customHeight="1">
      <c r="A332" s="547"/>
      <c r="B332" s="437"/>
      <c r="C332" s="484" t="s">
        <v>1227</v>
      </c>
      <c r="D332" s="446">
        <v>0</v>
      </c>
      <c r="E332" s="440" t="s">
        <v>780</v>
      </c>
      <c r="F332" s="489"/>
      <c r="G332" s="441"/>
      <c r="H332" s="110"/>
      <c r="I332" s="110"/>
      <c r="J332" s="890"/>
      <c r="K332" s="514"/>
      <c r="L332" s="514"/>
      <c r="M332" s="1"/>
      <c r="N332" s="1"/>
      <c r="O332" s="1"/>
      <c r="P332" s="1"/>
      <c r="Q332" s="1"/>
      <c r="R332" s="1"/>
      <c r="S332" s="1"/>
      <c r="T332" s="1"/>
      <c r="U332" s="1"/>
      <c r="V332" s="1"/>
      <c r="W332" s="1"/>
      <c r="X332" s="1"/>
      <c r="Y332" s="1"/>
      <c r="Z332" s="1"/>
    </row>
    <row r="333" spans="1:26" ht="46.5" customHeight="1">
      <c r="A333" s="551" t="s">
        <v>940</v>
      </c>
      <c r="B333" s="1188" t="s">
        <v>2194</v>
      </c>
      <c r="C333" s="1189"/>
      <c r="D333" s="1189"/>
      <c r="E333" s="1189"/>
      <c r="F333" s="1189"/>
      <c r="G333" s="1190"/>
      <c r="H333" s="110">
        <f>SUM(D334:D335)</f>
        <v>0</v>
      </c>
      <c r="I333" s="110">
        <f>COUNT(D334:D335)*2</f>
        <v>4</v>
      </c>
      <c r="J333" s="453"/>
      <c r="K333" s="514"/>
      <c r="L333" s="514"/>
      <c r="M333" s="1"/>
      <c r="N333" s="1"/>
      <c r="O333" s="1"/>
      <c r="P333" s="1"/>
      <c r="Q333" s="1"/>
      <c r="R333" s="1"/>
      <c r="S333" s="1"/>
      <c r="T333" s="1"/>
      <c r="U333" s="1"/>
      <c r="V333" s="1"/>
      <c r="W333" s="1"/>
      <c r="X333" s="1"/>
      <c r="Y333" s="1"/>
      <c r="Z333" s="1"/>
    </row>
    <row r="334" spans="1:26" ht="46.5" customHeight="1">
      <c r="A334" s="432" t="s">
        <v>943</v>
      </c>
      <c r="B334" s="308" t="s">
        <v>944</v>
      </c>
      <c r="C334" s="489" t="s">
        <v>1241</v>
      </c>
      <c r="D334" s="446">
        <v>0</v>
      </c>
      <c r="E334" s="440" t="s">
        <v>264</v>
      </c>
      <c r="F334" s="308" t="s">
        <v>2200</v>
      </c>
      <c r="G334" s="441"/>
      <c r="H334" s="110"/>
      <c r="I334" s="110"/>
      <c r="J334" s="889"/>
      <c r="K334" s="514"/>
      <c r="L334" s="514"/>
      <c r="M334" s="1"/>
      <c r="N334" s="1"/>
      <c r="O334" s="1"/>
      <c r="P334" s="1"/>
      <c r="Q334" s="1"/>
      <c r="R334" s="1"/>
      <c r="S334" s="1"/>
      <c r="T334" s="1"/>
      <c r="U334" s="1"/>
      <c r="V334" s="1"/>
      <c r="W334" s="1"/>
      <c r="X334" s="1"/>
      <c r="Y334" s="1"/>
      <c r="Z334" s="1"/>
    </row>
    <row r="335" spans="1:26" ht="46.5" customHeight="1">
      <c r="A335" s="547" t="s">
        <v>945</v>
      </c>
      <c r="B335" s="308" t="s">
        <v>946</v>
      </c>
      <c r="C335" s="342" t="s">
        <v>2202</v>
      </c>
      <c r="D335" s="446">
        <v>0</v>
      </c>
      <c r="E335" s="440" t="s">
        <v>264</v>
      </c>
      <c r="F335" s="493" t="s">
        <v>2396</v>
      </c>
      <c r="G335" s="441"/>
      <c r="H335" s="110"/>
      <c r="I335" s="110"/>
      <c r="J335" s="887"/>
      <c r="K335" s="514"/>
      <c r="L335" s="514"/>
      <c r="M335" s="1"/>
      <c r="N335" s="1"/>
      <c r="O335" s="1"/>
      <c r="P335" s="1"/>
      <c r="Q335" s="1"/>
      <c r="R335" s="1"/>
      <c r="S335" s="1"/>
      <c r="T335" s="1"/>
      <c r="U335" s="1"/>
      <c r="V335" s="1"/>
      <c r="W335" s="1"/>
      <c r="X335" s="1"/>
      <c r="Y335" s="1"/>
      <c r="Z335" s="1"/>
    </row>
    <row r="336" spans="1:26" ht="46.5" customHeight="1">
      <c r="A336" s="551" t="s">
        <v>948</v>
      </c>
      <c r="B336" s="1188" t="s">
        <v>2206</v>
      </c>
      <c r="C336" s="1189"/>
      <c r="D336" s="1189"/>
      <c r="E336" s="1189"/>
      <c r="F336" s="1189"/>
      <c r="G336" s="1190"/>
      <c r="H336" s="110">
        <f>SUM(D337:D341)</f>
        <v>0</v>
      </c>
      <c r="I336" s="110">
        <f>COUNT(D337:D341)*2</f>
        <v>10</v>
      </c>
      <c r="J336" s="453"/>
      <c r="K336" s="514"/>
      <c r="L336" s="514"/>
      <c r="M336" s="1"/>
      <c r="N336" s="1"/>
      <c r="O336" s="1"/>
      <c r="P336" s="1"/>
      <c r="Q336" s="1"/>
      <c r="R336" s="1"/>
      <c r="S336" s="1"/>
      <c r="T336" s="1"/>
      <c r="U336" s="1"/>
      <c r="V336" s="1"/>
      <c r="W336" s="1"/>
      <c r="X336" s="1"/>
      <c r="Y336" s="1"/>
      <c r="Z336" s="1"/>
    </row>
    <row r="337" spans="1:26" ht="46.5" customHeight="1">
      <c r="A337" s="547" t="s">
        <v>955</v>
      </c>
      <c r="B337" s="308" t="s">
        <v>2212</v>
      </c>
      <c r="C337" s="342" t="s">
        <v>2401</v>
      </c>
      <c r="D337" s="446">
        <v>0</v>
      </c>
      <c r="E337" s="440" t="s">
        <v>667</v>
      </c>
      <c r="F337" s="441"/>
      <c r="G337" s="441"/>
      <c r="H337" s="110"/>
      <c r="I337" s="110"/>
      <c r="J337" s="887"/>
      <c r="K337" s="514"/>
      <c r="L337" s="514"/>
      <c r="M337" s="1"/>
      <c r="N337" s="1"/>
      <c r="O337" s="1"/>
      <c r="P337" s="1"/>
      <c r="Q337" s="1"/>
      <c r="R337" s="1"/>
      <c r="S337" s="1"/>
      <c r="T337" s="1"/>
      <c r="U337" s="1"/>
      <c r="V337" s="1"/>
      <c r="W337" s="1"/>
      <c r="X337" s="1"/>
      <c r="Y337" s="1"/>
      <c r="Z337" s="1"/>
    </row>
    <row r="338" spans="1:26" ht="46.5" customHeight="1">
      <c r="A338" s="547" t="s">
        <v>959</v>
      </c>
      <c r="B338" s="308" t="s">
        <v>960</v>
      </c>
      <c r="C338" s="308" t="s">
        <v>961</v>
      </c>
      <c r="D338" s="446">
        <v>0</v>
      </c>
      <c r="E338" s="440" t="s">
        <v>667</v>
      </c>
      <c r="F338" s="342"/>
      <c r="G338" s="441"/>
      <c r="H338" s="110"/>
      <c r="I338" s="110"/>
      <c r="J338" s="453"/>
      <c r="K338" s="514"/>
      <c r="L338" s="514"/>
      <c r="M338" s="1"/>
      <c r="N338" s="1"/>
      <c r="O338" s="1"/>
      <c r="P338" s="1"/>
      <c r="Q338" s="1"/>
      <c r="R338" s="1"/>
      <c r="S338" s="1"/>
      <c r="T338" s="1"/>
      <c r="U338" s="1"/>
      <c r="V338" s="1"/>
      <c r="W338" s="1"/>
      <c r="X338" s="1"/>
      <c r="Y338" s="1"/>
      <c r="Z338" s="1"/>
    </row>
    <row r="339" spans="1:26" ht="46.5" customHeight="1">
      <c r="A339" s="547"/>
      <c r="B339" s="308"/>
      <c r="C339" s="489" t="s">
        <v>962</v>
      </c>
      <c r="D339" s="446">
        <v>0</v>
      </c>
      <c r="E339" s="440" t="s">
        <v>137</v>
      </c>
      <c r="F339" s="342"/>
      <c r="G339" s="441"/>
      <c r="H339" s="110"/>
      <c r="I339" s="110"/>
      <c r="J339" s="889"/>
      <c r="K339" s="514"/>
      <c r="L339" s="514"/>
      <c r="M339" s="1"/>
      <c r="N339" s="1"/>
      <c r="O339" s="1"/>
      <c r="P339" s="1"/>
      <c r="Q339" s="1"/>
      <c r="R339" s="1"/>
      <c r="S339" s="1"/>
      <c r="T339" s="1"/>
      <c r="U339" s="1"/>
      <c r="V339" s="1"/>
      <c r="W339" s="1"/>
      <c r="X339" s="1"/>
      <c r="Y339" s="1"/>
      <c r="Z339" s="1"/>
    </row>
    <row r="340" spans="1:26" ht="46.5" customHeight="1">
      <c r="A340" s="547"/>
      <c r="B340" s="308"/>
      <c r="C340" s="489" t="s">
        <v>1258</v>
      </c>
      <c r="D340" s="446">
        <v>0</v>
      </c>
      <c r="E340" s="440" t="s">
        <v>667</v>
      </c>
      <c r="F340" s="342"/>
      <c r="G340" s="441"/>
      <c r="H340" s="110"/>
      <c r="I340" s="110"/>
      <c r="J340" s="889"/>
      <c r="K340" s="514"/>
      <c r="L340" s="514"/>
      <c r="M340" s="1"/>
      <c r="N340" s="1"/>
      <c r="O340" s="1"/>
      <c r="P340" s="1"/>
      <c r="Q340" s="1"/>
      <c r="R340" s="1"/>
      <c r="S340" s="1"/>
      <c r="T340" s="1"/>
      <c r="U340" s="1"/>
      <c r="V340" s="1"/>
      <c r="W340" s="1"/>
      <c r="X340" s="1"/>
      <c r="Y340" s="1"/>
      <c r="Z340" s="1"/>
    </row>
    <row r="341" spans="1:26" ht="46.5" customHeight="1">
      <c r="A341" s="547"/>
      <c r="B341" s="308"/>
      <c r="C341" s="489" t="s">
        <v>964</v>
      </c>
      <c r="D341" s="446">
        <v>0</v>
      </c>
      <c r="E341" s="440" t="s">
        <v>87</v>
      </c>
      <c r="F341" s="342"/>
      <c r="G341" s="441"/>
      <c r="H341" s="110"/>
      <c r="I341" s="110"/>
      <c r="J341" s="889"/>
      <c r="K341" s="514"/>
      <c r="L341" s="514"/>
      <c r="M341" s="1"/>
      <c r="N341" s="1"/>
      <c r="O341" s="1"/>
      <c r="P341" s="1"/>
      <c r="Q341" s="1"/>
      <c r="R341" s="1"/>
      <c r="S341" s="1"/>
      <c r="T341" s="1"/>
      <c r="U341" s="1"/>
      <c r="V341" s="1"/>
      <c r="W341" s="1"/>
      <c r="X341" s="1"/>
      <c r="Y341" s="1"/>
      <c r="Z341" s="1"/>
    </row>
    <row r="342" spans="1:26" ht="46.5" customHeight="1">
      <c r="A342" s="551" t="s">
        <v>965</v>
      </c>
      <c r="B342" s="1188" t="s">
        <v>2218</v>
      </c>
      <c r="C342" s="1189"/>
      <c r="D342" s="1189"/>
      <c r="E342" s="1189"/>
      <c r="F342" s="1189"/>
      <c r="G342" s="1190"/>
      <c r="H342" s="110">
        <f>SUM(D343:D353)</f>
        <v>0</v>
      </c>
      <c r="I342" s="110">
        <f>COUNT(D343:D353)*2</f>
        <v>22</v>
      </c>
      <c r="J342" s="453"/>
      <c r="K342" s="514"/>
      <c r="L342" s="514"/>
      <c r="M342" s="1"/>
      <c r="N342" s="1"/>
      <c r="O342" s="1"/>
      <c r="P342" s="1"/>
      <c r="Q342" s="1"/>
      <c r="R342" s="1"/>
      <c r="S342" s="1"/>
      <c r="T342" s="1"/>
      <c r="U342" s="1"/>
      <c r="V342" s="1"/>
      <c r="W342" s="1"/>
      <c r="X342" s="1"/>
      <c r="Y342" s="1"/>
      <c r="Z342" s="1"/>
    </row>
    <row r="343" spans="1:26" ht="46.5" customHeight="1">
      <c r="A343" s="547" t="s">
        <v>967</v>
      </c>
      <c r="B343" s="437" t="s">
        <v>2226</v>
      </c>
      <c r="C343" s="489" t="s">
        <v>1271</v>
      </c>
      <c r="D343" s="488">
        <v>0</v>
      </c>
      <c r="E343" s="440" t="s">
        <v>87</v>
      </c>
      <c r="F343" s="487" t="s">
        <v>2227</v>
      </c>
      <c r="G343" s="441"/>
      <c r="H343" s="110"/>
      <c r="I343" s="110"/>
      <c r="J343" s="523"/>
      <c r="K343" s="514"/>
      <c r="L343" s="514"/>
      <c r="M343" s="1"/>
      <c r="N343" s="1"/>
      <c r="O343" s="1"/>
      <c r="P343" s="1"/>
      <c r="Q343" s="1"/>
      <c r="R343" s="1"/>
      <c r="S343" s="1"/>
      <c r="T343" s="1"/>
      <c r="U343" s="1"/>
      <c r="V343" s="1"/>
      <c r="W343" s="1"/>
      <c r="X343" s="1"/>
      <c r="Y343" s="1"/>
      <c r="Z343" s="1"/>
    </row>
    <row r="344" spans="1:26" ht="46.5" customHeight="1">
      <c r="A344" s="547"/>
      <c r="B344" s="572"/>
      <c r="C344" s="489" t="s">
        <v>1276</v>
      </c>
      <c r="D344" s="488">
        <v>0</v>
      </c>
      <c r="E344" s="440" t="s">
        <v>137</v>
      </c>
      <c r="F344" s="489" t="s">
        <v>1278</v>
      </c>
      <c r="G344" s="441"/>
      <c r="H344" s="110"/>
      <c r="I344" s="110"/>
      <c r="J344" s="889"/>
      <c r="K344" s="514"/>
      <c r="L344" s="514"/>
      <c r="M344" s="1"/>
      <c r="N344" s="1"/>
      <c r="O344" s="1"/>
      <c r="P344" s="1"/>
      <c r="Q344" s="1"/>
      <c r="R344" s="1"/>
      <c r="S344" s="1"/>
      <c r="T344" s="1"/>
      <c r="U344" s="1"/>
      <c r="V344" s="1"/>
      <c r="W344" s="1"/>
      <c r="X344" s="1"/>
      <c r="Y344" s="1"/>
      <c r="Z344" s="1"/>
    </row>
    <row r="345" spans="1:26" ht="46.5" customHeight="1">
      <c r="A345" s="547"/>
      <c r="B345" s="572"/>
      <c r="C345" s="489" t="s">
        <v>1281</v>
      </c>
      <c r="D345" s="488">
        <v>0</v>
      </c>
      <c r="E345" s="440" t="s">
        <v>137</v>
      </c>
      <c r="F345" s="489" t="s">
        <v>1282</v>
      </c>
      <c r="G345" s="441"/>
      <c r="H345" s="110"/>
      <c r="I345" s="110"/>
      <c r="J345" s="889"/>
      <c r="K345" s="514"/>
      <c r="L345" s="514"/>
      <c r="M345" s="1"/>
      <c r="N345" s="1"/>
      <c r="O345" s="1"/>
      <c r="P345" s="1"/>
      <c r="Q345" s="1"/>
      <c r="R345" s="1"/>
      <c r="S345" s="1"/>
      <c r="T345" s="1"/>
      <c r="U345" s="1"/>
      <c r="V345" s="1"/>
      <c r="W345" s="1"/>
      <c r="X345" s="1"/>
      <c r="Y345" s="1"/>
      <c r="Z345" s="1"/>
    </row>
    <row r="346" spans="1:26" ht="46.5" customHeight="1">
      <c r="A346" s="547" t="s">
        <v>969</v>
      </c>
      <c r="B346" s="437" t="s">
        <v>970</v>
      </c>
      <c r="C346" s="484" t="s">
        <v>971</v>
      </c>
      <c r="D346" s="446">
        <v>0</v>
      </c>
      <c r="E346" s="440" t="s">
        <v>667</v>
      </c>
      <c r="F346" s="441"/>
      <c r="G346" s="441"/>
      <c r="H346" s="110"/>
      <c r="I346" s="110"/>
      <c r="J346" s="890"/>
      <c r="K346" s="514"/>
      <c r="L346" s="514"/>
      <c r="M346" s="1"/>
      <c r="N346" s="1"/>
      <c r="O346" s="1"/>
      <c r="P346" s="1"/>
      <c r="Q346" s="1"/>
      <c r="R346" s="1"/>
      <c r="S346" s="1"/>
      <c r="T346" s="1"/>
      <c r="U346" s="1"/>
      <c r="V346" s="1"/>
      <c r="W346" s="1"/>
      <c r="X346" s="1"/>
      <c r="Y346" s="1"/>
      <c r="Z346" s="1"/>
    </row>
    <row r="347" spans="1:26" ht="46.5" customHeight="1">
      <c r="A347" s="547"/>
      <c r="B347" s="437"/>
      <c r="C347" s="489" t="s">
        <v>973</v>
      </c>
      <c r="D347" s="446">
        <v>0</v>
      </c>
      <c r="E347" s="440" t="s">
        <v>780</v>
      </c>
      <c r="F347" s="441"/>
      <c r="G347" s="441"/>
      <c r="H347" s="110"/>
      <c r="I347" s="110"/>
      <c r="J347" s="889"/>
      <c r="K347" s="514"/>
      <c r="L347" s="514"/>
      <c r="M347" s="1"/>
      <c r="N347" s="1"/>
      <c r="O347" s="1"/>
      <c r="P347" s="1"/>
      <c r="Q347" s="1"/>
      <c r="R347" s="1"/>
      <c r="S347" s="1"/>
      <c r="T347" s="1"/>
      <c r="U347" s="1"/>
      <c r="V347" s="1"/>
      <c r="W347" s="1"/>
      <c r="X347" s="1"/>
      <c r="Y347" s="1"/>
      <c r="Z347" s="1"/>
    </row>
    <row r="348" spans="1:26" ht="46.5" customHeight="1">
      <c r="A348" s="547" t="s">
        <v>974</v>
      </c>
      <c r="B348" s="437" t="s">
        <v>975</v>
      </c>
      <c r="C348" s="502" t="s">
        <v>976</v>
      </c>
      <c r="D348" s="446">
        <v>0</v>
      </c>
      <c r="E348" s="440" t="s">
        <v>264</v>
      </c>
      <c r="F348" s="489"/>
      <c r="G348" s="441"/>
      <c r="H348" s="110"/>
      <c r="I348" s="110"/>
      <c r="J348" s="893"/>
      <c r="K348" s="514"/>
      <c r="L348" s="514"/>
      <c r="M348" s="1"/>
      <c r="N348" s="1"/>
      <c r="O348" s="1"/>
      <c r="P348" s="1"/>
      <c r="Q348" s="1"/>
      <c r="R348" s="1"/>
      <c r="S348" s="1"/>
      <c r="T348" s="1"/>
      <c r="U348" s="1"/>
      <c r="V348" s="1"/>
      <c r="W348" s="1"/>
      <c r="X348" s="1"/>
      <c r="Y348" s="1"/>
      <c r="Z348" s="1"/>
    </row>
    <row r="349" spans="1:26" ht="46.5" customHeight="1">
      <c r="A349" s="547"/>
      <c r="B349" s="437"/>
      <c r="C349" s="489" t="s">
        <v>978</v>
      </c>
      <c r="D349" s="446">
        <v>0</v>
      </c>
      <c r="E349" s="440" t="s">
        <v>183</v>
      </c>
      <c r="F349" s="489" t="s">
        <v>2406</v>
      </c>
      <c r="G349" s="441"/>
      <c r="H349" s="110"/>
      <c r="I349" s="110"/>
      <c r="J349" s="889"/>
      <c r="K349" s="514"/>
      <c r="L349" s="514"/>
      <c r="M349" s="1"/>
      <c r="N349" s="1"/>
      <c r="O349" s="1"/>
      <c r="P349" s="1"/>
      <c r="Q349" s="1"/>
      <c r="R349" s="1"/>
      <c r="S349" s="1"/>
      <c r="T349" s="1"/>
      <c r="U349" s="1"/>
      <c r="V349" s="1"/>
      <c r="W349" s="1"/>
      <c r="X349" s="1"/>
      <c r="Y349" s="1"/>
      <c r="Z349" s="1"/>
    </row>
    <row r="350" spans="1:26" ht="46.5" customHeight="1">
      <c r="A350" s="547"/>
      <c r="B350" s="437"/>
      <c r="C350" s="489" t="s">
        <v>980</v>
      </c>
      <c r="D350" s="446">
        <v>0</v>
      </c>
      <c r="E350" s="440" t="s">
        <v>183</v>
      </c>
      <c r="F350" s="308" t="s">
        <v>981</v>
      </c>
      <c r="G350" s="441"/>
      <c r="H350" s="110"/>
      <c r="I350" s="110"/>
      <c r="J350" s="889"/>
      <c r="K350" s="514"/>
      <c r="L350" s="514"/>
      <c r="M350" s="1"/>
      <c r="N350" s="1"/>
      <c r="O350" s="1"/>
      <c r="P350" s="1"/>
      <c r="Q350" s="1"/>
      <c r="R350" s="1"/>
      <c r="S350" s="1"/>
      <c r="T350" s="1"/>
      <c r="U350" s="1"/>
      <c r="V350" s="1"/>
      <c r="W350" s="1"/>
      <c r="X350" s="1"/>
      <c r="Y350" s="1"/>
      <c r="Z350" s="1"/>
    </row>
    <row r="351" spans="1:26" ht="46.5" customHeight="1">
      <c r="A351" s="547"/>
      <c r="B351" s="437"/>
      <c r="C351" s="489" t="s">
        <v>982</v>
      </c>
      <c r="D351" s="446">
        <v>0</v>
      </c>
      <c r="E351" s="440" t="s">
        <v>780</v>
      </c>
      <c r="F351" s="489"/>
      <c r="G351" s="441"/>
      <c r="H351" s="110"/>
      <c r="I351" s="110"/>
      <c r="J351" s="889"/>
      <c r="K351" s="514"/>
      <c r="L351" s="514"/>
      <c r="M351" s="1"/>
      <c r="N351" s="1"/>
      <c r="O351" s="1"/>
      <c r="P351" s="1"/>
      <c r="Q351" s="1"/>
      <c r="R351" s="1"/>
      <c r="S351" s="1"/>
      <c r="T351" s="1"/>
      <c r="U351" s="1"/>
      <c r="V351" s="1"/>
      <c r="W351" s="1"/>
      <c r="X351" s="1"/>
      <c r="Y351" s="1"/>
      <c r="Z351" s="1"/>
    </row>
    <row r="352" spans="1:26" ht="46.5" customHeight="1">
      <c r="A352" s="547" t="s">
        <v>983</v>
      </c>
      <c r="B352" s="437" t="s">
        <v>984</v>
      </c>
      <c r="C352" s="566" t="s">
        <v>1308</v>
      </c>
      <c r="D352" s="446">
        <v>0</v>
      </c>
      <c r="E352" s="440" t="s">
        <v>87</v>
      </c>
      <c r="F352" s="441"/>
      <c r="G352" s="441"/>
      <c r="H352" s="110"/>
      <c r="I352" s="110"/>
      <c r="J352" s="894"/>
      <c r="K352" s="514"/>
      <c r="L352" s="514"/>
      <c r="M352" s="1"/>
      <c r="N352" s="1"/>
      <c r="O352" s="1"/>
      <c r="P352" s="1"/>
      <c r="Q352" s="1"/>
      <c r="R352" s="1"/>
      <c r="S352" s="1"/>
      <c r="T352" s="1"/>
      <c r="U352" s="1"/>
      <c r="V352" s="1"/>
      <c r="W352" s="1"/>
      <c r="X352" s="1"/>
      <c r="Y352" s="1"/>
      <c r="Z352" s="1"/>
    </row>
    <row r="353" spans="1:26" ht="46.5" customHeight="1">
      <c r="A353" s="547" t="s">
        <v>987</v>
      </c>
      <c r="B353" s="437" t="s">
        <v>988</v>
      </c>
      <c r="C353" s="489" t="s">
        <v>989</v>
      </c>
      <c r="D353" s="446">
        <v>0</v>
      </c>
      <c r="E353" s="440" t="s">
        <v>780</v>
      </c>
      <c r="F353" s="441"/>
      <c r="G353" s="441"/>
      <c r="H353" s="110"/>
      <c r="I353" s="110"/>
      <c r="J353" s="889"/>
      <c r="K353" s="514"/>
      <c r="L353" s="514"/>
      <c r="M353" s="1"/>
      <c r="N353" s="1"/>
      <c r="O353" s="1"/>
      <c r="P353" s="1"/>
      <c r="Q353" s="1"/>
      <c r="R353" s="1"/>
      <c r="S353" s="1"/>
      <c r="T353" s="1"/>
      <c r="U353" s="1"/>
      <c r="V353" s="1"/>
      <c r="W353" s="1"/>
      <c r="X353" s="1"/>
      <c r="Y353" s="1"/>
      <c r="Z353" s="1"/>
    </row>
    <row r="354" spans="1:26" ht="46.5" customHeight="1">
      <c r="A354" s="551" t="s">
        <v>991</v>
      </c>
      <c r="B354" s="1188" t="s">
        <v>2243</v>
      </c>
      <c r="C354" s="1189"/>
      <c r="D354" s="1189"/>
      <c r="E354" s="1189"/>
      <c r="F354" s="1189"/>
      <c r="G354" s="1190"/>
      <c r="H354" s="110">
        <f>SUM(D355:D362)</f>
        <v>0</v>
      </c>
      <c r="I354" s="110">
        <f>COUNT(D355:D362)*2</f>
        <v>16</v>
      </c>
      <c r="J354" s="453"/>
      <c r="K354" s="514"/>
      <c r="L354" s="514"/>
      <c r="M354" s="1"/>
      <c r="N354" s="1"/>
      <c r="O354" s="1"/>
      <c r="P354" s="1"/>
      <c r="Q354" s="1"/>
      <c r="R354" s="1"/>
      <c r="S354" s="1"/>
      <c r="T354" s="1"/>
      <c r="U354" s="1"/>
      <c r="V354" s="1"/>
      <c r="W354" s="1"/>
      <c r="X354" s="1"/>
      <c r="Y354" s="1"/>
      <c r="Z354" s="1"/>
    </row>
    <row r="355" spans="1:26" ht="46.5" customHeight="1">
      <c r="A355" s="547" t="s">
        <v>996</v>
      </c>
      <c r="B355" s="437" t="s">
        <v>997</v>
      </c>
      <c r="C355" s="342" t="s">
        <v>1327</v>
      </c>
      <c r="D355" s="446">
        <v>0</v>
      </c>
      <c r="E355" s="440" t="s">
        <v>667</v>
      </c>
      <c r="F355" s="441"/>
      <c r="G355" s="441"/>
      <c r="H355" s="110"/>
      <c r="I355" s="110"/>
      <c r="J355" s="887"/>
      <c r="K355" s="514"/>
      <c r="L355" s="514"/>
      <c r="M355" s="1"/>
      <c r="N355" s="1"/>
      <c r="O355" s="1"/>
      <c r="P355" s="1"/>
      <c r="Q355" s="1"/>
      <c r="R355" s="1"/>
      <c r="S355" s="1"/>
      <c r="T355" s="1"/>
      <c r="U355" s="1"/>
      <c r="V355" s="1"/>
      <c r="W355" s="1"/>
      <c r="X355" s="1"/>
      <c r="Y355" s="1"/>
      <c r="Z355" s="1"/>
    </row>
    <row r="356" spans="1:26" ht="46.5" customHeight="1">
      <c r="A356" s="547" t="s">
        <v>999</v>
      </c>
      <c r="B356" s="437" t="s">
        <v>1000</v>
      </c>
      <c r="C356" s="489" t="s">
        <v>1329</v>
      </c>
      <c r="D356" s="446">
        <v>0</v>
      </c>
      <c r="E356" s="440" t="s">
        <v>667</v>
      </c>
      <c r="F356" s="489" t="s">
        <v>2414</v>
      </c>
      <c r="G356" s="441"/>
      <c r="H356" s="110"/>
      <c r="I356" s="110"/>
      <c r="J356" s="889"/>
      <c r="K356" s="514"/>
      <c r="L356" s="514"/>
      <c r="M356" s="1"/>
      <c r="N356" s="1"/>
      <c r="O356" s="1"/>
      <c r="P356" s="1"/>
      <c r="Q356" s="1"/>
      <c r="R356" s="1"/>
      <c r="S356" s="1"/>
      <c r="T356" s="1"/>
      <c r="U356" s="1"/>
      <c r="V356" s="1"/>
      <c r="W356" s="1"/>
      <c r="X356" s="1"/>
      <c r="Y356" s="1"/>
      <c r="Z356" s="1"/>
    </row>
    <row r="357" spans="1:26" ht="46.5" customHeight="1">
      <c r="A357" s="547" t="s">
        <v>1002</v>
      </c>
      <c r="B357" s="437" t="s">
        <v>1003</v>
      </c>
      <c r="C357" s="489" t="s">
        <v>2416</v>
      </c>
      <c r="D357" s="446">
        <v>0</v>
      </c>
      <c r="E357" s="440" t="s">
        <v>667</v>
      </c>
      <c r="F357" s="489" t="s">
        <v>1333</v>
      </c>
      <c r="G357" s="441"/>
      <c r="H357" s="110"/>
      <c r="I357" s="110"/>
      <c r="J357" s="889"/>
      <c r="K357" s="514"/>
      <c r="L357" s="514"/>
      <c r="M357" s="1"/>
      <c r="N357" s="1"/>
      <c r="O357" s="1"/>
      <c r="P357" s="1"/>
      <c r="Q357" s="1"/>
      <c r="R357" s="1"/>
      <c r="S357" s="1"/>
      <c r="T357" s="1"/>
      <c r="U357" s="1"/>
      <c r="V357" s="1"/>
      <c r="W357" s="1"/>
      <c r="X357" s="1"/>
      <c r="Y357" s="1"/>
      <c r="Z357" s="1"/>
    </row>
    <row r="358" spans="1:26" ht="46.5" customHeight="1">
      <c r="A358" s="547" t="s">
        <v>1004</v>
      </c>
      <c r="B358" s="567" t="s">
        <v>1005</v>
      </c>
      <c r="C358" s="489" t="s">
        <v>1335</v>
      </c>
      <c r="D358" s="446">
        <v>0</v>
      </c>
      <c r="E358" s="440" t="s">
        <v>667</v>
      </c>
      <c r="F358" s="489" t="s">
        <v>2417</v>
      </c>
      <c r="G358" s="441"/>
      <c r="H358" s="110"/>
      <c r="I358" s="110"/>
      <c r="J358" s="889"/>
      <c r="K358" s="514"/>
      <c r="L358" s="514"/>
      <c r="M358" s="1"/>
      <c r="N358" s="1"/>
      <c r="O358" s="1"/>
      <c r="P358" s="1"/>
      <c r="Q358" s="1"/>
      <c r="R358" s="1"/>
      <c r="S358" s="1"/>
      <c r="T358" s="1"/>
      <c r="U358" s="1"/>
      <c r="V358" s="1"/>
      <c r="W358" s="1"/>
      <c r="X358" s="1"/>
      <c r="Y358" s="1"/>
      <c r="Z358" s="1"/>
    </row>
    <row r="359" spans="1:26" ht="46.5" customHeight="1">
      <c r="A359" s="547" t="s">
        <v>1007</v>
      </c>
      <c r="B359" s="437" t="s">
        <v>1008</v>
      </c>
      <c r="C359" s="342" t="s">
        <v>2418</v>
      </c>
      <c r="D359" s="446">
        <v>0</v>
      </c>
      <c r="E359" s="440" t="s">
        <v>225</v>
      </c>
      <c r="F359" s="342" t="s">
        <v>2420</v>
      </c>
      <c r="G359" s="441"/>
      <c r="H359" s="110"/>
      <c r="I359" s="110"/>
      <c r="J359" s="887"/>
      <c r="K359" s="514"/>
      <c r="L359" s="514"/>
      <c r="M359" s="1"/>
      <c r="N359" s="1"/>
      <c r="O359" s="1"/>
      <c r="P359" s="1"/>
      <c r="Q359" s="1"/>
      <c r="R359" s="1"/>
      <c r="S359" s="1"/>
      <c r="T359" s="1"/>
      <c r="U359" s="1"/>
      <c r="V359" s="1"/>
      <c r="W359" s="1"/>
      <c r="X359" s="1"/>
      <c r="Y359" s="1"/>
      <c r="Z359" s="1"/>
    </row>
    <row r="360" spans="1:26" ht="46.5" customHeight="1">
      <c r="A360" s="547" t="s">
        <v>1010</v>
      </c>
      <c r="B360" s="437" t="s">
        <v>1011</v>
      </c>
      <c r="C360" s="342" t="s">
        <v>2268</v>
      </c>
      <c r="D360" s="446">
        <v>0</v>
      </c>
      <c r="E360" s="440" t="s">
        <v>667</v>
      </c>
      <c r="F360" s="342" t="s">
        <v>2422</v>
      </c>
      <c r="G360" s="441"/>
      <c r="H360" s="110"/>
      <c r="I360" s="110"/>
      <c r="J360" s="887"/>
      <c r="K360" s="514"/>
      <c r="L360" s="514"/>
      <c r="M360" s="1"/>
      <c r="N360" s="1"/>
      <c r="O360" s="1"/>
      <c r="P360" s="1"/>
      <c r="Q360" s="1"/>
      <c r="R360" s="1"/>
      <c r="S360" s="1"/>
      <c r="T360" s="1"/>
      <c r="U360" s="1"/>
      <c r="V360" s="1"/>
      <c r="W360" s="1"/>
      <c r="X360" s="1"/>
      <c r="Y360" s="1"/>
      <c r="Z360" s="1"/>
    </row>
    <row r="361" spans="1:26" ht="46.5" customHeight="1">
      <c r="A361" s="547"/>
      <c r="B361" s="437"/>
      <c r="C361" s="308" t="s">
        <v>1014</v>
      </c>
      <c r="D361" s="446">
        <v>0</v>
      </c>
      <c r="E361" s="440" t="s">
        <v>667</v>
      </c>
      <c r="F361" s="441"/>
      <c r="G361" s="441"/>
      <c r="H361" s="110"/>
      <c r="I361" s="110"/>
      <c r="J361" s="453"/>
      <c r="K361" s="514"/>
      <c r="L361" s="514"/>
      <c r="M361" s="1"/>
      <c r="N361" s="1"/>
      <c r="O361" s="1"/>
      <c r="P361" s="1"/>
      <c r="Q361" s="1"/>
      <c r="R361" s="1"/>
      <c r="S361" s="1"/>
      <c r="T361" s="1"/>
      <c r="U361" s="1"/>
      <c r="V361" s="1"/>
      <c r="W361" s="1"/>
      <c r="X361" s="1"/>
      <c r="Y361" s="1"/>
      <c r="Z361" s="1"/>
    </row>
    <row r="362" spans="1:26" ht="46.5" customHeight="1">
      <c r="A362" s="432" t="s">
        <v>1015</v>
      </c>
      <c r="B362" s="437" t="s">
        <v>1016</v>
      </c>
      <c r="C362" s="489" t="s">
        <v>2424</v>
      </c>
      <c r="D362" s="446">
        <v>0</v>
      </c>
      <c r="E362" s="440" t="s">
        <v>183</v>
      </c>
      <c r="F362" s="441"/>
      <c r="G362" s="441"/>
      <c r="H362" s="110"/>
      <c r="I362" s="110"/>
      <c r="J362" s="889"/>
      <c r="K362" s="514"/>
      <c r="L362" s="514"/>
      <c r="M362" s="1"/>
      <c r="N362" s="1"/>
      <c r="O362" s="1"/>
      <c r="P362" s="1"/>
      <c r="Q362" s="1"/>
      <c r="R362" s="1"/>
      <c r="S362" s="1"/>
      <c r="T362" s="1"/>
      <c r="U362" s="1"/>
      <c r="V362" s="1"/>
      <c r="W362" s="1"/>
      <c r="X362" s="1"/>
      <c r="Y362" s="1"/>
      <c r="Z362" s="1"/>
    </row>
    <row r="363" spans="1:26" ht="46.5" customHeight="1">
      <c r="A363" s="551" t="s">
        <v>1018</v>
      </c>
      <c r="B363" s="1188" t="s">
        <v>1019</v>
      </c>
      <c r="C363" s="1189"/>
      <c r="D363" s="1189"/>
      <c r="E363" s="1189"/>
      <c r="F363" s="1189"/>
      <c r="G363" s="1190"/>
      <c r="H363" s="110">
        <f>SUM(D364:D373)</f>
        <v>0</v>
      </c>
      <c r="I363" s="110">
        <f>COUNT(D364:D373)*2</f>
        <v>20</v>
      </c>
      <c r="J363" s="453"/>
      <c r="K363" s="514"/>
      <c r="L363" s="514"/>
      <c r="M363" s="1"/>
      <c r="N363" s="1"/>
      <c r="O363" s="1"/>
      <c r="P363" s="1"/>
      <c r="Q363" s="1"/>
      <c r="R363" s="1"/>
      <c r="S363" s="1"/>
      <c r="T363" s="1"/>
      <c r="U363" s="1"/>
      <c r="V363" s="1"/>
      <c r="W363" s="1"/>
      <c r="X363" s="1"/>
      <c r="Y363" s="1"/>
      <c r="Z363" s="1"/>
    </row>
    <row r="364" spans="1:26" ht="46.5" customHeight="1">
      <c r="A364" s="547" t="s">
        <v>1022</v>
      </c>
      <c r="B364" s="437" t="s">
        <v>1023</v>
      </c>
      <c r="C364" s="489" t="s">
        <v>2426</v>
      </c>
      <c r="D364" s="446">
        <v>0</v>
      </c>
      <c r="E364" s="440" t="s">
        <v>137</v>
      </c>
      <c r="F364" s="441"/>
      <c r="G364" s="441"/>
      <c r="H364" s="110"/>
      <c r="I364" s="110"/>
      <c r="J364" s="889"/>
      <c r="K364" s="514"/>
      <c r="L364" s="514"/>
      <c r="M364" s="1"/>
      <c r="N364" s="1"/>
      <c r="O364" s="1"/>
      <c r="P364" s="1"/>
      <c r="Q364" s="1"/>
      <c r="R364" s="1"/>
      <c r="S364" s="1"/>
      <c r="T364" s="1"/>
      <c r="U364" s="1"/>
      <c r="V364" s="1"/>
      <c r="W364" s="1"/>
      <c r="X364" s="1"/>
      <c r="Y364" s="1"/>
      <c r="Z364" s="1"/>
    </row>
    <row r="365" spans="1:26" ht="46.5" customHeight="1">
      <c r="A365" s="547"/>
      <c r="B365" s="437"/>
      <c r="C365" s="342" t="s">
        <v>1377</v>
      </c>
      <c r="D365" s="446">
        <v>0</v>
      </c>
      <c r="E365" s="440" t="s">
        <v>137</v>
      </c>
      <c r="F365" s="441"/>
      <c r="G365" s="441"/>
      <c r="H365" s="110"/>
      <c r="I365" s="110"/>
      <c r="J365" s="887"/>
      <c r="K365" s="514"/>
      <c r="L365" s="514"/>
      <c r="M365" s="1"/>
      <c r="N365" s="1"/>
      <c r="O365" s="1"/>
      <c r="P365" s="1"/>
      <c r="Q365" s="1"/>
      <c r="R365" s="1"/>
      <c r="S365" s="1"/>
      <c r="T365" s="1"/>
      <c r="U365" s="1"/>
      <c r="V365" s="1"/>
      <c r="W365" s="1"/>
      <c r="X365" s="1"/>
      <c r="Y365" s="1"/>
      <c r="Z365" s="1"/>
    </row>
    <row r="366" spans="1:26" ht="46.5" customHeight="1">
      <c r="A366" s="547"/>
      <c r="B366" s="437"/>
      <c r="C366" s="342" t="s">
        <v>1379</v>
      </c>
      <c r="D366" s="446">
        <v>0</v>
      </c>
      <c r="E366" s="440" t="s">
        <v>326</v>
      </c>
      <c r="F366" s="441"/>
      <c r="G366" s="441"/>
      <c r="H366" s="110"/>
      <c r="I366" s="110"/>
      <c r="J366" s="887"/>
      <c r="K366" s="514"/>
      <c r="L366" s="514"/>
      <c r="M366" s="1"/>
      <c r="N366" s="1"/>
      <c r="O366" s="1"/>
      <c r="P366" s="1"/>
      <c r="Q366" s="1"/>
      <c r="R366" s="1"/>
      <c r="S366" s="1"/>
      <c r="T366" s="1"/>
      <c r="U366" s="1"/>
      <c r="V366" s="1"/>
      <c r="W366" s="1"/>
      <c r="X366" s="1"/>
      <c r="Y366" s="1"/>
      <c r="Z366" s="1"/>
    </row>
    <row r="367" spans="1:26" ht="46.5" customHeight="1">
      <c r="A367" s="547"/>
      <c r="B367" s="437"/>
      <c r="C367" s="342" t="s">
        <v>1381</v>
      </c>
      <c r="D367" s="446">
        <v>0</v>
      </c>
      <c r="E367" s="440" t="s">
        <v>137</v>
      </c>
      <c r="F367" s="441"/>
      <c r="G367" s="441"/>
      <c r="H367" s="110"/>
      <c r="I367" s="110"/>
      <c r="J367" s="887"/>
      <c r="K367" s="514"/>
      <c r="L367" s="514"/>
      <c r="M367" s="1"/>
      <c r="N367" s="1"/>
      <c r="O367" s="1"/>
      <c r="P367" s="1"/>
      <c r="Q367" s="1"/>
      <c r="R367" s="1"/>
      <c r="S367" s="1"/>
      <c r="T367" s="1"/>
      <c r="U367" s="1"/>
      <c r="V367" s="1"/>
      <c r="W367" s="1"/>
      <c r="X367" s="1"/>
      <c r="Y367" s="1"/>
      <c r="Z367" s="1"/>
    </row>
    <row r="368" spans="1:26" ht="46.5" customHeight="1">
      <c r="A368" s="547" t="s">
        <v>1024</v>
      </c>
      <c r="B368" s="437" t="s">
        <v>1025</v>
      </c>
      <c r="C368" s="489" t="s">
        <v>1386</v>
      </c>
      <c r="D368" s="446">
        <v>0</v>
      </c>
      <c r="E368" s="440" t="s">
        <v>1189</v>
      </c>
      <c r="F368" s="489" t="s">
        <v>1387</v>
      </c>
      <c r="G368" s="441"/>
      <c r="H368" s="110"/>
      <c r="I368" s="110"/>
      <c r="J368" s="889"/>
      <c r="K368" s="514"/>
      <c r="L368" s="514"/>
      <c r="M368" s="1"/>
      <c r="N368" s="1"/>
      <c r="O368" s="1"/>
      <c r="P368" s="1"/>
      <c r="Q368" s="1"/>
      <c r="R368" s="1"/>
      <c r="S368" s="1"/>
      <c r="T368" s="1"/>
      <c r="U368" s="1"/>
      <c r="V368" s="1"/>
      <c r="W368" s="1"/>
      <c r="X368" s="1"/>
      <c r="Y368" s="1"/>
      <c r="Z368" s="1"/>
    </row>
    <row r="369" spans="1:26" ht="46.5" customHeight="1">
      <c r="A369" s="547"/>
      <c r="B369" s="437"/>
      <c r="C369" s="342" t="s">
        <v>1390</v>
      </c>
      <c r="D369" s="446">
        <v>0</v>
      </c>
      <c r="E369" s="440" t="s">
        <v>667</v>
      </c>
      <c r="F369" s="342"/>
      <c r="G369" s="441"/>
      <c r="H369" s="110"/>
      <c r="I369" s="110"/>
      <c r="J369" s="887"/>
      <c r="K369" s="514"/>
      <c r="L369" s="514"/>
      <c r="M369" s="1"/>
      <c r="N369" s="1"/>
      <c r="O369" s="1"/>
      <c r="P369" s="1"/>
      <c r="Q369" s="1"/>
      <c r="R369" s="1"/>
      <c r="S369" s="1"/>
      <c r="T369" s="1"/>
      <c r="U369" s="1"/>
      <c r="V369" s="1"/>
      <c r="W369" s="1"/>
      <c r="X369" s="1"/>
      <c r="Y369" s="1"/>
      <c r="Z369" s="1"/>
    </row>
    <row r="370" spans="1:26" ht="46.5" customHeight="1">
      <c r="A370" s="547"/>
      <c r="B370" s="437"/>
      <c r="C370" s="489" t="s">
        <v>1392</v>
      </c>
      <c r="D370" s="446">
        <v>0</v>
      </c>
      <c r="E370" s="440" t="s">
        <v>137</v>
      </c>
      <c r="F370" s="489"/>
      <c r="G370" s="441"/>
      <c r="H370" s="110"/>
      <c r="I370" s="110"/>
      <c r="J370" s="889"/>
      <c r="K370" s="514"/>
      <c r="L370" s="514"/>
      <c r="M370" s="1"/>
      <c r="N370" s="1"/>
      <c r="O370" s="1"/>
      <c r="P370" s="1"/>
      <c r="Q370" s="1"/>
      <c r="R370" s="1"/>
      <c r="S370" s="1"/>
      <c r="T370" s="1"/>
      <c r="U370" s="1"/>
      <c r="V370" s="1"/>
      <c r="W370" s="1"/>
      <c r="X370" s="1"/>
      <c r="Y370" s="1"/>
      <c r="Z370" s="1"/>
    </row>
    <row r="371" spans="1:26" ht="46.5" customHeight="1">
      <c r="A371" s="547" t="s">
        <v>1027</v>
      </c>
      <c r="B371" s="437" t="s">
        <v>1028</v>
      </c>
      <c r="C371" s="342" t="s">
        <v>2429</v>
      </c>
      <c r="D371" s="446">
        <v>0</v>
      </c>
      <c r="E371" s="440" t="s">
        <v>990</v>
      </c>
      <c r="F371" s="441"/>
      <c r="G371" s="441"/>
      <c r="H371" s="110"/>
      <c r="I371" s="110"/>
      <c r="J371" s="887"/>
      <c r="K371" s="514"/>
      <c r="L371" s="514"/>
      <c r="M371" s="1"/>
      <c r="N371" s="1"/>
      <c r="O371" s="1"/>
      <c r="P371" s="1"/>
      <c r="Q371" s="1"/>
      <c r="R371" s="1"/>
      <c r="S371" s="1"/>
      <c r="T371" s="1"/>
      <c r="U371" s="1"/>
      <c r="V371" s="1"/>
      <c r="W371" s="1"/>
      <c r="X371" s="1"/>
      <c r="Y371" s="1"/>
      <c r="Z371" s="1"/>
    </row>
    <row r="372" spans="1:26" ht="46.5" customHeight="1">
      <c r="A372" s="547"/>
      <c r="B372" s="437"/>
      <c r="C372" s="342" t="s">
        <v>2431</v>
      </c>
      <c r="D372" s="446">
        <v>0</v>
      </c>
      <c r="E372" s="440" t="s">
        <v>780</v>
      </c>
      <c r="F372" s="441"/>
      <c r="G372" s="441"/>
      <c r="H372" s="110"/>
      <c r="I372" s="110"/>
      <c r="J372" s="887"/>
      <c r="K372" s="514"/>
      <c r="L372" s="514"/>
      <c r="M372" s="1"/>
      <c r="N372" s="1"/>
      <c r="O372" s="1"/>
      <c r="P372" s="1"/>
      <c r="Q372" s="1"/>
      <c r="R372" s="1"/>
      <c r="S372" s="1"/>
      <c r="T372" s="1"/>
      <c r="U372" s="1"/>
      <c r="V372" s="1"/>
      <c r="W372" s="1"/>
      <c r="X372" s="1"/>
      <c r="Y372" s="1"/>
      <c r="Z372" s="1"/>
    </row>
    <row r="373" spans="1:26" ht="46.5" customHeight="1">
      <c r="A373" s="547"/>
      <c r="B373" s="437"/>
      <c r="C373" s="342" t="s">
        <v>2433</v>
      </c>
      <c r="D373" s="446">
        <v>0</v>
      </c>
      <c r="E373" s="440" t="s">
        <v>326</v>
      </c>
      <c r="F373" s="441"/>
      <c r="G373" s="441"/>
      <c r="H373" s="110"/>
      <c r="I373" s="110"/>
      <c r="J373" s="887"/>
      <c r="K373" s="514"/>
      <c r="L373" s="514"/>
      <c r="M373" s="1"/>
      <c r="N373" s="1"/>
      <c r="O373" s="1"/>
      <c r="P373" s="1"/>
      <c r="Q373" s="1"/>
      <c r="R373" s="1"/>
      <c r="S373" s="1"/>
      <c r="T373" s="1"/>
      <c r="U373" s="1"/>
      <c r="V373" s="1"/>
      <c r="W373" s="1"/>
      <c r="X373" s="1"/>
      <c r="Y373" s="1"/>
      <c r="Z373" s="1"/>
    </row>
    <row r="374" spans="1:26" ht="28.5" hidden="1" customHeight="1">
      <c r="A374" s="553" t="s">
        <v>1031</v>
      </c>
      <c r="B374" s="1188" t="s">
        <v>1032</v>
      </c>
      <c r="C374" s="1189"/>
      <c r="D374" s="1189"/>
      <c r="E374" s="1189"/>
      <c r="F374" s="1189"/>
      <c r="G374" s="1190"/>
      <c r="H374" s="1"/>
      <c r="I374" s="1"/>
      <c r="J374" s="1"/>
      <c r="K374" s="1"/>
      <c r="L374" s="1"/>
      <c r="M374" s="1"/>
      <c r="N374" s="1"/>
      <c r="O374" s="1"/>
      <c r="P374" s="1"/>
      <c r="Q374" s="1"/>
      <c r="R374" s="1"/>
      <c r="S374" s="1"/>
      <c r="T374" s="1"/>
      <c r="U374" s="1"/>
      <c r="V374" s="1"/>
      <c r="W374" s="1"/>
      <c r="X374" s="1"/>
      <c r="Y374" s="1"/>
      <c r="Z374" s="1"/>
    </row>
    <row r="375" spans="1:26" ht="28.5" hidden="1" customHeight="1">
      <c r="A375" s="459" t="s">
        <v>1033</v>
      </c>
      <c r="B375" s="308" t="s">
        <v>1034</v>
      </c>
      <c r="C375" s="441"/>
      <c r="D375" s="439"/>
      <c r="E375" s="440"/>
      <c r="F375" s="441"/>
      <c r="G375" s="441"/>
      <c r="H375" s="1"/>
      <c r="I375" s="1"/>
      <c r="J375" s="1"/>
      <c r="K375" s="1"/>
      <c r="L375" s="1"/>
      <c r="M375" s="1"/>
      <c r="N375" s="1"/>
      <c r="O375" s="1"/>
      <c r="P375" s="1"/>
      <c r="Q375" s="1"/>
      <c r="R375" s="1"/>
      <c r="S375" s="1"/>
      <c r="T375" s="1"/>
      <c r="U375" s="1"/>
      <c r="V375" s="1"/>
      <c r="W375" s="1"/>
      <c r="X375" s="1"/>
      <c r="Y375" s="1"/>
      <c r="Z375" s="1"/>
    </row>
    <row r="376" spans="1:26" ht="28.5" hidden="1" customHeight="1">
      <c r="A376" s="459" t="s">
        <v>1035</v>
      </c>
      <c r="B376" s="308" t="s">
        <v>1036</v>
      </c>
      <c r="C376" s="441"/>
      <c r="D376" s="439"/>
      <c r="E376" s="440"/>
      <c r="F376" s="441"/>
      <c r="G376" s="441"/>
      <c r="H376" s="1"/>
      <c r="I376" s="1"/>
      <c r="J376" s="1"/>
      <c r="K376" s="1"/>
      <c r="L376" s="1"/>
      <c r="M376" s="1"/>
      <c r="N376" s="1"/>
      <c r="O376" s="1"/>
      <c r="P376" s="1"/>
      <c r="Q376" s="1"/>
      <c r="R376" s="1"/>
      <c r="S376" s="1"/>
      <c r="T376" s="1"/>
      <c r="U376" s="1"/>
      <c r="V376" s="1"/>
      <c r="W376" s="1"/>
      <c r="X376" s="1"/>
      <c r="Y376" s="1"/>
      <c r="Z376" s="1"/>
    </row>
    <row r="377" spans="1:26" ht="28.5" hidden="1" customHeight="1">
      <c r="A377" s="459" t="s">
        <v>1037</v>
      </c>
      <c r="B377" s="437" t="s">
        <v>1401</v>
      </c>
      <c r="C377" s="441"/>
      <c r="D377" s="439"/>
      <c r="E377" s="440"/>
      <c r="F377" s="441"/>
      <c r="G377" s="441"/>
      <c r="H377" s="1"/>
      <c r="I377" s="1"/>
      <c r="J377" s="1"/>
      <c r="K377" s="1"/>
      <c r="L377" s="1"/>
      <c r="M377" s="1"/>
      <c r="N377" s="1"/>
      <c r="O377" s="1"/>
      <c r="P377" s="1"/>
      <c r="Q377" s="1"/>
      <c r="R377" s="1"/>
      <c r="S377" s="1"/>
      <c r="T377" s="1"/>
      <c r="U377" s="1"/>
      <c r="V377" s="1"/>
      <c r="W377" s="1"/>
      <c r="X377" s="1"/>
      <c r="Y377" s="1"/>
      <c r="Z377" s="1"/>
    </row>
    <row r="378" spans="1:26" ht="46.5" customHeight="1">
      <c r="A378" s="551" t="s">
        <v>1039</v>
      </c>
      <c r="B378" s="1188" t="s">
        <v>1040</v>
      </c>
      <c r="C378" s="1189"/>
      <c r="D378" s="1189"/>
      <c r="E378" s="1189"/>
      <c r="F378" s="1189"/>
      <c r="G378" s="1190"/>
      <c r="H378" s="110">
        <f>SUM(D381:D382)</f>
        <v>0</v>
      </c>
      <c r="I378" s="110">
        <f>COUNT(D381:D382)*2</f>
        <v>4</v>
      </c>
      <c r="J378" s="453"/>
      <c r="K378" s="514"/>
      <c r="L378" s="514"/>
      <c r="M378" s="1"/>
      <c r="N378" s="1"/>
      <c r="O378" s="1"/>
      <c r="P378" s="1"/>
      <c r="Q378" s="1"/>
      <c r="R378" s="1"/>
      <c r="S378" s="1"/>
      <c r="T378" s="1"/>
      <c r="U378" s="1"/>
      <c r="V378" s="1"/>
      <c r="W378" s="1"/>
      <c r="X378" s="1"/>
      <c r="Y378" s="1"/>
      <c r="Z378" s="1"/>
    </row>
    <row r="379" spans="1:26" ht="28.5" hidden="1" customHeight="1">
      <c r="A379" s="459" t="s">
        <v>1042</v>
      </c>
      <c r="B379" s="437" t="s">
        <v>1043</v>
      </c>
      <c r="C379" s="441"/>
      <c r="D379" s="439"/>
      <c r="E379" s="440"/>
      <c r="F379" s="441"/>
      <c r="G379" s="441"/>
      <c r="H379" s="1"/>
      <c r="I379" s="1"/>
      <c r="J379" s="1"/>
      <c r="K379" s="1"/>
      <c r="L379" s="1"/>
      <c r="M379" s="1"/>
      <c r="N379" s="1"/>
      <c r="O379" s="1"/>
      <c r="P379" s="1"/>
      <c r="Q379" s="1"/>
      <c r="R379" s="1"/>
      <c r="S379" s="1"/>
      <c r="T379" s="1"/>
      <c r="U379" s="1"/>
      <c r="V379" s="1"/>
      <c r="W379" s="1"/>
      <c r="X379" s="1"/>
      <c r="Y379" s="1"/>
      <c r="Z379" s="1"/>
    </row>
    <row r="380" spans="1:26" ht="28.5" hidden="1" customHeight="1">
      <c r="A380" s="459" t="s">
        <v>1044</v>
      </c>
      <c r="B380" s="437" t="s">
        <v>1045</v>
      </c>
      <c r="C380" s="441"/>
      <c r="D380" s="439"/>
      <c r="E380" s="440"/>
      <c r="F380" s="441"/>
      <c r="G380" s="441"/>
      <c r="H380" s="1"/>
      <c r="I380" s="1"/>
      <c r="J380" s="1"/>
      <c r="K380" s="1"/>
      <c r="L380" s="1"/>
      <c r="M380" s="1"/>
      <c r="N380" s="1"/>
      <c r="O380" s="1"/>
      <c r="P380" s="1"/>
      <c r="Q380" s="1"/>
      <c r="R380" s="1"/>
      <c r="S380" s="1"/>
      <c r="T380" s="1"/>
      <c r="U380" s="1"/>
      <c r="V380" s="1"/>
      <c r="W380" s="1"/>
      <c r="X380" s="1"/>
      <c r="Y380" s="1"/>
      <c r="Z380" s="1"/>
    </row>
    <row r="381" spans="1:26" ht="46.5" customHeight="1">
      <c r="A381" s="547" t="s">
        <v>1046</v>
      </c>
      <c r="B381" s="437" t="s">
        <v>1047</v>
      </c>
      <c r="C381" s="489" t="s">
        <v>1048</v>
      </c>
      <c r="D381" s="446">
        <v>0</v>
      </c>
      <c r="E381" s="440" t="s">
        <v>137</v>
      </c>
      <c r="F381" s="441"/>
      <c r="G381" s="441"/>
      <c r="H381" s="110"/>
      <c r="I381" s="110"/>
      <c r="J381" s="889"/>
      <c r="K381" s="514"/>
      <c r="L381" s="514"/>
      <c r="M381" s="1"/>
      <c r="N381" s="1"/>
      <c r="O381" s="1"/>
      <c r="P381" s="1"/>
      <c r="Q381" s="1"/>
      <c r="R381" s="1"/>
      <c r="S381" s="1"/>
      <c r="T381" s="1"/>
      <c r="U381" s="1"/>
      <c r="V381" s="1"/>
      <c r="W381" s="1"/>
      <c r="X381" s="1"/>
      <c r="Y381" s="1"/>
      <c r="Z381" s="1"/>
    </row>
    <row r="382" spans="1:26" ht="46.5" customHeight="1">
      <c r="A382" s="547"/>
      <c r="B382" s="437"/>
      <c r="C382" s="489" t="s">
        <v>1049</v>
      </c>
      <c r="D382" s="446">
        <v>0</v>
      </c>
      <c r="E382" s="440" t="s">
        <v>137</v>
      </c>
      <c r="F382" s="441"/>
      <c r="G382" s="441"/>
      <c r="H382" s="110"/>
      <c r="I382" s="110"/>
      <c r="J382" s="889"/>
      <c r="K382" s="514"/>
      <c r="L382" s="514"/>
      <c r="M382" s="1"/>
      <c r="N382" s="1"/>
      <c r="O382" s="1"/>
      <c r="P382" s="1"/>
      <c r="Q382" s="1"/>
      <c r="R382" s="1"/>
      <c r="S382" s="1"/>
      <c r="T382" s="1"/>
      <c r="U382" s="1"/>
      <c r="V382" s="1"/>
      <c r="W382" s="1"/>
      <c r="X382" s="1"/>
      <c r="Y382" s="1"/>
      <c r="Z382" s="1"/>
    </row>
    <row r="383" spans="1:26" ht="28.5" hidden="1" customHeight="1">
      <c r="A383" s="459" t="s">
        <v>1050</v>
      </c>
      <c r="B383" s="567" t="s">
        <v>1051</v>
      </c>
      <c r="C383" s="441"/>
      <c r="D383" s="439"/>
      <c r="E383" s="440"/>
      <c r="F383" s="441"/>
      <c r="G383" s="441"/>
      <c r="H383" s="1"/>
      <c r="I383" s="1"/>
      <c r="J383" s="1"/>
      <c r="K383" s="1"/>
      <c r="L383" s="1"/>
      <c r="M383" s="1"/>
      <c r="N383" s="1"/>
      <c r="O383" s="1"/>
      <c r="P383" s="1"/>
      <c r="Q383" s="1"/>
      <c r="R383" s="1"/>
      <c r="S383" s="1"/>
      <c r="T383" s="1"/>
      <c r="U383" s="1"/>
      <c r="V383" s="1"/>
      <c r="W383" s="1"/>
      <c r="X383" s="1"/>
      <c r="Y383" s="1"/>
      <c r="Z383" s="1"/>
    </row>
    <row r="384" spans="1:26" ht="28.5" hidden="1" customHeight="1">
      <c r="A384" s="459" t="s">
        <v>1052</v>
      </c>
      <c r="B384" s="437" t="s">
        <v>1053</v>
      </c>
      <c r="C384" s="441"/>
      <c r="D384" s="439"/>
      <c r="E384" s="440"/>
      <c r="F384" s="441"/>
      <c r="G384" s="441"/>
      <c r="H384" s="1"/>
      <c r="I384" s="1"/>
      <c r="J384" s="1"/>
      <c r="K384" s="1"/>
      <c r="L384" s="1"/>
      <c r="M384" s="1"/>
      <c r="N384" s="1"/>
      <c r="O384" s="1"/>
      <c r="P384" s="1"/>
      <c r="Q384" s="1"/>
      <c r="R384" s="1"/>
      <c r="S384" s="1"/>
      <c r="T384" s="1"/>
      <c r="U384" s="1"/>
      <c r="V384" s="1"/>
      <c r="W384" s="1"/>
      <c r="X384" s="1"/>
      <c r="Y384" s="1"/>
      <c r="Z384" s="1"/>
    </row>
    <row r="385" spans="1:26" ht="46.5" customHeight="1">
      <c r="A385" s="551" t="s">
        <v>1054</v>
      </c>
      <c r="B385" s="1188" t="s">
        <v>1055</v>
      </c>
      <c r="C385" s="1189"/>
      <c r="D385" s="1189"/>
      <c r="E385" s="1189"/>
      <c r="F385" s="1189"/>
      <c r="G385" s="1190"/>
      <c r="H385" s="110">
        <f>SUM(D386:D388)</f>
        <v>0</v>
      </c>
      <c r="I385" s="110">
        <f>COUNT(D386:D388)*2</f>
        <v>4</v>
      </c>
      <c r="J385" s="453"/>
      <c r="K385" s="514"/>
      <c r="L385" s="514"/>
      <c r="M385" s="1"/>
      <c r="N385" s="1"/>
      <c r="O385" s="1"/>
      <c r="P385" s="1"/>
      <c r="Q385" s="1"/>
      <c r="R385" s="1"/>
      <c r="S385" s="1"/>
      <c r="T385" s="1"/>
      <c r="U385" s="1"/>
      <c r="V385" s="1"/>
      <c r="W385" s="1"/>
      <c r="X385" s="1"/>
      <c r="Y385" s="1"/>
      <c r="Z385" s="1"/>
    </row>
    <row r="386" spans="1:26" ht="46.5" customHeight="1">
      <c r="A386" s="547" t="s">
        <v>1056</v>
      </c>
      <c r="B386" s="437" t="s">
        <v>1057</v>
      </c>
      <c r="C386" s="489" t="s">
        <v>1058</v>
      </c>
      <c r="D386" s="446">
        <v>0</v>
      </c>
      <c r="E386" s="440" t="s">
        <v>183</v>
      </c>
      <c r="F386" s="441"/>
      <c r="G386" s="441"/>
      <c r="H386" s="110"/>
      <c r="I386" s="110"/>
      <c r="J386" s="889"/>
      <c r="K386" s="514"/>
      <c r="L386" s="514"/>
      <c r="M386" s="1"/>
      <c r="N386" s="1"/>
      <c r="O386" s="1"/>
      <c r="P386" s="1"/>
      <c r="Q386" s="1"/>
      <c r="R386" s="1"/>
      <c r="S386" s="1"/>
      <c r="T386" s="1"/>
      <c r="U386" s="1"/>
      <c r="V386" s="1"/>
      <c r="W386" s="1"/>
      <c r="X386" s="1"/>
      <c r="Y386" s="1"/>
      <c r="Z386" s="1"/>
    </row>
    <row r="387" spans="1:26" ht="28.5" hidden="1" customHeight="1">
      <c r="A387" s="459" t="s">
        <v>1060</v>
      </c>
      <c r="B387" s="437" t="s">
        <v>1061</v>
      </c>
      <c r="C387" s="441"/>
      <c r="D387" s="446"/>
      <c r="E387" s="440"/>
      <c r="F387" s="441"/>
      <c r="G387" s="441"/>
      <c r="H387" s="1"/>
      <c r="I387" s="1"/>
      <c r="J387" s="1"/>
      <c r="K387" s="1"/>
      <c r="L387" s="1"/>
      <c r="M387" s="1"/>
      <c r="N387" s="1"/>
      <c r="O387" s="1"/>
      <c r="P387" s="1"/>
      <c r="Q387" s="1"/>
      <c r="R387" s="1"/>
      <c r="S387" s="1"/>
      <c r="T387" s="1"/>
      <c r="U387" s="1"/>
      <c r="V387" s="1"/>
      <c r="W387" s="1"/>
      <c r="X387" s="1"/>
      <c r="Y387" s="1"/>
      <c r="Z387" s="1"/>
    </row>
    <row r="388" spans="1:26" ht="46.5" customHeight="1">
      <c r="A388" s="547" t="s">
        <v>1062</v>
      </c>
      <c r="B388" s="437" t="s">
        <v>1063</v>
      </c>
      <c r="C388" s="342" t="s">
        <v>1472</v>
      </c>
      <c r="D388" s="446">
        <v>0</v>
      </c>
      <c r="E388" s="440" t="s">
        <v>137</v>
      </c>
      <c r="F388" s="441"/>
      <c r="G388" s="441"/>
      <c r="H388" s="110"/>
      <c r="I388" s="110"/>
      <c r="J388" s="887"/>
      <c r="K388" s="514"/>
      <c r="L388" s="514"/>
      <c r="M388" s="1"/>
      <c r="N388" s="1"/>
      <c r="O388" s="1"/>
      <c r="P388" s="1"/>
      <c r="Q388" s="1"/>
      <c r="R388" s="1"/>
      <c r="S388" s="1"/>
      <c r="T388" s="1"/>
      <c r="U388" s="1"/>
      <c r="V388" s="1"/>
      <c r="W388" s="1"/>
      <c r="X388" s="1"/>
      <c r="Y388" s="1"/>
      <c r="Z388" s="1"/>
    </row>
    <row r="389" spans="1:26" ht="46.5" customHeight="1">
      <c r="A389" s="551" t="s">
        <v>1065</v>
      </c>
      <c r="B389" s="1188" t="s">
        <v>1066</v>
      </c>
      <c r="C389" s="1189"/>
      <c r="D389" s="1189"/>
      <c r="E389" s="1189"/>
      <c r="F389" s="1189"/>
      <c r="G389" s="1190"/>
      <c r="H389" s="110">
        <f>SUM(D398:D403)</f>
        <v>0</v>
      </c>
      <c r="I389" s="110">
        <f>COUNT(D398:D403)*2</f>
        <v>12</v>
      </c>
      <c r="J389" s="453"/>
      <c r="K389" s="514"/>
      <c r="L389" s="514"/>
      <c r="M389" s="1"/>
      <c r="N389" s="1"/>
      <c r="O389" s="1"/>
      <c r="P389" s="1"/>
      <c r="Q389" s="1"/>
      <c r="R389" s="1"/>
      <c r="S389" s="1"/>
      <c r="T389" s="1"/>
      <c r="U389" s="1"/>
      <c r="V389" s="1"/>
      <c r="W389" s="1"/>
      <c r="X389" s="1"/>
      <c r="Y389" s="1"/>
      <c r="Z389" s="1"/>
    </row>
    <row r="390" spans="1:26" ht="28.5" hidden="1" customHeight="1">
      <c r="A390" s="459" t="s">
        <v>1067</v>
      </c>
      <c r="B390" s="437" t="s">
        <v>1068</v>
      </c>
      <c r="C390" s="441"/>
      <c r="D390" s="439"/>
      <c r="E390" s="440"/>
      <c r="F390" s="441"/>
      <c r="G390" s="441"/>
      <c r="H390" s="1"/>
      <c r="I390" s="1"/>
      <c r="J390" s="1"/>
      <c r="K390" s="1"/>
      <c r="L390" s="1"/>
      <c r="M390" s="1"/>
      <c r="N390" s="1"/>
      <c r="O390" s="1"/>
      <c r="P390" s="1"/>
      <c r="Q390" s="1"/>
      <c r="R390" s="1"/>
      <c r="S390" s="1"/>
      <c r="T390" s="1"/>
      <c r="U390" s="1"/>
      <c r="V390" s="1"/>
      <c r="W390" s="1"/>
      <c r="X390" s="1"/>
      <c r="Y390" s="1"/>
      <c r="Z390" s="1"/>
    </row>
    <row r="391" spans="1:26" ht="28.5" hidden="1" customHeight="1">
      <c r="A391" s="459" t="s">
        <v>1069</v>
      </c>
      <c r="B391" s="437" t="s">
        <v>1070</v>
      </c>
      <c r="C391" s="441"/>
      <c r="D391" s="439"/>
      <c r="E391" s="440"/>
      <c r="F391" s="441"/>
      <c r="G391" s="441"/>
      <c r="H391" s="1"/>
      <c r="I391" s="1"/>
      <c r="J391" s="1"/>
      <c r="K391" s="1"/>
      <c r="L391" s="1"/>
      <c r="M391" s="1"/>
      <c r="N391" s="1"/>
      <c r="O391" s="1"/>
      <c r="P391" s="1"/>
      <c r="Q391" s="1"/>
      <c r="R391" s="1"/>
      <c r="S391" s="1"/>
      <c r="T391" s="1"/>
      <c r="U391" s="1"/>
      <c r="V391" s="1"/>
      <c r="W391" s="1"/>
      <c r="X391" s="1"/>
      <c r="Y391" s="1"/>
      <c r="Z391" s="1"/>
    </row>
    <row r="392" spans="1:26" ht="28.5" hidden="1" customHeight="1">
      <c r="A392" s="459" t="s">
        <v>1071</v>
      </c>
      <c r="B392" s="437" t="s">
        <v>1072</v>
      </c>
      <c r="C392" s="441"/>
      <c r="D392" s="439"/>
      <c r="E392" s="440"/>
      <c r="F392" s="441"/>
      <c r="G392" s="441"/>
      <c r="H392" s="1"/>
      <c r="I392" s="1"/>
      <c r="J392" s="1"/>
      <c r="K392" s="1"/>
      <c r="L392" s="1"/>
      <c r="M392" s="1"/>
      <c r="N392" s="1"/>
      <c r="O392" s="1"/>
      <c r="P392" s="1"/>
      <c r="Q392" s="1"/>
      <c r="R392" s="1"/>
      <c r="S392" s="1"/>
      <c r="T392" s="1"/>
      <c r="U392" s="1"/>
      <c r="V392" s="1"/>
      <c r="W392" s="1"/>
      <c r="X392" s="1"/>
      <c r="Y392" s="1"/>
      <c r="Z392" s="1"/>
    </row>
    <row r="393" spans="1:26" ht="28.5" hidden="1" customHeight="1">
      <c r="A393" s="459" t="s">
        <v>1074</v>
      </c>
      <c r="B393" s="437" t="s">
        <v>1075</v>
      </c>
      <c r="C393" s="441"/>
      <c r="D393" s="439"/>
      <c r="E393" s="440"/>
      <c r="F393" s="441"/>
      <c r="G393" s="441"/>
      <c r="H393" s="1"/>
      <c r="I393" s="1"/>
      <c r="J393" s="1"/>
      <c r="K393" s="1"/>
      <c r="L393" s="1"/>
      <c r="M393" s="1"/>
      <c r="N393" s="1"/>
      <c r="O393" s="1"/>
      <c r="P393" s="1"/>
      <c r="Q393" s="1"/>
      <c r="R393" s="1"/>
      <c r="S393" s="1"/>
      <c r="T393" s="1"/>
      <c r="U393" s="1"/>
      <c r="V393" s="1"/>
      <c r="W393" s="1"/>
      <c r="X393" s="1"/>
      <c r="Y393" s="1"/>
      <c r="Z393" s="1"/>
    </row>
    <row r="394" spans="1:26" ht="28.5" hidden="1" customHeight="1">
      <c r="A394" s="459" t="s">
        <v>1076</v>
      </c>
      <c r="B394" s="437" t="s">
        <v>1077</v>
      </c>
      <c r="C394" s="441"/>
      <c r="D394" s="439"/>
      <c r="E394" s="440"/>
      <c r="F394" s="441"/>
      <c r="G394" s="441"/>
      <c r="H394" s="1"/>
      <c r="I394" s="1"/>
      <c r="J394" s="1"/>
      <c r="K394" s="1"/>
      <c r="L394" s="1"/>
      <c r="M394" s="1"/>
      <c r="N394" s="1"/>
      <c r="O394" s="1"/>
      <c r="P394" s="1"/>
      <c r="Q394" s="1"/>
      <c r="R394" s="1"/>
      <c r="S394" s="1"/>
      <c r="T394" s="1"/>
      <c r="U394" s="1"/>
      <c r="V394" s="1"/>
      <c r="W394" s="1"/>
      <c r="X394" s="1"/>
      <c r="Y394" s="1"/>
      <c r="Z394" s="1"/>
    </row>
    <row r="395" spans="1:26" ht="28.5" hidden="1" customHeight="1">
      <c r="A395" s="459" t="s">
        <v>1080</v>
      </c>
      <c r="B395" s="437" t="s">
        <v>1081</v>
      </c>
      <c r="C395" s="441"/>
      <c r="D395" s="439"/>
      <c r="E395" s="440"/>
      <c r="F395" s="441"/>
      <c r="G395" s="441"/>
      <c r="H395" s="1"/>
      <c r="I395" s="1"/>
      <c r="J395" s="1"/>
      <c r="K395" s="1"/>
      <c r="L395" s="1"/>
      <c r="M395" s="1"/>
      <c r="N395" s="1"/>
      <c r="O395" s="1"/>
      <c r="P395" s="1"/>
      <c r="Q395" s="1"/>
      <c r="R395" s="1"/>
      <c r="S395" s="1"/>
      <c r="T395" s="1"/>
      <c r="U395" s="1"/>
      <c r="V395" s="1"/>
      <c r="W395" s="1"/>
      <c r="X395" s="1"/>
      <c r="Y395" s="1"/>
      <c r="Z395" s="1"/>
    </row>
    <row r="396" spans="1:26" ht="28.5" hidden="1" customHeight="1">
      <c r="A396" s="459" t="s">
        <v>1082</v>
      </c>
      <c r="B396" s="437" t="s">
        <v>1083</v>
      </c>
      <c r="C396" s="441"/>
      <c r="D396" s="439"/>
      <c r="E396" s="440"/>
      <c r="F396" s="441"/>
      <c r="G396" s="441"/>
      <c r="H396" s="1"/>
      <c r="I396" s="1"/>
      <c r="J396" s="1"/>
      <c r="K396" s="1"/>
      <c r="L396" s="1"/>
      <c r="M396" s="1"/>
      <c r="N396" s="1"/>
      <c r="O396" s="1"/>
      <c r="P396" s="1"/>
      <c r="Q396" s="1"/>
      <c r="R396" s="1"/>
      <c r="S396" s="1"/>
      <c r="T396" s="1"/>
      <c r="U396" s="1"/>
      <c r="V396" s="1"/>
      <c r="W396" s="1"/>
      <c r="X396" s="1"/>
      <c r="Y396" s="1"/>
      <c r="Z396" s="1"/>
    </row>
    <row r="397" spans="1:26" ht="28.5" hidden="1" customHeight="1">
      <c r="A397" s="459" t="s">
        <v>1085</v>
      </c>
      <c r="B397" s="437" t="s">
        <v>1086</v>
      </c>
      <c r="C397" s="441"/>
      <c r="D397" s="439"/>
      <c r="E397" s="440"/>
      <c r="F397" s="441"/>
      <c r="G397" s="441"/>
      <c r="H397" s="1"/>
      <c r="I397" s="1"/>
      <c r="J397" s="1"/>
      <c r="K397" s="1"/>
      <c r="L397" s="1"/>
      <c r="M397" s="1"/>
      <c r="N397" s="1"/>
      <c r="O397" s="1"/>
      <c r="P397" s="1"/>
      <c r="Q397" s="1"/>
      <c r="R397" s="1"/>
      <c r="S397" s="1"/>
      <c r="T397" s="1"/>
      <c r="U397" s="1"/>
      <c r="V397" s="1"/>
      <c r="W397" s="1"/>
      <c r="X397" s="1"/>
      <c r="Y397" s="1"/>
      <c r="Z397" s="1"/>
    </row>
    <row r="398" spans="1:26" ht="46.5" customHeight="1">
      <c r="A398" s="547" t="s">
        <v>1088</v>
      </c>
      <c r="B398" s="437" t="s">
        <v>1089</v>
      </c>
      <c r="C398" s="342" t="s">
        <v>1485</v>
      </c>
      <c r="D398" s="446">
        <v>0</v>
      </c>
      <c r="E398" s="440" t="s">
        <v>667</v>
      </c>
      <c r="F398" s="441"/>
      <c r="G398" s="441"/>
      <c r="H398" s="110"/>
      <c r="I398" s="110"/>
      <c r="J398" s="887"/>
      <c r="K398" s="514"/>
      <c r="L398" s="514"/>
      <c r="M398" s="1"/>
      <c r="N398" s="1"/>
      <c r="O398" s="1"/>
      <c r="P398" s="1"/>
      <c r="Q398" s="1"/>
      <c r="R398" s="1"/>
      <c r="S398" s="1"/>
      <c r="T398" s="1"/>
      <c r="U398" s="1"/>
      <c r="V398" s="1"/>
      <c r="W398" s="1"/>
      <c r="X398" s="1"/>
      <c r="Y398" s="1"/>
      <c r="Z398" s="1"/>
    </row>
    <row r="399" spans="1:26" ht="46.5" customHeight="1">
      <c r="A399" s="547"/>
      <c r="B399" s="484"/>
      <c r="C399" s="342" t="s">
        <v>1486</v>
      </c>
      <c r="D399" s="446">
        <v>0</v>
      </c>
      <c r="E399" s="440" t="s">
        <v>87</v>
      </c>
      <c r="F399" s="441"/>
      <c r="G399" s="441"/>
      <c r="H399" s="110"/>
      <c r="I399" s="110"/>
      <c r="J399" s="887"/>
      <c r="K399" s="514"/>
      <c r="L399" s="514"/>
      <c r="M399" s="1"/>
      <c r="N399" s="1"/>
      <c r="O399" s="1"/>
      <c r="P399" s="1"/>
      <c r="Q399" s="1"/>
      <c r="R399" s="1"/>
      <c r="S399" s="1"/>
      <c r="T399" s="1"/>
      <c r="U399" s="1"/>
      <c r="V399" s="1"/>
      <c r="W399" s="1"/>
      <c r="X399" s="1"/>
      <c r="Y399" s="1"/>
      <c r="Z399" s="1"/>
    </row>
    <row r="400" spans="1:26" ht="46.5" customHeight="1">
      <c r="A400" s="547"/>
      <c r="B400" s="484"/>
      <c r="C400" s="342" t="s">
        <v>2328</v>
      </c>
      <c r="D400" s="446">
        <v>0</v>
      </c>
      <c r="E400" s="440" t="s">
        <v>667</v>
      </c>
      <c r="F400" s="441"/>
      <c r="G400" s="441"/>
      <c r="H400" s="110"/>
      <c r="I400" s="110"/>
      <c r="J400" s="887"/>
      <c r="K400" s="514"/>
      <c r="L400" s="514"/>
      <c r="M400" s="1"/>
      <c r="N400" s="1"/>
      <c r="O400" s="1"/>
      <c r="P400" s="1"/>
      <c r="Q400" s="1"/>
      <c r="R400" s="1"/>
      <c r="S400" s="1"/>
      <c r="T400" s="1"/>
      <c r="U400" s="1"/>
      <c r="V400" s="1"/>
      <c r="W400" s="1"/>
      <c r="X400" s="1"/>
      <c r="Y400" s="1"/>
      <c r="Z400" s="1"/>
    </row>
    <row r="401" spans="1:26" ht="46.5" customHeight="1">
      <c r="A401" s="547"/>
      <c r="B401" s="484"/>
      <c r="C401" s="342" t="s">
        <v>1492</v>
      </c>
      <c r="D401" s="446">
        <v>0</v>
      </c>
      <c r="E401" s="440" t="s">
        <v>137</v>
      </c>
      <c r="F401" s="441"/>
      <c r="G401" s="441"/>
      <c r="H401" s="110"/>
      <c r="I401" s="110"/>
      <c r="J401" s="887"/>
      <c r="K401" s="514"/>
      <c r="L401" s="514"/>
      <c r="M401" s="1"/>
      <c r="N401" s="1"/>
      <c r="O401" s="1"/>
      <c r="P401" s="1"/>
      <c r="Q401" s="1"/>
      <c r="R401" s="1"/>
      <c r="S401" s="1"/>
      <c r="T401" s="1"/>
      <c r="U401" s="1"/>
      <c r="V401" s="1"/>
      <c r="W401" s="1"/>
      <c r="X401" s="1"/>
      <c r="Y401" s="1"/>
      <c r="Z401" s="1"/>
    </row>
    <row r="402" spans="1:26" ht="46.5" customHeight="1">
      <c r="A402" s="547"/>
      <c r="B402" s="441"/>
      <c r="C402" s="342" t="s">
        <v>2445</v>
      </c>
      <c r="D402" s="446">
        <v>0</v>
      </c>
      <c r="E402" s="440" t="s">
        <v>667</v>
      </c>
      <c r="F402" s="441"/>
      <c r="G402" s="441"/>
      <c r="H402" s="110"/>
      <c r="I402" s="110"/>
      <c r="J402" s="887"/>
      <c r="K402" s="514"/>
      <c r="L402" s="514"/>
      <c r="M402" s="1"/>
      <c r="N402" s="1"/>
      <c r="O402" s="1"/>
      <c r="P402" s="1"/>
      <c r="Q402" s="1"/>
      <c r="R402" s="1"/>
      <c r="S402" s="1"/>
      <c r="T402" s="1"/>
      <c r="U402" s="1"/>
      <c r="V402" s="1"/>
      <c r="W402" s="1"/>
      <c r="X402" s="1"/>
      <c r="Y402" s="1"/>
      <c r="Z402" s="1"/>
    </row>
    <row r="403" spans="1:26" ht="46.5" customHeight="1">
      <c r="A403" s="547" t="s">
        <v>1090</v>
      </c>
      <c r="B403" s="437" t="s">
        <v>1091</v>
      </c>
      <c r="C403" s="342" t="s">
        <v>1500</v>
      </c>
      <c r="D403" s="446">
        <v>0</v>
      </c>
      <c r="E403" s="440" t="s">
        <v>667</v>
      </c>
      <c r="F403" s="441"/>
      <c r="G403" s="441"/>
      <c r="H403" s="110"/>
      <c r="I403" s="110"/>
      <c r="J403" s="887"/>
      <c r="K403" s="514"/>
      <c r="L403" s="514"/>
      <c r="M403" s="1"/>
      <c r="N403" s="1"/>
      <c r="O403" s="1"/>
      <c r="P403" s="1"/>
      <c r="Q403" s="1"/>
      <c r="R403" s="1"/>
      <c r="S403" s="1"/>
      <c r="T403" s="1"/>
      <c r="U403" s="1"/>
      <c r="V403" s="1"/>
      <c r="W403" s="1"/>
      <c r="X403" s="1"/>
      <c r="Y403" s="1"/>
      <c r="Z403" s="1"/>
    </row>
    <row r="404" spans="1:26" ht="46.5" customHeight="1">
      <c r="A404" s="547" t="s">
        <v>1093</v>
      </c>
      <c r="B404" s="1188" t="s">
        <v>2338</v>
      </c>
      <c r="C404" s="1189"/>
      <c r="D404" s="1189"/>
      <c r="E404" s="1189"/>
      <c r="F404" s="1189"/>
      <c r="G404" s="1190"/>
      <c r="H404" s="110">
        <f>SUM(D405)</f>
        <v>0</v>
      </c>
      <c r="I404" s="110">
        <f>COUNT(D405)*2</f>
        <v>2</v>
      </c>
      <c r="J404" s="453"/>
      <c r="K404" s="514"/>
      <c r="L404" s="514"/>
      <c r="M404" s="1"/>
      <c r="N404" s="1"/>
      <c r="O404" s="1"/>
      <c r="P404" s="1"/>
      <c r="Q404" s="1"/>
      <c r="R404" s="1"/>
      <c r="S404" s="1"/>
      <c r="T404" s="1"/>
      <c r="U404" s="1"/>
      <c r="V404" s="1"/>
      <c r="W404" s="1"/>
      <c r="X404" s="1"/>
      <c r="Y404" s="1"/>
      <c r="Z404" s="1"/>
    </row>
    <row r="405" spans="1:26" ht="46.5" customHeight="1">
      <c r="A405" s="547" t="s">
        <v>1096</v>
      </c>
      <c r="B405" s="437" t="s">
        <v>2341</v>
      </c>
      <c r="C405" s="342" t="s">
        <v>2449</v>
      </c>
      <c r="D405" s="446">
        <v>0</v>
      </c>
      <c r="E405" s="440" t="s">
        <v>137</v>
      </c>
      <c r="F405" s="441"/>
      <c r="G405" s="441"/>
      <c r="H405" s="110"/>
      <c r="I405" s="110"/>
      <c r="J405" s="887"/>
      <c r="K405" s="514"/>
      <c r="L405" s="514"/>
      <c r="M405" s="1"/>
      <c r="N405" s="1"/>
      <c r="O405" s="1"/>
      <c r="P405" s="1"/>
      <c r="Q405" s="1"/>
      <c r="R405" s="1"/>
      <c r="S405" s="1"/>
      <c r="T405" s="1"/>
      <c r="U405" s="1"/>
      <c r="V405" s="1"/>
      <c r="W405" s="1"/>
      <c r="X405" s="1"/>
      <c r="Y405" s="1"/>
      <c r="Z405" s="1"/>
    </row>
    <row r="406" spans="1:26" ht="28.5" hidden="1" customHeight="1">
      <c r="A406" s="548" t="s">
        <v>1099</v>
      </c>
      <c r="B406" s="437" t="s">
        <v>2343</v>
      </c>
      <c r="C406" s="441"/>
      <c r="D406" s="439"/>
      <c r="E406" s="440"/>
      <c r="F406" s="441"/>
      <c r="G406" s="441"/>
      <c r="H406" s="1"/>
      <c r="I406" s="1"/>
      <c r="J406" s="1"/>
      <c r="K406" s="1"/>
      <c r="L406" s="1"/>
      <c r="M406" s="1"/>
      <c r="N406" s="1"/>
      <c r="O406" s="1"/>
      <c r="P406" s="1"/>
      <c r="Q406" s="1"/>
      <c r="R406" s="1"/>
      <c r="S406" s="1"/>
      <c r="T406" s="1"/>
      <c r="U406" s="1"/>
      <c r="V406" s="1"/>
      <c r="W406" s="1"/>
      <c r="X406" s="1"/>
      <c r="Y406" s="1"/>
      <c r="Z406" s="1"/>
    </row>
    <row r="407" spans="1:26" ht="28.5" hidden="1" customHeight="1">
      <c r="A407" s="548" t="s">
        <v>1101</v>
      </c>
      <c r="B407" s="437" t="s">
        <v>2347</v>
      </c>
      <c r="C407" s="441"/>
      <c r="D407" s="439"/>
      <c r="E407" s="440"/>
      <c r="F407" s="441"/>
      <c r="G407" s="441"/>
      <c r="H407" s="1"/>
      <c r="I407" s="1"/>
      <c r="J407" s="1"/>
      <c r="K407" s="1"/>
      <c r="L407" s="1"/>
      <c r="M407" s="1"/>
      <c r="N407" s="1"/>
      <c r="O407" s="1"/>
      <c r="P407" s="1"/>
      <c r="Q407" s="1"/>
      <c r="R407" s="1"/>
      <c r="S407" s="1"/>
      <c r="T407" s="1"/>
      <c r="U407" s="1"/>
      <c r="V407" s="1"/>
      <c r="W407" s="1"/>
      <c r="X407" s="1"/>
      <c r="Y407" s="1"/>
      <c r="Z407" s="1"/>
    </row>
    <row r="408" spans="1:26" ht="28.5" hidden="1" customHeight="1">
      <c r="A408" s="556" t="s">
        <v>1104</v>
      </c>
      <c r="B408" s="1188" t="s">
        <v>2348</v>
      </c>
      <c r="C408" s="1189"/>
      <c r="D408" s="1189"/>
      <c r="E408" s="1189"/>
      <c r="F408" s="1189"/>
      <c r="G408" s="1190"/>
      <c r="H408" s="1"/>
      <c r="I408" s="1"/>
      <c r="J408" s="1"/>
      <c r="K408" s="1"/>
      <c r="L408" s="1"/>
      <c r="M408" s="1"/>
      <c r="N408" s="1"/>
      <c r="O408" s="1"/>
      <c r="P408" s="1"/>
      <c r="Q408" s="1"/>
      <c r="R408" s="1"/>
      <c r="S408" s="1"/>
      <c r="T408" s="1"/>
      <c r="U408" s="1"/>
      <c r="V408" s="1"/>
      <c r="W408" s="1"/>
      <c r="X408" s="1"/>
      <c r="Y408" s="1"/>
      <c r="Z408" s="1"/>
    </row>
    <row r="409" spans="1:26" ht="28.5" hidden="1" customHeight="1">
      <c r="A409" s="548" t="s">
        <v>1107</v>
      </c>
      <c r="B409" s="437" t="s">
        <v>2349</v>
      </c>
      <c r="C409" s="441"/>
      <c r="D409" s="439"/>
      <c r="E409" s="440"/>
      <c r="F409" s="441"/>
      <c r="G409" s="441"/>
      <c r="H409" s="1"/>
      <c r="I409" s="1"/>
      <c r="J409" s="1"/>
      <c r="K409" s="1"/>
      <c r="L409" s="1"/>
      <c r="M409" s="1"/>
      <c r="N409" s="1"/>
      <c r="O409" s="1"/>
      <c r="P409" s="1"/>
      <c r="Q409" s="1"/>
      <c r="R409" s="1"/>
      <c r="S409" s="1"/>
      <c r="T409" s="1"/>
      <c r="U409" s="1"/>
      <c r="V409" s="1"/>
      <c r="W409" s="1"/>
      <c r="X409" s="1"/>
      <c r="Y409" s="1"/>
      <c r="Z409" s="1"/>
    </row>
    <row r="410" spans="1:26" ht="28.5" hidden="1" customHeight="1">
      <c r="A410" s="548" t="s">
        <v>1110</v>
      </c>
      <c r="B410" s="437" t="s">
        <v>2350</v>
      </c>
      <c r="C410" s="441"/>
      <c r="D410" s="439"/>
      <c r="E410" s="440"/>
      <c r="F410" s="441"/>
      <c r="G410" s="441"/>
      <c r="H410" s="1"/>
      <c r="I410" s="1"/>
      <c r="J410" s="1"/>
      <c r="K410" s="1"/>
      <c r="L410" s="1"/>
      <c r="M410" s="1"/>
      <c r="N410" s="1"/>
      <c r="O410" s="1"/>
      <c r="P410" s="1"/>
      <c r="Q410" s="1"/>
      <c r="R410" s="1"/>
      <c r="S410" s="1"/>
      <c r="T410" s="1"/>
      <c r="U410" s="1"/>
      <c r="V410" s="1"/>
      <c r="W410" s="1"/>
      <c r="X410" s="1"/>
      <c r="Y410" s="1"/>
      <c r="Z410" s="1"/>
    </row>
    <row r="411" spans="1:26" ht="28.5" hidden="1" customHeight="1">
      <c r="A411" s="548" t="s">
        <v>1113</v>
      </c>
      <c r="B411" s="437" t="s">
        <v>2352</v>
      </c>
      <c r="C411" s="441"/>
      <c r="D411" s="439"/>
      <c r="E411" s="440"/>
      <c r="F411" s="441"/>
      <c r="G411" s="441"/>
      <c r="H411" s="1"/>
      <c r="I411" s="1"/>
      <c r="J411" s="1"/>
      <c r="K411" s="1"/>
      <c r="L411" s="1"/>
      <c r="M411" s="1"/>
      <c r="N411" s="1"/>
      <c r="O411" s="1"/>
      <c r="P411" s="1"/>
      <c r="Q411" s="1"/>
      <c r="R411" s="1"/>
      <c r="S411" s="1"/>
      <c r="T411" s="1"/>
      <c r="U411" s="1"/>
      <c r="V411" s="1"/>
      <c r="W411" s="1"/>
      <c r="X411" s="1"/>
      <c r="Y411" s="1"/>
      <c r="Z411" s="1"/>
    </row>
    <row r="412" spans="1:26" ht="28.5" hidden="1" customHeight="1">
      <c r="A412" s="548" t="s">
        <v>1116</v>
      </c>
      <c r="B412" s="437" t="s">
        <v>2353</v>
      </c>
      <c r="C412" s="441"/>
      <c r="D412" s="439"/>
      <c r="E412" s="440"/>
      <c r="F412" s="441"/>
      <c r="G412" s="441"/>
      <c r="H412" s="1"/>
      <c r="I412" s="1"/>
      <c r="J412" s="1"/>
      <c r="K412" s="1"/>
      <c r="L412" s="1"/>
      <c r="M412" s="1"/>
      <c r="N412" s="1"/>
      <c r="O412" s="1"/>
      <c r="P412" s="1"/>
      <c r="Q412" s="1"/>
      <c r="R412" s="1"/>
      <c r="S412" s="1"/>
      <c r="T412" s="1"/>
      <c r="U412" s="1"/>
      <c r="V412" s="1"/>
      <c r="W412" s="1"/>
      <c r="X412" s="1"/>
      <c r="Y412" s="1"/>
      <c r="Z412" s="1"/>
    </row>
    <row r="413" spans="1:26" ht="46.5" customHeight="1">
      <c r="A413" s="557" t="s">
        <v>1120</v>
      </c>
      <c r="B413" s="1188" t="s">
        <v>1121</v>
      </c>
      <c r="C413" s="1189"/>
      <c r="D413" s="1189"/>
      <c r="E413" s="1189"/>
      <c r="F413" s="1189"/>
      <c r="G413" s="1190"/>
      <c r="H413" s="110">
        <f>SUM(D414:D417)</f>
        <v>0</v>
      </c>
      <c r="I413" s="110">
        <f>COUNT(D414:D417)*2</f>
        <v>8</v>
      </c>
      <c r="J413" s="453"/>
      <c r="K413" s="514"/>
      <c r="L413" s="514"/>
      <c r="M413" s="1"/>
      <c r="N413" s="1"/>
      <c r="O413" s="1"/>
      <c r="P413" s="1"/>
      <c r="Q413" s="1"/>
      <c r="R413" s="1"/>
      <c r="S413" s="1"/>
      <c r="T413" s="1"/>
      <c r="U413" s="1"/>
      <c r="V413" s="1"/>
      <c r="W413" s="1"/>
      <c r="X413" s="1"/>
      <c r="Y413" s="1"/>
      <c r="Z413" s="1"/>
    </row>
    <row r="414" spans="1:26" ht="46.5" customHeight="1">
      <c r="A414" s="547" t="s">
        <v>1123</v>
      </c>
      <c r="B414" s="437" t="s">
        <v>1124</v>
      </c>
      <c r="C414" s="484" t="s">
        <v>1536</v>
      </c>
      <c r="D414" s="446">
        <v>0</v>
      </c>
      <c r="E414" s="440" t="s">
        <v>350</v>
      </c>
      <c r="F414" s="441"/>
      <c r="G414" s="441"/>
      <c r="H414" s="110"/>
      <c r="I414" s="110"/>
      <c r="J414" s="890"/>
      <c r="K414" s="514"/>
      <c r="L414" s="514"/>
      <c r="M414" s="1"/>
      <c r="N414" s="1"/>
      <c r="O414" s="1"/>
      <c r="P414" s="1"/>
      <c r="Q414" s="1"/>
      <c r="R414" s="1"/>
      <c r="S414" s="1"/>
      <c r="T414" s="1"/>
      <c r="U414" s="1"/>
      <c r="V414" s="1"/>
      <c r="W414" s="1"/>
      <c r="X414" s="1"/>
      <c r="Y414" s="1"/>
      <c r="Z414" s="1"/>
    </row>
    <row r="415" spans="1:26" ht="46.5" customHeight="1">
      <c r="A415" s="547"/>
      <c r="B415" s="437"/>
      <c r="C415" s="489" t="s">
        <v>1537</v>
      </c>
      <c r="D415" s="446">
        <v>0</v>
      </c>
      <c r="E415" s="440" t="s">
        <v>667</v>
      </c>
      <c r="F415" s="441"/>
      <c r="G415" s="441"/>
      <c r="H415" s="110"/>
      <c r="I415" s="110"/>
      <c r="J415" s="889"/>
      <c r="K415" s="514"/>
      <c r="L415" s="514"/>
      <c r="M415" s="1"/>
      <c r="N415" s="1"/>
      <c r="O415" s="1"/>
      <c r="P415" s="1"/>
      <c r="Q415" s="1"/>
      <c r="R415" s="1"/>
      <c r="S415" s="1"/>
      <c r="T415" s="1"/>
      <c r="U415" s="1"/>
      <c r="V415" s="1"/>
      <c r="W415" s="1"/>
      <c r="X415" s="1"/>
      <c r="Y415" s="1"/>
      <c r="Z415" s="1"/>
    </row>
    <row r="416" spans="1:26" ht="46.5" customHeight="1">
      <c r="A416" s="465" t="s">
        <v>1125</v>
      </c>
      <c r="B416" s="437" t="s">
        <v>1126</v>
      </c>
      <c r="C416" s="342" t="s">
        <v>2367</v>
      </c>
      <c r="D416" s="446">
        <v>0</v>
      </c>
      <c r="E416" s="440" t="s">
        <v>137</v>
      </c>
      <c r="F416" s="342" t="s">
        <v>2462</v>
      </c>
      <c r="G416" s="441"/>
      <c r="H416" s="110"/>
      <c r="I416" s="110"/>
      <c r="J416" s="887"/>
      <c r="K416" s="514"/>
      <c r="L416" s="514"/>
      <c r="M416" s="1"/>
      <c r="N416" s="1"/>
      <c r="O416" s="1"/>
      <c r="P416" s="1"/>
      <c r="Q416" s="1"/>
      <c r="R416" s="1"/>
      <c r="S416" s="1"/>
      <c r="T416" s="1"/>
      <c r="U416" s="1"/>
      <c r="V416" s="1"/>
      <c r="W416" s="1"/>
      <c r="X416" s="1"/>
      <c r="Y416" s="1"/>
      <c r="Z416" s="1"/>
    </row>
    <row r="417" spans="1:26" ht="46.5" customHeight="1">
      <c r="A417" s="432"/>
      <c r="B417" s="437"/>
      <c r="C417" s="342" t="s">
        <v>2364</v>
      </c>
      <c r="D417" s="446">
        <v>0</v>
      </c>
      <c r="E417" s="440" t="s">
        <v>667</v>
      </c>
      <c r="F417" s="342" t="s">
        <v>2463</v>
      </c>
      <c r="G417" s="441"/>
      <c r="H417" s="110"/>
      <c r="I417" s="110"/>
      <c r="J417" s="887"/>
      <c r="K417" s="514"/>
      <c r="L417" s="514"/>
      <c r="M417" s="1"/>
      <c r="N417" s="1"/>
      <c r="O417" s="1"/>
      <c r="P417" s="1"/>
      <c r="Q417" s="1"/>
      <c r="R417" s="1"/>
      <c r="S417" s="1"/>
      <c r="T417" s="1"/>
      <c r="U417" s="1"/>
      <c r="V417" s="1"/>
      <c r="W417" s="1"/>
      <c r="X417" s="1"/>
      <c r="Y417" s="1"/>
      <c r="Z417" s="1"/>
    </row>
    <row r="418" spans="1:26" ht="30" hidden="1" customHeight="1">
      <c r="A418" s="460" t="s">
        <v>1127</v>
      </c>
      <c r="B418" s="437" t="s">
        <v>1130</v>
      </c>
      <c r="C418" s="441"/>
      <c r="D418" s="439"/>
      <c r="E418" s="440"/>
      <c r="F418" s="441"/>
      <c r="G418" s="441"/>
      <c r="H418" s="1"/>
      <c r="I418" s="1"/>
      <c r="J418" s="1"/>
      <c r="K418" s="1"/>
      <c r="L418" s="1"/>
      <c r="M418" s="1"/>
      <c r="N418" s="1"/>
      <c r="O418" s="1"/>
      <c r="P418" s="1"/>
      <c r="Q418" s="1"/>
      <c r="R418" s="1"/>
      <c r="S418" s="1"/>
      <c r="T418" s="1"/>
      <c r="U418" s="1"/>
      <c r="V418" s="1"/>
      <c r="W418" s="1"/>
      <c r="X418" s="1"/>
      <c r="Y418" s="1"/>
      <c r="Z418" s="1"/>
    </row>
    <row r="419" spans="1:26" ht="46.5" customHeight="1">
      <c r="A419" s="432"/>
      <c r="B419" s="1191" t="s">
        <v>2466</v>
      </c>
      <c r="C419" s="1192"/>
      <c r="D419" s="1192"/>
      <c r="E419" s="1192"/>
      <c r="F419" s="1192"/>
      <c r="G419" s="1193"/>
      <c r="H419" s="110"/>
      <c r="I419" s="110"/>
      <c r="J419" s="453"/>
      <c r="K419" s="514"/>
      <c r="L419" s="514"/>
      <c r="M419" s="1"/>
      <c r="N419" s="1"/>
      <c r="O419" s="1"/>
      <c r="P419" s="1"/>
      <c r="Q419" s="1"/>
      <c r="R419" s="1"/>
      <c r="S419" s="1"/>
      <c r="T419" s="1"/>
      <c r="U419" s="1"/>
      <c r="V419" s="1"/>
      <c r="W419" s="1"/>
      <c r="X419" s="1"/>
      <c r="Y419" s="1"/>
      <c r="Z419" s="1"/>
    </row>
    <row r="420" spans="1:26" ht="46.5" customHeight="1">
      <c r="A420" s="558" t="s">
        <v>1136</v>
      </c>
      <c r="B420" s="1188" t="s">
        <v>2374</v>
      </c>
      <c r="C420" s="1189"/>
      <c r="D420" s="1189"/>
      <c r="E420" s="1189"/>
      <c r="F420" s="1189"/>
      <c r="G420" s="1190"/>
      <c r="H420" s="110">
        <f>SUM(D421:D429)</f>
        <v>0</v>
      </c>
      <c r="I420" s="110">
        <f>COUNT(D421:D429)*2</f>
        <v>14</v>
      </c>
      <c r="J420" s="453"/>
      <c r="K420" s="514"/>
      <c r="L420" s="514"/>
      <c r="M420" s="1"/>
      <c r="N420" s="1"/>
      <c r="O420" s="1"/>
      <c r="P420" s="1"/>
      <c r="Q420" s="1"/>
      <c r="R420" s="1"/>
      <c r="S420" s="1"/>
      <c r="T420" s="1"/>
      <c r="U420" s="1"/>
      <c r="V420" s="1"/>
      <c r="W420" s="1"/>
      <c r="X420" s="1"/>
      <c r="Y420" s="1"/>
      <c r="Z420" s="1"/>
    </row>
    <row r="421" spans="1:26" ht="46.5" customHeight="1">
      <c r="A421" s="547" t="s">
        <v>1142</v>
      </c>
      <c r="B421" s="437" t="s">
        <v>1143</v>
      </c>
      <c r="C421" s="437" t="s">
        <v>1144</v>
      </c>
      <c r="D421" s="446">
        <v>0</v>
      </c>
      <c r="E421" s="440" t="s">
        <v>780</v>
      </c>
      <c r="F421" s="441"/>
      <c r="G421" s="441"/>
      <c r="H421" s="110"/>
      <c r="I421" s="110"/>
      <c r="J421" s="891"/>
      <c r="K421" s="514"/>
      <c r="L421" s="514"/>
      <c r="M421" s="1"/>
      <c r="N421" s="1"/>
      <c r="O421" s="1"/>
      <c r="P421" s="1"/>
      <c r="Q421" s="1"/>
      <c r="R421" s="1"/>
      <c r="S421" s="1"/>
      <c r="T421" s="1"/>
      <c r="U421" s="1"/>
      <c r="V421" s="1"/>
      <c r="W421" s="1"/>
      <c r="X421" s="1"/>
      <c r="Y421" s="1"/>
      <c r="Z421" s="1"/>
    </row>
    <row r="422" spans="1:26" ht="28.5" hidden="1" customHeight="1">
      <c r="A422" s="459" t="s">
        <v>1148</v>
      </c>
      <c r="B422" s="437" t="s">
        <v>2378</v>
      </c>
      <c r="C422" s="441"/>
      <c r="D422" s="446"/>
      <c r="E422" s="440"/>
      <c r="F422" s="441"/>
      <c r="G422" s="441"/>
      <c r="H422" s="1"/>
      <c r="I422" s="1"/>
      <c r="J422" s="1"/>
      <c r="K422" s="1"/>
      <c r="L422" s="1"/>
      <c r="M422" s="1"/>
      <c r="N422" s="1"/>
      <c r="O422" s="1"/>
      <c r="P422" s="1"/>
      <c r="Q422" s="1"/>
      <c r="R422" s="1"/>
      <c r="S422" s="1"/>
      <c r="T422" s="1"/>
      <c r="U422" s="1"/>
      <c r="V422" s="1"/>
      <c r="W422" s="1"/>
      <c r="X422" s="1"/>
      <c r="Y422" s="1"/>
      <c r="Z422" s="1"/>
    </row>
    <row r="423" spans="1:26" ht="28.5" hidden="1" customHeight="1">
      <c r="A423" s="459" t="s">
        <v>1170</v>
      </c>
      <c r="B423" s="437" t="s">
        <v>2379</v>
      </c>
      <c r="C423" s="441"/>
      <c r="D423" s="446"/>
      <c r="E423" s="440"/>
      <c r="F423" s="441"/>
      <c r="G423" s="441"/>
      <c r="H423" s="1"/>
      <c r="I423" s="1"/>
      <c r="J423" s="1"/>
      <c r="K423" s="1"/>
      <c r="L423" s="1"/>
      <c r="M423" s="1"/>
      <c r="N423" s="1"/>
      <c r="O423" s="1"/>
      <c r="P423" s="1"/>
      <c r="Q423" s="1"/>
      <c r="R423" s="1"/>
      <c r="S423" s="1"/>
      <c r="T423" s="1"/>
      <c r="U423" s="1"/>
      <c r="V423" s="1"/>
      <c r="W423" s="1"/>
      <c r="X423" s="1"/>
      <c r="Y423" s="1"/>
      <c r="Z423" s="1"/>
    </row>
    <row r="424" spans="1:26" ht="46.5" customHeight="1">
      <c r="A424" s="547" t="s">
        <v>1175</v>
      </c>
      <c r="B424" s="437" t="s">
        <v>1176</v>
      </c>
      <c r="C424" s="308" t="s">
        <v>2471</v>
      </c>
      <c r="D424" s="446">
        <v>0</v>
      </c>
      <c r="E424" s="440" t="s">
        <v>780</v>
      </c>
      <c r="F424" s="441"/>
      <c r="G424" s="441"/>
      <c r="H424" s="110"/>
      <c r="I424" s="110"/>
      <c r="J424" s="453"/>
      <c r="K424" s="514"/>
      <c r="L424" s="514"/>
      <c r="M424" s="1"/>
      <c r="N424" s="1"/>
      <c r="O424" s="1"/>
      <c r="P424" s="1"/>
      <c r="Q424" s="1"/>
      <c r="R424" s="1"/>
      <c r="S424" s="1"/>
      <c r="T424" s="1"/>
      <c r="U424" s="1"/>
      <c r="V424" s="1"/>
      <c r="W424" s="1"/>
      <c r="X424" s="1"/>
      <c r="Y424" s="1"/>
      <c r="Z424" s="1"/>
    </row>
    <row r="425" spans="1:26" ht="46.5" customHeight="1">
      <c r="A425" s="547"/>
      <c r="B425" s="437"/>
      <c r="C425" s="441" t="s">
        <v>2473</v>
      </c>
      <c r="D425" s="446">
        <v>0</v>
      </c>
      <c r="E425" s="440" t="s">
        <v>780</v>
      </c>
      <c r="F425" s="441"/>
      <c r="G425" s="441"/>
      <c r="H425" s="110"/>
      <c r="I425" s="110"/>
      <c r="J425" s="514"/>
      <c r="K425" s="514"/>
      <c r="L425" s="514"/>
      <c r="M425" s="1"/>
      <c r="N425" s="1"/>
      <c r="O425" s="1"/>
      <c r="P425" s="1"/>
      <c r="Q425" s="1"/>
      <c r="R425" s="1"/>
      <c r="S425" s="1"/>
      <c r="T425" s="1"/>
      <c r="U425" s="1"/>
      <c r="V425" s="1"/>
      <c r="W425" s="1"/>
      <c r="X425" s="1"/>
      <c r="Y425" s="1"/>
      <c r="Z425" s="1"/>
    </row>
    <row r="426" spans="1:26" ht="46.5" customHeight="1">
      <c r="A426" s="547"/>
      <c r="B426" s="437"/>
      <c r="C426" s="308" t="s">
        <v>2475</v>
      </c>
      <c r="D426" s="446">
        <v>0</v>
      </c>
      <c r="E426" s="440" t="s">
        <v>780</v>
      </c>
      <c r="F426" s="441"/>
      <c r="G426" s="441"/>
      <c r="H426" s="110"/>
      <c r="I426" s="110"/>
      <c r="J426" s="453"/>
      <c r="K426" s="514"/>
      <c r="L426" s="514"/>
      <c r="M426" s="1"/>
      <c r="N426" s="1"/>
      <c r="O426" s="1"/>
      <c r="P426" s="1"/>
      <c r="Q426" s="1"/>
      <c r="R426" s="1"/>
      <c r="S426" s="1"/>
      <c r="T426" s="1"/>
      <c r="U426" s="1"/>
      <c r="V426" s="1"/>
      <c r="W426" s="1"/>
      <c r="X426" s="1"/>
      <c r="Y426" s="1"/>
      <c r="Z426" s="1"/>
    </row>
    <row r="427" spans="1:26" ht="46.5" customHeight="1">
      <c r="A427" s="547"/>
      <c r="B427" s="437"/>
      <c r="C427" s="441" t="s">
        <v>2476</v>
      </c>
      <c r="D427" s="446">
        <v>0</v>
      </c>
      <c r="E427" s="440" t="s">
        <v>780</v>
      </c>
      <c r="F427" s="441"/>
      <c r="G427" s="441"/>
      <c r="H427" s="110"/>
      <c r="I427" s="110"/>
      <c r="J427" s="514"/>
      <c r="K427" s="514"/>
      <c r="L427" s="514"/>
      <c r="M427" s="1"/>
      <c r="N427" s="1"/>
      <c r="O427" s="1"/>
      <c r="P427" s="1"/>
      <c r="Q427" s="1"/>
      <c r="R427" s="1"/>
      <c r="S427" s="1"/>
      <c r="T427" s="1"/>
      <c r="U427" s="1"/>
      <c r="V427" s="1"/>
      <c r="W427" s="1"/>
      <c r="X427" s="1"/>
      <c r="Y427" s="1"/>
      <c r="Z427" s="1"/>
    </row>
    <row r="428" spans="1:26" ht="46.5" customHeight="1">
      <c r="A428" s="547"/>
      <c r="B428" s="437"/>
      <c r="C428" s="441" t="s">
        <v>2477</v>
      </c>
      <c r="D428" s="446">
        <v>0</v>
      </c>
      <c r="E428" s="440" t="s">
        <v>780</v>
      </c>
      <c r="F428" s="441"/>
      <c r="G428" s="441"/>
      <c r="H428" s="110"/>
      <c r="I428" s="110"/>
      <c r="J428" s="514"/>
      <c r="K428" s="514"/>
      <c r="L428" s="514"/>
      <c r="M428" s="1"/>
      <c r="N428" s="1"/>
      <c r="O428" s="1"/>
      <c r="P428" s="1"/>
      <c r="Q428" s="1"/>
      <c r="R428" s="1"/>
      <c r="S428" s="1"/>
      <c r="T428" s="1"/>
      <c r="U428" s="1"/>
      <c r="V428" s="1"/>
      <c r="W428" s="1"/>
      <c r="X428" s="1"/>
      <c r="Y428" s="1"/>
      <c r="Z428" s="1"/>
    </row>
    <row r="429" spans="1:26" ht="46.5" customHeight="1">
      <c r="A429" s="547" t="s">
        <v>1179</v>
      </c>
      <c r="B429" s="437" t="s">
        <v>1181</v>
      </c>
      <c r="C429" s="308" t="s">
        <v>2479</v>
      </c>
      <c r="D429" s="446">
        <v>0</v>
      </c>
      <c r="E429" s="440" t="s">
        <v>780</v>
      </c>
      <c r="F429" s="342" t="s">
        <v>2480</v>
      </c>
      <c r="G429" s="441"/>
      <c r="H429" s="110"/>
      <c r="I429" s="110"/>
      <c r="J429" s="453"/>
      <c r="K429" s="514"/>
      <c r="L429" s="514"/>
      <c r="M429" s="1"/>
      <c r="N429" s="1"/>
      <c r="O429" s="1"/>
      <c r="P429" s="1"/>
      <c r="Q429" s="1"/>
      <c r="R429" s="1"/>
      <c r="S429" s="1"/>
      <c r="T429" s="1"/>
      <c r="U429" s="1"/>
      <c r="V429" s="1"/>
      <c r="W429" s="1"/>
      <c r="X429" s="1"/>
      <c r="Y429" s="1"/>
      <c r="Z429" s="1"/>
    </row>
    <row r="430" spans="1:26" ht="28.5" hidden="1" customHeight="1">
      <c r="A430" s="459" t="s">
        <v>1186</v>
      </c>
      <c r="B430" s="308" t="s">
        <v>1187</v>
      </c>
      <c r="C430" s="441"/>
      <c r="D430" s="439"/>
      <c r="E430" s="440"/>
      <c r="F430" s="441"/>
      <c r="G430" s="441"/>
      <c r="H430" s="1"/>
      <c r="I430" s="1"/>
      <c r="J430" s="1"/>
      <c r="K430" s="1"/>
      <c r="L430" s="1"/>
      <c r="M430" s="1"/>
      <c r="N430" s="1"/>
      <c r="O430" s="1"/>
      <c r="P430" s="1"/>
      <c r="Q430" s="1"/>
      <c r="R430" s="1"/>
      <c r="S430" s="1"/>
      <c r="T430" s="1"/>
      <c r="U430" s="1"/>
      <c r="V430" s="1"/>
      <c r="W430" s="1"/>
      <c r="X430" s="1"/>
      <c r="Y430" s="1"/>
      <c r="Z430" s="1"/>
    </row>
    <row r="431" spans="1:26" ht="28.5" hidden="1" customHeight="1">
      <c r="A431" s="556" t="s">
        <v>1202</v>
      </c>
      <c r="B431" s="1188" t="s">
        <v>2381</v>
      </c>
      <c r="C431" s="1189"/>
      <c r="D431" s="1189"/>
      <c r="E431" s="1189"/>
      <c r="F431" s="1189"/>
      <c r="G431" s="1190"/>
      <c r="H431" s="1"/>
      <c r="I431" s="1"/>
      <c r="J431" s="1"/>
      <c r="K431" s="1"/>
      <c r="L431" s="1"/>
      <c r="M431" s="1"/>
      <c r="N431" s="1"/>
      <c r="O431" s="1"/>
      <c r="P431" s="1"/>
      <c r="Q431" s="1"/>
      <c r="R431" s="1"/>
      <c r="S431" s="1"/>
      <c r="T431" s="1"/>
      <c r="U431" s="1"/>
      <c r="V431" s="1"/>
      <c r="W431" s="1"/>
      <c r="X431" s="1"/>
      <c r="Y431" s="1"/>
      <c r="Z431" s="1"/>
    </row>
    <row r="432" spans="1:26" ht="28.5" hidden="1" customHeight="1">
      <c r="A432" s="459" t="s">
        <v>1209</v>
      </c>
      <c r="B432" s="437" t="s">
        <v>2388</v>
      </c>
      <c r="C432" s="441"/>
      <c r="D432" s="439"/>
      <c r="E432" s="440"/>
      <c r="F432" s="441"/>
      <c r="G432" s="441"/>
      <c r="H432" s="1"/>
      <c r="I432" s="1"/>
      <c r="J432" s="1"/>
      <c r="K432" s="1"/>
      <c r="L432" s="1"/>
      <c r="M432" s="1"/>
      <c r="N432" s="1"/>
      <c r="O432" s="1"/>
      <c r="P432" s="1"/>
      <c r="Q432" s="1"/>
      <c r="R432" s="1"/>
      <c r="S432" s="1"/>
      <c r="T432" s="1"/>
      <c r="U432" s="1"/>
      <c r="V432" s="1"/>
      <c r="W432" s="1"/>
      <c r="X432" s="1"/>
      <c r="Y432" s="1"/>
      <c r="Z432" s="1"/>
    </row>
    <row r="433" spans="1:26" ht="28.5" hidden="1" customHeight="1">
      <c r="A433" s="459" t="s">
        <v>1212</v>
      </c>
      <c r="B433" s="437" t="s">
        <v>1213</v>
      </c>
      <c r="C433" s="441"/>
      <c r="D433" s="439"/>
      <c r="E433" s="440"/>
      <c r="F433" s="441"/>
      <c r="G433" s="441"/>
      <c r="H433" s="1"/>
      <c r="I433" s="1"/>
      <c r="J433" s="1"/>
      <c r="K433" s="1"/>
      <c r="L433" s="1"/>
      <c r="M433" s="1"/>
      <c r="N433" s="1"/>
      <c r="O433" s="1"/>
      <c r="P433" s="1"/>
      <c r="Q433" s="1"/>
      <c r="R433" s="1"/>
      <c r="S433" s="1"/>
      <c r="T433" s="1"/>
      <c r="U433" s="1"/>
      <c r="V433" s="1"/>
      <c r="W433" s="1"/>
      <c r="X433" s="1"/>
      <c r="Y433" s="1"/>
      <c r="Z433" s="1"/>
    </row>
    <row r="434" spans="1:26" ht="28.5" hidden="1" customHeight="1">
      <c r="A434" s="459" t="s">
        <v>1215</v>
      </c>
      <c r="B434" s="437" t="s">
        <v>2402</v>
      </c>
      <c r="C434" s="573"/>
      <c r="D434" s="497"/>
      <c r="E434" s="487"/>
      <c r="F434" s="489"/>
      <c r="G434" s="441"/>
      <c r="H434" s="1"/>
      <c r="I434" s="1"/>
      <c r="J434" s="1"/>
      <c r="K434" s="1"/>
      <c r="L434" s="1"/>
      <c r="M434" s="1"/>
      <c r="N434" s="1"/>
      <c r="O434" s="1"/>
      <c r="P434" s="1"/>
      <c r="Q434" s="1"/>
      <c r="R434" s="1"/>
      <c r="S434" s="1"/>
      <c r="T434" s="1"/>
      <c r="U434" s="1"/>
      <c r="V434" s="1"/>
      <c r="W434" s="1"/>
      <c r="X434" s="1"/>
      <c r="Y434" s="1"/>
      <c r="Z434" s="1"/>
    </row>
    <row r="435" spans="1:26" ht="28.5" hidden="1" customHeight="1">
      <c r="A435" s="459" t="s">
        <v>1221</v>
      </c>
      <c r="B435" s="437" t="s">
        <v>1223</v>
      </c>
      <c r="C435" s="441"/>
      <c r="D435" s="439"/>
      <c r="E435" s="440"/>
      <c r="F435" s="441"/>
      <c r="G435" s="441"/>
      <c r="H435" s="1"/>
      <c r="I435" s="1"/>
      <c r="J435" s="1"/>
      <c r="K435" s="1"/>
      <c r="L435" s="1"/>
      <c r="M435" s="1"/>
      <c r="N435" s="1"/>
      <c r="O435" s="1"/>
      <c r="P435" s="1"/>
      <c r="Q435" s="1"/>
      <c r="R435" s="1"/>
      <c r="S435" s="1"/>
      <c r="T435" s="1"/>
      <c r="U435" s="1"/>
      <c r="V435" s="1"/>
      <c r="W435" s="1"/>
      <c r="X435" s="1"/>
      <c r="Y435" s="1"/>
      <c r="Z435" s="1"/>
    </row>
    <row r="436" spans="1:26" ht="46.5" customHeight="1">
      <c r="A436" s="557" t="s">
        <v>1224</v>
      </c>
      <c r="B436" s="1188" t="s">
        <v>2410</v>
      </c>
      <c r="C436" s="1189"/>
      <c r="D436" s="1189"/>
      <c r="E436" s="1189"/>
      <c r="F436" s="1189"/>
      <c r="G436" s="1190"/>
      <c r="H436" s="110">
        <f>SUM(D437:D446)</f>
        <v>0</v>
      </c>
      <c r="I436" s="110">
        <f>COUNT(D437:D446)*2</f>
        <v>20</v>
      </c>
      <c r="J436" s="453"/>
      <c r="K436" s="514"/>
      <c r="L436" s="514"/>
      <c r="M436" s="1"/>
      <c r="N436" s="1"/>
      <c r="O436" s="1"/>
      <c r="P436" s="1"/>
      <c r="Q436" s="1"/>
      <c r="R436" s="1"/>
      <c r="S436" s="1"/>
      <c r="T436" s="1"/>
      <c r="U436" s="1"/>
      <c r="V436" s="1"/>
      <c r="W436" s="1"/>
      <c r="X436" s="1"/>
      <c r="Y436" s="1"/>
      <c r="Z436" s="1"/>
    </row>
    <row r="437" spans="1:26" ht="46.5" customHeight="1">
      <c r="A437" s="800" t="s">
        <v>1229</v>
      </c>
      <c r="B437" s="304" t="s">
        <v>5159</v>
      </c>
      <c r="C437" s="832" t="s">
        <v>2485</v>
      </c>
      <c r="D437" s="899">
        <v>0</v>
      </c>
      <c r="E437" s="832" t="s">
        <v>137</v>
      </c>
      <c r="F437" s="801" t="s">
        <v>2486</v>
      </c>
      <c r="G437" s="802" t="s">
        <v>5436</v>
      </c>
      <c r="H437" s="110"/>
      <c r="I437" s="110"/>
      <c r="J437" s="888"/>
      <c r="K437" s="514"/>
      <c r="L437" s="514"/>
      <c r="M437" s="1"/>
      <c r="N437" s="1"/>
      <c r="O437" s="1"/>
      <c r="P437" s="1"/>
      <c r="Q437" s="1"/>
      <c r="R437" s="1"/>
      <c r="S437" s="1"/>
      <c r="T437" s="1"/>
      <c r="U437" s="1"/>
      <c r="V437" s="1"/>
      <c r="W437" s="1"/>
      <c r="X437" s="1"/>
      <c r="Y437" s="1"/>
      <c r="Z437" s="1"/>
    </row>
    <row r="438" spans="1:26" ht="46.5" customHeight="1">
      <c r="A438" s="800"/>
      <c r="B438" s="374"/>
      <c r="C438" s="900" t="s">
        <v>2413</v>
      </c>
      <c r="D438" s="899">
        <v>0</v>
      </c>
      <c r="E438" s="832" t="s">
        <v>301</v>
      </c>
      <c r="F438" s="801" t="s">
        <v>2487</v>
      </c>
      <c r="G438" s="802"/>
      <c r="H438" s="110"/>
      <c r="I438" s="110"/>
      <c r="J438" s="888"/>
      <c r="K438" s="514"/>
      <c r="L438" s="514"/>
      <c r="M438" s="1"/>
      <c r="N438" s="1"/>
      <c r="O438" s="1"/>
      <c r="P438" s="1"/>
      <c r="Q438" s="1"/>
      <c r="R438" s="1"/>
      <c r="S438" s="1"/>
      <c r="T438" s="1"/>
      <c r="U438" s="1"/>
      <c r="V438" s="1"/>
      <c r="W438" s="1"/>
      <c r="X438" s="1"/>
      <c r="Y438" s="1"/>
      <c r="Z438" s="1"/>
    </row>
    <row r="439" spans="1:26" ht="46.5" customHeight="1">
      <c r="A439" s="800"/>
      <c r="B439" s="374"/>
      <c r="C439" s="832" t="s">
        <v>2488</v>
      </c>
      <c r="D439" s="899">
        <v>0</v>
      </c>
      <c r="E439" s="832" t="s">
        <v>301</v>
      </c>
      <c r="F439" s="801" t="s">
        <v>2489</v>
      </c>
      <c r="G439" s="802"/>
      <c r="H439" s="110"/>
      <c r="I439" s="110"/>
      <c r="J439" s="888"/>
      <c r="K439" s="514"/>
      <c r="L439" s="514"/>
      <c r="M439" s="1"/>
      <c r="N439" s="1"/>
      <c r="O439" s="1"/>
      <c r="P439" s="1"/>
      <c r="Q439" s="1"/>
      <c r="R439" s="1"/>
      <c r="S439" s="1"/>
      <c r="T439" s="1"/>
      <c r="U439" s="1"/>
      <c r="V439" s="1"/>
      <c r="W439" s="1"/>
      <c r="X439" s="1"/>
      <c r="Y439" s="1"/>
      <c r="Z439" s="1"/>
    </row>
    <row r="440" spans="1:26" ht="46.5" customHeight="1">
      <c r="A440" s="800" t="s">
        <v>1232</v>
      </c>
      <c r="B440" s="304" t="s">
        <v>5166</v>
      </c>
      <c r="C440" s="305" t="s">
        <v>5167</v>
      </c>
      <c r="D440" s="796">
        <v>0</v>
      </c>
      <c r="E440" s="748" t="s">
        <v>326</v>
      </c>
      <c r="F440" s="304" t="s">
        <v>5168</v>
      </c>
      <c r="G440" s="802"/>
      <c r="H440" s="110"/>
      <c r="I440" s="110"/>
      <c r="J440" s="888"/>
      <c r="K440" s="514"/>
      <c r="L440" s="514"/>
      <c r="M440" s="1"/>
      <c r="N440" s="1"/>
      <c r="O440" s="1"/>
      <c r="P440" s="1"/>
      <c r="Q440" s="1"/>
      <c r="R440" s="1"/>
      <c r="S440" s="1"/>
      <c r="T440" s="1"/>
      <c r="U440" s="1"/>
      <c r="V440" s="1"/>
      <c r="W440" s="1"/>
      <c r="X440" s="1"/>
      <c r="Y440" s="1"/>
      <c r="Z440" s="1"/>
    </row>
    <row r="441" spans="1:26" ht="46.5" customHeight="1">
      <c r="A441" s="800" t="s">
        <v>1234</v>
      </c>
      <c r="B441" s="304" t="s">
        <v>5169</v>
      </c>
      <c r="C441" s="305" t="s">
        <v>5170</v>
      </c>
      <c r="D441" s="796">
        <v>0</v>
      </c>
      <c r="E441" s="748" t="s">
        <v>137</v>
      </c>
      <c r="F441" s="304" t="s">
        <v>5171</v>
      </c>
      <c r="G441" s="802"/>
      <c r="H441" s="110"/>
      <c r="I441" s="110"/>
      <c r="J441" s="888"/>
      <c r="K441" s="514"/>
      <c r="L441" s="514"/>
      <c r="M441" s="1"/>
      <c r="N441" s="1"/>
      <c r="O441" s="1"/>
      <c r="P441" s="1"/>
      <c r="Q441" s="1"/>
      <c r="R441" s="1"/>
      <c r="S441" s="1"/>
      <c r="T441" s="1"/>
      <c r="U441" s="1"/>
      <c r="V441" s="1"/>
      <c r="W441" s="1"/>
      <c r="X441" s="1"/>
      <c r="Y441" s="1"/>
      <c r="Z441" s="1"/>
    </row>
    <row r="442" spans="1:26" ht="46.5" customHeight="1">
      <c r="A442" s="800"/>
      <c r="B442" s="304"/>
      <c r="C442" s="305" t="s">
        <v>5172</v>
      </c>
      <c r="D442" s="796">
        <v>0</v>
      </c>
      <c r="E442" s="748" t="s">
        <v>3137</v>
      </c>
      <c r="F442" s="304"/>
      <c r="G442" s="802"/>
      <c r="H442" s="110"/>
      <c r="I442" s="110"/>
      <c r="J442" s="887"/>
      <c r="K442" s="514"/>
      <c r="L442" s="514"/>
      <c r="M442" s="1"/>
      <c r="N442" s="1"/>
      <c r="O442" s="1"/>
      <c r="P442" s="1"/>
      <c r="Q442" s="1"/>
      <c r="R442" s="1"/>
      <c r="S442" s="1"/>
      <c r="T442" s="1"/>
      <c r="U442" s="1"/>
      <c r="V442" s="1"/>
      <c r="W442" s="1"/>
      <c r="X442" s="1"/>
      <c r="Y442" s="1"/>
      <c r="Z442" s="1"/>
    </row>
    <row r="443" spans="1:26" ht="46.5" customHeight="1">
      <c r="A443" s="800"/>
      <c r="B443" s="304"/>
      <c r="C443" s="305" t="s">
        <v>5173</v>
      </c>
      <c r="D443" s="796">
        <v>0</v>
      </c>
      <c r="E443" s="748" t="s">
        <v>3137</v>
      </c>
      <c r="F443" s="304"/>
      <c r="G443" s="802"/>
      <c r="H443" s="110"/>
      <c r="I443" s="110"/>
      <c r="J443" s="888"/>
      <c r="K443" s="514"/>
      <c r="L443" s="514"/>
      <c r="M443" s="1"/>
      <c r="N443" s="1"/>
      <c r="O443" s="1"/>
      <c r="P443" s="1"/>
      <c r="Q443" s="1"/>
      <c r="R443" s="1"/>
      <c r="S443" s="1"/>
      <c r="T443" s="1"/>
      <c r="U443" s="1"/>
      <c r="V443" s="1"/>
      <c r="W443" s="1"/>
      <c r="X443" s="1"/>
      <c r="Y443" s="1"/>
      <c r="Z443" s="1"/>
    </row>
    <row r="444" spans="1:26" ht="46.5" customHeight="1">
      <c r="A444" s="800" t="s">
        <v>1236</v>
      </c>
      <c r="B444" s="304" t="s">
        <v>2419</v>
      </c>
      <c r="C444" s="823" t="s">
        <v>2421</v>
      </c>
      <c r="D444" s="899">
        <v>0</v>
      </c>
      <c r="E444" s="721" t="s">
        <v>137</v>
      </c>
      <c r="F444" s="323"/>
      <c r="G444" s="802"/>
      <c r="H444" s="110"/>
      <c r="I444" s="110"/>
      <c r="J444" s="888"/>
      <c r="K444" s="514"/>
      <c r="L444" s="514"/>
      <c r="M444" s="1"/>
      <c r="N444" s="1"/>
      <c r="O444" s="1"/>
      <c r="P444" s="1"/>
      <c r="Q444" s="1"/>
      <c r="R444" s="1"/>
      <c r="S444" s="1"/>
      <c r="T444" s="1"/>
      <c r="U444" s="1"/>
      <c r="V444" s="1"/>
      <c r="W444" s="1"/>
      <c r="X444" s="1"/>
      <c r="Y444" s="1"/>
      <c r="Z444" s="1"/>
    </row>
    <row r="445" spans="1:26" ht="46.5" customHeight="1">
      <c r="A445" s="800" t="s">
        <v>1238</v>
      </c>
      <c r="B445" s="304" t="s">
        <v>5437</v>
      </c>
      <c r="C445" s="832" t="s">
        <v>2491</v>
      </c>
      <c r="D445" s="836">
        <v>0</v>
      </c>
      <c r="E445" s="304"/>
      <c r="F445" s="323"/>
      <c r="G445" s="802"/>
      <c r="H445" s="110"/>
      <c r="I445" s="110"/>
      <c r="J445" s="888"/>
      <c r="K445" s="514"/>
      <c r="L445" s="514"/>
      <c r="M445" s="1"/>
      <c r="N445" s="1"/>
      <c r="O445" s="1"/>
      <c r="P445" s="1"/>
      <c r="Q445" s="1"/>
      <c r="R445" s="1"/>
      <c r="S445" s="1"/>
      <c r="T445" s="1"/>
      <c r="U445" s="1"/>
      <c r="V445" s="1"/>
      <c r="W445" s="1"/>
      <c r="X445" s="1"/>
      <c r="Y445" s="1"/>
      <c r="Z445" s="1"/>
    </row>
    <row r="446" spans="1:26" ht="46.5" customHeight="1">
      <c r="A446" s="800" t="s">
        <v>5438</v>
      </c>
      <c r="B446" s="374" t="s">
        <v>1239</v>
      </c>
      <c r="C446" s="832" t="s">
        <v>2495</v>
      </c>
      <c r="D446" s="899">
        <v>0</v>
      </c>
      <c r="E446" s="721" t="s">
        <v>1189</v>
      </c>
      <c r="F446" s="323"/>
      <c r="G446" s="802"/>
      <c r="H446" s="110"/>
      <c r="I446" s="110"/>
      <c r="J446" s="888"/>
      <c r="K446" s="514"/>
      <c r="L446" s="514"/>
      <c r="M446" s="1"/>
      <c r="N446" s="1"/>
      <c r="O446" s="1"/>
      <c r="P446" s="1"/>
      <c r="Q446" s="1"/>
      <c r="R446" s="1"/>
      <c r="S446" s="1"/>
      <c r="T446" s="1"/>
      <c r="U446" s="1"/>
      <c r="V446" s="1"/>
      <c r="W446" s="1"/>
      <c r="X446" s="1"/>
      <c r="Y446" s="1"/>
      <c r="Z446" s="1"/>
    </row>
    <row r="447" spans="1:26" ht="46.5" customHeight="1">
      <c r="A447" s="432" t="s">
        <v>1242</v>
      </c>
      <c r="B447" s="1188" t="s">
        <v>1243</v>
      </c>
      <c r="C447" s="1189"/>
      <c r="D447" s="1189"/>
      <c r="E447" s="1189"/>
      <c r="F447" s="1189"/>
      <c r="G447" s="1190"/>
      <c r="H447" s="110">
        <f>SUM(D448:D450)</f>
        <v>0</v>
      </c>
      <c r="I447" s="110">
        <f>COUNT(D448:D450)*2</f>
        <v>4</v>
      </c>
      <c r="J447" s="453"/>
      <c r="K447" s="514"/>
      <c r="L447" s="514"/>
      <c r="M447" s="1"/>
      <c r="N447" s="1"/>
      <c r="O447" s="1"/>
      <c r="P447" s="1"/>
      <c r="Q447" s="1"/>
      <c r="R447" s="1"/>
      <c r="S447" s="1"/>
      <c r="T447" s="1"/>
      <c r="U447" s="1"/>
      <c r="V447" s="1"/>
      <c r="W447" s="1"/>
      <c r="X447" s="1"/>
      <c r="Y447" s="1"/>
      <c r="Z447" s="1"/>
    </row>
    <row r="448" spans="1:26" ht="46.5" customHeight="1">
      <c r="A448" s="432" t="s">
        <v>1248</v>
      </c>
      <c r="B448" s="437" t="s">
        <v>1249</v>
      </c>
      <c r="C448" s="441" t="s">
        <v>2501</v>
      </c>
      <c r="D448" s="446">
        <v>0</v>
      </c>
      <c r="E448" s="440" t="s">
        <v>667</v>
      </c>
      <c r="F448" s="308" t="s">
        <v>2502</v>
      </c>
      <c r="G448" s="441"/>
      <c r="H448" s="110"/>
      <c r="I448" s="110"/>
      <c r="J448" s="453"/>
      <c r="K448" s="514"/>
      <c r="L448" s="514"/>
      <c r="M448" s="1"/>
      <c r="N448" s="1"/>
      <c r="O448" s="1"/>
      <c r="P448" s="1"/>
      <c r="Q448" s="1"/>
      <c r="R448" s="1"/>
      <c r="S448" s="1"/>
      <c r="T448" s="1"/>
      <c r="U448" s="1"/>
      <c r="V448" s="1"/>
      <c r="W448" s="1"/>
      <c r="X448" s="1"/>
      <c r="Y448" s="1"/>
      <c r="Z448" s="1"/>
    </row>
    <row r="449" spans="1:26" ht="28.5" hidden="1" customHeight="1">
      <c r="A449" s="459" t="s">
        <v>1291</v>
      </c>
      <c r="B449" s="308" t="s">
        <v>1292</v>
      </c>
      <c r="C449" s="441"/>
      <c r="D449" s="446"/>
      <c r="E449" s="440"/>
      <c r="F449" s="441"/>
      <c r="G449" s="441"/>
      <c r="H449" s="1"/>
      <c r="I449" s="1"/>
      <c r="J449" s="1"/>
      <c r="K449" s="1"/>
      <c r="L449" s="1"/>
      <c r="M449" s="1"/>
      <c r="N449" s="1"/>
      <c r="O449" s="1"/>
      <c r="P449" s="1"/>
      <c r="Q449" s="1"/>
      <c r="R449" s="1"/>
      <c r="S449" s="1"/>
      <c r="T449" s="1"/>
      <c r="U449" s="1"/>
      <c r="V449" s="1"/>
      <c r="W449" s="1"/>
      <c r="X449" s="1"/>
      <c r="Y449" s="1"/>
      <c r="Z449" s="1"/>
    </row>
    <row r="450" spans="1:26" ht="46.5" customHeight="1">
      <c r="A450" s="432" t="s">
        <v>1294</v>
      </c>
      <c r="B450" s="437" t="s">
        <v>1295</v>
      </c>
      <c r="C450" s="571" t="s">
        <v>2503</v>
      </c>
      <c r="D450" s="446">
        <v>0</v>
      </c>
      <c r="E450" s="575" t="s">
        <v>137</v>
      </c>
      <c r="F450" s="571" t="s">
        <v>2504</v>
      </c>
      <c r="G450" s="441"/>
      <c r="H450" s="110"/>
      <c r="I450" s="110"/>
      <c r="J450" s="892"/>
      <c r="K450" s="514"/>
      <c r="L450" s="514"/>
      <c r="M450" s="1"/>
      <c r="N450" s="1"/>
      <c r="O450" s="1"/>
      <c r="P450" s="1"/>
      <c r="Q450" s="1"/>
      <c r="R450" s="1"/>
      <c r="S450" s="1"/>
      <c r="T450" s="1"/>
      <c r="U450" s="1"/>
      <c r="V450" s="1"/>
      <c r="W450" s="1"/>
      <c r="X450" s="1"/>
      <c r="Y450" s="1"/>
      <c r="Z450" s="1"/>
    </row>
    <row r="451" spans="1:26" ht="28.5" hidden="1" customHeight="1">
      <c r="A451" s="459" t="s">
        <v>1296</v>
      </c>
      <c r="B451" s="437" t="s">
        <v>1297</v>
      </c>
      <c r="C451" s="441"/>
      <c r="D451" s="439"/>
      <c r="E451" s="440"/>
      <c r="F451" s="441"/>
      <c r="G451" s="441"/>
      <c r="H451" s="1"/>
      <c r="I451" s="1"/>
      <c r="J451" s="1"/>
      <c r="K451" s="1"/>
      <c r="L451" s="1"/>
      <c r="M451" s="1"/>
      <c r="N451" s="1"/>
      <c r="O451" s="1"/>
      <c r="P451" s="1"/>
      <c r="Q451" s="1"/>
      <c r="R451" s="1"/>
      <c r="S451" s="1"/>
      <c r="T451" s="1"/>
      <c r="U451" s="1"/>
      <c r="V451" s="1"/>
      <c r="W451" s="1"/>
      <c r="X451" s="1"/>
      <c r="Y451" s="1"/>
      <c r="Z451" s="1"/>
    </row>
    <row r="452" spans="1:26" ht="28.5" hidden="1" customHeight="1">
      <c r="A452" s="459" t="s">
        <v>1298</v>
      </c>
      <c r="B452" s="437" t="s">
        <v>1299</v>
      </c>
      <c r="C452" s="441"/>
      <c r="D452" s="439"/>
      <c r="E452" s="440"/>
      <c r="F452" s="441"/>
      <c r="G452" s="441"/>
      <c r="H452" s="1"/>
      <c r="I452" s="1"/>
      <c r="J452" s="1"/>
      <c r="K452" s="1"/>
      <c r="L452" s="1"/>
      <c r="M452" s="1"/>
      <c r="N452" s="1"/>
      <c r="O452" s="1"/>
      <c r="P452" s="1"/>
      <c r="Q452" s="1"/>
      <c r="R452" s="1"/>
      <c r="S452" s="1"/>
      <c r="T452" s="1"/>
      <c r="U452" s="1"/>
      <c r="V452" s="1"/>
      <c r="W452" s="1"/>
      <c r="X452" s="1"/>
      <c r="Y452" s="1"/>
      <c r="Z452" s="1"/>
    </row>
    <row r="453" spans="1:26" ht="28.5" hidden="1" customHeight="1">
      <c r="A453" s="459" t="s">
        <v>1301</v>
      </c>
      <c r="B453" s="437" t="s">
        <v>1302</v>
      </c>
      <c r="C453" s="441"/>
      <c r="D453" s="439"/>
      <c r="E453" s="440"/>
      <c r="F453" s="441"/>
      <c r="G453" s="441"/>
      <c r="H453" s="1"/>
      <c r="I453" s="1"/>
      <c r="J453" s="1"/>
      <c r="K453" s="1"/>
      <c r="L453" s="1"/>
      <c r="M453" s="1"/>
      <c r="N453" s="1"/>
      <c r="O453" s="1"/>
      <c r="P453" s="1"/>
      <c r="Q453" s="1"/>
      <c r="R453" s="1"/>
      <c r="S453" s="1"/>
      <c r="T453" s="1"/>
      <c r="U453" s="1"/>
      <c r="V453" s="1"/>
      <c r="W453" s="1"/>
      <c r="X453" s="1"/>
      <c r="Y453" s="1"/>
      <c r="Z453" s="1"/>
    </row>
    <row r="454" spans="1:26" ht="28.5" hidden="1" customHeight="1">
      <c r="A454" s="459" t="s">
        <v>1303</v>
      </c>
      <c r="B454" s="437" t="s">
        <v>1304</v>
      </c>
      <c r="C454" s="441"/>
      <c r="D454" s="439"/>
      <c r="E454" s="440"/>
      <c r="F454" s="441"/>
      <c r="G454" s="441"/>
      <c r="H454" s="1"/>
      <c r="I454" s="1"/>
      <c r="J454" s="1"/>
      <c r="K454" s="1"/>
      <c r="L454" s="1"/>
      <c r="M454" s="1"/>
      <c r="N454" s="1"/>
      <c r="O454" s="1"/>
      <c r="P454" s="1"/>
      <c r="Q454" s="1"/>
      <c r="R454" s="1"/>
      <c r="S454" s="1"/>
      <c r="T454" s="1"/>
      <c r="U454" s="1"/>
      <c r="V454" s="1"/>
      <c r="W454" s="1"/>
      <c r="X454" s="1"/>
      <c r="Y454" s="1"/>
      <c r="Z454" s="1"/>
    </row>
    <row r="455" spans="1:26" ht="28.5" hidden="1" customHeight="1">
      <c r="A455" s="556" t="s">
        <v>1305</v>
      </c>
      <c r="B455" s="1188" t="s">
        <v>2427</v>
      </c>
      <c r="C455" s="1189"/>
      <c r="D455" s="1189"/>
      <c r="E455" s="1189"/>
      <c r="F455" s="1189"/>
      <c r="G455" s="1190"/>
      <c r="H455" s="1"/>
      <c r="I455" s="1"/>
      <c r="J455" s="1"/>
      <c r="K455" s="1"/>
      <c r="L455" s="1"/>
      <c r="M455" s="1"/>
      <c r="N455" s="1"/>
      <c r="O455" s="1"/>
      <c r="P455" s="1"/>
      <c r="Q455" s="1"/>
      <c r="R455" s="1"/>
      <c r="S455" s="1"/>
      <c r="T455" s="1"/>
      <c r="U455" s="1"/>
      <c r="V455" s="1"/>
      <c r="W455" s="1"/>
      <c r="X455" s="1"/>
      <c r="Y455" s="1"/>
      <c r="Z455" s="1"/>
    </row>
    <row r="456" spans="1:26" ht="28.5" hidden="1" customHeight="1">
      <c r="A456" s="459" t="s">
        <v>1310</v>
      </c>
      <c r="B456" s="437" t="s">
        <v>1311</v>
      </c>
      <c r="C456" s="441"/>
      <c r="D456" s="439"/>
      <c r="E456" s="440"/>
      <c r="F456" s="441"/>
      <c r="G456" s="441"/>
      <c r="H456" s="1"/>
      <c r="I456" s="1"/>
      <c r="J456" s="1"/>
      <c r="K456" s="1"/>
      <c r="L456" s="1"/>
      <c r="M456" s="1"/>
      <c r="N456" s="1"/>
      <c r="O456" s="1"/>
      <c r="P456" s="1"/>
      <c r="Q456" s="1"/>
      <c r="R456" s="1"/>
      <c r="S456" s="1"/>
      <c r="T456" s="1"/>
      <c r="U456" s="1"/>
      <c r="V456" s="1"/>
      <c r="W456" s="1"/>
      <c r="X456" s="1"/>
      <c r="Y456" s="1"/>
      <c r="Z456" s="1"/>
    </row>
    <row r="457" spans="1:26" ht="28.5" hidden="1" customHeight="1">
      <c r="A457" s="459" t="s">
        <v>1313</v>
      </c>
      <c r="B457" s="437" t="s">
        <v>2428</v>
      </c>
      <c r="C457" s="441"/>
      <c r="D457" s="439"/>
      <c r="E457" s="440"/>
      <c r="F457" s="441"/>
      <c r="G457" s="441"/>
      <c r="H457" s="1"/>
      <c r="I457" s="1"/>
      <c r="J457" s="1"/>
      <c r="K457" s="1"/>
      <c r="L457" s="1"/>
      <c r="M457" s="1"/>
      <c r="N457" s="1"/>
      <c r="O457" s="1"/>
      <c r="P457" s="1"/>
      <c r="Q457" s="1"/>
      <c r="R457" s="1"/>
      <c r="S457" s="1"/>
      <c r="T457" s="1"/>
      <c r="U457" s="1"/>
      <c r="V457" s="1"/>
      <c r="W457" s="1"/>
      <c r="X457" s="1"/>
      <c r="Y457" s="1"/>
      <c r="Z457" s="1"/>
    </row>
    <row r="458" spans="1:26" ht="28.5" hidden="1" customHeight="1">
      <c r="A458" s="459" t="s">
        <v>1315</v>
      </c>
      <c r="B458" s="437" t="s">
        <v>2430</v>
      </c>
      <c r="C458" s="441"/>
      <c r="D458" s="439"/>
      <c r="E458" s="440"/>
      <c r="F458" s="441"/>
      <c r="G458" s="441"/>
      <c r="H458" s="1"/>
      <c r="I458" s="1"/>
      <c r="J458" s="1"/>
      <c r="K458" s="1"/>
      <c r="L458" s="1"/>
      <c r="M458" s="1"/>
      <c r="N458" s="1"/>
      <c r="O458" s="1"/>
      <c r="P458" s="1"/>
      <c r="Q458" s="1"/>
      <c r="R458" s="1"/>
      <c r="S458" s="1"/>
      <c r="T458" s="1"/>
      <c r="U458" s="1"/>
      <c r="V458" s="1"/>
      <c r="W458" s="1"/>
      <c r="X458" s="1"/>
      <c r="Y458" s="1"/>
      <c r="Z458" s="1"/>
    </row>
    <row r="459" spans="1:26" ht="28.5" hidden="1" customHeight="1">
      <c r="A459" s="459" t="s">
        <v>1317</v>
      </c>
      <c r="B459" s="437" t="s">
        <v>2432</v>
      </c>
      <c r="C459" s="441"/>
      <c r="D459" s="439"/>
      <c r="E459" s="440"/>
      <c r="F459" s="441"/>
      <c r="G459" s="441"/>
      <c r="H459" s="1"/>
      <c r="I459" s="1"/>
      <c r="J459" s="1"/>
      <c r="K459" s="1"/>
      <c r="L459" s="1"/>
      <c r="M459" s="1"/>
      <c r="N459" s="1"/>
      <c r="O459" s="1"/>
      <c r="P459" s="1"/>
      <c r="Q459" s="1"/>
      <c r="R459" s="1"/>
      <c r="S459" s="1"/>
      <c r="T459" s="1"/>
      <c r="U459" s="1"/>
      <c r="V459" s="1"/>
      <c r="W459" s="1"/>
      <c r="X459" s="1"/>
      <c r="Y459" s="1"/>
      <c r="Z459" s="1"/>
    </row>
    <row r="460" spans="1:26" ht="28.5" hidden="1" customHeight="1">
      <c r="A460" s="459" t="s">
        <v>1319</v>
      </c>
      <c r="B460" s="437" t="s">
        <v>2434</v>
      </c>
      <c r="C460" s="441"/>
      <c r="D460" s="439"/>
      <c r="E460" s="440"/>
      <c r="F460" s="441"/>
      <c r="G460" s="441"/>
      <c r="H460" s="1"/>
      <c r="I460" s="1"/>
      <c r="J460" s="1"/>
      <c r="K460" s="1"/>
      <c r="L460" s="1"/>
      <c r="M460" s="1"/>
      <c r="N460" s="1"/>
      <c r="O460" s="1"/>
      <c r="P460" s="1"/>
      <c r="Q460" s="1"/>
      <c r="R460" s="1"/>
      <c r="S460" s="1"/>
      <c r="T460" s="1"/>
      <c r="U460" s="1"/>
      <c r="V460" s="1"/>
      <c r="W460" s="1"/>
      <c r="X460" s="1"/>
      <c r="Y460" s="1"/>
      <c r="Z460" s="1"/>
    </row>
    <row r="461" spans="1:26" ht="28.5" hidden="1" customHeight="1">
      <c r="A461" s="459" t="s">
        <v>1321</v>
      </c>
      <c r="B461" s="437" t="s">
        <v>2435</v>
      </c>
      <c r="C461" s="441"/>
      <c r="D461" s="439"/>
      <c r="E461" s="440"/>
      <c r="F461" s="441"/>
      <c r="G461" s="441"/>
      <c r="H461" s="1"/>
      <c r="I461" s="1"/>
      <c r="J461" s="1"/>
      <c r="K461" s="1"/>
      <c r="L461" s="1"/>
      <c r="M461" s="1"/>
      <c r="N461" s="1"/>
      <c r="O461" s="1"/>
      <c r="P461" s="1"/>
      <c r="Q461" s="1"/>
      <c r="R461" s="1"/>
      <c r="S461" s="1"/>
      <c r="T461" s="1"/>
      <c r="U461" s="1"/>
      <c r="V461" s="1"/>
      <c r="W461" s="1"/>
      <c r="X461" s="1"/>
      <c r="Y461" s="1"/>
      <c r="Z461" s="1"/>
    </row>
    <row r="462" spans="1:26" ht="28.5" hidden="1" customHeight="1">
      <c r="A462" s="556" t="s">
        <v>1324</v>
      </c>
      <c r="B462" s="1188" t="s">
        <v>2436</v>
      </c>
      <c r="C462" s="1189"/>
      <c r="D462" s="1189"/>
      <c r="E462" s="1189"/>
      <c r="F462" s="1189"/>
      <c r="G462" s="1190"/>
      <c r="H462" s="1"/>
      <c r="I462" s="1"/>
      <c r="J462" s="1"/>
      <c r="K462" s="1"/>
      <c r="L462" s="1"/>
      <c r="M462" s="1"/>
      <c r="N462" s="1"/>
      <c r="O462" s="1"/>
      <c r="P462" s="1"/>
      <c r="Q462" s="1"/>
      <c r="R462" s="1"/>
      <c r="S462" s="1"/>
      <c r="T462" s="1"/>
      <c r="U462" s="1"/>
      <c r="V462" s="1"/>
      <c r="W462" s="1"/>
      <c r="X462" s="1"/>
      <c r="Y462" s="1"/>
      <c r="Z462" s="1"/>
    </row>
    <row r="463" spans="1:26" ht="28.5" hidden="1" customHeight="1">
      <c r="A463" s="459" t="s">
        <v>1338</v>
      </c>
      <c r="B463" s="437" t="s">
        <v>2437</v>
      </c>
      <c r="C463" s="441"/>
      <c r="D463" s="439"/>
      <c r="E463" s="440"/>
      <c r="F463" s="441"/>
      <c r="G463" s="441"/>
      <c r="H463" s="1"/>
      <c r="I463" s="1"/>
      <c r="J463" s="1"/>
      <c r="K463" s="1"/>
      <c r="L463" s="1"/>
      <c r="M463" s="1"/>
      <c r="N463" s="1"/>
      <c r="O463" s="1"/>
      <c r="P463" s="1"/>
      <c r="Q463" s="1"/>
      <c r="R463" s="1"/>
      <c r="S463" s="1"/>
      <c r="T463" s="1"/>
      <c r="U463" s="1"/>
      <c r="V463" s="1"/>
      <c r="W463" s="1"/>
      <c r="X463" s="1"/>
      <c r="Y463" s="1"/>
      <c r="Z463" s="1"/>
    </row>
    <row r="464" spans="1:26" ht="28.5" hidden="1" customHeight="1">
      <c r="A464" s="459" t="s">
        <v>1357</v>
      </c>
      <c r="B464" s="437" t="s">
        <v>2438</v>
      </c>
      <c r="C464" s="441"/>
      <c r="D464" s="439"/>
      <c r="E464" s="440"/>
      <c r="F464" s="441"/>
      <c r="G464" s="441"/>
      <c r="H464" s="1"/>
      <c r="I464" s="1"/>
      <c r="J464" s="1"/>
      <c r="K464" s="1"/>
      <c r="L464" s="1"/>
      <c r="M464" s="1"/>
      <c r="N464" s="1"/>
      <c r="O464" s="1"/>
      <c r="P464" s="1"/>
      <c r="Q464" s="1"/>
      <c r="R464" s="1"/>
      <c r="S464" s="1"/>
      <c r="T464" s="1"/>
      <c r="U464" s="1"/>
      <c r="V464" s="1"/>
      <c r="W464" s="1"/>
      <c r="X464" s="1"/>
      <c r="Y464" s="1"/>
      <c r="Z464" s="1"/>
    </row>
    <row r="465" spans="1:26" ht="28.5" hidden="1" customHeight="1">
      <c r="A465" s="459" t="s">
        <v>1367</v>
      </c>
      <c r="B465" s="437" t="s">
        <v>2439</v>
      </c>
      <c r="C465" s="441"/>
      <c r="D465" s="439"/>
      <c r="E465" s="440"/>
      <c r="F465" s="441"/>
      <c r="G465" s="441"/>
      <c r="H465" s="1"/>
      <c r="I465" s="1"/>
      <c r="J465" s="1"/>
      <c r="K465" s="1"/>
      <c r="L465" s="1"/>
      <c r="M465" s="1"/>
      <c r="N465" s="1"/>
      <c r="O465" s="1"/>
      <c r="P465" s="1"/>
      <c r="Q465" s="1"/>
      <c r="R465" s="1"/>
      <c r="S465" s="1"/>
      <c r="T465" s="1"/>
      <c r="U465" s="1"/>
      <c r="V465" s="1"/>
      <c r="W465" s="1"/>
      <c r="X465" s="1"/>
      <c r="Y465" s="1"/>
      <c r="Z465" s="1"/>
    </row>
    <row r="466" spans="1:26" ht="28.5" hidden="1" customHeight="1">
      <c r="A466" s="459" t="s">
        <v>1382</v>
      </c>
      <c r="B466" s="437" t="s">
        <v>2440</v>
      </c>
      <c r="C466" s="441"/>
      <c r="D466" s="439"/>
      <c r="E466" s="440"/>
      <c r="F466" s="441"/>
      <c r="G466" s="441"/>
      <c r="H466" s="1"/>
      <c r="I466" s="1"/>
      <c r="J466" s="1"/>
      <c r="K466" s="1"/>
      <c r="L466" s="1"/>
      <c r="M466" s="1"/>
      <c r="N466" s="1"/>
      <c r="O466" s="1"/>
      <c r="P466" s="1"/>
      <c r="Q466" s="1"/>
      <c r="R466" s="1"/>
      <c r="S466" s="1"/>
      <c r="T466" s="1"/>
      <c r="U466" s="1"/>
      <c r="V466" s="1"/>
      <c r="W466" s="1"/>
      <c r="X466" s="1"/>
      <c r="Y466" s="1"/>
      <c r="Z466" s="1"/>
    </row>
    <row r="467" spans="1:26" ht="28.5" hidden="1" customHeight="1">
      <c r="A467" s="90"/>
      <c r="B467" s="1191" t="s">
        <v>2518</v>
      </c>
      <c r="C467" s="1192"/>
      <c r="D467" s="1192"/>
      <c r="E467" s="1192"/>
      <c r="F467" s="1192"/>
      <c r="G467" s="1193"/>
      <c r="H467" s="1"/>
      <c r="I467" s="1"/>
      <c r="J467" s="10"/>
      <c r="K467" s="11"/>
      <c r="L467" s="11"/>
      <c r="M467" s="1"/>
      <c r="N467" s="1"/>
      <c r="O467" s="1"/>
      <c r="P467" s="1"/>
      <c r="Q467" s="1"/>
      <c r="R467" s="1"/>
      <c r="S467" s="1"/>
      <c r="T467" s="1"/>
      <c r="U467" s="1"/>
      <c r="V467" s="1"/>
      <c r="W467" s="1"/>
      <c r="X467" s="1"/>
      <c r="Y467" s="1"/>
      <c r="Z467" s="1"/>
    </row>
    <row r="468" spans="1:26" ht="28.5" hidden="1" customHeight="1">
      <c r="A468" s="556" t="s">
        <v>1398</v>
      </c>
      <c r="B468" s="1188" t="s">
        <v>2441</v>
      </c>
      <c r="C468" s="1189"/>
      <c r="D468" s="1189"/>
      <c r="E468" s="1189"/>
      <c r="F468" s="1189"/>
      <c r="G468" s="1190"/>
      <c r="H468" s="1"/>
      <c r="I468" s="1"/>
      <c r="J468" s="1"/>
      <c r="K468" s="1"/>
      <c r="L468" s="1"/>
      <c r="M468" s="1"/>
      <c r="N468" s="1"/>
      <c r="O468" s="1"/>
      <c r="P468" s="1"/>
      <c r="Q468" s="1"/>
      <c r="R468" s="1"/>
      <c r="S468" s="1"/>
      <c r="T468" s="1"/>
      <c r="U468" s="1"/>
      <c r="V468" s="1"/>
      <c r="W468" s="1"/>
      <c r="X468" s="1"/>
      <c r="Y468" s="1"/>
      <c r="Z468" s="1"/>
    </row>
    <row r="469" spans="1:26" ht="28.5" hidden="1" customHeight="1">
      <c r="A469" s="459" t="s">
        <v>1403</v>
      </c>
      <c r="B469" s="437" t="s">
        <v>120</v>
      </c>
      <c r="C469" s="441"/>
      <c r="D469" s="439"/>
      <c r="E469" s="440"/>
      <c r="F469" s="441"/>
      <c r="G469" s="441"/>
      <c r="H469" s="1"/>
      <c r="I469" s="1"/>
      <c r="J469" s="1"/>
      <c r="K469" s="1"/>
      <c r="L469" s="1"/>
      <c r="M469" s="1"/>
      <c r="N469" s="1"/>
      <c r="O469" s="1"/>
      <c r="P469" s="1"/>
      <c r="Q469" s="1"/>
      <c r="R469" s="1"/>
      <c r="S469" s="1"/>
      <c r="T469" s="1"/>
      <c r="U469" s="1"/>
      <c r="V469" s="1"/>
      <c r="W469" s="1"/>
      <c r="X469" s="1"/>
      <c r="Y469" s="1"/>
      <c r="Z469" s="1"/>
    </row>
    <row r="470" spans="1:26" ht="28.5" hidden="1" customHeight="1">
      <c r="A470" s="459" t="s">
        <v>1412</v>
      </c>
      <c r="B470" s="437" t="s">
        <v>122</v>
      </c>
      <c r="C470" s="441"/>
      <c r="D470" s="439"/>
      <c r="E470" s="440"/>
      <c r="F470" s="441"/>
      <c r="G470" s="441"/>
      <c r="H470" s="1"/>
      <c r="I470" s="1"/>
      <c r="J470" s="1"/>
      <c r="K470" s="1"/>
      <c r="L470" s="1"/>
      <c r="M470" s="1"/>
      <c r="N470" s="1"/>
      <c r="O470" s="1"/>
      <c r="P470" s="1"/>
      <c r="Q470" s="1"/>
      <c r="R470" s="1"/>
      <c r="S470" s="1"/>
      <c r="T470" s="1"/>
      <c r="U470" s="1"/>
      <c r="V470" s="1"/>
      <c r="W470" s="1"/>
      <c r="X470" s="1"/>
      <c r="Y470" s="1"/>
      <c r="Z470" s="1"/>
    </row>
    <row r="471" spans="1:26" ht="28.5" hidden="1" customHeight="1">
      <c r="A471" s="459" t="s">
        <v>1419</v>
      </c>
      <c r="B471" s="437" t="s">
        <v>124</v>
      </c>
      <c r="C471" s="441"/>
      <c r="D471" s="439"/>
      <c r="E471" s="440"/>
      <c r="F471" s="441"/>
      <c r="G471" s="441"/>
      <c r="H471" s="1"/>
      <c r="I471" s="1"/>
      <c r="J471" s="1"/>
      <c r="K471" s="1"/>
      <c r="L471" s="1"/>
      <c r="M471" s="1"/>
      <c r="N471" s="1"/>
      <c r="O471" s="1"/>
      <c r="P471" s="1"/>
      <c r="Q471" s="1"/>
      <c r="R471" s="1"/>
      <c r="S471" s="1"/>
      <c r="T471" s="1"/>
      <c r="U471" s="1"/>
      <c r="V471" s="1"/>
      <c r="W471" s="1"/>
      <c r="X471" s="1"/>
      <c r="Y471" s="1"/>
      <c r="Z471" s="1"/>
    </row>
    <row r="472" spans="1:26" ht="28.5" hidden="1" customHeight="1">
      <c r="A472" s="459" t="s">
        <v>1431</v>
      </c>
      <c r="B472" s="437" t="s">
        <v>126</v>
      </c>
      <c r="C472" s="441"/>
      <c r="D472" s="439"/>
      <c r="E472" s="440"/>
      <c r="F472" s="441"/>
      <c r="G472" s="441"/>
      <c r="H472" s="1"/>
      <c r="I472" s="1"/>
      <c r="J472" s="1"/>
      <c r="K472" s="1"/>
      <c r="L472" s="1"/>
      <c r="M472" s="1"/>
      <c r="N472" s="1"/>
      <c r="O472" s="1"/>
      <c r="P472" s="1"/>
      <c r="Q472" s="1"/>
      <c r="R472" s="1"/>
      <c r="S472" s="1"/>
      <c r="T472" s="1"/>
      <c r="U472" s="1"/>
      <c r="V472" s="1"/>
      <c r="W472" s="1"/>
      <c r="X472" s="1"/>
      <c r="Y472" s="1"/>
      <c r="Z472" s="1"/>
    </row>
    <row r="473" spans="1:26" ht="28.5" hidden="1" customHeight="1">
      <c r="A473" s="459" t="s">
        <v>1451</v>
      </c>
      <c r="B473" s="437" t="s">
        <v>2006</v>
      </c>
      <c r="C473" s="441"/>
      <c r="D473" s="439"/>
      <c r="E473" s="440"/>
      <c r="F473" s="441"/>
      <c r="G473" s="441"/>
      <c r="H473" s="1"/>
      <c r="I473" s="1"/>
      <c r="J473" s="1"/>
      <c r="K473" s="1"/>
      <c r="L473" s="1"/>
      <c r="M473" s="1"/>
      <c r="N473" s="1"/>
      <c r="O473" s="1"/>
      <c r="P473" s="1"/>
      <c r="Q473" s="1"/>
      <c r="R473" s="1"/>
      <c r="S473" s="1"/>
      <c r="T473" s="1"/>
      <c r="U473" s="1"/>
      <c r="V473" s="1"/>
      <c r="W473" s="1"/>
      <c r="X473" s="1"/>
      <c r="Y473" s="1"/>
      <c r="Z473" s="1"/>
    </row>
    <row r="474" spans="1:26" ht="28.5" hidden="1" customHeight="1">
      <c r="A474" s="459" t="s">
        <v>1454</v>
      </c>
      <c r="B474" s="437" t="s">
        <v>130</v>
      </c>
      <c r="C474" s="441"/>
      <c r="D474" s="439"/>
      <c r="E474" s="440"/>
      <c r="F474" s="441"/>
      <c r="G474" s="441"/>
      <c r="H474" s="1"/>
      <c r="I474" s="1"/>
      <c r="J474" s="1"/>
      <c r="K474" s="1"/>
      <c r="L474" s="1"/>
      <c r="M474" s="1"/>
      <c r="N474" s="1"/>
      <c r="O474" s="1"/>
      <c r="P474" s="1"/>
      <c r="Q474" s="1"/>
      <c r="R474" s="1"/>
      <c r="S474" s="1"/>
      <c r="T474" s="1"/>
      <c r="U474" s="1"/>
      <c r="V474" s="1"/>
      <c r="W474" s="1"/>
      <c r="X474" s="1"/>
      <c r="Y474" s="1"/>
      <c r="Z474" s="1"/>
    </row>
    <row r="475" spans="1:26" ht="28.5" hidden="1" customHeight="1">
      <c r="A475" s="459" t="s">
        <v>1459</v>
      </c>
      <c r="B475" s="437" t="s">
        <v>133</v>
      </c>
      <c r="C475" s="441"/>
      <c r="D475" s="439"/>
      <c r="E475" s="440"/>
      <c r="F475" s="441"/>
      <c r="G475" s="441"/>
      <c r="H475" s="1"/>
      <c r="I475" s="1"/>
      <c r="J475" s="1"/>
      <c r="K475" s="1"/>
      <c r="L475" s="1"/>
      <c r="M475" s="1"/>
      <c r="N475" s="1"/>
      <c r="O475" s="1"/>
      <c r="P475" s="1"/>
      <c r="Q475" s="1"/>
      <c r="R475" s="1"/>
      <c r="S475" s="1"/>
      <c r="T475" s="1"/>
      <c r="U475" s="1"/>
      <c r="V475" s="1"/>
      <c r="W475" s="1"/>
      <c r="X475" s="1"/>
      <c r="Y475" s="1"/>
      <c r="Z475" s="1"/>
    </row>
    <row r="476" spans="1:26" ht="28.5" hidden="1" customHeight="1">
      <c r="A476" s="459" t="s">
        <v>1463</v>
      </c>
      <c r="B476" s="437" t="s">
        <v>2442</v>
      </c>
      <c r="C476" s="441"/>
      <c r="D476" s="439"/>
      <c r="E476" s="440"/>
      <c r="F476" s="441"/>
      <c r="G476" s="441"/>
      <c r="H476" s="1"/>
      <c r="I476" s="1"/>
      <c r="J476" s="1"/>
      <c r="K476" s="1"/>
      <c r="L476" s="1"/>
      <c r="M476" s="1"/>
      <c r="N476" s="1"/>
      <c r="O476" s="1"/>
      <c r="P476" s="1"/>
      <c r="Q476" s="1"/>
      <c r="R476" s="1"/>
      <c r="S476" s="1"/>
      <c r="T476" s="1"/>
      <c r="U476" s="1"/>
      <c r="V476" s="1"/>
      <c r="W476" s="1"/>
      <c r="X476" s="1"/>
      <c r="Y476" s="1"/>
      <c r="Z476" s="1"/>
    </row>
    <row r="477" spans="1:26" ht="28.5" hidden="1" customHeight="1">
      <c r="A477" s="459" t="s">
        <v>1465</v>
      </c>
      <c r="B477" s="437" t="s">
        <v>2443</v>
      </c>
      <c r="C477" s="441"/>
      <c r="D477" s="439"/>
      <c r="E477" s="440"/>
      <c r="F477" s="441"/>
      <c r="G477" s="441"/>
      <c r="H477" s="1"/>
      <c r="I477" s="1"/>
      <c r="J477" s="1"/>
      <c r="K477" s="1"/>
      <c r="L477" s="1"/>
      <c r="M477" s="1"/>
      <c r="N477" s="1"/>
      <c r="O477" s="1"/>
      <c r="P477" s="1"/>
      <c r="Q477" s="1"/>
      <c r="R477" s="1"/>
      <c r="S477" s="1"/>
      <c r="T477" s="1"/>
      <c r="U477" s="1"/>
      <c r="V477" s="1"/>
      <c r="W477" s="1"/>
      <c r="X477" s="1"/>
      <c r="Y477" s="1"/>
      <c r="Z477" s="1"/>
    </row>
    <row r="478" spans="1:26" ht="28.5" hidden="1" customHeight="1">
      <c r="A478" s="459" t="s">
        <v>1467</v>
      </c>
      <c r="B478" s="437" t="s">
        <v>2444</v>
      </c>
      <c r="C478" s="441"/>
      <c r="D478" s="439"/>
      <c r="E478" s="440"/>
      <c r="F478" s="441"/>
      <c r="G478" s="441"/>
      <c r="H478" s="1"/>
      <c r="I478" s="1"/>
      <c r="J478" s="1"/>
      <c r="K478" s="1"/>
      <c r="L478" s="1"/>
      <c r="M478" s="1"/>
      <c r="N478" s="1"/>
      <c r="O478" s="1"/>
      <c r="P478" s="1"/>
      <c r="Q478" s="1"/>
      <c r="R478" s="1"/>
      <c r="S478" s="1"/>
      <c r="T478" s="1"/>
      <c r="U478" s="1"/>
      <c r="V478" s="1"/>
      <c r="W478" s="1"/>
      <c r="X478" s="1"/>
      <c r="Y478" s="1"/>
      <c r="Z478" s="1"/>
    </row>
    <row r="479" spans="1:26" ht="46.5" customHeight="1">
      <c r="A479" s="91"/>
      <c r="B479" s="1191" t="s">
        <v>1471</v>
      </c>
      <c r="C479" s="1192"/>
      <c r="D479" s="1192"/>
      <c r="E479" s="1192"/>
      <c r="F479" s="1192"/>
      <c r="G479" s="1193"/>
      <c r="H479" s="110">
        <f>H480+H488+H498+H503+H513+H524</f>
        <v>0</v>
      </c>
      <c r="I479" s="110">
        <f>I480+I488+I498+I503+I513+I524</f>
        <v>98</v>
      </c>
      <c r="J479" s="453"/>
      <c r="K479" s="514"/>
      <c r="L479" s="514"/>
      <c r="M479" s="1"/>
      <c r="N479" s="1"/>
      <c r="O479" s="1"/>
      <c r="P479" s="1"/>
      <c r="Q479" s="1"/>
      <c r="R479" s="1"/>
      <c r="S479" s="1"/>
      <c r="T479" s="1"/>
      <c r="U479" s="1"/>
      <c r="V479" s="1"/>
      <c r="W479" s="1"/>
      <c r="X479" s="1"/>
      <c r="Y479" s="1"/>
      <c r="Z479" s="1"/>
    </row>
    <row r="480" spans="1:26" ht="46.5" customHeight="1">
      <c r="A480" s="474" t="s">
        <v>1474</v>
      </c>
      <c r="B480" s="1188" t="s">
        <v>2446</v>
      </c>
      <c r="C480" s="1189"/>
      <c r="D480" s="1189"/>
      <c r="E480" s="1189"/>
      <c r="F480" s="1189"/>
      <c r="G480" s="1190"/>
      <c r="H480" s="110">
        <f>SUM(D483:D487)</f>
        <v>0</v>
      </c>
      <c r="I480" s="110">
        <f>COUNT(D483:D487)*2</f>
        <v>10</v>
      </c>
      <c r="J480" s="453"/>
      <c r="K480" s="514"/>
      <c r="L480" s="514"/>
      <c r="M480" s="1"/>
      <c r="N480" s="1"/>
      <c r="O480" s="1"/>
      <c r="P480" s="1"/>
      <c r="Q480" s="1"/>
      <c r="R480" s="1"/>
      <c r="S480" s="1"/>
      <c r="T480" s="1"/>
      <c r="U480" s="1"/>
      <c r="V480" s="1"/>
      <c r="W480" s="1"/>
      <c r="X480" s="1"/>
      <c r="Y480" s="1"/>
      <c r="Z480" s="1"/>
    </row>
    <row r="481" spans="1:26" ht="28.5" hidden="1" customHeight="1">
      <c r="A481" s="473" t="s">
        <v>1476</v>
      </c>
      <c r="B481" s="437" t="s">
        <v>2447</v>
      </c>
      <c r="C481" s="565"/>
      <c r="D481" s="443"/>
      <c r="E481" s="454"/>
      <c r="F481" s="565"/>
      <c r="G481" s="565"/>
      <c r="H481" s="1"/>
      <c r="I481" s="1"/>
      <c r="J481" s="1"/>
      <c r="K481" s="1"/>
      <c r="L481" s="1"/>
      <c r="M481" s="1"/>
      <c r="N481" s="1"/>
      <c r="O481" s="1"/>
      <c r="P481" s="1"/>
      <c r="Q481" s="1"/>
      <c r="R481" s="1"/>
      <c r="S481" s="1"/>
      <c r="T481" s="1"/>
      <c r="U481" s="1"/>
      <c r="V481" s="1"/>
      <c r="W481" s="1"/>
      <c r="X481" s="1"/>
      <c r="Y481" s="1"/>
      <c r="Z481" s="1"/>
    </row>
    <row r="482" spans="1:26" ht="28.5" hidden="1" customHeight="1">
      <c r="A482" s="473" t="s">
        <v>1479</v>
      </c>
      <c r="B482" s="437" t="s">
        <v>2448</v>
      </c>
      <c r="C482" s="441"/>
      <c r="D482" s="439"/>
      <c r="E482" s="440"/>
      <c r="F482" s="441"/>
      <c r="G482" s="565"/>
      <c r="H482" s="1"/>
      <c r="I482" s="1"/>
      <c r="J482" s="1"/>
      <c r="K482" s="1"/>
      <c r="L482" s="1"/>
      <c r="M482" s="1"/>
      <c r="N482" s="1"/>
      <c r="O482" s="1"/>
      <c r="P482" s="1"/>
      <c r="Q482" s="1"/>
      <c r="R482" s="1"/>
      <c r="S482" s="1"/>
      <c r="T482" s="1"/>
      <c r="U482" s="1"/>
      <c r="V482" s="1"/>
      <c r="W482" s="1"/>
      <c r="X482" s="1"/>
      <c r="Y482" s="1"/>
      <c r="Z482" s="1"/>
    </row>
    <row r="483" spans="1:26" ht="46.5" customHeight="1">
      <c r="A483" s="474" t="s">
        <v>1481</v>
      </c>
      <c r="B483" s="437" t="s">
        <v>2450</v>
      </c>
      <c r="C483" s="487" t="s">
        <v>2531</v>
      </c>
      <c r="D483" s="446">
        <v>0</v>
      </c>
      <c r="E483" s="454" t="s">
        <v>137</v>
      </c>
      <c r="F483" s="487" t="s">
        <v>2532</v>
      </c>
      <c r="G483" s="565"/>
      <c r="H483" s="110"/>
      <c r="I483" s="110"/>
      <c r="J483" s="523"/>
      <c r="K483" s="514"/>
      <c r="L483" s="514"/>
      <c r="M483" s="1"/>
      <c r="N483" s="1"/>
      <c r="O483" s="1"/>
      <c r="P483" s="1"/>
      <c r="Q483" s="1"/>
      <c r="R483" s="1"/>
      <c r="S483" s="1"/>
      <c r="T483" s="1"/>
      <c r="U483" s="1"/>
      <c r="V483" s="1"/>
      <c r="W483" s="1"/>
      <c r="X483" s="1"/>
      <c r="Y483" s="1"/>
      <c r="Z483" s="1"/>
    </row>
    <row r="484" spans="1:26" ht="46.5" customHeight="1">
      <c r="A484" s="474" t="s">
        <v>1484</v>
      </c>
      <c r="B484" s="437" t="s">
        <v>2451</v>
      </c>
      <c r="C484" s="489" t="s">
        <v>1488</v>
      </c>
      <c r="D484" s="488">
        <v>0</v>
      </c>
      <c r="E484" s="454" t="s">
        <v>137</v>
      </c>
      <c r="F484" s="487" t="s">
        <v>2533</v>
      </c>
      <c r="G484" s="565"/>
      <c r="H484" s="110"/>
      <c r="I484" s="110"/>
      <c r="J484" s="889"/>
      <c r="K484" s="514"/>
      <c r="L484" s="514"/>
      <c r="M484" s="1"/>
      <c r="N484" s="1"/>
      <c r="O484" s="1"/>
      <c r="P484" s="1"/>
      <c r="Q484" s="1"/>
      <c r="R484" s="1"/>
      <c r="S484" s="1"/>
      <c r="T484" s="1"/>
      <c r="U484" s="1"/>
      <c r="V484" s="1"/>
      <c r="W484" s="1"/>
      <c r="X484" s="1"/>
      <c r="Y484" s="1"/>
      <c r="Z484" s="1"/>
    </row>
    <row r="485" spans="1:26" ht="46.5" customHeight="1">
      <c r="A485" s="474"/>
      <c r="B485" s="437"/>
      <c r="C485" s="489" t="s">
        <v>1491</v>
      </c>
      <c r="D485" s="488">
        <v>0</v>
      </c>
      <c r="E485" s="454" t="s">
        <v>137</v>
      </c>
      <c r="F485" s="454"/>
      <c r="G485" s="565"/>
      <c r="H485" s="110"/>
      <c r="I485" s="110"/>
      <c r="J485" s="889"/>
      <c r="K485" s="514"/>
      <c r="L485" s="514"/>
      <c r="M485" s="1"/>
      <c r="N485" s="1"/>
      <c r="O485" s="1"/>
      <c r="P485" s="1"/>
      <c r="Q485" s="1"/>
      <c r="R485" s="1"/>
      <c r="S485" s="1"/>
      <c r="T485" s="1"/>
      <c r="U485" s="1"/>
      <c r="V485" s="1"/>
      <c r="W485" s="1"/>
      <c r="X485" s="1"/>
      <c r="Y485" s="1"/>
      <c r="Z485" s="1"/>
    </row>
    <row r="486" spans="1:26" ht="46.5" customHeight="1">
      <c r="A486" s="474" t="s">
        <v>1493</v>
      </c>
      <c r="B486" s="437" t="s">
        <v>2452</v>
      </c>
      <c r="C486" s="487" t="s">
        <v>1495</v>
      </c>
      <c r="D486" s="488">
        <v>0</v>
      </c>
      <c r="E486" s="454" t="s">
        <v>137</v>
      </c>
      <c r="F486" s="308" t="s">
        <v>1497</v>
      </c>
      <c r="G486" s="565"/>
      <c r="H486" s="110"/>
      <c r="I486" s="110"/>
      <c r="J486" s="523"/>
      <c r="K486" s="514"/>
      <c r="L486" s="514"/>
      <c r="M486" s="1"/>
      <c r="N486" s="1"/>
      <c r="O486" s="1"/>
      <c r="P486" s="1"/>
      <c r="Q486" s="1"/>
      <c r="R486" s="1"/>
      <c r="S486" s="1"/>
      <c r="T486" s="1"/>
      <c r="U486" s="1"/>
      <c r="V486" s="1"/>
      <c r="W486" s="1"/>
      <c r="X486" s="1"/>
      <c r="Y486" s="1"/>
      <c r="Z486" s="1"/>
    </row>
    <row r="487" spans="1:26" ht="46.5" customHeight="1">
      <c r="A487" s="474" t="s">
        <v>1498</v>
      </c>
      <c r="B487" s="437" t="s">
        <v>2453</v>
      </c>
      <c r="C487" s="487" t="s">
        <v>1501</v>
      </c>
      <c r="D487" s="488">
        <v>0</v>
      </c>
      <c r="E487" s="454" t="s">
        <v>137</v>
      </c>
      <c r="F487" s="565"/>
      <c r="G487" s="565"/>
      <c r="H487" s="110"/>
      <c r="I487" s="110"/>
      <c r="J487" s="523"/>
      <c r="K487" s="514"/>
      <c r="L487" s="514"/>
      <c r="M487" s="1"/>
      <c r="N487" s="1"/>
      <c r="O487" s="1"/>
      <c r="P487" s="1"/>
      <c r="Q487" s="1"/>
      <c r="R487" s="1"/>
      <c r="S487" s="1"/>
      <c r="T487" s="1"/>
      <c r="U487" s="1"/>
      <c r="V487" s="1"/>
      <c r="W487" s="1"/>
      <c r="X487" s="1"/>
      <c r="Y487" s="1"/>
      <c r="Z487" s="1"/>
    </row>
    <row r="488" spans="1:26" ht="46.5" customHeight="1">
      <c r="A488" s="551" t="s">
        <v>1502</v>
      </c>
      <c r="B488" s="1188" t="s">
        <v>2454</v>
      </c>
      <c r="C488" s="1189"/>
      <c r="D488" s="1189"/>
      <c r="E488" s="1189"/>
      <c r="F488" s="1189"/>
      <c r="G488" s="1190"/>
      <c r="H488" s="110">
        <f>SUM(D489:D497)</f>
        <v>0</v>
      </c>
      <c r="I488" s="110">
        <f>COUNT(D489:D497)*2</f>
        <v>18</v>
      </c>
      <c r="J488" s="453"/>
      <c r="K488" s="514"/>
      <c r="L488" s="514"/>
      <c r="M488" s="1"/>
      <c r="N488" s="1"/>
      <c r="O488" s="1"/>
      <c r="P488" s="1"/>
      <c r="Q488" s="1"/>
      <c r="R488" s="1"/>
      <c r="S488" s="1"/>
      <c r="T488" s="1"/>
      <c r="U488" s="1"/>
      <c r="V488" s="1"/>
      <c r="W488" s="1"/>
      <c r="X488" s="1"/>
      <c r="Y488" s="1"/>
      <c r="Z488" s="1"/>
    </row>
    <row r="489" spans="1:26" ht="46.5" customHeight="1">
      <c r="A489" s="559" t="s">
        <v>1505</v>
      </c>
      <c r="B489" s="437" t="s">
        <v>1506</v>
      </c>
      <c r="C489" s="489" t="s">
        <v>1507</v>
      </c>
      <c r="D489" s="446">
        <v>0</v>
      </c>
      <c r="E489" s="454" t="s">
        <v>183</v>
      </c>
      <c r="F489" s="342" t="s">
        <v>1508</v>
      </c>
      <c r="G489" s="565"/>
      <c r="H489" s="110"/>
      <c r="I489" s="110"/>
      <c r="J489" s="889"/>
      <c r="K489" s="514"/>
      <c r="L489" s="514"/>
      <c r="M489" s="1"/>
      <c r="N489" s="1"/>
      <c r="O489" s="1"/>
      <c r="P489" s="1"/>
      <c r="Q489" s="1"/>
      <c r="R489" s="1"/>
      <c r="S489" s="1"/>
      <c r="T489" s="1"/>
      <c r="U489" s="1"/>
      <c r="V489" s="1"/>
      <c r="W489" s="1"/>
      <c r="X489" s="1"/>
      <c r="Y489" s="1"/>
      <c r="Z489" s="1"/>
    </row>
    <row r="490" spans="1:26" ht="46.5" customHeight="1">
      <c r="A490" s="559"/>
      <c r="B490" s="437"/>
      <c r="C490" s="489" t="s">
        <v>1509</v>
      </c>
      <c r="D490" s="446">
        <v>0</v>
      </c>
      <c r="E490" s="454" t="s">
        <v>264</v>
      </c>
      <c r="F490" s="342" t="s">
        <v>1510</v>
      </c>
      <c r="G490" s="565"/>
      <c r="H490" s="110"/>
      <c r="I490" s="110"/>
      <c r="J490" s="889"/>
      <c r="K490" s="514"/>
      <c r="L490" s="514"/>
      <c r="M490" s="1"/>
      <c r="N490" s="1"/>
      <c r="O490" s="1"/>
      <c r="P490" s="1"/>
      <c r="Q490" s="1"/>
      <c r="R490" s="1"/>
      <c r="S490" s="1"/>
      <c r="T490" s="1"/>
      <c r="U490" s="1"/>
      <c r="V490" s="1"/>
      <c r="W490" s="1"/>
      <c r="X490" s="1"/>
      <c r="Y490" s="1"/>
      <c r="Z490" s="1"/>
    </row>
    <row r="491" spans="1:26" ht="46.5" customHeight="1">
      <c r="A491" s="559"/>
      <c r="B491" s="437"/>
      <c r="C491" s="489" t="s">
        <v>1511</v>
      </c>
      <c r="D491" s="446">
        <v>0</v>
      </c>
      <c r="E491" s="454" t="s">
        <v>264</v>
      </c>
      <c r="F491" s="342" t="s">
        <v>1513</v>
      </c>
      <c r="G491" s="565"/>
      <c r="H491" s="110"/>
      <c r="I491" s="110"/>
      <c r="J491" s="889"/>
      <c r="K491" s="514"/>
      <c r="L491" s="514"/>
      <c r="M491" s="1"/>
      <c r="N491" s="1"/>
      <c r="O491" s="1"/>
      <c r="P491" s="1"/>
      <c r="Q491" s="1"/>
      <c r="R491" s="1"/>
      <c r="S491" s="1"/>
      <c r="T491" s="1"/>
      <c r="U491" s="1"/>
      <c r="V491" s="1"/>
      <c r="W491" s="1"/>
      <c r="X491" s="1"/>
      <c r="Y491" s="1"/>
      <c r="Z491" s="1"/>
    </row>
    <row r="492" spans="1:26" ht="46.5" customHeight="1">
      <c r="A492" s="559"/>
      <c r="B492" s="437"/>
      <c r="C492" s="489" t="s">
        <v>1516</v>
      </c>
      <c r="D492" s="446">
        <v>0</v>
      </c>
      <c r="E492" s="454" t="s">
        <v>264</v>
      </c>
      <c r="F492" s="342" t="s">
        <v>1518</v>
      </c>
      <c r="G492" s="565"/>
      <c r="H492" s="110"/>
      <c r="I492" s="110"/>
      <c r="J492" s="889"/>
      <c r="K492" s="514"/>
      <c r="L492" s="514"/>
      <c r="M492" s="1"/>
      <c r="N492" s="1"/>
      <c r="O492" s="1"/>
      <c r="P492" s="1"/>
      <c r="Q492" s="1"/>
      <c r="R492" s="1"/>
      <c r="S492" s="1"/>
      <c r="T492" s="1"/>
      <c r="U492" s="1"/>
      <c r="V492" s="1"/>
      <c r="W492" s="1"/>
      <c r="X492" s="1"/>
      <c r="Y492" s="1"/>
      <c r="Z492" s="1"/>
    </row>
    <row r="493" spans="1:26" ht="46.5" customHeight="1">
      <c r="A493" s="559"/>
      <c r="B493" s="437"/>
      <c r="C493" s="489" t="s">
        <v>1520</v>
      </c>
      <c r="D493" s="446">
        <v>0</v>
      </c>
      <c r="E493" s="454" t="s">
        <v>183</v>
      </c>
      <c r="F493" s="342" t="s">
        <v>1521</v>
      </c>
      <c r="G493" s="565"/>
      <c r="H493" s="110"/>
      <c r="I493" s="110"/>
      <c r="J493" s="889"/>
      <c r="K493" s="514"/>
      <c r="L493" s="514"/>
      <c r="M493" s="1"/>
      <c r="N493" s="1"/>
      <c r="O493" s="1"/>
      <c r="P493" s="1"/>
      <c r="Q493" s="1"/>
      <c r="R493" s="1"/>
      <c r="S493" s="1"/>
      <c r="T493" s="1"/>
      <c r="U493" s="1"/>
      <c r="V493" s="1"/>
      <c r="W493" s="1"/>
      <c r="X493" s="1"/>
      <c r="Y493" s="1"/>
      <c r="Z493" s="1"/>
    </row>
    <row r="494" spans="1:26" ht="46.5" customHeight="1">
      <c r="A494" s="559" t="s">
        <v>1522</v>
      </c>
      <c r="B494" s="437" t="s">
        <v>2459</v>
      </c>
      <c r="C494" s="489" t="s">
        <v>1524</v>
      </c>
      <c r="D494" s="446">
        <v>0</v>
      </c>
      <c r="E494" s="454" t="s">
        <v>87</v>
      </c>
      <c r="F494" s="342" t="s">
        <v>1525</v>
      </c>
      <c r="G494" s="565"/>
      <c r="H494" s="110"/>
      <c r="I494" s="110"/>
      <c r="J494" s="889"/>
      <c r="K494" s="514"/>
      <c r="L494" s="514"/>
      <c r="M494" s="1"/>
      <c r="N494" s="1"/>
      <c r="O494" s="1"/>
      <c r="P494" s="1"/>
      <c r="Q494" s="1"/>
      <c r="R494" s="1"/>
      <c r="S494" s="1"/>
      <c r="T494" s="1"/>
      <c r="U494" s="1"/>
      <c r="V494" s="1"/>
      <c r="W494" s="1"/>
      <c r="X494" s="1"/>
      <c r="Y494" s="1"/>
      <c r="Z494" s="1"/>
    </row>
    <row r="495" spans="1:26" ht="46.5" customHeight="1">
      <c r="A495" s="559"/>
      <c r="B495" s="437"/>
      <c r="C495" s="489" t="s">
        <v>1526</v>
      </c>
      <c r="D495" s="446">
        <v>0</v>
      </c>
      <c r="E495" s="454" t="s">
        <v>350</v>
      </c>
      <c r="F495" s="454"/>
      <c r="G495" s="565"/>
      <c r="H495" s="110"/>
      <c r="I495" s="110"/>
      <c r="J495" s="889"/>
      <c r="K495" s="514"/>
      <c r="L495" s="514"/>
      <c r="M495" s="1"/>
      <c r="N495" s="1"/>
      <c r="O495" s="1"/>
      <c r="P495" s="1"/>
      <c r="Q495" s="1"/>
      <c r="R495" s="1"/>
      <c r="S495" s="1"/>
      <c r="T495" s="1"/>
      <c r="U495" s="1"/>
      <c r="V495" s="1"/>
      <c r="W495" s="1"/>
      <c r="X495" s="1"/>
      <c r="Y495" s="1"/>
      <c r="Z495" s="1"/>
    </row>
    <row r="496" spans="1:26" ht="46.5" customHeight="1">
      <c r="A496" s="559" t="s">
        <v>1527</v>
      </c>
      <c r="B496" s="437" t="s">
        <v>2461</v>
      </c>
      <c r="C496" s="489" t="s">
        <v>1529</v>
      </c>
      <c r="D496" s="446">
        <v>0</v>
      </c>
      <c r="E496" s="454" t="s">
        <v>183</v>
      </c>
      <c r="F496" s="454"/>
      <c r="G496" s="565"/>
      <c r="H496" s="110"/>
      <c r="I496" s="110"/>
      <c r="J496" s="889"/>
      <c r="K496" s="514"/>
      <c r="L496" s="514"/>
      <c r="M496" s="1"/>
      <c r="N496" s="1"/>
      <c r="O496" s="1"/>
      <c r="P496" s="1"/>
      <c r="Q496" s="1"/>
      <c r="R496" s="1"/>
      <c r="S496" s="1"/>
      <c r="T496" s="1"/>
      <c r="U496" s="1"/>
      <c r="V496" s="1"/>
      <c r="W496" s="1"/>
      <c r="X496" s="1"/>
      <c r="Y496" s="1"/>
      <c r="Z496" s="1"/>
    </row>
    <row r="497" spans="1:26" ht="46.5" customHeight="1">
      <c r="A497" s="559"/>
      <c r="B497" s="437"/>
      <c r="C497" s="308" t="s">
        <v>1531</v>
      </c>
      <c r="D497" s="446">
        <v>0</v>
      </c>
      <c r="E497" s="440" t="s">
        <v>264</v>
      </c>
      <c r="F497" s="487" t="s">
        <v>1532</v>
      </c>
      <c r="G497" s="565"/>
      <c r="H497" s="110"/>
      <c r="I497" s="110"/>
      <c r="J497" s="453"/>
      <c r="K497" s="514"/>
      <c r="L497" s="514"/>
      <c r="M497" s="1"/>
      <c r="N497" s="1"/>
      <c r="O497" s="1"/>
      <c r="P497" s="1"/>
      <c r="Q497" s="1"/>
      <c r="R497" s="1"/>
      <c r="S497" s="1"/>
      <c r="T497" s="1"/>
      <c r="U497" s="1"/>
      <c r="V497" s="1"/>
      <c r="W497" s="1"/>
      <c r="X497" s="1"/>
      <c r="Y497" s="1"/>
      <c r="Z497" s="1"/>
    </row>
    <row r="498" spans="1:26" ht="46.5" customHeight="1">
      <c r="A498" s="551" t="s">
        <v>1533</v>
      </c>
      <c r="B498" s="1188" t="s">
        <v>2465</v>
      </c>
      <c r="C498" s="1189"/>
      <c r="D498" s="1189"/>
      <c r="E498" s="1189"/>
      <c r="F498" s="1189"/>
      <c r="G498" s="1190"/>
      <c r="H498" s="110">
        <f>SUM(D499:D502)</f>
        <v>0</v>
      </c>
      <c r="I498" s="110">
        <f>COUNT(D499:D502)*2</f>
        <v>8</v>
      </c>
      <c r="J498" s="453"/>
      <c r="K498" s="514"/>
      <c r="L498" s="514"/>
      <c r="M498" s="1"/>
      <c r="N498" s="1"/>
      <c r="O498" s="1"/>
      <c r="P498" s="1"/>
      <c r="Q498" s="1"/>
      <c r="R498" s="1"/>
      <c r="S498" s="1"/>
      <c r="T498" s="1"/>
      <c r="U498" s="1"/>
      <c r="V498" s="1"/>
      <c r="W498" s="1"/>
      <c r="X498" s="1"/>
      <c r="Y498" s="1"/>
      <c r="Z498" s="1"/>
    </row>
    <row r="499" spans="1:26" ht="46.5" customHeight="1">
      <c r="A499" s="559" t="s">
        <v>1538</v>
      </c>
      <c r="B499" s="437" t="s">
        <v>2469</v>
      </c>
      <c r="C499" s="342" t="s">
        <v>1545</v>
      </c>
      <c r="D499" s="446">
        <v>0</v>
      </c>
      <c r="E499" s="454" t="s">
        <v>264</v>
      </c>
      <c r="F499" s="565"/>
      <c r="G499" s="565"/>
      <c r="H499" s="110"/>
      <c r="I499" s="110"/>
      <c r="J499" s="887"/>
      <c r="K499" s="514"/>
      <c r="L499" s="514"/>
      <c r="M499" s="1"/>
      <c r="N499" s="1"/>
      <c r="O499" s="1"/>
      <c r="P499" s="1"/>
      <c r="Q499" s="1"/>
      <c r="R499" s="1"/>
      <c r="S499" s="1"/>
      <c r="T499" s="1"/>
      <c r="U499" s="1"/>
      <c r="V499" s="1"/>
      <c r="W499" s="1"/>
      <c r="X499" s="1"/>
      <c r="Y499" s="1"/>
      <c r="Z499" s="1"/>
    </row>
    <row r="500" spans="1:26" ht="46.5" customHeight="1">
      <c r="A500" s="559"/>
      <c r="B500" s="566"/>
      <c r="C500" s="342" t="s">
        <v>1547</v>
      </c>
      <c r="D500" s="446">
        <v>0</v>
      </c>
      <c r="E500" s="454" t="s">
        <v>264</v>
      </c>
      <c r="F500" s="565"/>
      <c r="G500" s="565"/>
      <c r="H500" s="110"/>
      <c r="I500" s="110"/>
      <c r="J500" s="887"/>
      <c r="K500" s="514"/>
      <c r="L500" s="514"/>
      <c r="M500" s="1"/>
      <c r="N500" s="1"/>
      <c r="O500" s="1"/>
      <c r="P500" s="1"/>
      <c r="Q500" s="1"/>
      <c r="R500" s="1"/>
      <c r="S500" s="1"/>
      <c r="T500" s="1"/>
      <c r="U500" s="1"/>
      <c r="V500" s="1"/>
      <c r="W500" s="1"/>
      <c r="X500" s="1"/>
      <c r="Y500" s="1"/>
      <c r="Z500" s="1"/>
    </row>
    <row r="501" spans="1:26" ht="46.5" customHeight="1">
      <c r="A501" s="559" t="s">
        <v>1549</v>
      </c>
      <c r="B501" s="437" t="s">
        <v>2478</v>
      </c>
      <c r="C501" s="487" t="s">
        <v>1551</v>
      </c>
      <c r="D501" s="446">
        <v>0</v>
      </c>
      <c r="E501" s="454" t="s">
        <v>264</v>
      </c>
      <c r="F501" s="565"/>
      <c r="G501" s="565"/>
      <c r="H501" s="110"/>
      <c r="I501" s="110"/>
      <c r="J501" s="523"/>
      <c r="K501" s="514"/>
      <c r="L501" s="514"/>
      <c r="M501" s="1"/>
      <c r="N501" s="1"/>
      <c r="O501" s="1"/>
      <c r="P501" s="1"/>
      <c r="Q501" s="1"/>
      <c r="R501" s="1"/>
      <c r="S501" s="1"/>
      <c r="T501" s="1"/>
      <c r="U501" s="1"/>
      <c r="V501" s="1"/>
      <c r="W501" s="1"/>
      <c r="X501" s="1"/>
      <c r="Y501" s="1"/>
      <c r="Z501" s="1"/>
    </row>
    <row r="502" spans="1:26" ht="46.5" customHeight="1">
      <c r="A502" s="559"/>
      <c r="B502" s="437"/>
      <c r="C502" s="487" t="s">
        <v>1553</v>
      </c>
      <c r="D502" s="446">
        <v>0</v>
      </c>
      <c r="E502" s="454" t="s">
        <v>350</v>
      </c>
      <c r="F502" s="565"/>
      <c r="G502" s="565"/>
      <c r="H502" s="110"/>
      <c r="I502" s="110"/>
      <c r="J502" s="523"/>
      <c r="K502" s="514"/>
      <c r="L502" s="514"/>
      <c r="M502" s="1"/>
      <c r="N502" s="1"/>
      <c r="O502" s="1"/>
      <c r="P502" s="1"/>
      <c r="Q502" s="1"/>
      <c r="R502" s="1"/>
      <c r="S502" s="1"/>
      <c r="T502" s="1"/>
      <c r="U502" s="1"/>
      <c r="V502" s="1"/>
      <c r="W502" s="1"/>
      <c r="X502" s="1"/>
      <c r="Y502" s="1"/>
      <c r="Z502" s="1"/>
    </row>
    <row r="503" spans="1:26" ht="46.5" customHeight="1">
      <c r="A503" s="551" t="s">
        <v>1554</v>
      </c>
      <c r="B503" s="1188" t="s">
        <v>2481</v>
      </c>
      <c r="C503" s="1189"/>
      <c r="D503" s="1189"/>
      <c r="E503" s="1189"/>
      <c r="F503" s="1189"/>
      <c r="G503" s="1190"/>
      <c r="H503" s="110">
        <f>SUM(D504:D512)</f>
        <v>0</v>
      </c>
      <c r="I503" s="110">
        <f>COUNT(D504:D512)*2</f>
        <v>18</v>
      </c>
      <c r="J503" s="453"/>
      <c r="K503" s="514"/>
      <c r="L503" s="514"/>
      <c r="M503" s="1"/>
      <c r="N503" s="1"/>
      <c r="O503" s="1"/>
      <c r="P503" s="1"/>
      <c r="Q503" s="1"/>
      <c r="R503" s="1"/>
      <c r="S503" s="1"/>
      <c r="T503" s="1"/>
      <c r="U503" s="1"/>
      <c r="V503" s="1"/>
      <c r="W503" s="1"/>
      <c r="X503" s="1"/>
      <c r="Y503" s="1"/>
      <c r="Z503" s="1"/>
    </row>
    <row r="504" spans="1:26" ht="46.5" customHeight="1">
      <c r="A504" s="559" t="s">
        <v>1559</v>
      </c>
      <c r="B504" s="308" t="s">
        <v>2484</v>
      </c>
      <c r="C504" s="503" t="s">
        <v>1561</v>
      </c>
      <c r="D504" s="488">
        <v>0</v>
      </c>
      <c r="E504" s="454" t="s">
        <v>87</v>
      </c>
      <c r="F504" s="342" t="s">
        <v>2550</v>
      </c>
      <c r="G504" s="565"/>
      <c r="H504" s="110"/>
      <c r="I504" s="110"/>
      <c r="J504" s="895"/>
      <c r="K504" s="514"/>
      <c r="L504" s="514"/>
      <c r="M504" s="1"/>
      <c r="N504" s="1"/>
      <c r="O504" s="1"/>
      <c r="P504" s="1"/>
      <c r="Q504" s="1"/>
      <c r="R504" s="1"/>
      <c r="S504" s="1"/>
      <c r="T504" s="1"/>
      <c r="U504" s="1"/>
      <c r="V504" s="1"/>
      <c r="W504" s="1"/>
      <c r="X504" s="1"/>
      <c r="Y504" s="1"/>
      <c r="Z504" s="1"/>
    </row>
    <row r="505" spans="1:26" ht="46.5" customHeight="1">
      <c r="A505" s="559"/>
      <c r="B505" s="307"/>
      <c r="C505" s="487" t="s">
        <v>1563</v>
      </c>
      <c r="D505" s="446">
        <v>0</v>
      </c>
      <c r="E505" s="454" t="s">
        <v>87</v>
      </c>
      <c r="F505" s="342" t="s">
        <v>2551</v>
      </c>
      <c r="G505" s="565"/>
      <c r="H505" s="110"/>
      <c r="I505" s="110"/>
      <c r="J505" s="523"/>
      <c r="K505" s="514"/>
      <c r="L505" s="514"/>
      <c r="M505" s="1"/>
      <c r="N505" s="1"/>
      <c r="O505" s="1"/>
      <c r="P505" s="1"/>
      <c r="Q505" s="1"/>
      <c r="R505" s="1"/>
      <c r="S505" s="1"/>
      <c r="T505" s="1"/>
      <c r="U505" s="1"/>
      <c r="V505" s="1"/>
      <c r="W505" s="1"/>
      <c r="X505" s="1"/>
      <c r="Y505" s="1"/>
      <c r="Z505" s="1"/>
    </row>
    <row r="506" spans="1:26" ht="46.5" customHeight="1">
      <c r="A506" s="559"/>
      <c r="B506" s="307"/>
      <c r="C506" s="308" t="s">
        <v>1565</v>
      </c>
      <c r="D506" s="446">
        <v>0</v>
      </c>
      <c r="E506" s="454" t="s">
        <v>87</v>
      </c>
      <c r="F506" s="441" t="s">
        <v>1566</v>
      </c>
      <c r="G506" s="565"/>
      <c r="H506" s="110"/>
      <c r="I506" s="110"/>
      <c r="J506" s="453"/>
      <c r="K506" s="514"/>
      <c r="L506" s="514"/>
      <c r="M506" s="1"/>
      <c r="N506" s="1"/>
      <c r="O506" s="1"/>
      <c r="P506" s="1"/>
      <c r="Q506" s="1"/>
      <c r="R506" s="1"/>
      <c r="S506" s="1"/>
      <c r="T506" s="1"/>
      <c r="U506" s="1"/>
      <c r="V506" s="1"/>
      <c r="W506" s="1"/>
      <c r="X506" s="1"/>
      <c r="Y506" s="1"/>
      <c r="Z506" s="1"/>
    </row>
    <row r="507" spans="1:26" ht="46.5" customHeight="1">
      <c r="A507" s="559"/>
      <c r="B507" s="307"/>
      <c r="C507" s="308" t="s">
        <v>1567</v>
      </c>
      <c r="D507" s="446">
        <v>0</v>
      </c>
      <c r="E507" s="454" t="s">
        <v>87</v>
      </c>
      <c r="F507" s="487" t="s">
        <v>1568</v>
      </c>
      <c r="G507" s="565"/>
      <c r="H507" s="110"/>
      <c r="I507" s="110"/>
      <c r="J507" s="523"/>
      <c r="K507" s="514"/>
      <c r="L507" s="514"/>
      <c r="M507" s="1"/>
      <c r="N507" s="1"/>
      <c r="O507" s="1"/>
      <c r="P507" s="1"/>
      <c r="Q507" s="1"/>
      <c r="R507" s="1"/>
      <c r="S507" s="1"/>
      <c r="T507" s="1"/>
      <c r="U507" s="1"/>
      <c r="V507" s="1"/>
      <c r="W507" s="1"/>
      <c r="X507" s="1"/>
      <c r="Y507" s="1"/>
      <c r="Z507" s="1"/>
    </row>
    <row r="508" spans="1:26" ht="46.5" customHeight="1">
      <c r="A508" s="559"/>
      <c r="B508" s="307"/>
      <c r="C508" s="487" t="s">
        <v>1569</v>
      </c>
      <c r="D508" s="446">
        <v>0</v>
      </c>
      <c r="E508" s="454" t="s">
        <v>87</v>
      </c>
      <c r="F508" s="342" t="s">
        <v>1570</v>
      </c>
      <c r="G508" s="565"/>
      <c r="H508" s="110"/>
      <c r="I508" s="110"/>
      <c r="J508" s="887"/>
      <c r="K508" s="514"/>
      <c r="L508" s="514"/>
      <c r="M508" s="1"/>
      <c r="N508" s="1"/>
      <c r="O508" s="1"/>
      <c r="P508" s="1"/>
      <c r="Q508" s="1"/>
      <c r="R508" s="1"/>
      <c r="S508" s="1"/>
      <c r="T508" s="1"/>
      <c r="U508" s="1"/>
      <c r="V508" s="1"/>
      <c r="W508" s="1"/>
      <c r="X508" s="1"/>
      <c r="Y508" s="1"/>
      <c r="Z508" s="1"/>
    </row>
    <row r="509" spans="1:26" ht="46.5" customHeight="1">
      <c r="A509" s="559"/>
      <c r="B509" s="307"/>
      <c r="C509" s="487" t="s">
        <v>1571</v>
      </c>
      <c r="D509" s="446">
        <v>0</v>
      </c>
      <c r="E509" s="454" t="s">
        <v>87</v>
      </c>
      <c r="F509" s="342"/>
      <c r="G509" s="565"/>
      <c r="H509" s="110"/>
      <c r="I509" s="110"/>
      <c r="J509" s="453"/>
      <c r="K509" s="514"/>
      <c r="L509" s="514"/>
      <c r="M509" s="1"/>
      <c r="N509" s="1"/>
      <c r="O509" s="1"/>
      <c r="P509" s="1"/>
      <c r="Q509" s="1"/>
      <c r="R509" s="1"/>
      <c r="S509" s="1"/>
      <c r="T509" s="1"/>
      <c r="U509" s="1"/>
      <c r="V509" s="1"/>
      <c r="W509" s="1"/>
      <c r="X509" s="1"/>
      <c r="Y509" s="1"/>
      <c r="Z509" s="1"/>
    </row>
    <row r="510" spans="1:26" ht="46.5" customHeight="1">
      <c r="A510" s="559" t="s">
        <v>1572</v>
      </c>
      <c r="B510" s="308" t="s">
        <v>2490</v>
      </c>
      <c r="C510" s="489" t="s">
        <v>1574</v>
      </c>
      <c r="D510" s="488">
        <v>0</v>
      </c>
      <c r="E510" s="454" t="s">
        <v>264</v>
      </c>
      <c r="F510" s="308" t="s">
        <v>1575</v>
      </c>
      <c r="G510" s="565"/>
      <c r="H510" s="110"/>
      <c r="I510" s="110"/>
      <c r="J510" s="889"/>
      <c r="K510" s="514"/>
      <c r="L510" s="514"/>
      <c r="M510" s="1"/>
      <c r="N510" s="1"/>
      <c r="O510" s="1"/>
      <c r="P510" s="1"/>
      <c r="Q510" s="1"/>
      <c r="R510" s="1"/>
      <c r="S510" s="1"/>
      <c r="T510" s="1"/>
      <c r="U510" s="1"/>
      <c r="V510" s="1"/>
      <c r="W510" s="1"/>
      <c r="X510" s="1"/>
      <c r="Y510" s="1"/>
      <c r="Z510" s="1"/>
    </row>
    <row r="511" spans="1:26" ht="46.5" customHeight="1">
      <c r="A511" s="559"/>
      <c r="B511" s="307"/>
      <c r="C511" s="489" t="s">
        <v>1576</v>
      </c>
      <c r="D511" s="488">
        <v>0</v>
      </c>
      <c r="E511" s="454" t="s">
        <v>264</v>
      </c>
      <c r="F511" s="308" t="s">
        <v>1577</v>
      </c>
      <c r="G511" s="565"/>
      <c r="H511" s="110"/>
      <c r="I511" s="110"/>
      <c r="J511" s="889"/>
      <c r="K511" s="514"/>
      <c r="L511" s="514"/>
      <c r="M511" s="1"/>
      <c r="N511" s="1"/>
      <c r="O511" s="1"/>
      <c r="P511" s="1"/>
      <c r="Q511" s="1"/>
      <c r="R511" s="1"/>
      <c r="S511" s="1"/>
      <c r="T511" s="1"/>
      <c r="U511" s="1"/>
      <c r="V511" s="1"/>
      <c r="W511" s="1"/>
      <c r="X511" s="1"/>
      <c r="Y511" s="1"/>
      <c r="Z511" s="1"/>
    </row>
    <row r="512" spans="1:26" ht="46.5" customHeight="1">
      <c r="A512" s="559"/>
      <c r="B512" s="307"/>
      <c r="C512" s="487" t="s">
        <v>1578</v>
      </c>
      <c r="D512" s="488">
        <v>0</v>
      </c>
      <c r="E512" s="454" t="s">
        <v>264</v>
      </c>
      <c r="F512" s="308"/>
      <c r="G512" s="565"/>
      <c r="H512" s="110"/>
      <c r="I512" s="110"/>
      <c r="J512" s="523"/>
      <c r="K512" s="514"/>
      <c r="L512" s="514"/>
      <c r="M512" s="1"/>
      <c r="N512" s="1"/>
      <c r="O512" s="1"/>
      <c r="P512" s="1"/>
      <c r="Q512" s="1"/>
      <c r="R512" s="1"/>
      <c r="S512" s="1"/>
      <c r="T512" s="1"/>
      <c r="U512" s="1"/>
      <c r="V512" s="1"/>
      <c r="W512" s="1"/>
      <c r="X512" s="1"/>
      <c r="Y512" s="1"/>
      <c r="Z512" s="1"/>
    </row>
    <row r="513" spans="1:26" ht="46.5" customHeight="1">
      <c r="A513" s="551" t="s">
        <v>1579</v>
      </c>
      <c r="B513" s="1188" t="s">
        <v>1580</v>
      </c>
      <c r="C513" s="1189"/>
      <c r="D513" s="1189"/>
      <c r="E513" s="1189"/>
      <c r="F513" s="1189"/>
      <c r="G513" s="1190"/>
      <c r="H513" s="110">
        <f>SUM(D515:D523)</f>
        <v>0</v>
      </c>
      <c r="I513" s="110">
        <f>COUNT(D515:D522)*2</f>
        <v>16</v>
      </c>
      <c r="J513" s="453"/>
      <c r="K513" s="514"/>
      <c r="L513" s="514"/>
      <c r="M513" s="1"/>
      <c r="N513" s="1"/>
      <c r="O513" s="1"/>
      <c r="P513" s="1"/>
      <c r="Q513" s="1"/>
      <c r="R513" s="1"/>
      <c r="S513" s="1"/>
      <c r="T513" s="1"/>
      <c r="U513" s="1"/>
      <c r="V513" s="1"/>
      <c r="W513" s="1"/>
      <c r="X513" s="1"/>
      <c r="Y513" s="1"/>
      <c r="Z513" s="1"/>
    </row>
    <row r="514" spans="1:26" ht="28.5" hidden="1" customHeight="1">
      <c r="A514" s="560" t="s">
        <v>1581</v>
      </c>
      <c r="B514" s="308" t="s">
        <v>1582</v>
      </c>
      <c r="C514" s="342"/>
      <c r="D514" s="443"/>
      <c r="E514" s="454"/>
      <c r="F514" s="565"/>
      <c r="G514" s="565"/>
      <c r="H514" s="1"/>
      <c r="I514" s="1"/>
      <c r="J514" s="10"/>
      <c r="K514" s="11"/>
      <c r="L514" s="11"/>
      <c r="M514" s="1"/>
      <c r="N514" s="1"/>
      <c r="O514" s="1"/>
      <c r="P514" s="1"/>
      <c r="Q514" s="1"/>
      <c r="R514" s="1"/>
      <c r="S514" s="1"/>
      <c r="T514" s="1"/>
      <c r="U514" s="1"/>
      <c r="V514" s="1"/>
      <c r="W514" s="1"/>
      <c r="X514" s="1"/>
      <c r="Y514" s="1"/>
      <c r="Z514" s="1"/>
    </row>
    <row r="515" spans="1:26" ht="46.5" customHeight="1">
      <c r="A515" s="559" t="s">
        <v>1584</v>
      </c>
      <c r="B515" s="308" t="s">
        <v>2506</v>
      </c>
      <c r="C515" s="489" t="s">
        <v>1586</v>
      </c>
      <c r="D515" s="446">
        <v>0</v>
      </c>
      <c r="E515" s="454" t="s">
        <v>264</v>
      </c>
      <c r="F515" s="487" t="s">
        <v>1768</v>
      </c>
      <c r="G515" s="565"/>
      <c r="H515" s="110"/>
      <c r="I515" s="110"/>
      <c r="J515" s="889"/>
      <c r="K515" s="514"/>
      <c r="L515" s="514"/>
      <c r="M515" s="1"/>
      <c r="N515" s="1"/>
      <c r="O515" s="1"/>
      <c r="P515" s="1"/>
      <c r="Q515" s="1"/>
      <c r="R515" s="1"/>
      <c r="S515" s="1"/>
      <c r="T515" s="1"/>
      <c r="U515" s="1"/>
      <c r="V515" s="1"/>
      <c r="W515" s="1"/>
      <c r="X515" s="1"/>
      <c r="Y515" s="1"/>
      <c r="Z515" s="1"/>
    </row>
    <row r="516" spans="1:26" ht="46.5" customHeight="1">
      <c r="A516" s="559"/>
      <c r="B516" s="307"/>
      <c r="C516" s="489" t="s">
        <v>1588</v>
      </c>
      <c r="D516" s="446">
        <v>0</v>
      </c>
      <c r="E516" s="454" t="s">
        <v>264</v>
      </c>
      <c r="F516" s="487" t="s">
        <v>1589</v>
      </c>
      <c r="G516" s="565"/>
      <c r="H516" s="110"/>
      <c r="I516" s="110"/>
      <c r="J516" s="889"/>
      <c r="K516" s="514"/>
      <c r="L516" s="514"/>
      <c r="M516" s="1"/>
      <c r="N516" s="1"/>
      <c r="O516" s="1"/>
      <c r="P516" s="1"/>
      <c r="Q516" s="1"/>
      <c r="R516" s="1"/>
      <c r="S516" s="1"/>
      <c r="T516" s="1"/>
      <c r="U516" s="1"/>
      <c r="V516" s="1"/>
      <c r="W516" s="1"/>
      <c r="X516" s="1"/>
      <c r="Y516" s="1"/>
      <c r="Z516" s="1"/>
    </row>
    <row r="517" spans="1:26" ht="46.5" customHeight="1">
      <c r="A517" s="559" t="s">
        <v>1590</v>
      </c>
      <c r="B517" s="308" t="s">
        <v>2508</v>
      </c>
      <c r="C517" s="489" t="s">
        <v>1592</v>
      </c>
      <c r="D517" s="488">
        <v>0</v>
      </c>
      <c r="E517" s="454" t="s">
        <v>137</v>
      </c>
      <c r="F517" s="454"/>
      <c r="G517" s="565"/>
      <c r="H517" s="110"/>
      <c r="I517" s="110"/>
      <c r="J517" s="889"/>
      <c r="K517" s="514"/>
      <c r="L517" s="514"/>
      <c r="M517" s="1"/>
      <c r="N517" s="1"/>
      <c r="O517" s="1"/>
      <c r="P517" s="1"/>
      <c r="Q517" s="1"/>
      <c r="R517" s="1"/>
      <c r="S517" s="1"/>
      <c r="T517" s="1"/>
      <c r="U517" s="1"/>
      <c r="V517" s="1"/>
      <c r="W517" s="1"/>
      <c r="X517" s="1"/>
      <c r="Y517" s="1"/>
      <c r="Z517" s="1"/>
    </row>
    <row r="518" spans="1:26" ht="46.5" customHeight="1">
      <c r="A518" s="559"/>
      <c r="B518" s="307"/>
      <c r="C518" s="489" t="s">
        <v>1593</v>
      </c>
      <c r="D518" s="446">
        <v>0</v>
      </c>
      <c r="E518" s="454" t="s">
        <v>137</v>
      </c>
      <c r="F518" s="454"/>
      <c r="G518" s="565"/>
      <c r="H518" s="110"/>
      <c r="I518" s="110"/>
      <c r="J518" s="889"/>
      <c r="K518" s="514"/>
      <c r="L518" s="514"/>
      <c r="M518" s="1"/>
      <c r="N518" s="1"/>
      <c r="O518" s="1"/>
      <c r="P518" s="1"/>
      <c r="Q518" s="1"/>
      <c r="R518" s="1"/>
      <c r="S518" s="1"/>
      <c r="T518" s="1"/>
      <c r="U518" s="1"/>
      <c r="V518" s="1"/>
      <c r="W518" s="1"/>
      <c r="X518" s="1"/>
      <c r="Y518" s="1"/>
      <c r="Z518" s="1"/>
    </row>
    <row r="519" spans="1:26" ht="46.5" customHeight="1">
      <c r="A519" s="559"/>
      <c r="B519" s="307"/>
      <c r="C519" s="308" t="s">
        <v>1594</v>
      </c>
      <c r="D519" s="446">
        <v>0</v>
      </c>
      <c r="E519" s="454" t="s">
        <v>137</v>
      </c>
      <c r="F519" s="454"/>
      <c r="G519" s="565"/>
      <c r="H519" s="110"/>
      <c r="I519" s="110"/>
      <c r="J519" s="453"/>
      <c r="K519" s="514"/>
      <c r="L519" s="514"/>
      <c r="M519" s="1"/>
      <c r="N519" s="1"/>
      <c r="O519" s="1"/>
      <c r="P519" s="1"/>
      <c r="Q519" s="1"/>
      <c r="R519" s="1"/>
      <c r="S519" s="1"/>
      <c r="T519" s="1"/>
      <c r="U519" s="1"/>
      <c r="V519" s="1"/>
      <c r="W519" s="1"/>
      <c r="X519" s="1"/>
      <c r="Y519" s="1"/>
      <c r="Z519" s="1"/>
    </row>
    <row r="520" spans="1:26" ht="46.5" customHeight="1">
      <c r="A520" s="559"/>
      <c r="B520" s="411"/>
      <c r="C520" s="489" t="s">
        <v>1595</v>
      </c>
      <c r="D520" s="446">
        <v>0</v>
      </c>
      <c r="E520" s="454" t="s">
        <v>264</v>
      </c>
      <c r="F520" s="487" t="s">
        <v>1596</v>
      </c>
      <c r="G520" s="565"/>
      <c r="H520" s="110"/>
      <c r="I520" s="110"/>
      <c r="J520" s="889"/>
      <c r="K520" s="514"/>
      <c r="L520" s="514"/>
      <c r="M520" s="1"/>
      <c r="N520" s="1"/>
      <c r="O520" s="1"/>
      <c r="P520" s="1"/>
      <c r="Q520" s="1"/>
      <c r="R520" s="1"/>
      <c r="S520" s="1"/>
      <c r="T520" s="1"/>
      <c r="U520" s="1"/>
      <c r="V520" s="1"/>
      <c r="W520" s="1"/>
      <c r="X520" s="1"/>
      <c r="Y520" s="1"/>
      <c r="Z520" s="1"/>
    </row>
    <row r="521" spans="1:26" ht="46.5" customHeight="1">
      <c r="A521" s="559"/>
      <c r="B521" s="565"/>
      <c r="C521" s="489" t="s">
        <v>1597</v>
      </c>
      <c r="D521" s="446">
        <v>0</v>
      </c>
      <c r="E521" s="454" t="s">
        <v>264</v>
      </c>
      <c r="F521" s="487" t="s">
        <v>1598</v>
      </c>
      <c r="G521" s="565"/>
      <c r="H521" s="110"/>
      <c r="I521" s="110"/>
      <c r="J521" s="889"/>
      <c r="K521" s="514"/>
      <c r="L521" s="514"/>
      <c r="M521" s="1"/>
      <c r="N521" s="1"/>
      <c r="O521" s="1"/>
      <c r="P521" s="1"/>
      <c r="Q521" s="1"/>
      <c r="R521" s="1"/>
      <c r="S521" s="1"/>
      <c r="T521" s="1"/>
      <c r="U521" s="1"/>
      <c r="V521" s="1"/>
      <c r="W521" s="1"/>
      <c r="X521" s="1"/>
      <c r="Y521" s="1"/>
      <c r="Z521" s="1"/>
    </row>
    <row r="522" spans="1:26" ht="46.5" customHeight="1">
      <c r="A522" s="559" t="s">
        <v>1599</v>
      </c>
      <c r="B522" s="308" t="s">
        <v>2512</v>
      </c>
      <c r="C522" s="342" t="s">
        <v>2513</v>
      </c>
      <c r="D522" s="446">
        <v>0</v>
      </c>
      <c r="E522" s="454" t="s">
        <v>264</v>
      </c>
      <c r="F522" s="565"/>
      <c r="G522" s="565"/>
      <c r="H522" s="110"/>
      <c r="I522" s="110"/>
      <c r="J522" s="887"/>
      <c r="K522" s="514"/>
      <c r="L522" s="514"/>
      <c r="M522" s="1"/>
      <c r="N522" s="1"/>
      <c r="O522" s="1"/>
      <c r="P522" s="1"/>
      <c r="Q522" s="1"/>
      <c r="R522" s="1"/>
      <c r="S522" s="1"/>
      <c r="T522" s="1"/>
      <c r="U522" s="1"/>
      <c r="V522" s="1"/>
      <c r="W522" s="1"/>
      <c r="X522" s="1"/>
      <c r="Y522" s="1"/>
      <c r="Z522" s="1"/>
    </row>
    <row r="523" spans="1:26" ht="28.5" hidden="1" customHeight="1">
      <c r="A523" s="473" t="s">
        <v>1601</v>
      </c>
      <c r="B523" s="308" t="s">
        <v>2514</v>
      </c>
      <c r="C523" s="565"/>
      <c r="D523" s="443"/>
      <c r="E523" s="454"/>
      <c r="F523" s="565"/>
      <c r="G523" s="565"/>
      <c r="H523" s="1"/>
      <c r="I523" s="1"/>
      <c r="J523" s="1"/>
      <c r="K523" s="1"/>
      <c r="L523" s="1"/>
      <c r="M523" s="1"/>
      <c r="N523" s="1"/>
      <c r="O523" s="1"/>
      <c r="P523" s="1"/>
      <c r="Q523" s="1"/>
      <c r="R523" s="1"/>
      <c r="S523" s="1"/>
      <c r="T523" s="1"/>
      <c r="U523" s="1"/>
      <c r="V523" s="1"/>
      <c r="W523" s="1"/>
      <c r="X523" s="1"/>
      <c r="Y523" s="1"/>
      <c r="Z523" s="1"/>
    </row>
    <row r="524" spans="1:26" ht="46.5" customHeight="1">
      <c r="A524" s="551" t="s">
        <v>1603</v>
      </c>
      <c r="B524" s="1188" t="s">
        <v>2515</v>
      </c>
      <c r="C524" s="1189"/>
      <c r="D524" s="1189"/>
      <c r="E524" s="1189"/>
      <c r="F524" s="1189"/>
      <c r="G524" s="1190"/>
      <c r="H524" s="110">
        <f>SUM(D525:D538)</f>
        <v>0</v>
      </c>
      <c r="I524" s="110">
        <f>COUNT(D525:D538)*2</f>
        <v>28</v>
      </c>
      <c r="J524" s="453"/>
      <c r="K524" s="514"/>
      <c r="L524" s="514"/>
      <c r="M524" s="1"/>
      <c r="N524" s="1"/>
      <c r="O524" s="1"/>
      <c r="P524" s="1"/>
      <c r="Q524" s="1"/>
      <c r="R524" s="1"/>
      <c r="S524" s="1"/>
      <c r="T524" s="1"/>
      <c r="U524" s="1"/>
      <c r="V524" s="1"/>
      <c r="W524" s="1"/>
      <c r="X524" s="1"/>
      <c r="Y524" s="1"/>
      <c r="Z524" s="1"/>
    </row>
    <row r="525" spans="1:26" ht="46.5" customHeight="1">
      <c r="A525" s="559" t="s">
        <v>1605</v>
      </c>
      <c r="B525" s="437" t="s">
        <v>2516</v>
      </c>
      <c r="C525" s="305" t="s">
        <v>1607</v>
      </c>
      <c r="D525" s="901">
        <v>0</v>
      </c>
      <c r="E525" s="721" t="s">
        <v>183</v>
      </c>
      <c r="F525" s="305" t="s">
        <v>4759</v>
      </c>
      <c r="G525" s="565"/>
      <c r="H525" s="110"/>
      <c r="I525" s="110"/>
      <c r="J525" s="887"/>
      <c r="K525" s="514"/>
      <c r="L525" s="514"/>
      <c r="M525" s="1"/>
      <c r="N525" s="1"/>
      <c r="O525" s="1"/>
      <c r="P525" s="1"/>
      <c r="Q525" s="1"/>
      <c r="R525" s="1"/>
      <c r="S525" s="1"/>
      <c r="T525" s="1"/>
      <c r="U525" s="1"/>
      <c r="V525" s="1"/>
      <c r="W525" s="1"/>
      <c r="X525" s="1"/>
      <c r="Y525" s="1"/>
      <c r="Z525" s="1"/>
    </row>
    <row r="526" spans="1:26" ht="46.5" customHeight="1">
      <c r="A526" s="559"/>
      <c r="B526" s="566"/>
      <c r="C526" s="823" t="s">
        <v>5351</v>
      </c>
      <c r="D526" s="901">
        <v>0</v>
      </c>
      <c r="E526" s="721" t="s">
        <v>183</v>
      </c>
      <c r="F526" s="721"/>
      <c r="G526" s="565"/>
      <c r="H526" s="110"/>
      <c r="I526" s="110"/>
      <c r="J526" s="887"/>
      <c r="K526" s="514"/>
      <c r="L526" s="514"/>
      <c r="M526" s="1"/>
      <c r="N526" s="1"/>
      <c r="O526" s="1"/>
      <c r="P526" s="1"/>
      <c r="Q526" s="1"/>
      <c r="R526" s="1"/>
      <c r="S526" s="1"/>
      <c r="T526" s="1"/>
      <c r="U526" s="1"/>
      <c r="V526" s="1"/>
      <c r="W526" s="1"/>
      <c r="X526" s="1"/>
      <c r="Y526" s="1"/>
      <c r="Z526" s="1"/>
    </row>
    <row r="527" spans="1:26" ht="46.5" customHeight="1">
      <c r="A527" s="559"/>
      <c r="B527" s="566"/>
      <c r="C527" s="823" t="s">
        <v>5352</v>
      </c>
      <c r="D527" s="901">
        <v>0</v>
      </c>
      <c r="E527" s="721" t="s">
        <v>264</v>
      </c>
      <c r="F527" s="823" t="s">
        <v>5353</v>
      </c>
      <c r="G527" s="565"/>
      <c r="H527" s="110"/>
      <c r="I527" s="110"/>
      <c r="J527" s="887"/>
      <c r="K527" s="514"/>
      <c r="L527" s="514"/>
      <c r="M527" s="1"/>
      <c r="N527" s="1"/>
      <c r="O527" s="1"/>
      <c r="P527" s="1"/>
      <c r="Q527" s="1"/>
      <c r="R527" s="1"/>
      <c r="S527" s="1"/>
      <c r="T527" s="1"/>
      <c r="U527" s="1"/>
      <c r="V527" s="1"/>
      <c r="W527" s="1"/>
      <c r="X527" s="1"/>
      <c r="Y527" s="1"/>
      <c r="Z527" s="1"/>
    </row>
    <row r="528" spans="1:26" ht="46.5" customHeight="1">
      <c r="A528" s="559"/>
      <c r="B528" s="566"/>
      <c r="C528" s="823" t="s">
        <v>4762</v>
      </c>
      <c r="D528" s="901">
        <v>0</v>
      </c>
      <c r="E528" s="721" t="s">
        <v>183</v>
      </c>
      <c r="F528" s="823" t="s">
        <v>5354</v>
      </c>
      <c r="G528" s="565"/>
      <c r="H528" s="110"/>
      <c r="I528" s="110"/>
      <c r="J528" s="887"/>
      <c r="K528" s="514"/>
      <c r="L528" s="514"/>
      <c r="M528" s="1"/>
      <c r="N528" s="1"/>
      <c r="O528" s="1"/>
      <c r="P528" s="1"/>
      <c r="Q528" s="1"/>
      <c r="R528" s="1"/>
      <c r="S528" s="1"/>
      <c r="T528" s="1"/>
      <c r="U528" s="1"/>
      <c r="V528" s="1"/>
      <c r="W528" s="1"/>
      <c r="X528" s="1"/>
      <c r="Y528" s="1"/>
      <c r="Z528" s="1"/>
    </row>
    <row r="529" spans="1:26" ht="46.5" customHeight="1">
      <c r="A529" s="559"/>
      <c r="B529" s="566"/>
      <c r="C529" s="305" t="s">
        <v>1609</v>
      </c>
      <c r="D529" s="901">
        <v>0</v>
      </c>
      <c r="E529" s="721" t="s">
        <v>183</v>
      </c>
      <c r="F529" s="305" t="s">
        <v>4763</v>
      </c>
      <c r="G529" s="565"/>
      <c r="H529" s="110"/>
      <c r="I529" s="110"/>
      <c r="J529" s="889"/>
      <c r="K529" s="514"/>
      <c r="L529" s="514"/>
      <c r="M529" s="1"/>
      <c r="N529" s="1"/>
      <c r="O529" s="1"/>
      <c r="P529" s="1"/>
      <c r="Q529" s="1"/>
      <c r="R529" s="1"/>
      <c r="S529" s="1"/>
      <c r="T529" s="1"/>
      <c r="U529" s="1"/>
      <c r="V529" s="1"/>
      <c r="W529" s="1"/>
      <c r="X529" s="1"/>
      <c r="Y529" s="1"/>
      <c r="Z529" s="1"/>
    </row>
    <row r="530" spans="1:26" ht="46.5" customHeight="1">
      <c r="A530" s="559"/>
      <c r="B530" s="566"/>
      <c r="C530" s="304" t="s">
        <v>1611</v>
      </c>
      <c r="D530" s="901">
        <v>0</v>
      </c>
      <c r="E530" s="721"/>
      <c r="F530" s="721"/>
      <c r="G530" s="565"/>
      <c r="H530" s="110"/>
      <c r="I530" s="110"/>
      <c r="J530" s="889"/>
      <c r="K530" s="514"/>
      <c r="L530" s="514"/>
      <c r="M530" s="1"/>
      <c r="N530" s="1"/>
      <c r="O530" s="1"/>
      <c r="P530" s="1"/>
      <c r="Q530" s="1"/>
      <c r="R530" s="1"/>
      <c r="S530" s="1"/>
      <c r="T530" s="1"/>
      <c r="U530" s="1"/>
      <c r="V530" s="1"/>
      <c r="W530" s="1"/>
      <c r="X530" s="1"/>
      <c r="Y530" s="1"/>
      <c r="Z530" s="1"/>
    </row>
    <row r="531" spans="1:26" ht="46.5" customHeight="1">
      <c r="A531" s="559" t="s">
        <v>1612</v>
      </c>
      <c r="B531" s="437" t="s">
        <v>2519</v>
      </c>
      <c r="C531" s="304" t="s">
        <v>1614</v>
      </c>
      <c r="D531" s="719">
        <v>0</v>
      </c>
      <c r="E531" s="711" t="s">
        <v>183</v>
      </c>
      <c r="F531" s="305" t="s">
        <v>5360</v>
      </c>
      <c r="G531" s="565"/>
      <c r="H531" s="110"/>
      <c r="I531" s="110"/>
      <c r="J531" s="889"/>
      <c r="K531" s="514"/>
      <c r="L531" s="514"/>
      <c r="M531" s="1"/>
      <c r="N531" s="1"/>
      <c r="O531" s="1"/>
      <c r="P531" s="1"/>
      <c r="Q531" s="1"/>
      <c r="R531" s="1"/>
      <c r="S531" s="1"/>
      <c r="T531" s="1"/>
      <c r="U531" s="1"/>
      <c r="V531" s="1"/>
      <c r="W531" s="1"/>
      <c r="X531" s="1"/>
      <c r="Y531" s="1"/>
      <c r="Z531" s="1"/>
    </row>
    <row r="532" spans="1:26" ht="46.5" customHeight="1">
      <c r="A532" s="559"/>
      <c r="B532" s="566"/>
      <c r="C532" s="304" t="s">
        <v>5355</v>
      </c>
      <c r="D532" s="723">
        <v>0</v>
      </c>
      <c r="E532" s="711" t="s">
        <v>183</v>
      </c>
      <c r="F532" s="305" t="s">
        <v>5356</v>
      </c>
      <c r="G532" s="565"/>
      <c r="H532" s="110"/>
      <c r="I532" s="110"/>
      <c r="J532" s="889"/>
      <c r="K532" s="514"/>
      <c r="L532" s="514"/>
      <c r="M532" s="1"/>
      <c r="N532" s="1"/>
      <c r="O532" s="1"/>
      <c r="P532" s="1"/>
      <c r="Q532" s="1"/>
      <c r="R532" s="1"/>
      <c r="S532" s="1"/>
      <c r="T532" s="1"/>
      <c r="U532" s="1"/>
      <c r="V532" s="1"/>
      <c r="W532" s="1"/>
      <c r="X532" s="1"/>
      <c r="Y532" s="1"/>
      <c r="Z532" s="1"/>
    </row>
    <row r="533" spans="1:26" ht="46.5" customHeight="1">
      <c r="A533" s="559"/>
      <c r="B533" s="566"/>
      <c r="C533" s="304" t="s">
        <v>1616</v>
      </c>
      <c r="D533" s="723">
        <v>0</v>
      </c>
      <c r="E533" s="711" t="s">
        <v>87</v>
      </c>
      <c r="F533" s="305" t="s">
        <v>1617</v>
      </c>
      <c r="G533" s="565"/>
      <c r="H533" s="110"/>
      <c r="I533" s="110"/>
      <c r="J533" s="889"/>
      <c r="K533" s="514"/>
      <c r="L533" s="514"/>
      <c r="M533" s="1"/>
      <c r="N533" s="1"/>
      <c r="O533" s="1"/>
      <c r="P533" s="1"/>
      <c r="Q533" s="1"/>
      <c r="R533" s="1"/>
      <c r="S533" s="1"/>
      <c r="T533" s="1"/>
      <c r="U533" s="1"/>
      <c r="V533" s="1"/>
      <c r="W533" s="1"/>
      <c r="X533" s="1"/>
      <c r="Y533" s="1"/>
      <c r="Z533" s="1"/>
    </row>
    <row r="534" spans="1:26" ht="46.5" customHeight="1">
      <c r="A534" s="559"/>
      <c r="B534" s="566"/>
      <c r="C534" s="304" t="s">
        <v>1618</v>
      </c>
      <c r="D534" s="723">
        <v>0</v>
      </c>
      <c r="E534" s="711" t="s">
        <v>350</v>
      </c>
      <c r="F534" s="305" t="s">
        <v>1619</v>
      </c>
      <c r="G534" s="565"/>
      <c r="H534" s="110"/>
      <c r="I534" s="110"/>
      <c r="J534" s="888"/>
      <c r="K534" s="514"/>
      <c r="L534" s="514"/>
      <c r="M534" s="1"/>
      <c r="N534" s="1"/>
      <c r="O534" s="1"/>
      <c r="P534" s="1"/>
      <c r="Q534" s="1"/>
      <c r="R534" s="1"/>
      <c r="S534" s="1"/>
      <c r="T534" s="1"/>
      <c r="U534" s="1"/>
      <c r="V534" s="1"/>
      <c r="W534" s="1"/>
      <c r="X534" s="1"/>
      <c r="Y534" s="1"/>
      <c r="Z534" s="1"/>
    </row>
    <row r="535" spans="1:26" ht="46.5" customHeight="1">
      <c r="A535" s="559"/>
      <c r="B535" s="566"/>
      <c r="C535" s="304" t="s">
        <v>5357</v>
      </c>
      <c r="D535" s="723">
        <v>0</v>
      </c>
      <c r="E535" s="709" t="s">
        <v>183</v>
      </c>
      <c r="F535" s="304" t="s">
        <v>5358</v>
      </c>
      <c r="G535" s="565"/>
      <c r="H535" s="110"/>
      <c r="I535" s="110"/>
      <c r="J535" s="889"/>
      <c r="K535" s="514"/>
      <c r="L535" s="514"/>
      <c r="M535" s="1"/>
      <c r="N535" s="1"/>
      <c r="O535" s="1"/>
      <c r="P535" s="1"/>
      <c r="Q535" s="1"/>
      <c r="R535" s="1"/>
      <c r="S535" s="1"/>
      <c r="T535" s="1"/>
      <c r="U535" s="1"/>
      <c r="V535" s="1"/>
      <c r="W535" s="1"/>
      <c r="X535" s="1"/>
      <c r="Y535" s="1"/>
      <c r="Z535" s="1"/>
    </row>
    <row r="536" spans="1:26" ht="46.5" customHeight="1">
      <c r="A536" s="559" t="s">
        <v>1620</v>
      </c>
      <c r="B536" s="437" t="s">
        <v>2524</v>
      </c>
      <c r="C536" s="336" t="s">
        <v>1622</v>
      </c>
      <c r="D536" s="901">
        <v>0</v>
      </c>
      <c r="E536" s="724" t="s">
        <v>87</v>
      </c>
      <c r="F536" s="721"/>
      <c r="G536" s="565"/>
      <c r="H536" s="110"/>
      <c r="I536" s="110"/>
      <c r="J536" s="514"/>
      <c r="K536" s="514"/>
      <c r="L536" s="514"/>
      <c r="M536" s="1"/>
      <c r="N536" s="1"/>
      <c r="O536" s="1"/>
      <c r="P536" s="1"/>
      <c r="Q536" s="1"/>
      <c r="R536" s="1"/>
      <c r="S536" s="1"/>
      <c r="T536" s="1"/>
      <c r="U536" s="1"/>
      <c r="V536" s="1"/>
      <c r="W536" s="1"/>
      <c r="X536" s="1"/>
      <c r="Y536" s="1"/>
      <c r="Z536" s="1"/>
    </row>
    <row r="537" spans="1:26" ht="46.5" customHeight="1">
      <c r="A537" s="559"/>
      <c r="B537" s="441"/>
      <c r="C537" s="334" t="s">
        <v>1623</v>
      </c>
      <c r="D537" s="901">
        <v>0</v>
      </c>
      <c r="E537" s="721"/>
      <c r="F537" s="721"/>
      <c r="G537" s="565"/>
      <c r="H537" s="110"/>
      <c r="I537" s="110"/>
      <c r="J537" s="453"/>
      <c r="K537" s="514"/>
      <c r="L537" s="514"/>
      <c r="M537" s="1"/>
      <c r="N537" s="1"/>
      <c r="O537" s="1"/>
      <c r="P537" s="1"/>
      <c r="Q537" s="1"/>
      <c r="R537" s="1"/>
      <c r="S537" s="1"/>
      <c r="T537" s="1"/>
      <c r="U537" s="1"/>
      <c r="V537" s="1"/>
      <c r="W537" s="1"/>
      <c r="X537" s="1"/>
      <c r="Y537" s="1"/>
      <c r="Z537" s="1"/>
    </row>
    <row r="538" spans="1:26" ht="46.5" customHeight="1">
      <c r="A538" s="92"/>
      <c r="B538" s="441"/>
      <c r="C538" s="843" t="s">
        <v>5359</v>
      </c>
      <c r="D538" s="901">
        <v>0</v>
      </c>
      <c r="E538" s="721" t="s">
        <v>137</v>
      </c>
      <c r="F538" s="721"/>
      <c r="G538" s="565"/>
      <c r="H538" s="110"/>
      <c r="I538" s="110"/>
      <c r="J538" s="889"/>
      <c r="K538" s="514"/>
      <c r="L538" s="514"/>
      <c r="M538" s="1"/>
      <c r="N538" s="1"/>
      <c r="O538" s="1"/>
      <c r="P538" s="1"/>
      <c r="Q538" s="1"/>
      <c r="R538" s="1"/>
      <c r="S538" s="1"/>
      <c r="T538" s="1"/>
      <c r="U538" s="1"/>
      <c r="V538" s="1"/>
      <c r="W538" s="1"/>
      <c r="X538" s="1"/>
      <c r="Y538" s="1"/>
      <c r="Z538" s="1"/>
    </row>
    <row r="539" spans="1:26" ht="46.5" customHeight="1">
      <c r="A539" s="85"/>
      <c r="B539" s="1191" t="s">
        <v>1625</v>
      </c>
      <c r="C539" s="1192"/>
      <c r="D539" s="1192"/>
      <c r="E539" s="1192"/>
      <c r="F539" s="1192"/>
      <c r="G539" s="1193"/>
      <c r="H539" s="110">
        <f>H540+H543+H547+H552+H575+H579+H588+H593+H597+H604</f>
        <v>0</v>
      </c>
      <c r="I539" s="110">
        <f>I540+I543+I547+I552+I575+I579+I588+I593+I597+I604</f>
        <v>90</v>
      </c>
      <c r="J539" s="453"/>
      <c r="K539" s="514"/>
      <c r="L539" s="514"/>
      <c r="M539" s="1"/>
      <c r="N539" s="1"/>
      <c r="O539" s="1"/>
      <c r="P539" s="1"/>
      <c r="Q539" s="1"/>
      <c r="R539" s="1"/>
      <c r="S539" s="1"/>
      <c r="T539" s="1"/>
      <c r="U539" s="1"/>
      <c r="V539" s="1"/>
      <c r="W539" s="1"/>
      <c r="X539" s="1"/>
      <c r="Y539" s="1"/>
      <c r="Z539" s="1"/>
    </row>
    <row r="540" spans="1:26" ht="46.5" customHeight="1">
      <c r="A540" s="551" t="s">
        <v>1627</v>
      </c>
      <c r="B540" s="1188" t="s">
        <v>2572</v>
      </c>
      <c r="C540" s="1189"/>
      <c r="D540" s="1189"/>
      <c r="E540" s="1189"/>
      <c r="F540" s="1189"/>
      <c r="G540" s="1190"/>
      <c r="H540" s="110">
        <f>SUM(D541)</f>
        <v>0</v>
      </c>
      <c r="I540" s="110">
        <f>COUNT(D541)*2</f>
        <v>2</v>
      </c>
      <c r="J540" s="453"/>
      <c r="K540" s="514"/>
      <c r="L540" s="514"/>
      <c r="M540" s="1"/>
      <c r="N540" s="1"/>
      <c r="O540" s="1"/>
      <c r="P540" s="1"/>
      <c r="Q540" s="1"/>
      <c r="R540" s="1"/>
      <c r="S540" s="1"/>
      <c r="T540" s="1"/>
      <c r="U540" s="1"/>
      <c r="V540" s="1"/>
      <c r="W540" s="1"/>
      <c r="X540" s="1"/>
      <c r="Y540" s="1"/>
      <c r="Z540" s="1"/>
    </row>
    <row r="541" spans="1:26" ht="46.5" customHeight="1">
      <c r="A541" s="552" t="s">
        <v>1629</v>
      </c>
      <c r="B541" s="566" t="s">
        <v>2574</v>
      </c>
      <c r="C541" s="502" t="s">
        <v>1631</v>
      </c>
      <c r="D541" s="446">
        <v>0</v>
      </c>
      <c r="E541" s="454" t="s">
        <v>137</v>
      </c>
      <c r="F541" s="441"/>
      <c r="G541" s="441"/>
      <c r="H541" s="110"/>
      <c r="I541" s="110"/>
      <c r="J541" s="893"/>
      <c r="K541" s="514"/>
      <c r="L541" s="514"/>
      <c r="M541" s="1"/>
      <c r="N541" s="1"/>
      <c r="O541" s="1"/>
      <c r="P541" s="1"/>
      <c r="Q541" s="1"/>
      <c r="R541" s="1"/>
      <c r="S541" s="1"/>
      <c r="T541" s="1"/>
      <c r="U541" s="1"/>
      <c r="V541" s="1"/>
      <c r="W541" s="1"/>
      <c r="X541" s="1"/>
      <c r="Y541" s="1"/>
      <c r="Z541" s="1"/>
    </row>
    <row r="542" spans="1:26" ht="28.5" hidden="1" customHeight="1">
      <c r="A542" s="468" t="s">
        <v>1632</v>
      </c>
      <c r="B542" s="308" t="s">
        <v>1633</v>
      </c>
      <c r="C542" s="441"/>
      <c r="D542" s="439"/>
      <c r="E542" s="440"/>
      <c r="F542" s="441"/>
      <c r="G542" s="441"/>
      <c r="H542" s="1"/>
      <c r="I542" s="1"/>
      <c r="J542" s="1"/>
      <c r="K542" s="1"/>
      <c r="L542" s="1"/>
      <c r="M542" s="1"/>
      <c r="N542" s="1"/>
      <c r="O542" s="1"/>
      <c r="P542" s="1"/>
      <c r="Q542" s="1"/>
      <c r="R542" s="1"/>
      <c r="S542" s="1"/>
      <c r="T542" s="1"/>
      <c r="U542" s="1"/>
      <c r="V542" s="1"/>
      <c r="W542" s="1"/>
      <c r="X542" s="1"/>
      <c r="Y542" s="1"/>
      <c r="Z542" s="1"/>
    </row>
    <row r="543" spans="1:26" ht="46.5" customHeight="1">
      <c r="A543" s="551" t="s">
        <v>1634</v>
      </c>
      <c r="B543" s="1188" t="s">
        <v>2534</v>
      </c>
      <c r="C543" s="1189"/>
      <c r="D543" s="1189"/>
      <c r="E543" s="1189"/>
      <c r="F543" s="1189"/>
      <c r="G543" s="1190"/>
      <c r="H543" s="110">
        <f>SUM(D544)</f>
        <v>0</v>
      </c>
      <c r="I543" s="110">
        <f>COUNT(D544)*2</f>
        <v>2</v>
      </c>
      <c r="J543" s="453"/>
      <c r="K543" s="514"/>
      <c r="L543" s="514"/>
      <c r="M543" s="1"/>
      <c r="N543" s="1"/>
      <c r="O543" s="1"/>
      <c r="P543" s="1"/>
      <c r="Q543" s="1"/>
      <c r="R543" s="1"/>
      <c r="S543" s="1"/>
      <c r="T543" s="1"/>
      <c r="U543" s="1"/>
      <c r="V543" s="1"/>
      <c r="W543" s="1"/>
      <c r="X543" s="1"/>
      <c r="Y543" s="1"/>
      <c r="Z543" s="1"/>
    </row>
    <row r="544" spans="1:26" ht="46.5" customHeight="1">
      <c r="A544" s="552" t="s">
        <v>1637</v>
      </c>
      <c r="B544" s="437" t="s">
        <v>2535</v>
      </c>
      <c r="C544" s="342" t="s">
        <v>2575</v>
      </c>
      <c r="D544" s="446">
        <v>0</v>
      </c>
      <c r="E544" s="440" t="s">
        <v>667</v>
      </c>
      <c r="F544" s="441"/>
      <c r="G544" s="441"/>
      <c r="H544" s="110"/>
      <c r="I544" s="110"/>
      <c r="J544" s="887"/>
      <c r="K544" s="514"/>
      <c r="L544" s="514"/>
      <c r="M544" s="1"/>
      <c r="N544" s="1"/>
      <c r="O544" s="1"/>
      <c r="P544" s="1"/>
      <c r="Q544" s="1"/>
      <c r="R544" s="1"/>
      <c r="S544" s="1"/>
      <c r="T544" s="1"/>
      <c r="U544" s="1"/>
      <c r="V544" s="1"/>
      <c r="W544" s="1"/>
      <c r="X544" s="1"/>
      <c r="Y544" s="1"/>
      <c r="Z544" s="1"/>
    </row>
    <row r="545" spans="1:26" ht="28.5" hidden="1" customHeight="1">
      <c r="A545" s="468" t="s">
        <v>1640</v>
      </c>
      <c r="B545" s="437" t="s">
        <v>2537</v>
      </c>
      <c r="C545" s="441"/>
      <c r="D545" s="439"/>
      <c r="E545" s="440"/>
      <c r="F545" s="441"/>
      <c r="G545" s="441"/>
      <c r="H545" s="1"/>
      <c r="I545" s="1"/>
      <c r="J545" s="1"/>
      <c r="K545" s="1"/>
      <c r="L545" s="1"/>
      <c r="M545" s="1"/>
      <c r="N545" s="1"/>
      <c r="O545" s="1"/>
      <c r="P545" s="1"/>
      <c r="Q545" s="1"/>
      <c r="R545" s="1"/>
      <c r="S545" s="1"/>
      <c r="T545" s="1"/>
      <c r="U545" s="1"/>
      <c r="V545" s="1"/>
      <c r="W545" s="1"/>
      <c r="X545" s="1"/>
      <c r="Y545" s="1"/>
      <c r="Z545" s="1"/>
    </row>
    <row r="546" spans="1:26" ht="28.5" hidden="1" customHeight="1">
      <c r="A546" s="468" t="s">
        <v>1642</v>
      </c>
      <c r="B546" s="437" t="s">
        <v>2539</v>
      </c>
      <c r="C546" s="441"/>
      <c r="D546" s="439"/>
      <c r="E546" s="440"/>
      <c r="F546" s="441"/>
      <c r="G546" s="441"/>
      <c r="H546" s="1"/>
      <c r="I546" s="1"/>
      <c r="J546" s="1"/>
      <c r="K546" s="1"/>
      <c r="L546" s="1"/>
      <c r="M546" s="1"/>
      <c r="N546" s="1"/>
      <c r="O546" s="1"/>
      <c r="P546" s="1"/>
      <c r="Q546" s="1"/>
      <c r="R546" s="1"/>
      <c r="S546" s="1"/>
      <c r="T546" s="1"/>
      <c r="U546" s="1"/>
      <c r="V546" s="1"/>
      <c r="W546" s="1"/>
      <c r="X546" s="1"/>
      <c r="Y546" s="1"/>
      <c r="Z546" s="1"/>
    </row>
    <row r="547" spans="1:26" ht="46.5" customHeight="1">
      <c r="A547" s="551" t="s">
        <v>1644</v>
      </c>
      <c r="B547" s="1188" t="s">
        <v>2540</v>
      </c>
      <c r="C547" s="1189"/>
      <c r="D547" s="1189"/>
      <c r="E547" s="1189"/>
      <c r="F547" s="1189"/>
      <c r="G547" s="1190"/>
      <c r="H547" s="110">
        <f>SUM(D548:D551)</f>
        <v>0</v>
      </c>
      <c r="I547" s="110">
        <f>COUNT(D548:D551)*2</f>
        <v>6</v>
      </c>
      <c r="J547" s="453"/>
      <c r="K547" s="514"/>
      <c r="L547" s="514"/>
      <c r="M547" s="1"/>
      <c r="N547" s="1"/>
      <c r="O547" s="1"/>
      <c r="P547" s="1"/>
      <c r="Q547" s="1"/>
      <c r="R547" s="1"/>
      <c r="S547" s="1"/>
      <c r="T547" s="1"/>
      <c r="U547" s="1"/>
      <c r="V547" s="1"/>
      <c r="W547" s="1"/>
      <c r="X547" s="1"/>
      <c r="Y547" s="1"/>
      <c r="Z547" s="1"/>
    </row>
    <row r="548" spans="1:26" ht="46.5" customHeight="1">
      <c r="A548" s="547" t="s">
        <v>1647</v>
      </c>
      <c r="B548" s="437" t="s">
        <v>2541</v>
      </c>
      <c r="C548" s="487" t="s">
        <v>1650</v>
      </c>
      <c r="D548" s="446">
        <v>0</v>
      </c>
      <c r="E548" s="440" t="s">
        <v>137</v>
      </c>
      <c r="F548" s="441"/>
      <c r="G548" s="441"/>
      <c r="H548" s="110"/>
      <c r="I548" s="110"/>
      <c r="J548" s="523"/>
      <c r="K548" s="514"/>
      <c r="L548" s="514"/>
      <c r="M548" s="1"/>
      <c r="N548" s="1"/>
      <c r="O548" s="1"/>
      <c r="P548" s="1"/>
      <c r="Q548" s="1"/>
      <c r="R548" s="1"/>
      <c r="S548" s="1"/>
      <c r="T548" s="1"/>
      <c r="U548" s="1"/>
      <c r="V548" s="1"/>
      <c r="W548" s="1"/>
      <c r="X548" s="1"/>
      <c r="Y548" s="1"/>
      <c r="Z548" s="1"/>
    </row>
    <row r="549" spans="1:26" ht="28.5" hidden="1" customHeight="1">
      <c r="A549" s="459" t="s">
        <v>1653</v>
      </c>
      <c r="B549" s="437" t="s">
        <v>2542</v>
      </c>
      <c r="C549" s="441"/>
      <c r="D549" s="446"/>
      <c r="E549" s="440"/>
      <c r="F549" s="441"/>
      <c r="G549" s="441"/>
      <c r="H549" s="1"/>
      <c r="I549" s="1"/>
      <c r="J549" s="71" t="s">
        <v>1660</v>
      </c>
      <c r="K549" s="1"/>
      <c r="L549" s="1"/>
      <c r="M549" s="1"/>
      <c r="N549" s="1"/>
      <c r="O549" s="1"/>
      <c r="P549" s="1"/>
      <c r="Q549" s="1"/>
      <c r="R549" s="1"/>
      <c r="S549" s="1"/>
      <c r="T549" s="1"/>
      <c r="U549" s="1"/>
      <c r="V549" s="1"/>
      <c r="W549" s="1"/>
      <c r="X549" s="1"/>
      <c r="Y549" s="1"/>
      <c r="Z549" s="1"/>
    </row>
    <row r="550" spans="1:26" ht="46.5" customHeight="1">
      <c r="A550" s="547" t="s">
        <v>1658</v>
      </c>
      <c r="B550" s="567" t="s">
        <v>2544</v>
      </c>
      <c r="C550" s="566" t="s">
        <v>1660</v>
      </c>
      <c r="D550" s="446">
        <v>0</v>
      </c>
      <c r="E550" s="440" t="s">
        <v>137</v>
      </c>
      <c r="F550" s="441"/>
      <c r="G550" s="441"/>
      <c r="H550" s="110"/>
      <c r="I550" s="110"/>
      <c r="J550" s="894"/>
      <c r="K550" s="514"/>
      <c r="L550" s="514"/>
      <c r="M550" s="1"/>
      <c r="N550" s="1"/>
      <c r="O550" s="1"/>
      <c r="P550" s="1"/>
      <c r="Q550" s="1"/>
      <c r="R550" s="1"/>
      <c r="S550" s="1"/>
      <c r="T550" s="1"/>
      <c r="U550" s="1"/>
      <c r="V550" s="1"/>
      <c r="W550" s="1"/>
      <c r="X550" s="1"/>
      <c r="Y550" s="1"/>
      <c r="Z550" s="1"/>
    </row>
    <row r="551" spans="1:26" ht="46.5" customHeight="1">
      <c r="A551" s="547"/>
      <c r="B551" s="441"/>
      <c r="C551" s="566" t="s">
        <v>1662</v>
      </c>
      <c r="D551" s="446">
        <v>0</v>
      </c>
      <c r="E551" s="440" t="s">
        <v>350</v>
      </c>
      <c r="F551" s="441"/>
      <c r="G551" s="441"/>
      <c r="H551" s="110"/>
      <c r="I551" s="110"/>
      <c r="J551" s="453"/>
      <c r="K551" s="514"/>
      <c r="L551" s="514"/>
      <c r="M551" s="1"/>
      <c r="N551" s="1"/>
      <c r="O551" s="1"/>
      <c r="P551" s="1"/>
      <c r="Q551" s="1"/>
      <c r="R551" s="1"/>
      <c r="S551" s="1"/>
      <c r="T551" s="1"/>
      <c r="U551" s="1"/>
      <c r="V551" s="1"/>
      <c r="W551" s="1"/>
      <c r="X551" s="1"/>
      <c r="Y551" s="1"/>
      <c r="Z551" s="1"/>
    </row>
    <row r="552" spans="1:26" ht="46.5" customHeight="1">
      <c r="A552" s="551" t="s">
        <v>1663</v>
      </c>
      <c r="B552" s="1188" t="s">
        <v>2547</v>
      </c>
      <c r="C552" s="1189"/>
      <c r="D552" s="1189"/>
      <c r="E552" s="1189"/>
      <c r="F552" s="1189"/>
      <c r="G552" s="1190"/>
      <c r="H552" s="110">
        <f>SUM(D553:D574)</f>
        <v>0</v>
      </c>
      <c r="I552" s="110">
        <f>COUNT(D553:D574)*2</f>
        <v>44</v>
      </c>
      <c r="J552" s="453"/>
      <c r="K552" s="514"/>
      <c r="L552" s="514"/>
      <c r="M552" s="1"/>
      <c r="N552" s="1"/>
      <c r="O552" s="1"/>
      <c r="P552" s="1"/>
      <c r="Q552" s="1"/>
      <c r="R552" s="1"/>
      <c r="S552" s="1"/>
      <c r="T552" s="1"/>
      <c r="U552" s="1"/>
      <c r="V552" s="1"/>
      <c r="W552" s="1"/>
      <c r="X552" s="1"/>
      <c r="Y552" s="1"/>
      <c r="Z552" s="1"/>
    </row>
    <row r="553" spans="1:26" ht="46.5" customHeight="1">
      <c r="A553" s="547" t="s">
        <v>1665</v>
      </c>
      <c r="B553" s="437" t="s">
        <v>1666</v>
      </c>
      <c r="C553" s="308" t="s">
        <v>1667</v>
      </c>
      <c r="D553" s="446">
        <v>0</v>
      </c>
      <c r="E553" s="440" t="s">
        <v>667</v>
      </c>
      <c r="F553" s="441"/>
      <c r="G553" s="441"/>
      <c r="H553" s="110"/>
      <c r="I553" s="110"/>
      <c r="J553" s="453"/>
      <c r="K553" s="514"/>
      <c r="L553" s="514"/>
      <c r="M553" s="1"/>
      <c r="N553" s="1"/>
      <c r="O553" s="1"/>
      <c r="P553" s="1"/>
      <c r="Q553" s="1"/>
      <c r="R553" s="1"/>
      <c r="S553" s="1"/>
      <c r="T553" s="1"/>
      <c r="U553" s="1"/>
      <c r="V553" s="1"/>
      <c r="W553" s="1"/>
      <c r="X553" s="1"/>
      <c r="Y553" s="1"/>
      <c r="Z553" s="1"/>
    </row>
    <row r="554" spans="1:26" ht="46.5" customHeight="1">
      <c r="A554" s="547"/>
      <c r="B554" s="566"/>
      <c r="C554" s="489" t="s">
        <v>1668</v>
      </c>
      <c r="D554" s="446">
        <v>0</v>
      </c>
      <c r="E554" s="440" t="s">
        <v>262</v>
      </c>
      <c r="F554" s="441"/>
      <c r="G554" s="441"/>
      <c r="H554" s="110"/>
      <c r="I554" s="110"/>
      <c r="J554" s="889"/>
      <c r="K554" s="514"/>
      <c r="L554" s="514"/>
      <c r="M554" s="1"/>
      <c r="N554" s="1"/>
      <c r="O554" s="1"/>
      <c r="P554" s="1"/>
      <c r="Q554" s="1"/>
      <c r="R554" s="1"/>
      <c r="S554" s="1"/>
      <c r="T554" s="1"/>
      <c r="U554" s="1"/>
      <c r="V554" s="1"/>
      <c r="W554" s="1"/>
      <c r="X554" s="1"/>
      <c r="Y554" s="1"/>
      <c r="Z554" s="1"/>
    </row>
    <row r="555" spans="1:26" ht="46.5" customHeight="1">
      <c r="A555" s="547" t="s">
        <v>1670</v>
      </c>
      <c r="B555" s="437" t="s">
        <v>1671</v>
      </c>
      <c r="C555" s="308" t="s">
        <v>2578</v>
      </c>
      <c r="D555" s="446">
        <v>0</v>
      </c>
      <c r="E555" s="440" t="s">
        <v>667</v>
      </c>
      <c r="F555" s="441"/>
      <c r="G555" s="441"/>
      <c r="H555" s="110"/>
      <c r="I555" s="110"/>
      <c r="J555" s="453"/>
      <c r="K555" s="514"/>
      <c r="L555" s="514"/>
      <c r="M555" s="1"/>
      <c r="N555" s="1"/>
      <c r="O555" s="1"/>
      <c r="P555" s="1"/>
      <c r="Q555" s="1"/>
      <c r="R555" s="1"/>
      <c r="S555" s="1"/>
      <c r="T555" s="1"/>
      <c r="U555" s="1"/>
      <c r="V555" s="1"/>
      <c r="W555" s="1"/>
      <c r="X555" s="1"/>
      <c r="Y555" s="1"/>
      <c r="Z555" s="1"/>
    </row>
    <row r="556" spans="1:26" ht="46.5" customHeight="1">
      <c r="A556" s="547"/>
      <c r="B556" s="437"/>
      <c r="C556" s="308" t="s">
        <v>2580</v>
      </c>
      <c r="D556" s="446">
        <v>0</v>
      </c>
      <c r="E556" s="440" t="s">
        <v>667</v>
      </c>
      <c r="F556" s="441"/>
      <c r="G556" s="441"/>
      <c r="H556" s="110"/>
      <c r="I556" s="110"/>
      <c r="J556" s="453"/>
      <c r="K556" s="514"/>
      <c r="L556" s="514"/>
      <c r="M556" s="1"/>
      <c r="N556" s="1"/>
      <c r="O556" s="1"/>
      <c r="P556" s="1"/>
      <c r="Q556" s="1"/>
      <c r="R556" s="1"/>
      <c r="S556" s="1"/>
      <c r="T556" s="1"/>
      <c r="U556" s="1"/>
      <c r="V556" s="1"/>
      <c r="W556" s="1"/>
      <c r="X556" s="1"/>
      <c r="Y556" s="1"/>
      <c r="Z556" s="1"/>
    </row>
    <row r="557" spans="1:26" ht="46.5" customHeight="1">
      <c r="A557" s="547"/>
      <c r="B557" s="437"/>
      <c r="C557" s="308" t="s">
        <v>2581</v>
      </c>
      <c r="D557" s="446">
        <v>0</v>
      </c>
      <c r="E557" s="440" t="s">
        <v>667</v>
      </c>
      <c r="F557" s="441"/>
      <c r="G557" s="441"/>
      <c r="H557" s="110"/>
      <c r="I557" s="110"/>
      <c r="J557" s="453"/>
      <c r="K557" s="514"/>
      <c r="L557" s="514"/>
      <c r="M557" s="1"/>
      <c r="N557" s="1"/>
      <c r="O557" s="1"/>
      <c r="P557" s="1"/>
      <c r="Q557" s="1"/>
      <c r="R557" s="1"/>
      <c r="S557" s="1"/>
      <c r="T557" s="1"/>
      <c r="U557" s="1"/>
      <c r="V557" s="1"/>
      <c r="W557" s="1"/>
      <c r="X557" s="1"/>
      <c r="Y557" s="1"/>
      <c r="Z557" s="1"/>
    </row>
    <row r="558" spans="1:26" ht="46.5" customHeight="1">
      <c r="A558" s="547"/>
      <c r="B558" s="437"/>
      <c r="C558" s="308" t="s">
        <v>2549</v>
      </c>
      <c r="D558" s="446">
        <v>0</v>
      </c>
      <c r="E558" s="440" t="s">
        <v>667</v>
      </c>
      <c r="F558" s="441"/>
      <c r="G558" s="441"/>
      <c r="H558" s="110"/>
      <c r="I558" s="110"/>
      <c r="J558" s="453"/>
      <c r="K558" s="514"/>
      <c r="L558" s="514"/>
      <c r="M558" s="1"/>
      <c r="N558" s="1"/>
      <c r="O558" s="1"/>
      <c r="P558" s="1"/>
      <c r="Q558" s="1"/>
      <c r="R558" s="1"/>
      <c r="S558" s="1"/>
      <c r="T558" s="1"/>
      <c r="U558" s="1"/>
      <c r="V558" s="1"/>
      <c r="W558" s="1"/>
      <c r="X558" s="1"/>
      <c r="Y558" s="1"/>
      <c r="Z558" s="1"/>
    </row>
    <row r="559" spans="1:26" ht="46.5" customHeight="1">
      <c r="A559" s="547"/>
      <c r="B559" s="437"/>
      <c r="C559" s="342" t="s">
        <v>2582</v>
      </c>
      <c r="D559" s="446">
        <v>0</v>
      </c>
      <c r="E559" s="440" t="s">
        <v>667</v>
      </c>
      <c r="F559" s="441"/>
      <c r="G559" s="441"/>
      <c r="H559" s="110"/>
      <c r="I559" s="110"/>
      <c r="J559" s="887"/>
      <c r="K559" s="514"/>
      <c r="L559" s="514"/>
      <c r="M559" s="1"/>
      <c r="N559" s="1"/>
      <c r="O559" s="1"/>
      <c r="P559" s="1"/>
      <c r="Q559" s="1"/>
      <c r="R559" s="1"/>
      <c r="S559" s="1"/>
      <c r="T559" s="1"/>
      <c r="U559" s="1"/>
      <c r="V559" s="1"/>
      <c r="W559" s="1"/>
      <c r="X559" s="1"/>
      <c r="Y559" s="1"/>
      <c r="Z559" s="1"/>
    </row>
    <row r="560" spans="1:26" ht="46.5" customHeight="1">
      <c r="A560" s="547"/>
      <c r="B560" s="437"/>
      <c r="C560" s="342" t="s">
        <v>2584</v>
      </c>
      <c r="D560" s="446">
        <v>0</v>
      </c>
      <c r="E560" s="440" t="s">
        <v>667</v>
      </c>
      <c r="F560" s="441"/>
      <c r="G560" s="441"/>
      <c r="H560" s="110"/>
      <c r="I560" s="110"/>
      <c r="J560" s="887"/>
      <c r="K560" s="514"/>
      <c r="L560" s="514"/>
      <c r="M560" s="1"/>
      <c r="N560" s="1"/>
      <c r="O560" s="1"/>
      <c r="P560" s="1"/>
      <c r="Q560" s="1"/>
      <c r="R560" s="1"/>
      <c r="S560" s="1"/>
      <c r="T560" s="1"/>
      <c r="U560" s="1"/>
      <c r="V560" s="1"/>
      <c r="W560" s="1"/>
      <c r="X560" s="1"/>
      <c r="Y560" s="1"/>
      <c r="Z560" s="1"/>
    </row>
    <row r="561" spans="1:26" ht="46.5" customHeight="1">
      <c r="A561" s="547"/>
      <c r="B561" s="437"/>
      <c r="C561" s="487" t="s">
        <v>2585</v>
      </c>
      <c r="D561" s="446">
        <v>0</v>
      </c>
      <c r="E561" s="440" t="s">
        <v>667</v>
      </c>
      <c r="F561" s="441"/>
      <c r="G561" s="441"/>
      <c r="H561" s="110"/>
      <c r="I561" s="110"/>
      <c r="J561" s="523"/>
      <c r="K561" s="514"/>
      <c r="L561" s="514"/>
      <c r="M561" s="1"/>
      <c r="N561" s="1"/>
      <c r="O561" s="1"/>
      <c r="P561" s="1"/>
      <c r="Q561" s="1"/>
      <c r="R561" s="1"/>
      <c r="S561" s="1"/>
      <c r="T561" s="1"/>
      <c r="U561" s="1"/>
      <c r="V561" s="1"/>
      <c r="W561" s="1"/>
      <c r="X561" s="1"/>
      <c r="Y561" s="1"/>
      <c r="Z561" s="1"/>
    </row>
    <row r="562" spans="1:26" ht="46.5" customHeight="1">
      <c r="A562" s="547"/>
      <c r="B562" s="437"/>
      <c r="C562" s="487" t="s">
        <v>2556</v>
      </c>
      <c r="D562" s="446">
        <v>0</v>
      </c>
      <c r="E562" s="440" t="s">
        <v>667</v>
      </c>
      <c r="F562" s="441"/>
      <c r="G562" s="441"/>
      <c r="H562" s="110"/>
      <c r="I562" s="110"/>
      <c r="J562" s="523"/>
      <c r="K562" s="514"/>
      <c r="L562" s="514"/>
      <c r="M562" s="1"/>
      <c r="N562" s="1"/>
      <c r="O562" s="1"/>
      <c r="P562" s="1"/>
      <c r="Q562" s="1"/>
      <c r="R562" s="1"/>
      <c r="S562" s="1"/>
      <c r="T562" s="1"/>
      <c r="U562" s="1"/>
      <c r="V562" s="1"/>
      <c r="W562" s="1"/>
      <c r="X562" s="1"/>
      <c r="Y562" s="1"/>
      <c r="Z562" s="1"/>
    </row>
    <row r="563" spans="1:26" ht="46.5" customHeight="1">
      <c r="A563" s="547"/>
      <c r="B563" s="437"/>
      <c r="C563" s="342" t="s">
        <v>2586</v>
      </c>
      <c r="D563" s="446">
        <v>0</v>
      </c>
      <c r="E563" s="440" t="s">
        <v>667</v>
      </c>
      <c r="F563" s="441"/>
      <c r="G563" s="441"/>
      <c r="H563" s="110"/>
      <c r="I563" s="110"/>
      <c r="J563" s="887"/>
      <c r="K563" s="514"/>
      <c r="L563" s="514"/>
      <c r="M563" s="1"/>
      <c r="N563" s="1"/>
      <c r="O563" s="1"/>
      <c r="P563" s="1"/>
      <c r="Q563" s="1"/>
      <c r="R563" s="1"/>
      <c r="S563" s="1"/>
      <c r="T563" s="1"/>
      <c r="U563" s="1"/>
      <c r="V563" s="1"/>
      <c r="W563" s="1"/>
      <c r="X563" s="1"/>
      <c r="Y563" s="1"/>
      <c r="Z563" s="1"/>
    </row>
    <row r="564" spans="1:26" ht="46.5" customHeight="1">
      <c r="A564" s="547"/>
      <c r="B564" s="437"/>
      <c r="C564" s="342" t="s">
        <v>2587</v>
      </c>
      <c r="D564" s="446">
        <v>0</v>
      </c>
      <c r="E564" s="440" t="s">
        <v>667</v>
      </c>
      <c r="F564" s="441"/>
      <c r="G564" s="441"/>
      <c r="H564" s="110"/>
      <c r="I564" s="110"/>
      <c r="J564" s="887"/>
      <c r="K564" s="514"/>
      <c r="L564" s="514"/>
      <c r="M564" s="1"/>
      <c r="N564" s="1"/>
      <c r="O564" s="1"/>
      <c r="P564" s="1"/>
      <c r="Q564" s="1"/>
      <c r="R564" s="1"/>
      <c r="S564" s="1"/>
      <c r="T564" s="1"/>
      <c r="U564" s="1"/>
      <c r="V564" s="1"/>
      <c r="W564" s="1"/>
      <c r="X564" s="1"/>
      <c r="Y564" s="1"/>
      <c r="Z564" s="1"/>
    </row>
    <row r="565" spans="1:26" ht="46.5" customHeight="1">
      <c r="A565" s="547"/>
      <c r="B565" s="437"/>
      <c r="C565" s="342" t="s">
        <v>2588</v>
      </c>
      <c r="D565" s="446">
        <v>0</v>
      </c>
      <c r="E565" s="440" t="s">
        <v>667</v>
      </c>
      <c r="F565" s="441"/>
      <c r="G565" s="441"/>
      <c r="H565" s="110"/>
      <c r="I565" s="110"/>
      <c r="J565" s="887"/>
      <c r="K565" s="514"/>
      <c r="L565" s="514"/>
      <c r="M565" s="1"/>
      <c r="N565" s="1"/>
      <c r="O565" s="1"/>
      <c r="P565" s="1"/>
      <c r="Q565" s="1"/>
      <c r="R565" s="1"/>
      <c r="S565" s="1"/>
      <c r="T565" s="1"/>
      <c r="U565" s="1"/>
      <c r="V565" s="1"/>
      <c r="W565" s="1"/>
      <c r="X565" s="1"/>
      <c r="Y565" s="1"/>
      <c r="Z565" s="1"/>
    </row>
    <row r="566" spans="1:26" ht="46.5" customHeight="1">
      <c r="A566" s="547"/>
      <c r="B566" s="437"/>
      <c r="C566" s="342" t="s">
        <v>2589</v>
      </c>
      <c r="D566" s="446">
        <v>0</v>
      </c>
      <c r="E566" s="440" t="s">
        <v>667</v>
      </c>
      <c r="F566" s="441"/>
      <c r="G566" s="441"/>
      <c r="H566" s="110"/>
      <c r="I566" s="110"/>
      <c r="J566" s="887"/>
      <c r="K566" s="514"/>
      <c r="L566" s="514"/>
      <c r="M566" s="1"/>
      <c r="N566" s="1"/>
      <c r="O566" s="1"/>
      <c r="P566" s="1"/>
      <c r="Q566" s="1"/>
      <c r="R566" s="1"/>
      <c r="S566" s="1"/>
      <c r="T566" s="1"/>
      <c r="U566" s="1"/>
      <c r="V566" s="1"/>
      <c r="W566" s="1"/>
      <c r="X566" s="1"/>
      <c r="Y566" s="1"/>
      <c r="Z566" s="1"/>
    </row>
    <row r="567" spans="1:26" ht="46.5" customHeight="1">
      <c r="A567" s="547"/>
      <c r="B567" s="437"/>
      <c r="C567" s="342" t="s">
        <v>2590</v>
      </c>
      <c r="D567" s="446">
        <v>0</v>
      </c>
      <c r="E567" s="440" t="s">
        <v>667</v>
      </c>
      <c r="F567" s="441"/>
      <c r="G567" s="441"/>
      <c r="H567" s="110"/>
      <c r="I567" s="110"/>
      <c r="J567" s="887"/>
      <c r="K567" s="514"/>
      <c r="L567" s="514"/>
      <c r="M567" s="1"/>
      <c r="N567" s="1"/>
      <c r="O567" s="1"/>
      <c r="P567" s="1"/>
      <c r="Q567" s="1"/>
      <c r="R567" s="1"/>
      <c r="S567" s="1"/>
      <c r="T567" s="1"/>
      <c r="U567" s="1"/>
      <c r="V567" s="1"/>
      <c r="W567" s="1"/>
      <c r="X567" s="1"/>
      <c r="Y567" s="1"/>
      <c r="Z567" s="1"/>
    </row>
    <row r="568" spans="1:26" ht="46.5" customHeight="1">
      <c r="A568" s="547"/>
      <c r="B568" s="437"/>
      <c r="C568" s="487" t="s">
        <v>2591</v>
      </c>
      <c r="D568" s="446">
        <v>0</v>
      </c>
      <c r="E568" s="440" t="s">
        <v>667</v>
      </c>
      <c r="F568" s="441"/>
      <c r="G568" s="441"/>
      <c r="H568" s="110"/>
      <c r="I568" s="110"/>
      <c r="J568" s="523"/>
      <c r="K568" s="514"/>
      <c r="L568" s="514"/>
      <c r="M568" s="1"/>
      <c r="N568" s="1"/>
      <c r="O568" s="1"/>
      <c r="P568" s="1"/>
      <c r="Q568" s="1"/>
      <c r="R568" s="1"/>
      <c r="S568" s="1"/>
      <c r="T568" s="1"/>
      <c r="U568" s="1"/>
      <c r="V568" s="1"/>
      <c r="W568" s="1"/>
      <c r="X568" s="1"/>
      <c r="Y568" s="1"/>
      <c r="Z568" s="1"/>
    </row>
    <row r="569" spans="1:26" ht="46.5" customHeight="1">
      <c r="A569" s="547"/>
      <c r="B569" s="437"/>
      <c r="C569" s="487" t="s">
        <v>2592</v>
      </c>
      <c r="D569" s="446">
        <v>0</v>
      </c>
      <c r="E569" s="440" t="s">
        <v>667</v>
      </c>
      <c r="F569" s="441"/>
      <c r="G569" s="441"/>
      <c r="H569" s="110"/>
      <c r="I569" s="110"/>
      <c r="J569" s="523"/>
      <c r="K569" s="514"/>
      <c r="L569" s="514"/>
      <c r="M569" s="1"/>
      <c r="N569" s="1"/>
      <c r="O569" s="1"/>
      <c r="P569" s="1"/>
      <c r="Q569" s="1"/>
      <c r="R569" s="1"/>
      <c r="S569" s="1"/>
      <c r="T569" s="1"/>
      <c r="U569" s="1"/>
      <c r="V569" s="1"/>
      <c r="W569" s="1"/>
      <c r="X569" s="1"/>
      <c r="Y569" s="1"/>
      <c r="Z569" s="1"/>
    </row>
    <row r="570" spans="1:26" ht="46.5" customHeight="1">
      <c r="A570" s="547"/>
      <c r="B570" s="308"/>
      <c r="C570" s="342" t="s">
        <v>2593</v>
      </c>
      <c r="D570" s="446">
        <v>0</v>
      </c>
      <c r="E570" s="440" t="s">
        <v>667</v>
      </c>
      <c r="F570" s="441"/>
      <c r="G570" s="441"/>
      <c r="H570" s="110"/>
      <c r="I570" s="110"/>
      <c r="J570" s="887"/>
      <c r="K570" s="514"/>
      <c r="L570" s="514"/>
      <c r="M570" s="1"/>
      <c r="N570" s="1"/>
      <c r="O570" s="1"/>
      <c r="P570" s="1"/>
      <c r="Q570" s="1"/>
      <c r="R570" s="1"/>
      <c r="S570" s="1"/>
      <c r="T570" s="1"/>
      <c r="U570" s="1"/>
      <c r="V570" s="1"/>
      <c r="W570" s="1"/>
      <c r="X570" s="1"/>
      <c r="Y570" s="1"/>
      <c r="Z570" s="1"/>
    </row>
    <row r="571" spans="1:26" ht="46.5" customHeight="1">
      <c r="A571" s="547"/>
      <c r="B571" s="437"/>
      <c r="C571" s="342" t="s">
        <v>2594</v>
      </c>
      <c r="D571" s="446">
        <v>0</v>
      </c>
      <c r="E571" s="440" t="s">
        <v>667</v>
      </c>
      <c r="F571" s="441"/>
      <c r="G571" s="441"/>
      <c r="H571" s="110"/>
      <c r="I571" s="110"/>
      <c r="J571" s="887"/>
      <c r="K571" s="514"/>
      <c r="L571" s="514"/>
      <c r="M571" s="1"/>
      <c r="N571" s="1"/>
      <c r="O571" s="1"/>
      <c r="P571" s="1"/>
      <c r="Q571" s="1"/>
      <c r="R571" s="1"/>
      <c r="S571" s="1"/>
      <c r="T571" s="1"/>
      <c r="U571" s="1"/>
      <c r="V571" s="1"/>
      <c r="W571" s="1"/>
      <c r="X571" s="1"/>
      <c r="Y571" s="1"/>
      <c r="Z571" s="1"/>
    </row>
    <row r="572" spans="1:26" ht="46.5" customHeight="1">
      <c r="A572" s="547"/>
      <c r="B572" s="437"/>
      <c r="C572" s="342" t="s">
        <v>2595</v>
      </c>
      <c r="D572" s="446">
        <v>0</v>
      </c>
      <c r="E572" s="440" t="s">
        <v>667</v>
      </c>
      <c r="F572" s="441"/>
      <c r="G572" s="441"/>
      <c r="H572" s="110"/>
      <c r="I572" s="110"/>
      <c r="J572" s="887"/>
      <c r="K572" s="514"/>
      <c r="L572" s="514"/>
      <c r="M572" s="1"/>
      <c r="N572" s="1"/>
      <c r="O572" s="1"/>
      <c r="P572" s="1"/>
      <c r="Q572" s="1"/>
      <c r="R572" s="1"/>
      <c r="S572" s="1"/>
      <c r="T572" s="1"/>
      <c r="U572" s="1"/>
      <c r="V572" s="1"/>
      <c r="W572" s="1"/>
      <c r="X572" s="1"/>
      <c r="Y572" s="1"/>
      <c r="Z572" s="1"/>
    </row>
    <row r="573" spans="1:26" ht="46.5" customHeight="1">
      <c r="A573" s="547" t="s">
        <v>1691</v>
      </c>
      <c r="B573" s="437" t="s">
        <v>2557</v>
      </c>
      <c r="C573" s="342" t="s">
        <v>2596</v>
      </c>
      <c r="D573" s="446">
        <v>0</v>
      </c>
      <c r="E573" s="440" t="s">
        <v>137</v>
      </c>
      <c r="F573" s="441"/>
      <c r="G573" s="441"/>
      <c r="H573" s="110"/>
      <c r="I573" s="110"/>
      <c r="J573" s="887"/>
      <c r="K573" s="514"/>
      <c r="L573" s="514"/>
      <c r="M573" s="1"/>
      <c r="N573" s="1"/>
      <c r="O573" s="1"/>
      <c r="P573" s="1"/>
      <c r="Q573" s="1"/>
      <c r="R573" s="1"/>
      <c r="S573" s="1"/>
      <c r="T573" s="1"/>
      <c r="U573" s="1"/>
      <c r="V573" s="1"/>
      <c r="W573" s="1"/>
      <c r="X573" s="1"/>
      <c r="Y573" s="1"/>
      <c r="Z573" s="1"/>
    </row>
    <row r="574" spans="1:26" ht="46.5" customHeight="1">
      <c r="A574" s="547" t="s">
        <v>1695</v>
      </c>
      <c r="B574" s="437" t="s">
        <v>1696</v>
      </c>
      <c r="C574" s="493" t="s">
        <v>1697</v>
      </c>
      <c r="D574" s="446">
        <v>0</v>
      </c>
      <c r="E574" s="440" t="s">
        <v>183</v>
      </c>
      <c r="F574" s="342" t="s">
        <v>2597</v>
      </c>
      <c r="G574" s="441"/>
      <c r="H574" s="110"/>
      <c r="I574" s="110"/>
      <c r="J574" s="888"/>
      <c r="K574" s="514"/>
      <c r="L574" s="514"/>
      <c r="M574" s="1"/>
      <c r="N574" s="1"/>
      <c r="O574" s="1"/>
      <c r="P574" s="1"/>
      <c r="Q574" s="1"/>
      <c r="R574" s="1"/>
      <c r="S574" s="1"/>
      <c r="T574" s="1"/>
      <c r="U574" s="1"/>
      <c r="V574" s="1"/>
      <c r="W574" s="1"/>
      <c r="X574" s="1"/>
      <c r="Y574" s="1"/>
      <c r="Z574" s="1"/>
    </row>
    <row r="575" spans="1:26" ht="46.5" customHeight="1">
      <c r="A575" s="551" t="s">
        <v>1699</v>
      </c>
      <c r="B575" s="1188" t="s">
        <v>2560</v>
      </c>
      <c r="C575" s="1189"/>
      <c r="D575" s="1189"/>
      <c r="E575" s="1189"/>
      <c r="F575" s="1189"/>
      <c r="G575" s="1190"/>
      <c r="H575" s="110">
        <f>SUM(D576:D578)</f>
        <v>0</v>
      </c>
      <c r="I575" s="110">
        <f>COUNT(D576:D578)*2</f>
        <v>6</v>
      </c>
      <c r="J575" s="453"/>
      <c r="K575" s="514"/>
      <c r="L575" s="514"/>
      <c r="M575" s="1"/>
      <c r="N575" s="1"/>
      <c r="O575" s="1"/>
      <c r="P575" s="1"/>
      <c r="Q575" s="1"/>
      <c r="R575" s="1"/>
      <c r="S575" s="1"/>
      <c r="T575" s="1"/>
      <c r="U575" s="1"/>
      <c r="V575" s="1"/>
      <c r="W575" s="1"/>
      <c r="X575" s="1"/>
      <c r="Y575" s="1"/>
      <c r="Z575" s="1"/>
    </row>
    <row r="576" spans="1:26" ht="46.5" customHeight="1">
      <c r="A576" s="547" t="s">
        <v>1701</v>
      </c>
      <c r="B576" s="437" t="s">
        <v>2563</v>
      </c>
      <c r="C576" s="342" t="s">
        <v>1703</v>
      </c>
      <c r="D576" s="446">
        <v>0</v>
      </c>
      <c r="E576" s="440" t="s">
        <v>137</v>
      </c>
      <c r="F576" s="441"/>
      <c r="G576" s="441"/>
      <c r="H576" s="110"/>
      <c r="I576" s="110"/>
      <c r="J576" s="887"/>
      <c r="K576" s="514"/>
      <c r="L576" s="514"/>
      <c r="M576" s="1"/>
      <c r="N576" s="1"/>
      <c r="O576" s="1"/>
      <c r="P576" s="1"/>
      <c r="Q576" s="1"/>
      <c r="R576" s="1"/>
      <c r="S576" s="1"/>
      <c r="T576" s="1"/>
      <c r="U576" s="1"/>
      <c r="V576" s="1"/>
      <c r="W576" s="1"/>
      <c r="X576" s="1"/>
      <c r="Y576" s="1"/>
      <c r="Z576" s="1"/>
    </row>
    <row r="577" spans="1:26" ht="46.5" customHeight="1">
      <c r="A577" s="547" t="s">
        <v>1705</v>
      </c>
      <c r="B577" s="437" t="s">
        <v>2564</v>
      </c>
      <c r="C577" s="487" t="s">
        <v>1707</v>
      </c>
      <c r="D577" s="446">
        <v>0</v>
      </c>
      <c r="E577" s="440" t="s">
        <v>137</v>
      </c>
      <c r="F577" s="441"/>
      <c r="G577" s="441"/>
      <c r="H577" s="110"/>
      <c r="I577" s="110"/>
      <c r="J577" s="523"/>
      <c r="K577" s="514"/>
      <c r="L577" s="514"/>
      <c r="M577" s="1"/>
      <c r="N577" s="1"/>
      <c r="O577" s="1"/>
      <c r="P577" s="1"/>
      <c r="Q577" s="1"/>
      <c r="R577" s="1"/>
      <c r="S577" s="1"/>
      <c r="T577" s="1"/>
      <c r="U577" s="1"/>
      <c r="V577" s="1"/>
      <c r="W577" s="1"/>
      <c r="X577" s="1"/>
      <c r="Y577" s="1"/>
      <c r="Z577" s="1"/>
    </row>
    <row r="578" spans="1:26" ht="46.5" customHeight="1">
      <c r="A578" s="547" t="s">
        <v>1708</v>
      </c>
      <c r="B578" s="437" t="s">
        <v>2565</v>
      </c>
      <c r="C578" s="489" t="s">
        <v>1710</v>
      </c>
      <c r="D578" s="446">
        <v>0</v>
      </c>
      <c r="E578" s="440" t="s">
        <v>137</v>
      </c>
      <c r="F578" s="441"/>
      <c r="G578" s="441"/>
      <c r="H578" s="110"/>
      <c r="I578" s="110"/>
      <c r="J578" s="889"/>
      <c r="K578" s="514"/>
      <c r="L578" s="514"/>
      <c r="M578" s="1"/>
      <c r="N578" s="1"/>
      <c r="O578" s="1"/>
      <c r="P578" s="1"/>
      <c r="Q578" s="1"/>
      <c r="R578" s="1"/>
      <c r="S578" s="1"/>
      <c r="T578" s="1"/>
      <c r="U578" s="1"/>
      <c r="V578" s="1"/>
      <c r="W578" s="1"/>
      <c r="X578" s="1"/>
      <c r="Y578" s="1"/>
      <c r="Z578" s="1"/>
    </row>
    <row r="579" spans="1:26" ht="46.5" customHeight="1">
      <c r="A579" s="551" t="s">
        <v>1711</v>
      </c>
      <c r="B579" s="1188" t="s">
        <v>1712</v>
      </c>
      <c r="C579" s="1189"/>
      <c r="D579" s="1189"/>
      <c r="E579" s="1189"/>
      <c r="F579" s="1189"/>
      <c r="G579" s="1190"/>
      <c r="H579" s="110">
        <f>SUM(D580:D587)</f>
        <v>0</v>
      </c>
      <c r="I579" s="110">
        <f>COUNT(D580:D587)*2</f>
        <v>16</v>
      </c>
      <c r="J579" s="453"/>
      <c r="K579" s="514"/>
      <c r="L579" s="514"/>
      <c r="M579" s="1"/>
      <c r="N579" s="1"/>
      <c r="O579" s="1"/>
      <c r="P579" s="1"/>
      <c r="Q579" s="1"/>
      <c r="R579" s="1"/>
      <c r="S579" s="1"/>
      <c r="T579" s="1"/>
      <c r="U579" s="1"/>
      <c r="V579" s="1"/>
      <c r="W579" s="1"/>
      <c r="X579" s="1"/>
      <c r="Y579" s="1"/>
      <c r="Z579" s="1"/>
    </row>
    <row r="580" spans="1:26" ht="46.5" customHeight="1">
      <c r="A580" s="547" t="s">
        <v>1715</v>
      </c>
      <c r="B580" s="437" t="s">
        <v>1716</v>
      </c>
      <c r="C580" s="487" t="s">
        <v>1717</v>
      </c>
      <c r="D580" s="446">
        <v>0</v>
      </c>
      <c r="E580" s="440" t="s">
        <v>780</v>
      </c>
      <c r="F580" s="441"/>
      <c r="G580" s="441"/>
      <c r="H580" s="110"/>
      <c r="I580" s="110"/>
      <c r="J580" s="523"/>
      <c r="K580" s="514"/>
      <c r="L580" s="514"/>
      <c r="M580" s="1"/>
      <c r="N580" s="1"/>
      <c r="O580" s="1"/>
      <c r="P580" s="1"/>
      <c r="Q580" s="1"/>
      <c r="R580" s="1"/>
      <c r="S580" s="1"/>
      <c r="T580" s="1"/>
      <c r="U580" s="1"/>
      <c r="V580" s="1"/>
      <c r="W580" s="1"/>
      <c r="X580" s="1"/>
      <c r="Y580" s="1"/>
      <c r="Z580" s="1"/>
    </row>
    <row r="581" spans="1:26" ht="46.5" customHeight="1">
      <c r="A581" s="547" t="s">
        <v>1718</v>
      </c>
      <c r="B581" s="437" t="s">
        <v>1719</v>
      </c>
      <c r="C581" s="487" t="s">
        <v>1720</v>
      </c>
      <c r="D581" s="446">
        <v>0</v>
      </c>
      <c r="E581" s="440" t="s">
        <v>780</v>
      </c>
      <c r="F581" s="441"/>
      <c r="G581" s="441"/>
      <c r="H581" s="110"/>
      <c r="I581" s="110"/>
      <c r="J581" s="523"/>
      <c r="K581" s="514"/>
      <c r="L581" s="514"/>
      <c r="M581" s="1"/>
      <c r="N581" s="1"/>
      <c r="O581" s="1"/>
      <c r="P581" s="1"/>
      <c r="Q581" s="1"/>
      <c r="R581" s="1"/>
      <c r="S581" s="1"/>
      <c r="T581" s="1"/>
      <c r="U581" s="1"/>
      <c r="V581" s="1"/>
      <c r="W581" s="1"/>
      <c r="X581" s="1"/>
      <c r="Y581" s="1"/>
      <c r="Z581" s="1"/>
    </row>
    <row r="582" spans="1:26" ht="46.5" customHeight="1">
      <c r="A582" s="547"/>
      <c r="B582" s="566"/>
      <c r="C582" s="487" t="s">
        <v>1721</v>
      </c>
      <c r="D582" s="446">
        <v>0</v>
      </c>
      <c r="E582" s="440" t="s">
        <v>780</v>
      </c>
      <c r="F582" s="441"/>
      <c r="G582" s="441"/>
      <c r="H582" s="110"/>
      <c r="I582" s="110"/>
      <c r="J582" s="523"/>
      <c r="K582" s="514"/>
      <c r="L582" s="514"/>
      <c r="M582" s="1"/>
      <c r="N582" s="1"/>
      <c r="O582" s="1"/>
      <c r="P582" s="1"/>
      <c r="Q582" s="1"/>
      <c r="R582" s="1"/>
      <c r="S582" s="1"/>
      <c r="T582" s="1"/>
      <c r="U582" s="1"/>
      <c r="V582" s="1"/>
      <c r="W582" s="1"/>
      <c r="X582" s="1"/>
      <c r="Y582" s="1"/>
      <c r="Z582" s="1"/>
    </row>
    <row r="583" spans="1:26" ht="46.5" customHeight="1">
      <c r="A583" s="547"/>
      <c r="B583" s="566"/>
      <c r="C583" s="487" t="s">
        <v>2599</v>
      </c>
      <c r="D583" s="446">
        <v>0</v>
      </c>
      <c r="E583" s="440" t="s">
        <v>780</v>
      </c>
      <c r="F583" s="441"/>
      <c r="G583" s="441"/>
      <c r="H583" s="110"/>
      <c r="I583" s="110"/>
      <c r="J583" s="523"/>
      <c r="K583" s="514"/>
      <c r="L583" s="514"/>
      <c r="M583" s="1"/>
      <c r="N583" s="1"/>
      <c r="O583" s="1"/>
      <c r="P583" s="1"/>
      <c r="Q583" s="1"/>
      <c r="R583" s="1"/>
      <c r="S583" s="1"/>
      <c r="T583" s="1"/>
      <c r="U583" s="1"/>
      <c r="V583" s="1"/>
      <c r="W583" s="1"/>
      <c r="X583" s="1"/>
      <c r="Y583" s="1"/>
      <c r="Z583" s="1"/>
    </row>
    <row r="584" spans="1:26" ht="46.5" customHeight="1">
      <c r="A584" s="547"/>
      <c r="B584" s="566"/>
      <c r="C584" s="487" t="s">
        <v>2602</v>
      </c>
      <c r="D584" s="446">
        <v>0</v>
      </c>
      <c r="E584" s="440" t="s">
        <v>780</v>
      </c>
      <c r="F584" s="441"/>
      <c r="G584" s="441"/>
      <c r="H584" s="110"/>
      <c r="I584" s="110"/>
      <c r="J584" s="523"/>
      <c r="K584" s="514"/>
      <c r="L584" s="514"/>
      <c r="M584" s="1"/>
      <c r="N584" s="1"/>
      <c r="O584" s="1"/>
      <c r="P584" s="1"/>
      <c r="Q584" s="1"/>
      <c r="R584" s="1"/>
      <c r="S584" s="1"/>
      <c r="T584" s="1"/>
      <c r="U584" s="1"/>
      <c r="V584" s="1"/>
      <c r="W584" s="1"/>
      <c r="X584" s="1"/>
      <c r="Y584" s="1"/>
      <c r="Z584" s="1"/>
    </row>
    <row r="585" spans="1:26" ht="46.5" customHeight="1">
      <c r="A585" s="432" t="s">
        <v>1722</v>
      </c>
      <c r="B585" s="567" t="s">
        <v>1723</v>
      </c>
      <c r="C585" s="308" t="s">
        <v>1724</v>
      </c>
      <c r="D585" s="446">
        <v>0</v>
      </c>
      <c r="E585" s="440" t="s">
        <v>780</v>
      </c>
      <c r="F585" s="441"/>
      <c r="G585" s="441"/>
      <c r="H585" s="110"/>
      <c r="I585" s="110"/>
      <c r="J585" s="453"/>
      <c r="K585" s="514"/>
      <c r="L585" s="514"/>
      <c r="M585" s="1"/>
      <c r="N585" s="1"/>
      <c r="O585" s="1"/>
      <c r="P585" s="1"/>
      <c r="Q585" s="1"/>
      <c r="R585" s="1"/>
      <c r="S585" s="1"/>
      <c r="T585" s="1"/>
      <c r="U585" s="1"/>
      <c r="V585" s="1"/>
      <c r="W585" s="1"/>
      <c r="X585" s="1"/>
      <c r="Y585" s="1"/>
      <c r="Z585" s="1"/>
    </row>
    <row r="586" spans="1:26" ht="46.5" customHeight="1">
      <c r="A586" s="547" t="s">
        <v>1725</v>
      </c>
      <c r="B586" s="437" t="s">
        <v>1726</v>
      </c>
      <c r="C586" s="565" t="s">
        <v>1727</v>
      </c>
      <c r="D586" s="446">
        <v>0</v>
      </c>
      <c r="E586" s="440" t="s">
        <v>780</v>
      </c>
      <c r="F586" s="441"/>
      <c r="G586" s="441"/>
      <c r="H586" s="110"/>
      <c r="I586" s="110"/>
      <c r="J586" s="896"/>
      <c r="K586" s="514"/>
      <c r="L586" s="514"/>
      <c r="M586" s="1"/>
      <c r="N586" s="1"/>
      <c r="O586" s="1"/>
      <c r="P586" s="1"/>
      <c r="Q586" s="1"/>
      <c r="R586" s="1"/>
      <c r="S586" s="1"/>
      <c r="T586" s="1"/>
      <c r="U586" s="1"/>
      <c r="V586" s="1"/>
      <c r="W586" s="1"/>
      <c r="X586" s="1"/>
      <c r="Y586" s="1"/>
      <c r="Z586" s="1"/>
    </row>
    <row r="587" spans="1:26" ht="46.5" customHeight="1">
      <c r="A587" s="547" t="s">
        <v>1728</v>
      </c>
      <c r="B587" s="437" t="s">
        <v>1729</v>
      </c>
      <c r="C587" s="487" t="s">
        <v>1730</v>
      </c>
      <c r="D587" s="446">
        <v>0</v>
      </c>
      <c r="E587" s="440" t="s">
        <v>780</v>
      </c>
      <c r="F587" s="441"/>
      <c r="G587" s="441"/>
      <c r="H587" s="110"/>
      <c r="I587" s="110"/>
      <c r="J587" s="523"/>
      <c r="K587" s="514"/>
      <c r="L587" s="514"/>
      <c r="M587" s="1"/>
      <c r="N587" s="1"/>
      <c r="O587" s="1"/>
      <c r="P587" s="1"/>
      <c r="Q587" s="1"/>
      <c r="R587" s="1"/>
      <c r="S587" s="1"/>
      <c r="T587" s="1"/>
      <c r="U587" s="1"/>
      <c r="V587" s="1"/>
      <c r="W587" s="1"/>
      <c r="X587" s="1"/>
      <c r="Y587" s="1"/>
      <c r="Z587" s="1"/>
    </row>
    <row r="588" spans="1:26" ht="46.5" customHeight="1">
      <c r="A588" s="551" t="s">
        <v>1732</v>
      </c>
      <c r="B588" s="1053" t="s">
        <v>4801</v>
      </c>
      <c r="C588" s="1054"/>
      <c r="D588" s="1054"/>
      <c r="E588" s="1054"/>
      <c r="F588" s="1054"/>
      <c r="G588" s="1075"/>
      <c r="H588" s="110">
        <f>SUM(D590:D592)</f>
        <v>0</v>
      </c>
      <c r="I588" s="110">
        <f>COUNT(D590:D592)*2</f>
        <v>6</v>
      </c>
      <c r="J588" s="453"/>
      <c r="K588" s="514"/>
      <c r="L588" s="514"/>
      <c r="M588" s="1"/>
      <c r="N588" s="1"/>
      <c r="O588" s="1"/>
      <c r="P588" s="1"/>
      <c r="Q588" s="1"/>
      <c r="R588" s="1"/>
      <c r="S588" s="1"/>
      <c r="T588" s="1"/>
      <c r="U588" s="1"/>
      <c r="V588" s="1"/>
      <c r="W588" s="1"/>
      <c r="X588" s="1"/>
      <c r="Y588" s="1"/>
      <c r="Z588" s="1"/>
    </row>
    <row r="589" spans="1:26" ht="28.5" hidden="1" customHeight="1">
      <c r="A589" s="459" t="s">
        <v>1739</v>
      </c>
      <c r="B589" s="437" t="s">
        <v>1740</v>
      </c>
      <c r="C589" s="441"/>
      <c r="D589" s="439"/>
      <c r="E589" s="440"/>
      <c r="F589" s="441"/>
      <c r="G589" s="441"/>
      <c r="H589" s="1"/>
      <c r="I589" s="1"/>
      <c r="J589" s="1"/>
      <c r="K589" s="1"/>
      <c r="L589" s="1"/>
      <c r="M589" s="1"/>
      <c r="N589" s="1"/>
      <c r="O589" s="1"/>
      <c r="P589" s="1"/>
      <c r="Q589" s="1"/>
      <c r="R589" s="1"/>
      <c r="S589" s="1"/>
      <c r="T589" s="1"/>
      <c r="U589" s="1"/>
      <c r="V589" s="1"/>
      <c r="W589" s="1"/>
      <c r="X589" s="1"/>
      <c r="Y589" s="1"/>
      <c r="Z589" s="1"/>
    </row>
    <row r="590" spans="1:26" ht="46.5" customHeight="1">
      <c r="A590" s="817" t="s">
        <v>1743</v>
      </c>
      <c r="B590" s="823" t="s">
        <v>4811</v>
      </c>
      <c r="C590" s="823" t="s">
        <v>4812</v>
      </c>
      <c r="D590" s="545">
        <v>0</v>
      </c>
      <c r="E590" s="826" t="s">
        <v>780</v>
      </c>
      <c r="F590" s="825" t="s">
        <v>4813</v>
      </c>
      <c r="G590" s="826"/>
      <c r="H590" s="110"/>
      <c r="I590" s="110"/>
      <c r="J590" s="887"/>
      <c r="K590" s="514"/>
      <c r="L590" s="514"/>
      <c r="M590" s="1"/>
      <c r="N590" s="1"/>
      <c r="O590" s="1"/>
      <c r="P590" s="1"/>
      <c r="Q590" s="1"/>
      <c r="R590" s="1"/>
      <c r="S590" s="1"/>
      <c r="T590" s="1"/>
      <c r="U590" s="1"/>
      <c r="V590" s="1"/>
      <c r="W590" s="1"/>
      <c r="X590" s="1"/>
      <c r="Y590" s="1"/>
      <c r="Z590" s="1"/>
    </row>
    <row r="591" spans="1:26" ht="46.5" customHeight="1">
      <c r="A591" s="817" t="s">
        <v>4814</v>
      </c>
      <c r="B591" s="823" t="s">
        <v>4815</v>
      </c>
      <c r="C591" s="823" t="s">
        <v>4816</v>
      </c>
      <c r="D591" s="545">
        <v>0</v>
      </c>
      <c r="E591" s="826" t="s">
        <v>350</v>
      </c>
      <c r="F591" s="825" t="s">
        <v>4817</v>
      </c>
      <c r="G591" s="826"/>
      <c r="H591" s="110"/>
      <c r="I591" s="110"/>
      <c r="J591" s="523"/>
      <c r="K591" s="514"/>
      <c r="L591" s="514"/>
      <c r="M591" s="1"/>
      <c r="N591" s="1"/>
      <c r="O591" s="1"/>
      <c r="P591" s="1"/>
      <c r="Q591" s="1"/>
      <c r="R591" s="1"/>
      <c r="S591" s="1"/>
      <c r="T591" s="1"/>
      <c r="U591" s="1"/>
      <c r="V591" s="1"/>
      <c r="W591" s="1"/>
      <c r="X591" s="1"/>
      <c r="Y591" s="1"/>
      <c r="Z591" s="1"/>
    </row>
    <row r="592" spans="1:26" ht="46.5" customHeight="1">
      <c r="A592" s="817" t="s">
        <v>4822</v>
      </c>
      <c r="B592" s="823" t="s">
        <v>4823</v>
      </c>
      <c r="C592" s="823" t="s">
        <v>4824</v>
      </c>
      <c r="D592" s="545">
        <v>0</v>
      </c>
      <c r="E592" s="826" t="s">
        <v>137</v>
      </c>
      <c r="F592" s="825" t="s">
        <v>5411</v>
      </c>
      <c r="G592" s="826"/>
      <c r="H592" s="110"/>
      <c r="I592" s="110"/>
      <c r="J592" s="889"/>
      <c r="K592" s="514"/>
      <c r="L592" s="514"/>
      <c r="M592" s="1"/>
      <c r="N592" s="1"/>
      <c r="O592" s="1"/>
      <c r="P592" s="1"/>
      <c r="Q592" s="1"/>
      <c r="R592" s="1"/>
      <c r="S592" s="1"/>
      <c r="T592" s="1"/>
      <c r="U592" s="1"/>
      <c r="V592" s="1"/>
      <c r="W592" s="1"/>
      <c r="X592" s="1"/>
      <c r="Y592" s="1"/>
      <c r="Z592" s="1"/>
    </row>
    <row r="593" spans="1:26" ht="46.5" customHeight="1">
      <c r="A593" s="551" t="s">
        <v>1744</v>
      </c>
      <c r="B593" s="1188" t="s">
        <v>2567</v>
      </c>
      <c r="C593" s="1189"/>
      <c r="D593" s="1189"/>
      <c r="E593" s="1189"/>
      <c r="F593" s="1189"/>
      <c r="G593" s="1190"/>
      <c r="H593" s="110">
        <f>SUM(D594:D596)</f>
        <v>0</v>
      </c>
      <c r="I593" s="110">
        <f>COUNT(D594:D596)*2</f>
        <v>6</v>
      </c>
      <c r="J593" s="453"/>
      <c r="K593" s="514"/>
      <c r="L593" s="514"/>
      <c r="M593" s="1"/>
      <c r="N593" s="1"/>
      <c r="O593" s="1"/>
      <c r="P593" s="1"/>
      <c r="Q593" s="1"/>
      <c r="R593" s="1"/>
      <c r="S593" s="1"/>
      <c r="T593" s="1"/>
      <c r="U593" s="1"/>
      <c r="V593" s="1"/>
      <c r="W593" s="1"/>
      <c r="X593" s="1"/>
      <c r="Y593" s="1"/>
      <c r="Z593" s="1"/>
    </row>
    <row r="594" spans="1:26" ht="46.5" customHeight="1">
      <c r="A594" s="547" t="s">
        <v>1750</v>
      </c>
      <c r="B594" s="437" t="s">
        <v>2569</v>
      </c>
      <c r="C594" s="304" t="s">
        <v>4826</v>
      </c>
      <c r="D594" s="545">
        <v>0</v>
      </c>
      <c r="E594" s="826" t="s">
        <v>137</v>
      </c>
      <c r="F594" s="748" t="s">
        <v>4827</v>
      </c>
      <c r="G594" s="441"/>
      <c r="H594" s="110"/>
      <c r="I594" s="110"/>
      <c r="J594" s="514"/>
      <c r="K594" s="514"/>
      <c r="L594" s="514"/>
      <c r="M594" s="1"/>
      <c r="N594" s="1"/>
      <c r="O594" s="1"/>
      <c r="P594" s="1"/>
      <c r="Q594" s="1"/>
      <c r="R594" s="1"/>
      <c r="S594" s="1"/>
      <c r="T594" s="1"/>
      <c r="U594" s="1"/>
      <c r="V594" s="1"/>
      <c r="W594" s="1"/>
      <c r="X594" s="1"/>
      <c r="Y594" s="1"/>
      <c r="Z594" s="1"/>
    </row>
    <row r="595" spans="1:26" ht="46.5" customHeight="1">
      <c r="A595" s="555"/>
      <c r="B595" s="441"/>
      <c r="C595" s="304" t="s">
        <v>5412</v>
      </c>
      <c r="D595" s="545">
        <v>0</v>
      </c>
      <c r="E595" s="826" t="s">
        <v>87</v>
      </c>
      <c r="F595" s="748" t="s">
        <v>5413</v>
      </c>
      <c r="G595" s="441"/>
      <c r="H595" s="110"/>
      <c r="I595" s="110"/>
      <c r="J595" s="514"/>
      <c r="K595" s="514"/>
      <c r="L595" s="514"/>
      <c r="M595" s="1"/>
      <c r="N595" s="1"/>
      <c r="O595" s="1"/>
      <c r="P595" s="1"/>
      <c r="Q595" s="1"/>
      <c r="R595" s="1"/>
      <c r="S595" s="1"/>
      <c r="T595" s="1"/>
      <c r="U595" s="1"/>
      <c r="V595" s="1"/>
      <c r="W595" s="1"/>
      <c r="X595" s="1"/>
      <c r="Y595" s="1"/>
      <c r="Z595" s="1"/>
    </row>
    <row r="596" spans="1:26" ht="46.5" customHeight="1">
      <c r="A596" s="547" t="s">
        <v>1756</v>
      </c>
      <c r="B596" s="437" t="s">
        <v>2571</v>
      </c>
      <c r="C596" s="748" t="s">
        <v>4828</v>
      </c>
      <c r="D596" s="545">
        <v>0</v>
      </c>
      <c r="E596" s="826" t="s">
        <v>137</v>
      </c>
      <c r="F596" s="304" t="s">
        <v>4829</v>
      </c>
      <c r="G596" s="441"/>
      <c r="H596" s="110"/>
      <c r="I596" s="110"/>
      <c r="J596" s="514"/>
      <c r="K596" s="514"/>
      <c r="L596" s="514"/>
      <c r="M596" s="1"/>
      <c r="N596" s="1"/>
      <c r="O596" s="1"/>
      <c r="P596" s="1"/>
      <c r="Q596" s="1"/>
      <c r="R596" s="1"/>
      <c r="S596" s="1"/>
      <c r="T596" s="1"/>
      <c r="U596" s="1"/>
      <c r="V596" s="1"/>
      <c r="W596" s="1"/>
      <c r="X596" s="1"/>
      <c r="Y596" s="1"/>
      <c r="Z596" s="1"/>
    </row>
    <row r="597" spans="1:26" ht="46.5" hidden="1" customHeight="1">
      <c r="A597" s="775" t="s">
        <v>4830</v>
      </c>
      <c r="B597" s="1042" t="s">
        <v>4831</v>
      </c>
      <c r="C597" s="1043"/>
      <c r="D597" s="1043"/>
      <c r="E597" s="1043"/>
      <c r="F597" s="1043"/>
      <c r="G597" s="1047"/>
      <c r="H597" s="381">
        <f>SUM(D598:D603)</f>
        <v>0</v>
      </c>
      <c r="I597" s="381">
        <f>COUNT(D598:D603)*2</f>
        <v>0</v>
      </c>
      <c r="J597" s="11"/>
      <c r="K597" s="11"/>
      <c r="L597" s="11"/>
      <c r="M597" s="1"/>
      <c r="N597" s="1"/>
      <c r="O597" s="1"/>
      <c r="P597" s="1"/>
      <c r="Q597" s="1"/>
      <c r="R597" s="1"/>
      <c r="S597" s="1"/>
      <c r="T597" s="1"/>
      <c r="U597" s="1"/>
      <c r="V597" s="1"/>
      <c r="W597" s="1"/>
      <c r="X597" s="1"/>
      <c r="Y597" s="1"/>
      <c r="Z597" s="1"/>
    </row>
    <row r="598" spans="1:26" ht="46.5" hidden="1" customHeight="1">
      <c r="A598" s="775" t="s">
        <v>4832</v>
      </c>
      <c r="B598" s="378" t="s">
        <v>4833</v>
      </c>
      <c r="C598" s="378"/>
      <c r="D598" s="772"/>
      <c r="E598" s="378"/>
      <c r="F598" s="378"/>
      <c r="G598" s="378"/>
      <c r="H598" s="407"/>
      <c r="I598" s="407"/>
      <c r="J598" s="11"/>
      <c r="K598" s="11"/>
      <c r="L598" s="11"/>
      <c r="M598" s="1"/>
      <c r="N598" s="1"/>
      <c r="O598" s="1"/>
      <c r="P598" s="1"/>
      <c r="Q598" s="1"/>
      <c r="R598" s="1"/>
      <c r="S598" s="1"/>
      <c r="T598" s="1"/>
      <c r="U598" s="1"/>
      <c r="V598" s="1"/>
      <c r="W598" s="1"/>
      <c r="X598" s="1"/>
      <c r="Y598" s="1"/>
      <c r="Z598" s="1"/>
    </row>
    <row r="599" spans="1:26" ht="46.5" hidden="1" customHeight="1">
      <c r="A599" s="775" t="s">
        <v>4834</v>
      </c>
      <c r="B599" s="378" t="s">
        <v>4835</v>
      </c>
      <c r="C599" s="378"/>
      <c r="D599" s="772"/>
      <c r="E599" s="378"/>
      <c r="F599" s="378"/>
      <c r="G599" s="378"/>
      <c r="H599" s="407"/>
      <c r="I599" s="407"/>
      <c r="J599" s="11"/>
      <c r="K599" s="11"/>
      <c r="L599" s="11"/>
      <c r="M599" s="1"/>
      <c r="N599" s="1"/>
      <c r="O599" s="1"/>
      <c r="P599" s="1"/>
      <c r="Q599" s="1"/>
      <c r="R599" s="1"/>
      <c r="S599" s="1"/>
      <c r="T599" s="1"/>
      <c r="U599" s="1"/>
      <c r="V599" s="1"/>
      <c r="W599" s="1"/>
      <c r="X599" s="1"/>
      <c r="Y599" s="1"/>
      <c r="Z599" s="1"/>
    </row>
    <row r="600" spans="1:26" ht="46.5" hidden="1" customHeight="1">
      <c r="A600" s="775" t="s">
        <v>4836</v>
      </c>
      <c r="B600" s="378" t="s">
        <v>4837</v>
      </c>
      <c r="C600" s="378"/>
      <c r="D600" s="772"/>
      <c r="E600" s="378"/>
      <c r="F600" s="378"/>
      <c r="G600" s="378"/>
      <c r="H600" s="407"/>
      <c r="I600" s="407"/>
      <c r="J600" s="11"/>
      <c r="K600" s="11"/>
      <c r="L600" s="11"/>
      <c r="M600" s="1"/>
      <c r="N600" s="1"/>
      <c r="O600" s="1"/>
      <c r="P600" s="1"/>
      <c r="Q600" s="1"/>
      <c r="R600" s="1"/>
      <c r="S600" s="1"/>
      <c r="T600" s="1"/>
      <c r="U600" s="1"/>
      <c r="V600" s="1"/>
      <c r="W600" s="1"/>
      <c r="X600" s="1"/>
      <c r="Y600" s="1"/>
      <c r="Z600" s="1"/>
    </row>
    <row r="601" spans="1:26" ht="46.5" hidden="1" customHeight="1">
      <c r="A601" s="775" t="s">
        <v>4838</v>
      </c>
      <c r="B601" s="378" t="s">
        <v>4839</v>
      </c>
      <c r="C601" s="378"/>
      <c r="D601" s="772"/>
      <c r="E601" s="378"/>
      <c r="F601" s="378"/>
      <c r="G601" s="378"/>
      <c r="H601" s="407"/>
      <c r="I601" s="407"/>
      <c r="J601" s="11"/>
      <c r="K601" s="11"/>
      <c r="L601" s="11"/>
      <c r="M601" s="1"/>
      <c r="N601" s="1"/>
      <c r="O601" s="1"/>
      <c r="P601" s="1"/>
      <c r="Q601" s="1"/>
      <c r="R601" s="1"/>
      <c r="S601" s="1"/>
      <c r="T601" s="1"/>
      <c r="U601" s="1"/>
      <c r="V601" s="1"/>
      <c r="W601" s="1"/>
      <c r="X601" s="1"/>
      <c r="Y601" s="1"/>
      <c r="Z601" s="1"/>
    </row>
    <row r="602" spans="1:26" ht="46.5" hidden="1" customHeight="1">
      <c r="A602" s="775" t="s">
        <v>4840</v>
      </c>
      <c r="B602" s="378" t="s">
        <v>4841</v>
      </c>
      <c r="C602" s="378"/>
      <c r="D602" s="772"/>
      <c r="E602" s="378"/>
      <c r="F602" s="378"/>
      <c r="G602" s="378"/>
      <c r="H602" s="407"/>
      <c r="I602" s="407"/>
      <c r="J602" s="11"/>
      <c r="K602" s="11"/>
      <c r="L602" s="11"/>
      <c r="M602" s="1"/>
      <c r="N602" s="1"/>
      <c r="O602" s="1"/>
      <c r="P602" s="1"/>
      <c r="Q602" s="1"/>
      <c r="R602" s="1"/>
      <c r="S602" s="1"/>
      <c r="T602" s="1"/>
      <c r="U602" s="1"/>
      <c r="V602" s="1"/>
      <c r="W602" s="1"/>
      <c r="X602" s="1"/>
      <c r="Y602" s="1"/>
      <c r="Z602" s="1"/>
    </row>
    <row r="603" spans="1:26" ht="46.5" hidden="1" customHeight="1">
      <c r="A603" s="775" t="s">
        <v>4842</v>
      </c>
      <c r="B603" s="378" t="s">
        <v>4843</v>
      </c>
      <c r="C603" s="378"/>
      <c r="D603" s="772"/>
      <c r="E603" s="378"/>
      <c r="F603" s="378"/>
      <c r="G603" s="378"/>
      <c r="H603" s="407"/>
      <c r="I603" s="407"/>
      <c r="J603" s="11"/>
      <c r="K603" s="11"/>
      <c r="L603" s="11"/>
      <c r="M603" s="1"/>
      <c r="N603" s="1"/>
      <c r="O603" s="1"/>
      <c r="P603" s="1"/>
      <c r="Q603" s="1"/>
      <c r="R603" s="1"/>
      <c r="S603" s="1"/>
      <c r="T603" s="1"/>
      <c r="U603" s="1"/>
      <c r="V603" s="1"/>
      <c r="W603" s="1"/>
      <c r="X603" s="1"/>
      <c r="Y603" s="1"/>
      <c r="Z603" s="1"/>
    </row>
    <row r="604" spans="1:26" ht="46.5" customHeight="1">
      <c r="A604" s="768" t="s">
        <v>4844</v>
      </c>
      <c r="B604" s="1042" t="s">
        <v>4845</v>
      </c>
      <c r="C604" s="1043"/>
      <c r="D604" s="1043"/>
      <c r="E604" s="1043"/>
      <c r="F604" s="1043"/>
      <c r="G604" s="1047"/>
      <c r="H604" s="407">
        <f>SUM(D605:D614)</f>
        <v>0</v>
      </c>
      <c r="I604" s="407">
        <f>COUNT(D605:D614)*2</f>
        <v>2</v>
      </c>
      <c r="J604" s="514"/>
      <c r="K604" s="514"/>
      <c r="L604" s="514"/>
      <c r="M604" s="1"/>
      <c r="N604" s="1"/>
      <c r="O604" s="1"/>
      <c r="P604" s="1"/>
      <c r="Q604" s="1"/>
      <c r="R604" s="1"/>
      <c r="S604" s="1"/>
      <c r="T604" s="1"/>
      <c r="U604" s="1"/>
      <c r="V604" s="1"/>
      <c r="W604" s="1"/>
      <c r="X604" s="1"/>
      <c r="Y604" s="1"/>
      <c r="Z604" s="1"/>
    </row>
    <row r="605" spans="1:26" ht="46.5" hidden="1" customHeight="1">
      <c r="A605" s="775" t="s">
        <v>4846</v>
      </c>
      <c r="B605" s="378" t="s">
        <v>4847</v>
      </c>
      <c r="C605" s="793"/>
      <c r="D605" s="793"/>
      <c r="E605" s="793"/>
      <c r="F605" s="793"/>
      <c r="G605" s="793"/>
      <c r="H605" s="407"/>
      <c r="I605" s="407"/>
      <c r="J605" s="11"/>
      <c r="K605" s="11"/>
      <c r="L605" s="11"/>
      <c r="M605" s="1"/>
      <c r="N605" s="1"/>
      <c r="O605" s="1"/>
      <c r="P605" s="1"/>
      <c r="Q605" s="1"/>
      <c r="R605" s="1"/>
      <c r="S605" s="1"/>
      <c r="T605" s="1"/>
      <c r="U605" s="1"/>
      <c r="V605" s="1"/>
      <c r="W605" s="1"/>
      <c r="X605" s="1"/>
      <c r="Y605" s="1"/>
      <c r="Z605" s="1"/>
    </row>
    <row r="606" spans="1:26" ht="46.5" hidden="1" customHeight="1">
      <c r="A606" s="775" t="s">
        <v>4848</v>
      </c>
      <c r="B606" s="378" t="s">
        <v>4849</v>
      </c>
      <c r="C606" s="793"/>
      <c r="D606" s="793"/>
      <c r="E606" s="793"/>
      <c r="F606" s="793"/>
      <c r="G606" s="793"/>
      <c r="H606" s="407"/>
      <c r="I606" s="407"/>
      <c r="J606" s="11"/>
      <c r="K606" s="11"/>
      <c r="L606" s="11"/>
      <c r="M606" s="1"/>
      <c r="N606" s="1"/>
      <c r="O606" s="1"/>
      <c r="P606" s="1"/>
      <c r="Q606" s="1"/>
      <c r="R606" s="1"/>
      <c r="S606" s="1"/>
      <c r="T606" s="1"/>
      <c r="U606" s="1"/>
      <c r="V606" s="1"/>
      <c r="W606" s="1"/>
      <c r="X606" s="1"/>
      <c r="Y606" s="1"/>
      <c r="Z606" s="1"/>
    </row>
    <row r="607" spans="1:26" ht="46.5" hidden="1" customHeight="1">
      <c r="A607" s="775" t="s">
        <v>4850</v>
      </c>
      <c r="B607" s="378" t="s">
        <v>4851</v>
      </c>
      <c r="C607" s="793"/>
      <c r="D607" s="793"/>
      <c r="E607" s="793"/>
      <c r="F607" s="793"/>
      <c r="G607" s="793"/>
      <c r="H607" s="407"/>
      <c r="I607" s="407"/>
      <c r="J607" s="11"/>
      <c r="K607" s="11"/>
      <c r="L607" s="11"/>
      <c r="M607" s="1"/>
      <c r="N607" s="1"/>
      <c r="O607" s="1"/>
      <c r="P607" s="1"/>
      <c r="Q607" s="1"/>
      <c r="R607" s="1"/>
      <c r="S607" s="1"/>
      <c r="T607" s="1"/>
      <c r="U607" s="1"/>
      <c r="V607" s="1"/>
      <c r="W607" s="1"/>
      <c r="X607" s="1"/>
      <c r="Y607" s="1"/>
      <c r="Z607" s="1"/>
    </row>
    <row r="608" spans="1:26" ht="46.5" hidden="1" customHeight="1">
      <c r="A608" s="775" t="s">
        <v>4852</v>
      </c>
      <c r="B608" s="378" t="s">
        <v>4853</v>
      </c>
      <c r="C608" s="793"/>
      <c r="D608" s="793"/>
      <c r="E608" s="793"/>
      <c r="F608" s="793"/>
      <c r="G608" s="793"/>
      <c r="H608" s="407"/>
      <c r="I608" s="407"/>
      <c r="J608" s="11"/>
      <c r="K608" s="11"/>
      <c r="L608" s="11"/>
      <c r="M608" s="1"/>
      <c r="N608" s="1"/>
      <c r="O608" s="1"/>
      <c r="P608" s="1"/>
      <c r="Q608" s="1"/>
      <c r="R608" s="1"/>
      <c r="S608" s="1"/>
      <c r="T608" s="1"/>
      <c r="U608" s="1"/>
      <c r="V608" s="1"/>
      <c r="W608" s="1"/>
      <c r="X608" s="1"/>
      <c r="Y608" s="1"/>
      <c r="Z608" s="1"/>
    </row>
    <row r="609" spans="1:26" ht="46.5" hidden="1" customHeight="1">
      <c r="A609" s="775" t="s">
        <v>4854</v>
      </c>
      <c r="B609" s="378" t="s">
        <v>4855</v>
      </c>
      <c r="C609" s="793"/>
      <c r="D609" s="793"/>
      <c r="E609" s="793"/>
      <c r="F609" s="793"/>
      <c r="G609" s="793"/>
      <c r="H609" s="407"/>
      <c r="I609" s="407"/>
      <c r="J609" s="11"/>
      <c r="K609" s="11"/>
      <c r="L609" s="11"/>
      <c r="M609" s="1"/>
      <c r="N609" s="1"/>
      <c r="O609" s="1"/>
      <c r="P609" s="1"/>
      <c r="Q609" s="1"/>
      <c r="R609" s="1"/>
      <c r="S609" s="1"/>
      <c r="T609" s="1"/>
      <c r="U609" s="1"/>
      <c r="V609" s="1"/>
      <c r="W609" s="1"/>
      <c r="X609" s="1"/>
      <c r="Y609" s="1"/>
      <c r="Z609" s="1"/>
    </row>
    <row r="610" spans="1:26" ht="46.5" customHeight="1">
      <c r="A610" s="768" t="s">
        <v>4856</v>
      </c>
      <c r="B610" s="378" t="s">
        <v>4857</v>
      </c>
      <c r="C610" s="823" t="s">
        <v>4858</v>
      </c>
      <c r="D610" s="864">
        <v>0</v>
      </c>
      <c r="E610" s="846" t="s">
        <v>137</v>
      </c>
      <c r="F610" s="823" t="s">
        <v>5415</v>
      </c>
      <c r="G610" s="795"/>
      <c r="H610" s="407"/>
      <c r="I610" s="407"/>
      <c r="J610" s="514"/>
      <c r="K610" s="514"/>
      <c r="L610" s="514"/>
      <c r="M610" s="1"/>
      <c r="N610" s="1"/>
      <c r="O610" s="1"/>
      <c r="P610" s="1"/>
      <c r="Q610" s="1"/>
      <c r="R610" s="1"/>
      <c r="S610" s="1"/>
      <c r="T610" s="1"/>
      <c r="U610" s="1"/>
      <c r="V610" s="1"/>
      <c r="W610" s="1"/>
      <c r="X610" s="1"/>
      <c r="Y610" s="1"/>
      <c r="Z610" s="1"/>
    </row>
    <row r="611" spans="1:26" ht="46.5" hidden="1" customHeight="1">
      <c r="A611" s="778" t="s">
        <v>4860</v>
      </c>
      <c r="B611" s="378" t="s">
        <v>4861</v>
      </c>
      <c r="C611" s="378"/>
      <c r="D611" s="796"/>
      <c r="E611" s="748"/>
      <c r="F611" s="378"/>
      <c r="G611" s="795"/>
      <c r="H611" s="407"/>
      <c r="I611" s="407"/>
      <c r="J611" s="11"/>
      <c r="K611" s="11"/>
      <c r="L611" s="11"/>
      <c r="M611" s="1"/>
      <c r="N611" s="1"/>
      <c r="O611" s="1"/>
      <c r="P611" s="1"/>
      <c r="Q611" s="1"/>
      <c r="R611" s="1"/>
      <c r="S611" s="1"/>
      <c r="T611" s="1"/>
      <c r="U611" s="1"/>
      <c r="V611" s="1"/>
      <c r="W611" s="1"/>
      <c r="X611" s="1"/>
      <c r="Y611" s="1"/>
      <c r="Z611" s="1"/>
    </row>
    <row r="612" spans="1:26" ht="46.5" hidden="1" customHeight="1">
      <c r="A612" s="778" t="s">
        <v>4862</v>
      </c>
      <c r="B612" s="378" t="s">
        <v>4863</v>
      </c>
      <c r="C612" s="378"/>
      <c r="D612" s="796"/>
      <c r="E612" s="748"/>
      <c r="F612" s="378"/>
      <c r="G612" s="795"/>
      <c r="H612" s="407"/>
      <c r="I612" s="407"/>
      <c r="J612" s="11"/>
      <c r="K612" s="11"/>
      <c r="L612" s="11"/>
      <c r="M612" s="1"/>
      <c r="N612" s="1"/>
      <c r="O612" s="1"/>
      <c r="P612" s="1"/>
      <c r="Q612" s="1"/>
      <c r="R612" s="1"/>
      <c r="S612" s="1"/>
      <c r="T612" s="1"/>
      <c r="U612" s="1"/>
      <c r="V612" s="1"/>
      <c r="W612" s="1"/>
      <c r="X612" s="1"/>
      <c r="Y612" s="1"/>
      <c r="Z612" s="1"/>
    </row>
    <row r="613" spans="1:26" ht="46.5" hidden="1" customHeight="1">
      <c r="A613" s="778" t="s">
        <v>4864</v>
      </c>
      <c r="B613" s="378" t="s">
        <v>5416</v>
      </c>
      <c r="C613" s="378"/>
      <c r="D613" s="796"/>
      <c r="E613" s="748"/>
      <c r="F613" s="378"/>
      <c r="G613" s="795"/>
      <c r="H613" s="407"/>
      <c r="I613" s="407"/>
      <c r="J613" s="11"/>
      <c r="K613" s="11"/>
      <c r="L613" s="11"/>
      <c r="M613" s="1"/>
      <c r="N613" s="1"/>
      <c r="O613" s="1"/>
      <c r="P613" s="1"/>
      <c r="Q613" s="1"/>
      <c r="R613" s="1"/>
      <c r="S613" s="1"/>
      <c r="T613" s="1"/>
      <c r="U613" s="1"/>
      <c r="V613" s="1"/>
      <c r="W613" s="1"/>
      <c r="X613" s="1"/>
      <c r="Y613" s="1"/>
      <c r="Z613" s="1"/>
    </row>
    <row r="614" spans="1:26" ht="46.5" hidden="1" customHeight="1">
      <c r="A614" s="778" t="s">
        <v>4866</v>
      </c>
      <c r="B614" s="378" t="s">
        <v>4867</v>
      </c>
      <c r="C614" s="378"/>
      <c r="D614" s="796"/>
      <c r="E614" s="748"/>
      <c r="F614" s="378"/>
      <c r="G614" s="795"/>
      <c r="H614" s="407"/>
      <c r="I614" s="407"/>
      <c r="J614" s="11"/>
      <c r="K614" s="11"/>
      <c r="L614" s="11"/>
      <c r="M614" s="1"/>
      <c r="N614" s="1"/>
      <c r="O614" s="1"/>
      <c r="P614" s="1"/>
      <c r="Q614" s="1"/>
      <c r="R614" s="1"/>
      <c r="S614" s="1"/>
      <c r="T614" s="1"/>
      <c r="U614" s="1"/>
      <c r="V614" s="1"/>
      <c r="W614" s="1"/>
      <c r="X614" s="1"/>
      <c r="Y614" s="1"/>
      <c r="Z614" s="1"/>
    </row>
    <row r="615" spans="1:26" ht="46.5" customHeight="1">
      <c r="A615" s="85"/>
      <c r="B615" s="1191" t="s">
        <v>1760</v>
      </c>
      <c r="C615" s="1192"/>
      <c r="D615" s="1192"/>
      <c r="E615" s="1192"/>
      <c r="F615" s="1192"/>
      <c r="G615" s="1193"/>
      <c r="H615" s="110">
        <f>H616+H623+H629+H638</f>
        <v>0</v>
      </c>
      <c r="I615" s="110">
        <f>I616+I623+I629+I638</f>
        <v>38</v>
      </c>
      <c r="J615" s="453"/>
      <c r="K615" s="514"/>
      <c r="L615" s="514"/>
      <c r="M615" s="1"/>
      <c r="N615" s="1"/>
      <c r="O615" s="1"/>
      <c r="P615" s="1"/>
      <c r="Q615" s="1"/>
      <c r="R615" s="1"/>
      <c r="S615" s="1"/>
      <c r="T615" s="1"/>
      <c r="U615" s="1"/>
      <c r="V615" s="1"/>
      <c r="W615" s="1"/>
      <c r="X615" s="1"/>
      <c r="Y615" s="1"/>
      <c r="Z615" s="1"/>
    </row>
    <row r="616" spans="1:26" ht="46.5" customHeight="1">
      <c r="A616" s="561" t="s">
        <v>1761</v>
      </c>
      <c r="B616" s="1188" t="s">
        <v>1762</v>
      </c>
      <c r="C616" s="1189"/>
      <c r="D616" s="1189"/>
      <c r="E616" s="1189"/>
      <c r="F616" s="1189"/>
      <c r="G616" s="1190"/>
      <c r="H616" s="110">
        <f>SUM(D617:D620)</f>
        <v>0</v>
      </c>
      <c r="I616" s="110">
        <f>COUNT(D617:D620)*2</f>
        <v>8</v>
      </c>
      <c r="J616" s="453"/>
      <c r="K616" s="514"/>
      <c r="L616" s="514"/>
      <c r="M616" s="1"/>
      <c r="N616" s="1"/>
      <c r="O616" s="1"/>
      <c r="P616" s="1"/>
      <c r="Q616" s="1"/>
      <c r="R616" s="1"/>
      <c r="S616" s="1"/>
      <c r="T616" s="1"/>
      <c r="U616" s="1"/>
      <c r="V616" s="1"/>
      <c r="W616" s="1"/>
      <c r="X616" s="1"/>
      <c r="Y616" s="1"/>
      <c r="Z616" s="1"/>
    </row>
    <row r="617" spans="1:26" ht="46.5" customHeight="1">
      <c r="A617" s="547" t="s">
        <v>1765</v>
      </c>
      <c r="B617" s="308" t="s">
        <v>1766</v>
      </c>
      <c r="C617" s="308" t="s">
        <v>2605</v>
      </c>
      <c r="D617" s="446">
        <v>0</v>
      </c>
      <c r="E617" s="454" t="s">
        <v>667</v>
      </c>
      <c r="F617" s="565"/>
      <c r="G617" s="565"/>
      <c r="H617" s="110"/>
      <c r="I617" s="110"/>
      <c r="J617" s="453"/>
      <c r="K617" s="514"/>
      <c r="L617" s="514"/>
      <c r="M617" s="1"/>
      <c r="N617" s="1"/>
      <c r="O617" s="1"/>
      <c r="P617" s="1"/>
      <c r="Q617" s="1"/>
      <c r="R617" s="1"/>
      <c r="S617" s="1"/>
      <c r="T617" s="1"/>
      <c r="U617" s="1"/>
      <c r="V617" s="1"/>
      <c r="W617" s="1"/>
      <c r="X617" s="1"/>
      <c r="Y617" s="1"/>
      <c r="Z617" s="1"/>
    </row>
    <row r="618" spans="1:26" ht="46.5" customHeight="1">
      <c r="A618" s="547"/>
      <c r="B618" s="308"/>
      <c r="C618" s="308" t="s">
        <v>2607</v>
      </c>
      <c r="D618" s="446">
        <v>0</v>
      </c>
      <c r="E618" s="454" t="s">
        <v>667</v>
      </c>
      <c r="F618" s="565"/>
      <c r="G618" s="565"/>
      <c r="H618" s="110"/>
      <c r="I618" s="110"/>
      <c r="J618" s="453"/>
      <c r="K618" s="514"/>
      <c r="L618" s="514"/>
      <c r="M618" s="1"/>
      <c r="N618" s="1"/>
      <c r="O618" s="1"/>
      <c r="P618" s="1"/>
      <c r="Q618" s="1"/>
      <c r="R618" s="1"/>
      <c r="S618" s="1"/>
      <c r="T618" s="1"/>
      <c r="U618" s="1"/>
      <c r="V618" s="1"/>
      <c r="W618" s="1"/>
      <c r="X618" s="1"/>
      <c r="Y618" s="1"/>
      <c r="Z618" s="1"/>
    </row>
    <row r="619" spans="1:26" ht="46.5" customHeight="1">
      <c r="A619" s="547"/>
      <c r="B619" s="308"/>
      <c r="C619" s="308" t="s">
        <v>2608</v>
      </c>
      <c r="D619" s="446">
        <v>0</v>
      </c>
      <c r="E619" s="454" t="s">
        <v>667</v>
      </c>
      <c r="F619" s="565"/>
      <c r="G619" s="565"/>
      <c r="H619" s="110"/>
      <c r="I619" s="110"/>
      <c r="J619" s="453"/>
      <c r="K619" s="514"/>
      <c r="L619" s="514"/>
      <c r="M619" s="1"/>
      <c r="N619" s="1"/>
      <c r="O619" s="1"/>
      <c r="P619" s="1"/>
      <c r="Q619" s="1"/>
      <c r="R619" s="1"/>
      <c r="S619" s="1"/>
      <c r="T619" s="1"/>
      <c r="U619" s="1"/>
      <c r="V619" s="1"/>
      <c r="W619" s="1"/>
      <c r="X619" s="1"/>
      <c r="Y619" s="1"/>
      <c r="Z619" s="1"/>
    </row>
    <row r="620" spans="1:26" ht="46.5" customHeight="1">
      <c r="A620" s="547"/>
      <c r="B620" s="308"/>
      <c r="C620" s="342" t="s">
        <v>2609</v>
      </c>
      <c r="D620" s="446">
        <v>0</v>
      </c>
      <c r="E620" s="454" t="s">
        <v>667</v>
      </c>
      <c r="F620" s="565"/>
      <c r="G620" s="565"/>
      <c r="H620" s="110"/>
      <c r="I620" s="110"/>
      <c r="J620" s="887"/>
      <c r="K620" s="514"/>
      <c r="L620" s="514"/>
      <c r="M620" s="1"/>
      <c r="N620" s="1"/>
      <c r="O620" s="1"/>
      <c r="P620" s="1"/>
      <c r="Q620" s="1"/>
      <c r="R620" s="1"/>
      <c r="S620" s="1"/>
      <c r="T620" s="1"/>
      <c r="U620" s="1"/>
      <c r="V620" s="1"/>
      <c r="W620" s="1"/>
      <c r="X620" s="1"/>
      <c r="Y620" s="1"/>
      <c r="Z620" s="1"/>
    </row>
    <row r="621" spans="1:26" ht="28.5" hidden="1" customHeight="1">
      <c r="A621" s="459" t="s">
        <v>1777</v>
      </c>
      <c r="B621" s="308" t="s">
        <v>1778</v>
      </c>
      <c r="C621" s="565"/>
      <c r="D621" s="443"/>
      <c r="E621" s="454"/>
      <c r="F621" s="565"/>
      <c r="G621" s="565"/>
      <c r="H621" s="1"/>
      <c r="I621" s="1"/>
      <c r="J621" s="1"/>
      <c r="K621" s="1"/>
      <c r="L621" s="1"/>
      <c r="M621" s="1"/>
      <c r="N621" s="1"/>
      <c r="O621" s="1"/>
      <c r="P621" s="1"/>
      <c r="Q621" s="1"/>
      <c r="R621" s="1"/>
      <c r="S621" s="1"/>
      <c r="T621" s="1"/>
      <c r="U621" s="1"/>
      <c r="V621" s="1"/>
      <c r="W621" s="1"/>
      <c r="X621" s="1"/>
      <c r="Y621" s="1"/>
      <c r="Z621" s="1"/>
    </row>
    <row r="622" spans="1:26" ht="28.5" hidden="1" customHeight="1">
      <c r="A622" s="459" t="s">
        <v>1780</v>
      </c>
      <c r="B622" s="308" t="s">
        <v>1782</v>
      </c>
      <c r="C622" s="565"/>
      <c r="D622" s="443"/>
      <c r="E622" s="454"/>
      <c r="F622" s="565"/>
      <c r="G622" s="565"/>
      <c r="H622" s="1"/>
      <c r="I622" s="1"/>
      <c r="J622" s="1"/>
      <c r="K622" s="1"/>
      <c r="L622" s="1"/>
      <c r="M622" s="1"/>
      <c r="N622" s="1"/>
      <c r="O622" s="1"/>
      <c r="P622" s="1"/>
      <c r="Q622" s="1"/>
      <c r="R622" s="1"/>
      <c r="S622" s="1"/>
      <c r="T622" s="1"/>
      <c r="U622" s="1"/>
      <c r="V622" s="1"/>
      <c r="W622" s="1"/>
      <c r="X622" s="1"/>
      <c r="Y622" s="1"/>
      <c r="Z622" s="1"/>
    </row>
    <row r="623" spans="1:26" ht="46.5" customHeight="1">
      <c r="A623" s="561" t="s">
        <v>1784</v>
      </c>
      <c r="B623" s="1188" t="s">
        <v>1785</v>
      </c>
      <c r="C623" s="1189"/>
      <c r="D623" s="1189"/>
      <c r="E623" s="1189"/>
      <c r="F623" s="1189"/>
      <c r="G623" s="1190"/>
      <c r="H623" s="110">
        <f>SUM(D624:D627)</f>
        <v>0</v>
      </c>
      <c r="I623" s="110">
        <f>COUNT(D624:D627)*2</f>
        <v>8</v>
      </c>
      <c r="J623" s="453"/>
      <c r="K623" s="514"/>
      <c r="L623" s="514"/>
      <c r="M623" s="1"/>
      <c r="N623" s="1"/>
      <c r="O623" s="1"/>
      <c r="P623" s="1"/>
      <c r="Q623" s="1"/>
      <c r="R623" s="1"/>
      <c r="S623" s="1"/>
      <c r="T623" s="1"/>
      <c r="U623" s="1"/>
      <c r="V623" s="1"/>
      <c r="W623" s="1"/>
      <c r="X623" s="1"/>
      <c r="Y623" s="1"/>
      <c r="Z623" s="1"/>
    </row>
    <row r="624" spans="1:26" ht="46.5" customHeight="1">
      <c r="A624" s="547" t="s">
        <v>1788</v>
      </c>
      <c r="B624" s="308" t="s">
        <v>1790</v>
      </c>
      <c r="C624" s="308" t="s">
        <v>2611</v>
      </c>
      <c r="D624" s="446">
        <v>0</v>
      </c>
      <c r="E624" s="454" t="s">
        <v>667</v>
      </c>
      <c r="F624" s="565"/>
      <c r="G624" s="565"/>
      <c r="H624" s="110"/>
      <c r="I624" s="110"/>
      <c r="J624" s="453"/>
      <c r="K624" s="514"/>
      <c r="L624" s="514"/>
      <c r="M624" s="1"/>
      <c r="N624" s="1"/>
      <c r="O624" s="1"/>
      <c r="P624" s="1"/>
      <c r="Q624" s="1"/>
      <c r="R624" s="1"/>
      <c r="S624" s="1"/>
      <c r="T624" s="1"/>
      <c r="U624" s="1"/>
      <c r="V624" s="1"/>
      <c r="W624" s="1"/>
      <c r="X624" s="1"/>
      <c r="Y624" s="1"/>
      <c r="Z624" s="1"/>
    </row>
    <row r="625" spans="1:26" ht="46.5" customHeight="1">
      <c r="A625" s="547"/>
      <c r="B625" s="308"/>
      <c r="C625" s="565" t="s">
        <v>2613</v>
      </c>
      <c r="D625" s="446">
        <v>0</v>
      </c>
      <c r="E625" s="454" t="s">
        <v>667</v>
      </c>
      <c r="F625" s="565"/>
      <c r="G625" s="565"/>
      <c r="H625" s="110"/>
      <c r="I625" s="110"/>
      <c r="J625" s="896"/>
      <c r="K625" s="514"/>
      <c r="L625" s="514"/>
      <c r="M625" s="1"/>
      <c r="N625" s="1"/>
      <c r="O625" s="1"/>
      <c r="P625" s="1"/>
      <c r="Q625" s="1"/>
      <c r="R625" s="1"/>
      <c r="S625" s="1"/>
      <c r="T625" s="1"/>
      <c r="U625" s="1"/>
      <c r="V625" s="1"/>
      <c r="W625" s="1"/>
      <c r="X625" s="1"/>
      <c r="Y625" s="1"/>
      <c r="Z625" s="1"/>
    </row>
    <row r="626" spans="1:26" ht="46.5" customHeight="1">
      <c r="A626" s="547"/>
      <c r="B626" s="308"/>
      <c r="C626" s="411" t="s">
        <v>2615</v>
      </c>
      <c r="D626" s="446">
        <v>0</v>
      </c>
      <c r="E626" s="454" t="s">
        <v>667</v>
      </c>
      <c r="F626" s="565"/>
      <c r="G626" s="565"/>
      <c r="H626" s="110"/>
      <c r="I626" s="110"/>
      <c r="K626" s="514"/>
      <c r="L626" s="514"/>
      <c r="M626" s="1"/>
      <c r="N626" s="1"/>
      <c r="O626" s="1"/>
      <c r="P626" s="1"/>
      <c r="Q626" s="1"/>
      <c r="R626" s="1"/>
      <c r="S626" s="1"/>
      <c r="T626" s="1"/>
      <c r="U626" s="1"/>
      <c r="V626" s="1"/>
      <c r="W626" s="1"/>
      <c r="X626" s="1"/>
      <c r="Y626" s="1"/>
      <c r="Z626" s="1"/>
    </row>
    <row r="627" spans="1:26" ht="46.5" customHeight="1">
      <c r="A627" s="547"/>
      <c r="B627" s="308"/>
      <c r="C627" s="565" t="s">
        <v>2616</v>
      </c>
      <c r="D627" s="446">
        <v>0</v>
      </c>
      <c r="E627" s="454" t="s">
        <v>667</v>
      </c>
      <c r="F627" s="565"/>
      <c r="G627" s="565"/>
      <c r="H627" s="110"/>
      <c r="I627" s="110"/>
      <c r="J627" s="896"/>
      <c r="K627" s="514"/>
      <c r="L627" s="514"/>
      <c r="M627" s="1"/>
      <c r="N627" s="1"/>
      <c r="O627" s="1"/>
      <c r="P627" s="1"/>
      <c r="Q627" s="1"/>
      <c r="R627" s="1"/>
      <c r="S627" s="1"/>
      <c r="T627" s="1"/>
      <c r="U627" s="1"/>
      <c r="V627" s="1"/>
      <c r="W627" s="1"/>
      <c r="X627" s="1"/>
      <c r="Y627" s="1"/>
      <c r="Z627" s="1"/>
    </row>
    <row r="628" spans="1:26" ht="28.5" hidden="1" customHeight="1">
      <c r="A628" s="459" t="s">
        <v>1793</v>
      </c>
      <c r="B628" s="308" t="s">
        <v>1794</v>
      </c>
      <c r="C628" s="565"/>
      <c r="D628" s="443"/>
      <c r="E628" s="454"/>
      <c r="F628" s="565"/>
      <c r="G628" s="565"/>
      <c r="H628" s="1"/>
      <c r="I628" s="1"/>
      <c r="J628" s="1"/>
      <c r="K628" s="1"/>
      <c r="L628" s="1"/>
      <c r="M628" s="1"/>
      <c r="N628" s="1"/>
      <c r="O628" s="1"/>
      <c r="P628" s="1"/>
      <c r="Q628" s="1"/>
      <c r="R628" s="1"/>
      <c r="S628" s="1"/>
      <c r="T628" s="1"/>
      <c r="U628" s="1"/>
      <c r="V628" s="1"/>
      <c r="W628" s="1"/>
      <c r="X628" s="1"/>
      <c r="Y628" s="1"/>
      <c r="Z628" s="1"/>
    </row>
    <row r="629" spans="1:26" ht="46.5" customHeight="1">
      <c r="A629" s="561" t="s">
        <v>1795</v>
      </c>
      <c r="B629" s="1188" t="s">
        <v>1796</v>
      </c>
      <c r="C629" s="1189"/>
      <c r="D629" s="1189"/>
      <c r="E629" s="1189"/>
      <c r="F629" s="1189"/>
      <c r="G629" s="1190"/>
      <c r="H629" s="110">
        <f>SUM(D630:D636)</f>
        <v>0</v>
      </c>
      <c r="I629" s="110">
        <f>COUNT(D630:D636)*2</f>
        <v>14</v>
      </c>
      <c r="J629" s="453"/>
      <c r="K629" s="514"/>
      <c r="L629" s="514"/>
      <c r="M629" s="1"/>
      <c r="N629" s="1"/>
      <c r="O629" s="1"/>
      <c r="P629" s="1"/>
      <c r="Q629" s="1"/>
      <c r="R629" s="1"/>
      <c r="S629" s="1"/>
      <c r="T629" s="1"/>
      <c r="U629" s="1"/>
      <c r="V629" s="1"/>
      <c r="W629" s="1"/>
      <c r="X629" s="1"/>
      <c r="Y629" s="1"/>
      <c r="Z629" s="1"/>
    </row>
    <row r="630" spans="1:26" ht="46.5" customHeight="1">
      <c r="A630" s="547" t="s">
        <v>1799</v>
      </c>
      <c r="B630" s="308" t="s">
        <v>1800</v>
      </c>
      <c r="C630" s="308" t="s">
        <v>2620</v>
      </c>
      <c r="D630" s="446">
        <v>0</v>
      </c>
      <c r="E630" s="454" t="s">
        <v>667</v>
      </c>
      <c r="F630" s="565"/>
      <c r="G630" s="565"/>
      <c r="H630" s="110"/>
      <c r="I630" s="110"/>
      <c r="J630" s="453"/>
      <c r="K630" s="514"/>
      <c r="L630" s="514"/>
      <c r="M630" s="1"/>
      <c r="N630" s="1"/>
      <c r="O630" s="1"/>
      <c r="P630" s="1"/>
      <c r="Q630" s="1"/>
      <c r="R630" s="1"/>
      <c r="S630" s="1"/>
      <c r="T630" s="1"/>
      <c r="U630" s="1"/>
      <c r="V630" s="1"/>
      <c r="W630" s="1"/>
      <c r="X630" s="1"/>
      <c r="Y630" s="1"/>
      <c r="Z630" s="1"/>
    </row>
    <row r="631" spans="1:26" ht="46.5" customHeight="1">
      <c r="A631" s="547"/>
      <c r="B631" s="308"/>
      <c r="C631" s="308" t="s">
        <v>2621</v>
      </c>
      <c r="D631" s="446">
        <v>0</v>
      </c>
      <c r="E631" s="454" t="s">
        <v>667</v>
      </c>
      <c r="F631" s="565"/>
      <c r="G631" s="565"/>
      <c r="H631" s="110"/>
      <c r="I631" s="110"/>
      <c r="J631" s="453"/>
      <c r="K631" s="514"/>
      <c r="L631" s="514"/>
      <c r="M631" s="1"/>
      <c r="N631" s="1"/>
      <c r="O631" s="1"/>
      <c r="P631" s="1"/>
      <c r="Q631" s="1"/>
      <c r="R631" s="1"/>
      <c r="S631" s="1"/>
      <c r="T631" s="1"/>
      <c r="U631" s="1"/>
      <c r="V631" s="1"/>
      <c r="W631" s="1"/>
      <c r="X631" s="1"/>
      <c r="Y631" s="1"/>
      <c r="Z631" s="1"/>
    </row>
    <row r="632" spans="1:26" ht="46.5" customHeight="1">
      <c r="A632" s="547"/>
      <c r="B632" s="308"/>
      <c r="C632" s="342" t="s">
        <v>2622</v>
      </c>
      <c r="D632" s="446">
        <v>0</v>
      </c>
      <c r="E632" s="454" t="s">
        <v>667</v>
      </c>
      <c r="F632" s="565"/>
      <c r="G632" s="565"/>
      <c r="H632" s="110"/>
      <c r="I632" s="110"/>
      <c r="J632" s="887"/>
      <c r="K632" s="514"/>
      <c r="L632" s="514"/>
      <c r="M632" s="1"/>
      <c r="N632" s="1"/>
      <c r="O632" s="1"/>
      <c r="P632" s="1"/>
      <c r="Q632" s="1"/>
      <c r="R632" s="1"/>
      <c r="S632" s="1"/>
      <c r="T632" s="1"/>
      <c r="U632" s="1"/>
      <c r="V632" s="1"/>
      <c r="W632" s="1"/>
      <c r="X632" s="1"/>
      <c r="Y632" s="1"/>
      <c r="Z632" s="1"/>
    </row>
    <row r="633" spans="1:26" ht="46.5" customHeight="1">
      <c r="A633" s="547"/>
      <c r="B633" s="308"/>
      <c r="C633" s="489" t="s">
        <v>2625</v>
      </c>
      <c r="D633" s="446">
        <v>0</v>
      </c>
      <c r="E633" s="454" t="s">
        <v>667</v>
      </c>
      <c r="F633" s="565"/>
      <c r="G633" s="565"/>
      <c r="H633" s="110"/>
      <c r="I633" s="110"/>
      <c r="J633" s="889"/>
      <c r="K633" s="514"/>
      <c r="L633" s="514"/>
      <c r="M633" s="1"/>
      <c r="N633" s="1"/>
      <c r="O633" s="1"/>
      <c r="P633" s="1"/>
      <c r="Q633" s="1"/>
      <c r="R633" s="1"/>
      <c r="S633" s="1"/>
      <c r="T633" s="1"/>
      <c r="U633" s="1"/>
      <c r="V633" s="1"/>
      <c r="W633" s="1"/>
      <c r="X633" s="1"/>
      <c r="Y633" s="1"/>
      <c r="Z633" s="1"/>
    </row>
    <row r="634" spans="1:26" ht="46.5" customHeight="1">
      <c r="A634" s="547"/>
      <c r="B634" s="308"/>
      <c r="C634" s="308" t="s">
        <v>1900</v>
      </c>
      <c r="D634" s="446">
        <v>0</v>
      </c>
      <c r="E634" s="454" t="s">
        <v>667</v>
      </c>
      <c r="F634" s="565"/>
      <c r="G634" s="565"/>
      <c r="H634" s="110"/>
      <c r="I634" s="110"/>
      <c r="J634" s="453"/>
      <c r="K634" s="514"/>
      <c r="L634" s="514"/>
      <c r="M634" s="1"/>
      <c r="N634" s="1"/>
      <c r="O634" s="1"/>
      <c r="P634" s="1"/>
      <c r="Q634" s="1"/>
      <c r="R634" s="1"/>
      <c r="S634" s="1"/>
      <c r="T634" s="1"/>
      <c r="U634" s="1"/>
      <c r="V634" s="1"/>
      <c r="W634" s="1"/>
      <c r="X634" s="1"/>
      <c r="Y634" s="1"/>
      <c r="Z634" s="1"/>
    </row>
    <row r="635" spans="1:26" ht="46.5" customHeight="1">
      <c r="A635" s="547"/>
      <c r="B635" s="308"/>
      <c r="C635" s="308" t="s">
        <v>2627</v>
      </c>
      <c r="D635" s="446">
        <v>0</v>
      </c>
      <c r="E635" s="454" t="s">
        <v>667</v>
      </c>
      <c r="F635" s="565"/>
      <c r="G635" s="565"/>
      <c r="H635" s="110"/>
      <c r="I635" s="110"/>
      <c r="J635" s="453"/>
      <c r="K635" s="514"/>
      <c r="L635" s="514"/>
      <c r="M635" s="1"/>
      <c r="N635" s="1"/>
      <c r="O635" s="1"/>
      <c r="P635" s="1"/>
      <c r="Q635" s="1"/>
      <c r="R635" s="1"/>
      <c r="S635" s="1"/>
      <c r="T635" s="1"/>
      <c r="U635" s="1"/>
      <c r="V635" s="1"/>
      <c r="W635" s="1"/>
      <c r="X635" s="1"/>
      <c r="Y635" s="1"/>
      <c r="Z635" s="1"/>
    </row>
    <row r="636" spans="1:26" ht="46.5" customHeight="1">
      <c r="A636" s="547"/>
      <c r="B636" s="308"/>
      <c r="C636" s="342" t="s">
        <v>2628</v>
      </c>
      <c r="D636" s="446">
        <v>0</v>
      </c>
      <c r="E636" s="454" t="s">
        <v>667</v>
      </c>
      <c r="F636" s="565"/>
      <c r="G636" s="565"/>
      <c r="H636" s="110"/>
      <c r="I636" s="110"/>
      <c r="J636" s="887"/>
      <c r="K636" s="514"/>
      <c r="L636" s="514"/>
      <c r="M636" s="1"/>
      <c r="N636" s="1"/>
      <c r="O636" s="1"/>
      <c r="P636" s="1"/>
      <c r="Q636" s="1"/>
      <c r="R636" s="1"/>
      <c r="S636" s="1"/>
      <c r="T636" s="1"/>
      <c r="U636" s="1"/>
      <c r="V636" s="1"/>
      <c r="W636" s="1"/>
      <c r="X636" s="1"/>
      <c r="Y636" s="1"/>
      <c r="Z636" s="1"/>
    </row>
    <row r="637" spans="1:26" ht="28.5" hidden="1" customHeight="1">
      <c r="A637" s="459" t="s">
        <v>1807</v>
      </c>
      <c r="B637" s="308" t="s">
        <v>1808</v>
      </c>
      <c r="C637" s="565"/>
      <c r="D637" s="443"/>
      <c r="E637" s="454"/>
      <c r="F637" s="565"/>
      <c r="G637" s="565"/>
      <c r="H637" s="1"/>
      <c r="I637" s="1"/>
      <c r="J637" s="1"/>
      <c r="K637" s="1"/>
      <c r="L637" s="1"/>
      <c r="M637" s="1"/>
      <c r="N637" s="1"/>
      <c r="O637" s="1"/>
      <c r="P637" s="1"/>
      <c r="Q637" s="1"/>
      <c r="R637" s="1"/>
      <c r="S637" s="1"/>
      <c r="T637" s="1"/>
      <c r="U637" s="1"/>
      <c r="V637" s="1"/>
      <c r="W637" s="1"/>
      <c r="X637" s="1"/>
      <c r="Y637" s="1"/>
      <c r="Z637" s="1"/>
    </row>
    <row r="638" spans="1:26" ht="46.5" customHeight="1">
      <c r="A638" s="561" t="s">
        <v>1809</v>
      </c>
      <c r="B638" s="1188" t="s">
        <v>1810</v>
      </c>
      <c r="C638" s="1189"/>
      <c r="D638" s="1189"/>
      <c r="E638" s="1189"/>
      <c r="F638" s="1189"/>
      <c r="G638" s="1190"/>
      <c r="H638" s="110">
        <f>SUM(D639:D642)</f>
        <v>0</v>
      </c>
      <c r="I638" s="110">
        <f>COUNT(D639:D642)*2</f>
        <v>8</v>
      </c>
      <c r="J638" s="453"/>
      <c r="K638" s="514"/>
      <c r="L638" s="514"/>
      <c r="M638" s="1"/>
      <c r="N638" s="1"/>
      <c r="O638" s="1"/>
      <c r="P638" s="1"/>
      <c r="Q638" s="1"/>
      <c r="R638" s="1"/>
      <c r="S638" s="1"/>
      <c r="T638" s="1"/>
      <c r="U638" s="1"/>
      <c r="V638" s="1"/>
      <c r="W638" s="1"/>
      <c r="X638" s="1"/>
      <c r="Y638" s="1"/>
      <c r="Z638" s="1"/>
    </row>
    <row r="639" spans="1:26" ht="46.5" customHeight="1">
      <c r="A639" s="547" t="s">
        <v>1814</v>
      </c>
      <c r="B639" s="308" t="s">
        <v>1815</v>
      </c>
      <c r="C639" s="308" t="s">
        <v>2630</v>
      </c>
      <c r="D639" s="446">
        <v>0</v>
      </c>
      <c r="E639" s="454" t="s">
        <v>667</v>
      </c>
      <c r="F639" s="565"/>
      <c r="G639" s="565"/>
      <c r="H639" s="110"/>
      <c r="I639" s="110"/>
      <c r="J639" s="453"/>
      <c r="K639" s="514"/>
      <c r="L639" s="514"/>
      <c r="M639" s="1"/>
      <c r="N639" s="1"/>
      <c r="O639" s="1"/>
      <c r="P639" s="1"/>
      <c r="Q639" s="1"/>
      <c r="R639" s="1"/>
      <c r="S639" s="1"/>
      <c r="T639" s="1"/>
      <c r="U639" s="1"/>
      <c r="V639" s="1"/>
      <c r="W639" s="1"/>
      <c r="X639" s="1"/>
      <c r="Y639" s="1"/>
      <c r="Z639" s="1"/>
    </row>
    <row r="640" spans="1:26" ht="46.5" customHeight="1">
      <c r="A640" s="547"/>
      <c r="B640" s="308"/>
      <c r="C640" s="308" t="s">
        <v>1816</v>
      </c>
      <c r="D640" s="446">
        <v>0</v>
      </c>
      <c r="E640" s="454" t="s">
        <v>667</v>
      </c>
      <c r="F640" s="565"/>
      <c r="G640" s="565"/>
      <c r="H640" s="110"/>
      <c r="I640" s="110"/>
      <c r="J640" s="453"/>
      <c r="K640" s="514"/>
      <c r="L640" s="514"/>
      <c r="M640" s="1"/>
      <c r="N640" s="1"/>
      <c r="O640" s="1"/>
      <c r="P640" s="1"/>
      <c r="Q640" s="1"/>
      <c r="R640" s="1"/>
      <c r="S640" s="1"/>
      <c r="T640" s="1"/>
      <c r="U640" s="1"/>
      <c r="V640" s="1"/>
      <c r="W640" s="1"/>
      <c r="X640" s="1"/>
      <c r="Y640" s="1"/>
      <c r="Z640" s="1"/>
    </row>
    <row r="641" spans="1:26" ht="46.5" customHeight="1">
      <c r="A641" s="547"/>
      <c r="B641" s="308"/>
      <c r="C641" s="308" t="s">
        <v>2631</v>
      </c>
      <c r="D641" s="446">
        <v>0</v>
      </c>
      <c r="E641" s="454" t="s">
        <v>667</v>
      </c>
      <c r="F641" s="565"/>
      <c r="G641" s="565"/>
      <c r="H641" s="110"/>
      <c r="I641" s="110"/>
      <c r="J641" s="453"/>
      <c r="K641" s="514"/>
      <c r="L641" s="514"/>
      <c r="M641" s="1"/>
      <c r="N641" s="1"/>
      <c r="O641" s="1"/>
      <c r="P641" s="1"/>
      <c r="Q641" s="1"/>
      <c r="R641" s="1"/>
      <c r="S641" s="1"/>
      <c r="T641" s="1"/>
      <c r="U641" s="1"/>
      <c r="V641" s="1"/>
      <c r="W641" s="1"/>
      <c r="X641" s="1"/>
      <c r="Y641" s="1"/>
      <c r="Z641" s="1"/>
    </row>
    <row r="642" spans="1:26" ht="46.5" customHeight="1">
      <c r="A642" s="87"/>
      <c r="B642" s="16"/>
      <c r="C642" s="509" t="s">
        <v>2632</v>
      </c>
      <c r="D642" s="446">
        <v>0</v>
      </c>
      <c r="E642" s="537" t="s">
        <v>667</v>
      </c>
      <c r="F642" s="97"/>
      <c r="G642" s="97"/>
      <c r="H642" s="110"/>
      <c r="I642" s="110"/>
      <c r="J642" s="453"/>
      <c r="K642" s="514"/>
      <c r="L642" s="514"/>
      <c r="M642" s="1"/>
      <c r="N642" s="1"/>
      <c r="O642" s="1"/>
      <c r="P642" s="1"/>
      <c r="Q642" s="1"/>
      <c r="R642" s="1"/>
      <c r="S642" s="1"/>
      <c r="T642" s="1"/>
      <c r="U642" s="1"/>
      <c r="V642" s="1"/>
      <c r="W642" s="1"/>
      <c r="X642" s="1"/>
      <c r="Y642" s="1"/>
      <c r="Z642" s="1"/>
    </row>
    <row r="643" spans="1:26" ht="28.5" hidden="1" customHeight="1">
      <c r="A643" s="14" t="s">
        <v>1821</v>
      </c>
      <c r="B643" s="10" t="s">
        <v>1822</v>
      </c>
      <c r="C643" s="29"/>
      <c r="D643" s="576"/>
      <c r="E643" s="18"/>
      <c r="F643" s="29"/>
      <c r="G643" s="29"/>
      <c r="H643" s="1"/>
      <c r="I643" s="1"/>
      <c r="J643" s="1"/>
      <c r="K643" s="1"/>
      <c r="L643" s="1"/>
      <c r="M643" s="1"/>
      <c r="N643" s="1"/>
      <c r="O643" s="1"/>
      <c r="P643" s="1"/>
      <c r="Q643" s="1"/>
      <c r="R643" s="1"/>
      <c r="S643" s="1"/>
      <c r="T643" s="1"/>
      <c r="U643" s="1"/>
      <c r="V643" s="1"/>
      <c r="W643" s="1"/>
      <c r="X643" s="1"/>
      <c r="Y643" s="1"/>
      <c r="Z643" s="1"/>
    </row>
    <row r="644" spans="1:26" ht="46.5" customHeight="1">
      <c r="A644" s="95"/>
      <c r="B644" s="1"/>
      <c r="C644" s="1"/>
      <c r="D644" s="429"/>
      <c r="E644" s="33"/>
      <c r="F644" s="1"/>
      <c r="G644" s="1"/>
      <c r="H644" s="110"/>
      <c r="I644" s="110"/>
      <c r="J644" s="453"/>
      <c r="K644" s="514"/>
      <c r="L644" s="514"/>
      <c r="M644" s="1"/>
      <c r="N644" s="1"/>
      <c r="O644" s="1"/>
      <c r="P644" s="1"/>
      <c r="Q644" s="1"/>
      <c r="R644" s="1"/>
      <c r="S644" s="1"/>
      <c r="T644" s="1"/>
      <c r="U644" s="1"/>
      <c r="V644" s="1"/>
      <c r="W644" s="1"/>
      <c r="X644" s="1"/>
      <c r="Y644" s="1"/>
      <c r="Z644" s="1"/>
    </row>
    <row r="645" spans="1:26" ht="46.5" customHeight="1">
      <c r="A645" s="95"/>
      <c r="B645" s="1"/>
      <c r="C645" s="1"/>
      <c r="D645" s="429"/>
      <c r="E645" s="33"/>
      <c r="F645" s="1"/>
      <c r="G645" s="1"/>
      <c r="H645" s="110"/>
      <c r="I645" s="110"/>
      <c r="J645" s="453"/>
      <c r="K645" s="514"/>
      <c r="L645" s="514"/>
      <c r="M645" s="1"/>
      <c r="N645" s="1"/>
      <c r="O645" s="1"/>
      <c r="P645" s="1"/>
      <c r="Q645" s="1"/>
      <c r="R645" s="1"/>
      <c r="S645" s="1"/>
      <c r="T645" s="1"/>
      <c r="U645" s="1"/>
      <c r="V645" s="1"/>
      <c r="W645" s="1"/>
      <c r="X645" s="1"/>
      <c r="Y645" s="1"/>
      <c r="Z645" s="1"/>
    </row>
    <row r="646" spans="1:26" ht="46.5" customHeight="1">
      <c r="A646" s="1196" t="s">
        <v>2633</v>
      </c>
      <c r="B646" s="1197"/>
      <c r="C646" s="1198"/>
      <c r="D646" s="429"/>
      <c r="E646" s="33"/>
      <c r="F646" s="1"/>
      <c r="G646" s="1"/>
      <c r="H646" s="110"/>
      <c r="I646" s="110"/>
      <c r="J646" s="453"/>
      <c r="K646" s="514"/>
      <c r="L646" s="514"/>
      <c r="M646" s="1"/>
      <c r="N646" s="1"/>
      <c r="O646" s="1"/>
      <c r="P646" s="1"/>
      <c r="Q646" s="1"/>
      <c r="R646" s="1"/>
      <c r="S646" s="1"/>
      <c r="T646" s="1"/>
      <c r="U646" s="1"/>
      <c r="V646" s="1"/>
      <c r="W646" s="1"/>
      <c r="X646" s="1"/>
      <c r="Y646" s="1"/>
      <c r="Z646" s="1"/>
    </row>
    <row r="647" spans="1:26" ht="120.75" customHeight="1">
      <c r="A647" s="93"/>
      <c r="B647" s="80" t="s">
        <v>2634</v>
      </c>
      <c r="C647" s="76">
        <f>D667</f>
        <v>0</v>
      </c>
      <c r="D647" s="429"/>
      <c r="E647" s="33"/>
      <c r="F647" s="1"/>
      <c r="G647" s="1"/>
      <c r="H647" s="110"/>
      <c r="I647" s="110"/>
      <c r="J647" s="453"/>
      <c r="K647" s="514"/>
      <c r="L647" s="514"/>
      <c r="M647" s="1"/>
      <c r="N647" s="1"/>
      <c r="O647" s="1"/>
      <c r="P647" s="1"/>
      <c r="Q647" s="1"/>
      <c r="R647" s="1"/>
      <c r="S647" s="1"/>
      <c r="T647" s="1"/>
      <c r="U647" s="1"/>
      <c r="V647" s="1"/>
      <c r="W647" s="1"/>
      <c r="X647" s="1"/>
      <c r="Y647" s="1"/>
      <c r="Z647" s="1"/>
    </row>
    <row r="648" spans="1:26" ht="46.5" customHeight="1">
      <c r="A648" s="93"/>
      <c r="B648" s="1194" t="s">
        <v>1826</v>
      </c>
      <c r="C648" s="1195"/>
      <c r="D648" s="429"/>
      <c r="E648" s="33"/>
      <c r="F648" s="1"/>
      <c r="G648" s="1"/>
      <c r="H648" s="110"/>
      <c r="I648" s="110"/>
      <c r="J648" s="453"/>
      <c r="K648" s="514"/>
      <c r="L648" s="514"/>
      <c r="M648" s="1"/>
      <c r="N648" s="1"/>
      <c r="O648" s="1"/>
      <c r="P648" s="1"/>
      <c r="Q648" s="1"/>
      <c r="R648" s="1"/>
      <c r="S648" s="1"/>
      <c r="T648" s="1"/>
      <c r="U648" s="1"/>
      <c r="V648" s="1"/>
      <c r="W648" s="1"/>
      <c r="X648" s="1"/>
      <c r="Y648" s="1"/>
      <c r="Z648" s="1"/>
    </row>
    <row r="649" spans="1:26" ht="46.5" customHeight="1">
      <c r="A649" s="30" t="s">
        <v>1833</v>
      </c>
      <c r="B649" s="77" t="s">
        <v>1834</v>
      </c>
      <c r="C649" s="94">
        <f t="shared" ref="C649:C656" si="0">D659</f>
        <v>0</v>
      </c>
      <c r="D649" s="429"/>
      <c r="E649" s="33"/>
      <c r="F649" s="1"/>
      <c r="G649" s="1"/>
      <c r="H649" s="110"/>
      <c r="I649" s="110"/>
      <c r="J649" s="453"/>
      <c r="K649" s="514"/>
      <c r="L649" s="514"/>
      <c r="M649" s="1"/>
      <c r="N649" s="1"/>
      <c r="O649" s="1"/>
      <c r="P649" s="1"/>
      <c r="Q649" s="1"/>
      <c r="R649" s="1"/>
      <c r="S649" s="1"/>
      <c r="T649" s="1"/>
      <c r="U649" s="1"/>
      <c r="V649" s="1"/>
      <c r="W649" s="1"/>
      <c r="X649" s="1"/>
      <c r="Y649" s="1"/>
      <c r="Z649" s="1"/>
    </row>
    <row r="650" spans="1:26" ht="46.5" customHeight="1">
      <c r="A650" s="30" t="s">
        <v>1836</v>
      </c>
      <c r="B650" s="77" t="s">
        <v>1837</v>
      </c>
      <c r="C650" s="94">
        <f t="shared" si="0"/>
        <v>0</v>
      </c>
      <c r="D650" s="429"/>
      <c r="E650" s="33"/>
      <c r="F650" s="1"/>
      <c r="G650" s="1"/>
      <c r="H650" s="110"/>
      <c r="I650" s="110"/>
      <c r="J650" s="453"/>
      <c r="K650" s="514"/>
      <c r="L650" s="514"/>
      <c r="M650" s="1"/>
      <c r="N650" s="1"/>
      <c r="O650" s="1"/>
      <c r="P650" s="1"/>
      <c r="Q650" s="1"/>
      <c r="R650" s="1"/>
      <c r="S650" s="1"/>
      <c r="T650" s="1"/>
      <c r="U650" s="1"/>
      <c r="V650" s="1"/>
      <c r="W650" s="1"/>
      <c r="X650" s="1"/>
      <c r="Y650" s="1"/>
      <c r="Z650" s="1"/>
    </row>
    <row r="651" spans="1:26" ht="46.5" customHeight="1">
      <c r="A651" s="30" t="s">
        <v>1839</v>
      </c>
      <c r="B651" s="77" t="s">
        <v>1840</v>
      </c>
      <c r="C651" s="94">
        <f t="shared" si="0"/>
        <v>0</v>
      </c>
      <c r="D651" s="429"/>
      <c r="E651" s="33"/>
      <c r="F651" s="1"/>
      <c r="G651" s="1"/>
      <c r="H651" s="110"/>
      <c r="I651" s="110"/>
      <c r="J651" s="453"/>
      <c r="K651" s="514"/>
      <c r="L651" s="514"/>
      <c r="M651" s="1"/>
      <c r="N651" s="1"/>
      <c r="O651" s="1"/>
      <c r="P651" s="1"/>
      <c r="Q651" s="1"/>
      <c r="R651" s="1"/>
      <c r="S651" s="1"/>
      <c r="T651" s="1"/>
      <c r="U651" s="1"/>
      <c r="V651" s="1"/>
      <c r="W651" s="1"/>
      <c r="X651" s="1"/>
      <c r="Y651" s="1"/>
      <c r="Z651" s="1"/>
    </row>
    <row r="652" spans="1:26" ht="46.5" customHeight="1">
      <c r="A652" s="30" t="s">
        <v>1843</v>
      </c>
      <c r="B652" s="77" t="s">
        <v>497</v>
      </c>
      <c r="C652" s="94">
        <f t="shared" si="0"/>
        <v>0</v>
      </c>
      <c r="D652" s="429"/>
      <c r="E652" s="33"/>
      <c r="F652" s="1"/>
      <c r="G652" s="1"/>
      <c r="H652" s="110"/>
      <c r="I652" s="110"/>
      <c r="J652" s="453"/>
      <c r="K652" s="514"/>
      <c r="L652" s="514"/>
      <c r="M652" s="1"/>
      <c r="N652" s="1"/>
      <c r="O652" s="1"/>
      <c r="P652" s="1"/>
      <c r="Q652" s="1"/>
      <c r="R652" s="1"/>
      <c r="S652" s="1"/>
      <c r="T652" s="1"/>
      <c r="U652" s="1"/>
      <c r="V652" s="1"/>
      <c r="W652" s="1"/>
      <c r="X652" s="1"/>
      <c r="Y652" s="1"/>
      <c r="Z652" s="1"/>
    </row>
    <row r="653" spans="1:26" ht="46.5" customHeight="1">
      <c r="A653" s="30" t="s">
        <v>1845</v>
      </c>
      <c r="B653" s="77" t="s">
        <v>1847</v>
      </c>
      <c r="C653" s="94">
        <f t="shared" si="0"/>
        <v>0</v>
      </c>
      <c r="D653" s="429"/>
      <c r="E653" s="33"/>
      <c r="F653" s="1"/>
      <c r="G653" s="1"/>
      <c r="H653" s="110"/>
      <c r="I653" s="110"/>
      <c r="J653" s="453"/>
      <c r="K653" s="514"/>
      <c r="L653" s="514"/>
      <c r="M653" s="1"/>
      <c r="N653" s="1"/>
      <c r="O653" s="1"/>
      <c r="P653" s="1"/>
      <c r="Q653" s="1"/>
      <c r="R653" s="1"/>
      <c r="S653" s="1"/>
      <c r="T653" s="1"/>
      <c r="U653" s="1"/>
      <c r="V653" s="1"/>
      <c r="W653" s="1"/>
      <c r="X653" s="1"/>
      <c r="Y653" s="1"/>
      <c r="Z653" s="1"/>
    </row>
    <row r="654" spans="1:26" ht="46.5" customHeight="1">
      <c r="A654" s="30" t="s">
        <v>1849</v>
      </c>
      <c r="B654" s="77" t="s">
        <v>1850</v>
      </c>
      <c r="C654" s="94">
        <f t="shared" si="0"/>
        <v>0</v>
      </c>
      <c r="D654" s="429"/>
      <c r="E654" s="33"/>
      <c r="F654" s="1"/>
      <c r="G654" s="1"/>
      <c r="H654" s="110"/>
      <c r="I654" s="110"/>
      <c r="J654" s="453"/>
      <c r="K654" s="514"/>
      <c r="L654" s="514"/>
      <c r="M654" s="1"/>
      <c r="N654" s="1"/>
      <c r="O654" s="1"/>
      <c r="P654" s="1"/>
      <c r="Q654" s="1"/>
      <c r="R654" s="1"/>
      <c r="S654" s="1"/>
      <c r="T654" s="1"/>
      <c r="U654" s="1"/>
      <c r="V654" s="1"/>
      <c r="W654" s="1"/>
      <c r="X654" s="1"/>
      <c r="Y654" s="1"/>
      <c r="Z654" s="1"/>
    </row>
    <row r="655" spans="1:26" ht="46.5" customHeight="1">
      <c r="A655" s="30" t="s">
        <v>1854</v>
      </c>
      <c r="B655" s="77" t="s">
        <v>1855</v>
      </c>
      <c r="C655" s="94">
        <f t="shared" si="0"/>
        <v>0</v>
      </c>
      <c r="D655" s="429"/>
      <c r="E655" s="33"/>
      <c r="F655" s="1"/>
      <c r="G655" s="1"/>
      <c r="H655" s="110"/>
      <c r="I655" s="110"/>
      <c r="J655" s="453"/>
      <c r="K655" s="514"/>
      <c r="L655" s="514"/>
      <c r="M655" s="1"/>
      <c r="N655" s="1"/>
      <c r="O655" s="1"/>
      <c r="P655" s="1"/>
      <c r="Q655" s="1"/>
      <c r="R655" s="1"/>
      <c r="S655" s="1"/>
      <c r="T655" s="1"/>
      <c r="U655" s="1"/>
      <c r="V655" s="1"/>
      <c r="W655" s="1"/>
      <c r="X655" s="1"/>
      <c r="Y655" s="1"/>
      <c r="Z655" s="1"/>
    </row>
    <row r="656" spans="1:26" ht="46.5" customHeight="1">
      <c r="A656" s="30" t="s">
        <v>1857</v>
      </c>
      <c r="B656" s="77" t="s">
        <v>1859</v>
      </c>
      <c r="C656" s="94">
        <f t="shared" si="0"/>
        <v>0</v>
      </c>
      <c r="D656" s="429"/>
      <c r="E656" s="33"/>
      <c r="F656" s="1"/>
      <c r="G656" s="1"/>
      <c r="H656" s="110"/>
      <c r="I656" s="110"/>
      <c r="J656" s="453"/>
      <c r="K656" s="514"/>
      <c r="L656" s="514"/>
      <c r="M656" s="1"/>
      <c r="N656" s="1"/>
      <c r="O656" s="1"/>
      <c r="P656" s="1"/>
      <c r="Q656" s="1"/>
      <c r="R656" s="1"/>
      <c r="S656" s="1"/>
      <c r="T656" s="1"/>
      <c r="U656" s="1"/>
      <c r="V656" s="1"/>
      <c r="W656" s="1"/>
      <c r="X656" s="1"/>
      <c r="Y656" s="1"/>
      <c r="Z656" s="1"/>
    </row>
    <row r="657" spans="1:26" ht="46.5" customHeight="1">
      <c r="A657" s="690"/>
      <c r="B657" s="680"/>
      <c r="C657" s="680"/>
      <c r="D657" s="681"/>
      <c r="E657" s="680"/>
      <c r="F657" s="1"/>
      <c r="G657" s="1"/>
      <c r="H657" s="110"/>
      <c r="I657" s="110"/>
      <c r="J657" s="453"/>
      <c r="K657" s="514"/>
      <c r="L657" s="514"/>
      <c r="M657" s="1"/>
      <c r="N657" s="1"/>
      <c r="O657" s="1"/>
      <c r="P657" s="1"/>
      <c r="Q657" s="1"/>
      <c r="R657" s="1"/>
      <c r="S657" s="1"/>
      <c r="T657" s="1"/>
      <c r="U657" s="1"/>
      <c r="V657" s="1"/>
      <c r="W657" s="1"/>
      <c r="X657" s="1"/>
      <c r="Y657" s="1"/>
      <c r="Z657" s="1"/>
    </row>
    <row r="658" spans="1:26" ht="46.5" customHeight="1">
      <c r="A658" s="423"/>
      <c r="B658" s="110" t="s">
        <v>2642</v>
      </c>
      <c r="C658" s="110" t="s">
        <v>13</v>
      </c>
      <c r="D658" s="456" t="s">
        <v>1864</v>
      </c>
      <c r="E658" s="110"/>
      <c r="F658" s="714"/>
      <c r="G658" s="1"/>
      <c r="H658" s="110"/>
      <c r="I658" s="110"/>
      <c r="J658" s="453"/>
      <c r="K658" s="514"/>
      <c r="L658" s="514"/>
      <c r="M658" s="1"/>
      <c r="N658" s="1"/>
      <c r="O658" s="1"/>
      <c r="P658" s="1"/>
      <c r="Q658" s="1"/>
      <c r="R658" s="1"/>
      <c r="S658" s="1"/>
      <c r="T658" s="1"/>
      <c r="U658" s="1"/>
      <c r="V658" s="1"/>
      <c r="W658" s="1"/>
      <c r="X658" s="1"/>
      <c r="Y658" s="1"/>
      <c r="Z658" s="1"/>
    </row>
    <row r="659" spans="1:26" ht="46.5" customHeight="1">
      <c r="A659" s="423" t="s">
        <v>1833</v>
      </c>
      <c r="B659" s="110">
        <f>H4</f>
        <v>0</v>
      </c>
      <c r="C659" s="110">
        <f>I4</f>
        <v>26</v>
      </c>
      <c r="D659" s="456">
        <f t="shared" ref="D659:D666" si="1">B659*100/C659</f>
        <v>0</v>
      </c>
      <c r="E659" s="110"/>
      <c r="F659" s="714"/>
      <c r="G659" s="1"/>
      <c r="H659" s="110"/>
      <c r="I659" s="110"/>
      <c r="J659" s="453"/>
      <c r="K659" s="514"/>
      <c r="L659" s="514"/>
      <c r="M659" s="1"/>
      <c r="N659" s="1"/>
      <c r="O659" s="1"/>
      <c r="P659" s="1"/>
      <c r="Q659" s="1"/>
      <c r="R659" s="1"/>
      <c r="S659" s="1"/>
      <c r="T659" s="1"/>
      <c r="U659" s="1"/>
      <c r="V659" s="1"/>
      <c r="W659" s="1"/>
      <c r="X659" s="1"/>
      <c r="Y659" s="1"/>
      <c r="Z659" s="1"/>
    </row>
    <row r="660" spans="1:26" ht="46.5" customHeight="1">
      <c r="A660" s="423" t="s">
        <v>1836</v>
      </c>
      <c r="B660" s="110">
        <f>H60</f>
        <v>0</v>
      </c>
      <c r="C660" s="110">
        <f>I60</f>
        <v>80</v>
      </c>
      <c r="D660" s="456">
        <f t="shared" si="1"/>
        <v>0</v>
      </c>
      <c r="E660" s="110"/>
      <c r="F660" s="714"/>
      <c r="G660" s="1"/>
      <c r="H660" s="110"/>
      <c r="I660" s="110"/>
      <c r="J660" s="453"/>
      <c r="K660" s="514"/>
      <c r="L660" s="514"/>
      <c r="M660" s="1"/>
      <c r="N660" s="1"/>
      <c r="O660" s="1"/>
      <c r="P660" s="1"/>
      <c r="Q660" s="1"/>
      <c r="R660" s="1"/>
      <c r="S660" s="1"/>
      <c r="T660" s="1"/>
      <c r="U660" s="1"/>
      <c r="V660" s="1"/>
      <c r="W660" s="1"/>
      <c r="X660" s="1"/>
      <c r="Y660" s="1"/>
      <c r="Z660" s="1"/>
    </row>
    <row r="661" spans="1:26" ht="46.5" customHeight="1">
      <c r="A661" s="423" t="s">
        <v>1839</v>
      </c>
      <c r="B661" s="110">
        <f>H127</f>
        <v>0</v>
      </c>
      <c r="C661" s="110">
        <f>I127</f>
        <v>144</v>
      </c>
      <c r="D661" s="456">
        <f t="shared" si="1"/>
        <v>0</v>
      </c>
      <c r="E661" s="110"/>
      <c r="F661" s="714"/>
      <c r="G661" s="1"/>
      <c r="H661" s="110"/>
      <c r="I661" s="110"/>
      <c r="J661" s="453"/>
      <c r="K661" s="514"/>
      <c r="L661" s="514"/>
      <c r="M661" s="1"/>
      <c r="N661" s="1"/>
      <c r="O661" s="1"/>
      <c r="P661" s="1"/>
      <c r="Q661" s="1"/>
      <c r="R661" s="1"/>
      <c r="S661" s="1"/>
      <c r="T661" s="1"/>
      <c r="U661" s="1"/>
      <c r="V661" s="1"/>
      <c r="W661" s="1"/>
      <c r="X661" s="1"/>
      <c r="Y661" s="1"/>
      <c r="Z661" s="1"/>
    </row>
    <row r="662" spans="1:26" ht="46.5" customHeight="1">
      <c r="A662" s="423" t="s">
        <v>1843</v>
      </c>
      <c r="B662" s="110">
        <f>H215</f>
        <v>0</v>
      </c>
      <c r="C662" s="110">
        <f>I215</f>
        <v>104</v>
      </c>
      <c r="D662" s="456">
        <f t="shared" si="1"/>
        <v>0</v>
      </c>
      <c r="E662" s="110"/>
      <c r="F662" s="714"/>
      <c r="G662" s="1"/>
      <c r="H662" s="110"/>
      <c r="I662" s="110"/>
      <c r="J662" s="453"/>
      <c r="K662" s="514"/>
      <c r="L662" s="514"/>
      <c r="M662" s="1"/>
      <c r="N662" s="1"/>
      <c r="O662" s="1"/>
      <c r="P662" s="1"/>
      <c r="Q662" s="1"/>
      <c r="R662" s="1"/>
      <c r="S662" s="1"/>
      <c r="T662" s="1"/>
      <c r="U662" s="1"/>
      <c r="V662" s="1"/>
      <c r="W662" s="1"/>
      <c r="X662" s="1"/>
      <c r="Y662" s="1"/>
      <c r="Z662" s="1"/>
    </row>
    <row r="663" spans="1:26" ht="46.5" customHeight="1">
      <c r="A663" s="423" t="s">
        <v>1845</v>
      </c>
      <c r="B663" s="110">
        <f>H292</f>
        <v>0</v>
      </c>
      <c r="C663" s="110">
        <f>I292</f>
        <v>208</v>
      </c>
      <c r="D663" s="456">
        <f t="shared" si="1"/>
        <v>0</v>
      </c>
      <c r="E663" s="110"/>
      <c r="F663" s="714"/>
      <c r="G663" s="1"/>
      <c r="H663" s="110"/>
      <c r="I663" s="110"/>
      <c r="J663" s="453"/>
      <c r="K663" s="514"/>
      <c r="L663" s="514"/>
      <c r="M663" s="1"/>
      <c r="N663" s="1"/>
      <c r="O663" s="1"/>
      <c r="P663" s="1"/>
      <c r="Q663" s="1"/>
      <c r="R663" s="1"/>
      <c r="S663" s="1"/>
      <c r="T663" s="1"/>
      <c r="U663" s="1"/>
      <c r="V663" s="1"/>
      <c r="W663" s="1"/>
      <c r="X663" s="1"/>
      <c r="Y663" s="1"/>
      <c r="Z663" s="1"/>
    </row>
    <row r="664" spans="1:26" ht="46.5" customHeight="1">
      <c r="A664" s="423" t="s">
        <v>1849</v>
      </c>
      <c r="B664" s="110">
        <f>H479</f>
        <v>0</v>
      </c>
      <c r="C664" s="110">
        <f>I479</f>
        <v>98</v>
      </c>
      <c r="D664" s="456">
        <f t="shared" si="1"/>
        <v>0</v>
      </c>
      <c r="E664" s="110"/>
      <c r="F664" s="714"/>
      <c r="G664" s="1"/>
      <c r="H664" s="110"/>
      <c r="I664" s="110"/>
      <c r="J664" s="453"/>
      <c r="K664" s="514"/>
      <c r="L664" s="514"/>
      <c r="M664" s="1"/>
      <c r="N664" s="1"/>
      <c r="O664" s="1"/>
      <c r="P664" s="1"/>
      <c r="Q664" s="1"/>
      <c r="R664" s="1"/>
      <c r="S664" s="1"/>
      <c r="T664" s="1"/>
      <c r="U664" s="1"/>
      <c r="V664" s="1"/>
      <c r="W664" s="1"/>
      <c r="X664" s="1"/>
      <c r="Y664" s="1"/>
      <c r="Z664" s="1"/>
    </row>
    <row r="665" spans="1:26" ht="46.5" customHeight="1">
      <c r="A665" s="423" t="s">
        <v>1854</v>
      </c>
      <c r="B665" s="110">
        <f>H539</f>
        <v>0</v>
      </c>
      <c r="C665" s="110">
        <f>I539</f>
        <v>90</v>
      </c>
      <c r="D665" s="456">
        <f t="shared" si="1"/>
        <v>0</v>
      </c>
      <c r="E665" s="110"/>
      <c r="F665" s="714"/>
      <c r="G665" s="1"/>
      <c r="H665" s="110"/>
      <c r="I665" s="110"/>
      <c r="J665" s="453"/>
      <c r="K665" s="514"/>
      <c r="L665" s="514"/>
      <c r="M665" s="1"/>
      <c r="N665" s="1"/>
      <c r="O665" s="1"/>
      <c r="P665" s="1"/>
      <c r="Q665" s="1"/>
      <c r="R665" s="1"/>
      <c r="S665" s="1"/>
      <c r="T665" s="1"/>
      <c r="U665" s="1"/>
      <c r="V665" s="1"/>
      <c r="W665" s="1"/>
      <c r="X665" s="1"/>
      <c r="Y665" s="1"/>
      <c r="Z665" s="1"/>
    </row>
    <row r="666" spans="1:26" ht="46.5" customHeight="1">
      <c r="A666" s="423" t="s">
        <v>1857</v>
      </c>
      <c r="B666" s="110">
        <f>H615</f>
        <v>0</v>
      </c>
      <c r="C666" s="110">
        <f>I615</f>
        <v>38</v>
      </c>
      <c r="D666" s="456">
        <f t="shared" si="1"/>
        <v>0</v>
      </c>
      <c r="E666" s="110"/>
      <c r="F666" s="714"/>
      <c r="G666" s="1"/>
      <c r="H666" s="110"/>
      <c r="I666" s="110"/>
      <c r="J666" s="453"/>
      <c r="K666" s="514"/>
      <c r="L666" s="514"/>
      <c r="M666" s="1"/>
      <c r="N666" s="1"/>
      <c r="O666" s="1"/>
      <c r="P666" s="1"/>
      <c r="Q666" s="1"/>
      <c r="R666" s="1"/>
      <c r="S666" s="1"/>
      <c r="T666" s="1"/>
      <c r="U666" s="1"/>
      <c r="V666" s="1"/>
      <c r="W666" s="1"/>
      <c r="X666" s="1"/>
      <c r="Y666" s="1"/>
      <c r="Z666" s="1"/>
    </row>
    <row r="667" spans="1:26" ht="46.5" customHeight="1">
      <c r="A667" s="423" t="s">
        <v>1880</v>
      </c>
      <c r="B667" s="110">
        <f>IF(G2=0,0,SUM(B659:B666))</f>
        <v>0</v>
      </c>
      <c r="C667" s="110">
        <f>IF(G2=0,0,SUM(C659:C666))</f>
        <v>788</v>
      </c>
      <c r="D667" s="456">
        <f>IF(G2=0,0,B667*100/C667)</f>
        <v>0</v>
      </c>
      <c r="E667" s="110"/>
      <c r="F667" s="714"/>
      <c r="G667" s="1"/>
      <c r="H667" s="110"/>
      <c r="I667" s="110"/>
      <c r="J667" s="453"/>
      <c r="K667" s="514"/>
      <c r="L667" s="514"/>
      <c r="M667" s="1"/>
      <c r="N667" s="1"/>
      <c r="O667" s="1"/>
      <c r="P667" s="1"/>
      <c r="Q667" s="1"/>
      <c r="R667" s="1"/>
      <c r="S667" s="1"/>
      <c r="T667" s="1"/>
      <c r="U667" s="1"/>
      <c r="V667" s="1"/>
      <c r="W667" s="1"/>
      <c r="X667" s="1"/>
      <c r="Y667" s="1"/>
      <c r="Z667" s="1"/>
    </row>
    <row r="668" spans="1:26" ht="46.5" customHeight="1">
      <c r="A668" s="423"/>
      <c r="B668" s="110"/>
      <c r="C668" s="110"/>
      <c r="D668" s="456"/>
      <c r="E668" s="110"/>
      <c r="F668" s="714"/>
      <c r="G668" s="1"/>
      <c r="H668" s="110"/>
      <c r="I668" s="110"/>
      <c r="J668" s="453"/>
      <c r="K668" s="514"/>
      <c r="L668" s="514"/>
      <c r="M668" s="1"/>
      <c r="N668" s="1"/>
      <c r="O668" s="1"/>
      <c r="P668" s="1"/>
      <c r="Q668" s="1"/>
      <c r="R668" s="1"/>
      <c r="S668" s="1"/>
      <c r="T668" s="1"/>
      <c r="U668" s="1"/>
      <c r="V668" s="1"/>
      <c r="W668" s="1"/>
      <c r="X668" s="1"/>
      <c r="Y668" s="1"/>
      <c r="Z668" s="1"/>
    </row>
    <row r="669" spans="1:26" ht="46.5" customHeight="1">
      <c r="A669" s="423"/>
      <c r="B669" s="110"/>
      <c r="C669" s="110"/>
      <c r="D669" s="456"/>
      <c r="E669" s="110"/>
      <c r="F669" s="714"/>
      <c r="G669" s="1"/>
      <c r="H669" s="110"/>
      <c r="I669" s="110"/>
      <c r="J669" s="453"/>
      <c r="K669" s="514"/>
      <c r="L669" s="514"/>
      <c r="M669" s="1"/>
      <c r="N669" s="1"/>
      <c r="O669" s="1"/>
      <c r="P669" s="1"/>
      <c r="Q669" s="1"/>
      <c r="R669" s="1"/>
      <c r="S669" s="1"/>
      <c r="T669" s="1"/>
      <c r="U669" s="1"/>
      <c r="V669" s="1"/>
      <c r="W669" s="1"/>
      <c r="X669" s="1"/>
      <c r="Y669" s="1"/>
      <c r="Z669" s="1"/>
    </row>
    <row r="670" spans="1:26" ht="46.5" customHeight="1">
      <c r="A670" s="423">
        <v>0</v>
      </c>
      <c r="B670" s="110"/>
      <c r="C670" s="110"/>
      <c r="D670" s="456"/>
      <c r="E670" s="110"/>
      <c r="F670" s="714"/>
      <c r="G670" s="1"/>
      <c r="H670" s="110"/>
      <c r="I670" s="110"/>
      <c r="J670" s="453"/>
      <c r="K670" s="514"/>
      <c r="L670" s="514"/>
      <c r="M670" s="1"/>
      <c r="N670" s="1"/>
      <c r="O670" s="1"/>
      <c r="P670" s="1"/>
      <c r="Q670" s="1"/>
      <c r="R670" s="1"/>
      <c r="S670" s="1"/>
      <c r="T670" s="1"/>
      <c r="U670" s="1"/>
      <c r="V670" s="1"/>
      <c r="W670" s="1"/>
      <c r="X670" s="1"/>
      <c r="Y670" s="1"/>
      <c r="Z670" s="1"/>
    </row>
    <row r="671" spans="1:26" ht="46.5" customHeight="1">
      <c r="A671" s="423">
        <v>1</v>
      </c>
      <c r="B671" s="110"/>
      <c r="C671" s="110"/>
      <c r="D671" s="456"/>
      <c r="E671" s="110"/>
      <c r="F671" s="714"/>
      <c r="G671" s="1"/>
      <c r="H671" s="110"/>
      <c r="I671" s="110"/>
      <c r="J671" s="453"/>
      <c r="K671" s="514"/>
      <c r="L671" s="514"/>
      <c r="M671" s="1"/>
      <c r="N671" s="1"/>
      <c r="O671" s="1"/>
      <c r="P671" s="1"/>
      <c r="Q671" s="1"/>
      <c r="R671" s="1"/>
      <c r="S671" s="1"/>
      <c r="T671" s="1"/>
      <c r="U671" s="1"/>
      <c r="V671" s="1"/>
      <c r="W671" s="1"/>
      <c r="X671" s="1"/>
      <c r="Y671" s="1"/>
      <c r="Z671" s="1"/>
    </row>
    <row r="672" spans="1:26" ht="46.5" customHeight="1">
      <c r="A672" s="423">
        <v>2</v>
      </c>
      <c r="B672" s="110"/>
      <c r="C672" s="110"/>
      <c r="D672" s="456"/>
      <c r="E672" s="110"/>
      <c r="F672" s="714"/>
      <c r="G672" s="1"/>
      <c r="H672" s="110"/>
      <c r="I672" s="110"/>
      <c r="J672" s="453"/>
      <c r="K672" s="514"/>
      <c r="L672" s="514"/>
      <c r="M672" s="1"/>
      <c r="N672" s="1"/>
      <c r="O672" s="1"/>
      <c r="P672" s="1"/>
      <c r="Q672" s="1"/>
      <c r="R672" s="1"/>
      <c r="S672" s="1"/>
      <c r="T672" s="1"/>
      <c r="U672" s="1"/>
      <c r="V672" s="1"/>
      <c r="W672" s="1"/>
      <c r="X672" s="1"/>
      <c r="Y672" s="1"/>
      <c r="Z672" s="1"/>
    </row>
    <row r="673" spans="1:26" ht="46.5" customHeight="1">
      <c r="A673" s="423"/>
      <c r="B673" s="110"/>
      <c r="C673" s="110"/>
      <c r="D673" s="456"/>
      <c r="E673" s="110"/>
      <c r="F673" s="714"/>
      <c r="G673" s="1"/>
      <c r="H673" s="110"/>
      <c r="I673" s="110"/>
      <c r="J673" s="453"/>
      <c r="K673" s="514"/>
      <c r="L673" s="514"/>
      <c r="M673" s="1"/>
      <c r="N673" s="1"/>
      <c r="O673" s="1"/>
      <c r="P673" s="1"/>
      <c r="Q673" s="1"/>
      <c r="R673" s="1"/>
      <c r="S673" s="1"/>
      <c r="T673" s="1"/>
      <c r="U673" s="1"/>
      <c r="V673" s="1"/>
      <c r="W673" s="1"/>
      <c r="X673" s="1"/>
      <c r="Y673" s="1"/>
      <c r="Z673" s="1"/>
    </row>
    <row r="674" spans="1:26" ht="46.5" customHeight="1">
      <c r="A674" s="798"/>
      <c r="B674" s="714"/>
      <c r="C674" s="714"/>
      <c r="D674" s="753"/>
      <c r="E674" s="714"/>
      <c r="F674" s="714"/>
      <c r="G674" s="1"/>
      <c r="H674" s="110"/>
      <c r="I674" s="110"/>
      <c r="J674" s="453"/>
      <c r="K674" s="514"/>
      <c r="L674" s="514"/>
      <c r="M674" s="1"/>
      <c r="N674" s="1"/>
      <c r="O674" s="1"/>
      <c r="P674" s="1"/>
      <c r="Q674" s="1"/>
      <c r="R674" s="1"/>
      <c r="S674" s="1"/>
      <c r="T674" s="1"/>
      <c r="U674" s="1"/>
      <c r="V674" s="1"/>
      <c r="W674" s="1"/>
      <c r="X674" s="1"/>
      <c r="Y674" s="1"/>
      <c r="Z674" s="1"/>
    </row>
    <row r="675" spans="1:26" ht="46.5" customHeight="1">
      <c r="A675" s="798"/>
      <c r="B675" s="714"/>
      <c r="C675" s="714"/>
      <c r="D675" s="753"/>
      <c r="E675" s="714"/>
      <c r="F675" s="714"/>
      <c r="G675" s="1"/>
      <c r="H675" s="110"/>
      <c r="I675" s="110"/>
      <c r="J675" s="453"/>
      <c r="K675" s="514"/>
      <c r="L675" s="514"/>
      <c r="M675" s="1"/>
      <c r="N675" s="1"/>
      <c r="O675" s="1"/>
      <c r="P675" s="1"/>
      <c r="Q675" s="1"/>
      <c r="R675" s="1"/>
      <c r="S675" s="1"/>
      <c r="T675" s="1"/>
      <c r="U675" s="1"/>
      <c r="V675" s="1"/>
      <c r="W675" s="1"/>
      <c r="X675" s="1"/>
      <c r="Y675" s="1"/>
      <c r="Z675" s="1"/>
    </row>
    <row r="676" spans="1:26" ht="46.5" customHeight="1">
      <c r="A676" s="798"/>
      <c r="B676" s="714"/>
      <c r="C676" s="714"/>
      <c r="D676" s="753"/>
      <c r="E676" s="714"/>
      <c r="F676" s="714"/>
      <c r="G676" s="1"/>
      <c r="H676" s="110"/>
      <c r="I676" s="110"/>
      <c r="J676" s="453"/>
      <c r="K676" s="514"/>
      <c r="L676" s="514"/>
      <c r="M676" s="1"/>
      <c r="N676" s="1"/>
      <c r="O676" s="1"/>
      <c r="P676" s="1"/>
      <c r="Q676" s="1"/>
      <c r="R676" s="1"/>
      <c r="S676" s="1"/>
      <c r="T676" s="1"/>
      <c r="U676" s="1"/>
      <c r="V676" s="1"/>
      <c r="W676" s="1"/>
      <c r="X676" s="1"/>
      <c r="Y676" s="1"/>
      <c r="Z676" s="1"/>
    </row>
    <row r="677" spans="1:26" ht="46.5" customHeight="1">
      <c r="A677" s="798"/>
      <c r="B677" s="714"/>
      <c r="C677" s="714"/>
      <c r="D677" s="753"/>
      <c r="E677" s="714"/>
      <c r="F677" s="714"/>
      <c r="G677" s="1"/>
      <c r="H677" s="110"/>
      <c r="I677" s="110"/>
      <c r="J677" s="453"/>
      <c r="K677" s="514"/>
      <c r="L677" s="514"/>
      <c r="M677" s="1"/>
      <c r="N677" s="1"/>
      <c r="O677" s="1"/>
      <c r="P677" s="1"/>
      <c r="Q677" s="1"/>
      <c r="R677" s="1"/>
      <c r="S677" s="1"/>
      <c r="T677" s="1"/>
      <c r="U677" s="1"/>
      <c r="V677" s="1"/>
      <c r="W677" s="1"/>
      <c r="X677" s="1"/>
      <c r="Y677" s="1"/>
      <c r="Z677" s="1"/>
    </row>
    <row r="678" spans="1:26" ht="46.5" customHeight="1">
      <c r="A678" s="798"/>
      <c r="B678" s="714"/>
      <c r="C678" s="714"/>
      <c r="D678" s="753"/>
      <c r="E678" s="714"/>
      <c r="F678" s="714"/>
      <c r="G678" s="1"/>
      <c r="H678" s="110"/>
      <c r="I678" s="110"/>
      <c r="J678" s="453"/>
      <c r="K678" s="514"/>
      <c r="L678" s="514"/>
      <c r="M678" s="1"/>
      <c r="N678" s="1"/>
      <c r="O678" s="1"/>
      <c r="P678" s="1"/>
      <c r="Q678" s="1"/>
      <c r="R678" s="1"/>
      <c r="S678" s="1"/>
      <c r="T678" s="1"/>
      <c r="U678" s="1"/>
      <c r="V678" s="1"/>
      <c r="W678" s="1"/>
      <c r="X678" s="1"/>
      <c r="Y678" s="1"/>
      <c r="Z678" s="1"/>
    </row>
    <row r="679" spans="1:26" ht="46.5" customHeight="1">
      <c r="A679" s="798"/>
      <c r="B679" s="714"/>
      <c r="C679" s="714"/>
      <c r="D679" s="753"/>
      <c r="E679" s="714"/>
      <c r="F679" s="714"/>
      <c r="G679" s="1"/>
      <c r="H679" s="110"/>
      <c r="I679" s="110"/>
      <c r="J679" s="453"/>
      <c r="K679" s="514"/>
      <c r="L679" s="514"/>
      <c r="M679" s="1"/>
      <c r="N679" s="1"/>
      <c r="O679" s="1"/>
      <c r="P679" s="1"/>
      <c r="Q679" s="1"/>
      <c r="R679" s="1"/>
      <c r="S679" s="1"/>
      <c r="T679" s="1"/>
      <c r="U679" s="1"/>
      <c r="V679" s="1"/>
      <c r="W679" s="1"/>
      <c r="X679" s="1"/>
      <c r="Y679" s="1"/>
      <c r="Z679" s="1"/>
    </row>
    <row r="680" spans="1:26" ht="46.5" customHeight="1">
      <c r="A680" s="798"/>
      <c r="B680" s="714"/>
      <c r="C680" s="714"/>
      <c r="D680" s="753"/>
      <c r="E680" s="714"/>
      <c r="F680" s="714"/>
      <c r="G680" s="1"/>
      <c r="H680" s="110"/>
      <c r="I680" s="110"/>
      <c r="J680" s="453"/>
      <c r="K680" s="514"/>
      <c r="L680" s="514"/>
      <c r="M680" s="1"/>
      <c r="N680" s="1"/>
      <c r="O680" s="1"/>
      <c r="P680" s="1"/>
      <c r="Q680" s="1"/>
      <c r="R680" s="1"/>
      <c r="S680" s="1"/>
      <c r="T680" s="1"/>
      <c r="U680" s="1"/>
      <c r="V680" s="1"/>
      <c r="W680" s="1"/>
      <c r="X680" s="1"/>
      <c r="Y680" s="1"/>
      <c r="Z680" s="1"/>
    </row>
    <row r="681" spans="1:26" ht="46.5" customHeight="1">
      <c r="A681" s="798"/>
      <c r="B681" s="714"/>
      <c r="C681" s="714"/>
      <c r="D681" s="753"/>
      <c r="E681" s="714"/>
      <c r="F681" s="714"/>
      <c r="G681" s="1"/>
      <c r="H681" s="110"/>
      <c r="I681" s="110"/>
      <c r="J681" s="453"/>
      <c r="K681" s="514"/>
      <c r="L681" s="514"/>
      <c r="M681" s="1"/>
      <c r="N681" s="1"/>
      <c r="O681" s="1"/>
      <c r="P681" s="1"/>
      <c r="Q681" s="1"/>
      <c r="R681" s="1"/>
      <c r="S681" s="1"/>
      <c r="T681" s="1"/>
      <c r="U681" s="1"/>
      <c r="V681" s="1"/>
      <c r="W681" s="1"/>
      <c r="X681" s="1"/>
      <c r="Y681" s="1"/>
      <c r="Z681" s="1"/>
    </row>
    <row r="682" spans="1:26" ht="46.5" customHeight="1">
      <c r="A682" s="798"/>
      <c r="B682" s="714"/>
      <c r="C682" s="714"/>
      <c r="D682" s="753"/>
      <c r="E682" s="714"/>
      <c r="F682" s="714"/>
      <c r="G682" s="1"/>
      <c r="H682" s="110"/>
      <c r="I682" s="110"/>
      <c r="J682" s="453"/>
      <c r="K682" s="514"/>
      <c r="L682" s="514"/>
      <c r="M682" s="1"/>
      <c r="N682" s="1"/>
      <c r="O682" s="1"/>
      <c r="P682" s="1"/>
      <c r="Q682" s="1"/>
      <c r="R682" s="1"/>
      <c r="S682" s="1"/>
      <c r="T682" s="1"/>
      <c r="U682" s="1"/>
      <c r="V682" s="1"/>
      <c r="W682" s="1"/>
      <c r="X682" s="1"/>
      <c r="Y682" s="1"/>
      <c r="Z682" s="1"/>
    </row>
    <row r="683" spans="1:26" ht="46.5" customHeight="1">
      <c r="A683" s="798"/>
      <c r="B683" s="714"/>
      <c r="C683" s="714"/>
      <c r="D683" s="753"/>
      <c r="E683" s="714"/>
      <c r="F683" s="714"/>
      <c r="G683" s="1"/>
      <c r="H683" s="110"/>
      <c r="I683" s="110"/>
      <c r="J683" s="453"/>
      <c r="K683" s="514"/>
      <c r="L683" s="514"/>
      <c r="M683" s="1"/>
      <c r="N683" s="1"/>
      <c r="O683" s="1"/>
      <c r="P683" s="1"/>
      <c r="Q683" s="1"/>
      <c r="R683" s="1"/>
      <c r="S683" s="1"/>
      <c r="T683" s="1"/>
      <c r="U683" s="1"/>
      <c r="V683" s="1"/>
      <c r="W683" s="1"/>
      <c r="X683" s="1"/>
      <c r="Y683" s="1"/>
      <c r="Z683" s="1"/>
    </row>
    <row r="684" spans="1:26" ht="46.5" customHeight="1">
      <c r="A684" s="798"/>
      <c r="B684" s="714"/>
      <c r="C684" s="714"/>
      <c r="D684" s="753"/>
      <c r="E684" s="714"/>
      <c r="F684" s="714"/>
      <c r="G684" s="1"/>
      <c r="H684" s="110"/>
      <c r="I684" s="110"/>
      <c r="J684" s="453"/>
      <c r="K684" s="514"/>
      <c r="L684" s="514"/>
      <c r="M684" s="1"/>
      <c r="N684" s="1"/>
      <c r="O684" s="1"/>
      <c r="P684" s="1"/>
      <c r="Q684" s="1"/>
      <c r="R684" s="1"/>
      <c r="S684" s="1"/>
      <c r="T684" s="1"/>
      <c r="U684" s="1"/>
      <c r="V684" s="1"/>
      <c r="W684" s="1"/>
      <c r="X684" s="1"/>
      <c r="Y684" s="1"/>
      <c r="Z684" s="1"/>
    </row>
    <row r="685" spans="1:26" ht="46.5" customHeight="1">
      <c r="A685" s="798"/>
      <c r="B685" s="714"/>
      <c r="C685" s="714"/>
      <c r="D685" s="753"/>
      <c r="E685" s="714"/>
      <c r="F685" s="714"/>
      <c r="G685" s="1"/>
      <c r="H685" s="110"/>
      <c r="I685" s="110"/>
      <c r="J685" s="453"/>
      <c r="K685" s="514"/>
      <c r="L685" s="514"/>
      <c r="M685" s="1"/>
      <c r="N685" s="1"/>
      <c r="O685" s="1"/>
      <c r="P685" s="1"/>
      <c r="Q685" s="1"/>
      <c r="R685" s="1"/>
      <c r="S685" s="1"/>
      <c r="T685" s="1"/>
      <c r="U685" s="1"/>
      <c r="V685" s="1"/>
      <c r="W685" s="1"/>
      <c r="X685" s="1"/>
      <c r="Y685" s="1"/>
      <c r="Z685" s="1"/>
    </row>
    <row r="686" spans="1:26" ht="46.5" customHeight="1">
      <c r="A686" s="798"/>
      <c r="B686" s="714"/>
      <c r="C686" s="714"/>
      <c r="D686" s="753"/>
      <c r="E686" s="714"/>
      <c r="F686" s="714"/>
      <c r="G686" s="1"/>
      <c r="H686" s="110"/>
      <c r="I686" s="110"/>
      <c r="J686" s="453"/>
      <c r="K686" s="514"/>
      <c r="L686" s="514"/>
      <c r="M686" s="1"/>
      <c r="N686" s="1"/>
      <c r="O686" s="1"/>
      <c r="P686" s="1"/>
      <c r="Q686" s="1"/>
      <c r="R686" s="1"/>
      <c r="S686" s="1"/>
      <c r="T686" s="1"/>
      <c r="U686" s="1"/>
      <c r="V686" s="1"/>
      <c r="W686" s="1"/>
      <c r="X686" s="1"/>
      <c r="Y686" s="1"/>
      <c r="Z686" s="1"/>
    </row>
    <row r="687" spans="1:26" ht="46.5" customHeight="1">
      <c r="A687" s="798"/>
      <c r="B687" s="714"/>
      <c r="C687" s="714"/>
      <c r="D687" s="753"/>
      <c r="E687" s="714"/>
      <c r="F687" s="714"/>
      <c r="G687" s="1"/>
      <c r="H687" s="110"/>
      <c r="I687" s="110"/>
      <c r="J687" s="453"/>
      <c r="K687" s="514"/>
      <c r="L687" s="514"/>
      <c r="M687" s="1"/>
      <c r="N687" s="1"/>
      <c r="O687" s="1"/>
      <c r="P687" s="1"/>
      <c r="Q687" s="1"/>
      <c r="R687" s="1"/>
      <c r="S687" s="1"/>
      <c r="T687" s="1"/>
      <c r="U687" s="1"/>
      <c r="V687" s="1"/>
      <c r="W687" s="1"/>
      <c r="X687" s="1"/>
      <c r="Y687" s="1"/>
      <c r="Z687" s="1"/>
    </row>
    <row r="688" spans="1:26" ht="46.5" customHeight="1">
      <c r="A688" s="798"/>
      <c r="B688" s="714"/>
      <c r="C688" s="714"/>
      <c r="D688" s="753"/>
      <c r="E688" s="714"/>
      <c r="F688" s="714"/>
      <c r="G688" s="1"/>
      <c r="H688" s="110"/>
      <c r="I688" s="110"/>
      <c r="J688" s="453"/>
      <c r="K688" s="514"/>
      <c r="L688" s="514"/>
      <c r="M688" s="1"/>
      <c r="N688" s="1"/>
      <c r="O688" s="1"/>
      <c r="P688" s="1"/>
      <c r="Q688" s="1"/>
      <c r="R688" s="1"/>
      <c r="S688" s="1"/>
      <c r="T688" s="1"/>
      <c r="U688" s="1"/>
      <c r="V688" s="1"/>
      <c r="W688" s="1"/>
      <c r="X688" s="1"/>
      <c r="Y688" s="1"/>
      <c r="Z688" s="1"/>
    </row>
    <row r="689" spans="1:26" ht="46.5" customHeight="1">
      <c r="A689" s="798"/>
      <c r="B689" s="714"/>
      <c r="C689" s="714"/>
      <c r="D689" s="753"/>
      <c r="E689" s="714"/>
      <c r="F689" s="714"/>
      <c r="G689" s="1"/>
      <c r="H689" s="110"/>
      <c r="I689" s="110"/>
      <c r="J689" s="453"/>
      <c r="K689" s="514"/>
      <c r="L689" s="514"/>
      <c r="M689" s="1"/>
      <c r="N689" s="1"/>
      <c r="O689" s="1"/>
      <c r="P689" s="1"/>
      <c r="Q689" s="1"/>
      <c r="R689" s="1"/>
      <c r="S689" s="1"/>
      <c r="T689" s="1"/>
      <c r="U689" s="1"/>
      <c r="V689" s="1"/>
      <c r="W689" s="1"/>
      <c r="X689" s="1"/>
      <c r="Y689" s="1"/>
      <c r="Z689" s="1"/>
    </row>
    <row r="690" spans="1:26" ht="46.5" customHeight="1">
      <c r="A690" s="690"/>
      <c r="B690" s="680"/>
      <c r="C690" s="680"/>
      <c r="D690" s="681"/>
      <c r="E690" s="680"/>
      <c r="F690" s="1"/>
      <c r="G690" s="1"/>
      <c r="H690" s="110"/>
      <c r="I690" s="110"/>
      <c r="J690" s="453"/>
      <c r="K690" s="514"/>
      <c r="L690" s="514"/>
      <c r="M690" s="1"/>
      <c r="N690" s="1"/>
      <c r="O690" s="1"/>
      <c r="P690" s="1"/>
      <c r="Q690" s="1"/>
      <c r="R690" s="1"/>
      <c r="S690" s="1"/>
      <c r="T690" s="1"/>
      <c r="U690" s="1"/>
      <c r="V690" s="1"/>
      <c r="W690" s="1"/>
      <c r="X690" s="1"/>
      <c r="Y690" s="1"/>
      <c r="Z690" s="1"/>
    </row>
    <row r="691" spans="1:26" ht="46.5" customHeight="1">
      <c r="A691" s="690"/>
      <c r="B691" s="680"/>
      <c r="C691" s="680"/>
      <c r="D691" s="681"/>
      <c r="E691" s="680"/>
      <c r="F691" s="1"/>
      <c r="G691" s="1"/>
      <c r="H691" s="110"/>
      <c r="I691" s="110"/>
      <c r="J691" s="453"/>
      <c r="K691" s="514"/>
      <c r="L691" s="514"/>
      <c r="M691" s="1"/>
      <c r="N691" s="1"/>
      <c r="O691" s="1"/>
      <c r="P691" s="1"/>
      <c r="Q691" s="1"/>
      <c r="R691" s="1"/>
      <c r="S691" s="1"/>
      <c r="T691" s="1"/>
      <c r="U691" s="1"/>
      <c r="V691" s="1"/>
      <c r="W691" s="1"/>
      <c r="X691" s="1"/>
      <c r="Y691" s="1"/>
      <c r="Z691" s="1"/>
    </row>
    <row r="692" spans="1:26" ht="46.5" customHeight="1">
      <c r="A692" s="690"/>
      <c r="B692" s="680"/>
      <c r="C692" s="680"/>
      <c r="D692" s="681"/>
      <c r="E692" s="680"/>
      <c r="F692" s="1"/>
      <c r="G692" s="1"/>
      <c r="H692" s="110"/>
      <c r="I692" s="110"/>
      <c r="J692" s="453"/>
      <c r="K692" s="514"/>
      <c r="L692" s="514"/>
      <c r="M692" s="1"/>
      <c r="N692" s="1"/>
      <c r="O692" s="1"/>
      <c r="P692" s="1"/>
      <c r="Q692" s="1"/>
      <c r="R692" s="1"/>
      <c r="S692" s="1"/>
      <c r="T692" s="1"/>
      <c r="U692" s="1"/>
      <c r="V692" s="1"/>
      <c r="W692" s="1"/>
      <c r="X692" s="1"/>
      <c r="Y692" s="1"/>
      <c r="Z692" s="1"/>
    </row>
    <row r="693" spans="1:26" ht="46.5" customHeight="1">
      <c r="A693" s="690"/>
      <c r="B693" s="680"/>
      <c r="C693" s="680"/>
      <c r="D693" s="681"/>
      <c r="E693" s="680"/>
      <c r="F693" s="1"/>
      <c r="G693" s="1"/>
      <c r="H693" s="110"/>
      <c r="I693" s="110"/>
      <c r="J693" s="453"/>
      <c r="K693" s="514"/>
      <c r="L693" s="514"/>
      <c r="M693" s="1"/>
      <c r="N693" s="1"/>
      <c r="O693" s="1"/>
      <c r="P693" s="1"/>
      <c r="Q693" s="1"/>
      <c r="R693" s="1"/>
      <c r="S693" s="1"/>
      <c r="T693" s="1"/>
      <c r="U693" s="1"/>
      <c r="V693" s="1"/>
      <c r="W693" s="1"/>
      <c r="X693" s="1"/>
      <c r="Y693" s="1"/>
      <c r="Z693" s="1"/>
    </row>
    <row r="694" spans="1:26" ht="46.5" customHeight="1">
      <c r="A694" s="690"/>
      <c r="B694" s="680"/>
      <c r="C694" s="680"/>
      <c r="D694" s="681"/>
      <c r="E694" s="680"/>
      <c r="F694" s="1"/>
      <c r="G694" s="1"/>
      <c r="H694" s="110"/>
      <c r="I694" s="110"/>
      <c r="J694" s="453"/>
      <c r="K694" s="514"/>
      <c r="L694" s="514"/>
      <c r="M694" s="1"/>
      <c r="N694" s="1"/>
      <c r="O694" s="1"/>
      <c r="P694" s="1"/>
      <c r="Q694" s="1"/>
      <c r="R694" s="1"/>
      <c r="S694" s="1"/>
      <c r="T694" s="1"/>
      <c r="U694" s="1"/>
      <c r="V694" s="1"/>
      <c r="W694" s="1"/>
      <c r="X694" s="1"/>
      <c r="Y694" s="1"/>
      <c r="Z694" s="1"/>
    </row>
    <row r="695" spans="1:26" ht="46.5" customHeight="1">
      <c r="A695" s="690"/>
      <c r="B695" s="680"/>
      <c r="C695" s="680"/>
      <c r="D695" s="681"/>
      <c r="E695" s="680"/>
      <c r="F695" s="1"/>
      <c r="G695" s="1"/>
      <c r="H695" s="110"/>
      <c r="I695" s="110"/>
      <c r="J695" s="453"/>
      <c r="K695" s="514"/>
      <c r="L695" s="514"/>
      <c r="M695" s="1"/>
      <c r="N695" s="1"/>
      <c r="O695" s="1"/>
      <c r="P695" s="1"/>
      <c r="Q695" s="1"/>
      <c r="R695" s="1"/>
      <c r="S695" s="1"/>
      <c r="T695" s="1"/>
      <c r="U695" s="1"/>
      <c r="V695" s="1"/>
      <c r="W695" s="1"/>
      <c r="X695" s="1"/>
      <c r="Y695" s="1"/>
      <c r="Z695" s="1"/>
    </row>
    <row r="696" spans="1:26" ht="46.5" customHeight="1">
      <c r="A696" s="690"/>
      <c r="B696" s="680"/>
      <c r="C696" s="680"/>
      <c r="D696" s="681"/>
      <c r="E696" s="680"/>
      <c r="F696" s="1"/>
      <c r="G696" s="1"/>
      <c r="H696" s="110"/>
      <c r="I696" s="110"/>
      <c r="J696" s="453"/>
      <c r="K696" s="514"/>
      <c r="L696" s="514"/>
      <c r="M696" s="1"/>
      <c r="N696" s="1"/>
      <c r="O696" s="1"/>
      <c r="P696" s="1"/>
      <c r="Q696" s="1"/>
      <c r="R696" s="1"/>
      <c r="S696" s="1"/>
      <c r="T696" s="1"/>
      <c r="U696" s="1"/>
      <c r="V696" s="1"/>
      <c r="W696" s="1"/>
      <c r="X696" s="1"/>
      <c r="Y696" s="1"/>
      <c r="Z696" s="1"/>
    </row>
    <row r="697" spans="1:26" ht="46.5" customHeight="1">
      <c r="A697" s="690"/>
      <c r="B697" s="680"/>
      <c r="C697" s="680"/>
      <c r="D697" s="681"/>
      <c r="E697" s="680"/>
      <c r="F697" s="1"/>
      <c r="G697" s="1"/>
      <c r="H697" s="110"/>
      <c r="I697" s="110"/>
      <c r="J697" s="453"/>
      <c r="K697" s="514"/>
      <c r="L697" s="514"/>
      <c r="M697" s="1"/>
      <c r="N697" s="1"/>
      <c r="O697" s="1"/>
      <c r="P697" s="1"/>
      <c r="Q697" s="1"/>
      <c r="R697" s="1"/>
      <c r="S697" s="1"/>
      <c r="T697" s="1"/>
      <c r="U697" s="1"/>
      <c r="V697" s="1"/>
      <c r="W697" s="1"/>
      <c r="X697" s="1"/>
      <c r="Y697" s="1"/>
      <c r="Z697" s="1"/>
    </row>
    <row r="698" spans="1:26" ht="46.5" customHeight="1">
      <c r="A698" s="690"/>
      <c r="B698" s="680"/>
      <c r="C698" s="680"/>
      <c r="D698" s="681"/>
      <c r="E698" s="680"/>
      <c r="F698" s="1"/>
      <c r="G698" s="1"/>
      <c r="H698" s="110"/>
      <c r="I698" s="110"/>
      <c r="J698" s="453"/>
      <c r="K698" s="514"/>
      <c r="L698" s="514"/>
      <c r="M698" s="1"/>
      <c r="N698" s="1"/>
      <c r="O698" s="1"/>
      <c r="P698" s="1"/>
      <c r="Q698" s="1"/>
      <c r="R698" s="1"/>
      <c r="S698" s="1"/>
      <c r="T698" s="1"/>
      <c r="U698" s="1"/>
      <c r="V698" s="1"/>
      <c r="W698" s="1"/>
      <c r="X698" s="1"/>
      <c r="Y698" s="1"/>
      <c r="Z698" s="1"/>
    </row>
    <row r="699" spans="1:26" ht="46.5" customHeight="1">
      <c r="A699" s="690"/>
      <c r="B699" s="680"/>
      <c r="C699" s="680"/>
      <c r="D699" s="681"/>
      <c r="E699" s="680"/>
      <c r="F699" s="1"/>
      <c r="G699" s="1"/>
      <c r="H699" s="110"/>
      <c r="I699" s="110"/>
      <c r="J699" s="453"/>
      <c r="K699" s="514"/>
      <c r="L699" s="514"/>
      <c r="M699" s="1"/>
      <c r="N699" s="1"/>
      <c r="O699" s="1"/>
      <c r="P699" s="1"/>
      <c r="Q699" s="1"/>
      <c r="R699" s="1"/>
      <c r="S699" s="1"/>
      <c r="T699" s="1"/>
      <c r="U699" s="1"/>
      <c r="V699" s="1"/>
      <c r="W699" s="1"/>
      <c r="X699" s="1"/>
      <c r="Y699" s="1"/>
      <c r="Z699" s="1"/>
    </row>
    <row r="700" spans="1:26" ht="46.5" customHeight="1">
      <c r="A700" s="690"/>
      <c r="B700" s="680"/>
      <c r="C700" s="680"/>
      <c r="D700" s="681"/>
      <c r="E700" s="680"/>
      <c r="F700" s="1"/>
      <c r="G700" s="1"/>
      <c r="H700" s="110"/>
      <c r="I700" s="110"/>
      <c r="J700" s="453"/>
      <c r="K700" s="514"/>
      <c r="L700" s="514"/>
      <c r="M700" s="1"/>
      <c r="N700" s="1"/>
      <c r="O700" s="1"/>
      <c r="P700" s="1"/>
      <c r="Q700" s="1"/>
      <c r="R700" s="1"/>
      <c r="S700" s="1"/>
      <c r="T700" s="1"/>
      <c r="U700" s="1"/>
      <c r="V700" s="1"/>
      <c r="W700" s="1"/>
      <c r="X700" s="1"/>
      <c r="Y700" s="1"/>
      <c r="Z700" s="1"/>
    </row>
    <row r="701" spans="1:26" ht="46.5" customHeight="1">
      <c r="A701" s="690"/>
      <c r="B701" s="680"/>
      <c r="C701" s="680"/>
      <c r="D701" s="681"/>
      <c r="E701" s="680"/>
      <c r="F701" s="1"/>
      <c r="G701" s="1"/>
      <c r="H701" s="110"/>
      <c r="I701" s="110"/>
      <c r="J701" s="453"/>
      <c r="K701" s="514"/>
      <c r="L701" s="514"/>
      <c r="M701" s="1"/>
      <c r="N701" s="1"/>
      <c r="O701" s="1"/>
      <c r="P701" s="1"/>
      <c r="Q701" s="1"/>
      <c r="R701" s="1"/>
      <c r="S701" s="1"/>
      <c r="T701" s="1"/>
      <c r="U701" s="1"/>
      <c r="V701" s="1"/>
      <c r="W701" s="1"/>
      <c r="X701" s="1"/>
      <c r="Y701" s="1"/>
      <c r="Z701" s="1"/>
    </row>
    <row r="702" spans="1:26" ht="46.5" customHeight="1">
      <c r="A702" s="690"/>
      <c r="B702" s="680"/>
      <c r="C702" s="680"/>
      <c r="D702" s="681"/>
      <c r="E702" s="680"/>
      <c r="F702" s="1"/>
      <c r="G702" s="1"/>
      <c r="H702" s="110"/>
      <c r="I702" s="110"/>
      <c r="J702" s="453"/>
      <c r="K702" s="514"/>
      <c r="L702" s="514"/>
      <c r="M702" s="1"/>
      <c r="N702" s="1"/>
      <c r="O702" s="1"/>
      <c r="P702" s="1"/>
      <c r="Q702" s="1"/>
      <c r="R702" s="1"/>
      <c r="S702" s="1"/>
      <c r="T702" s="1"/>
      <c r="U702" s="1"/>
      <c r="V702" s="1"/>
      <c r="W702" s="1"/>
      <c r="X702" s="1"/>
      <c r="Y702" s="1"/>
      <c r="Z702" s="1"/>
    </row>
    <row r="703" spans="1:26" ht="46.5" customHeight="1">
      <c r="A703" s="690"/>
      <c r="B703" s="680"/>
      <c r="C703" s="680"/>
      <c r="D703" s="681"/>
      <c r="E703" s="680"/>
      <c r="F703" s="1"/>
      <c r="G703" s="1"/>
      <c r="H703" s="110"/>
      <c r="I703" s="110"/>
      <c r="J703" s="453"/>
      <c r="K703" s="514"/>
      <c r="L703" s="514"/>
      <c r="M703" s="1"/>
      <c r="N703" s="1"/>
      <c r="O703" s="1"/>
      <c r="P703" s="1"/>
      <c r="Q703" s="1"/>
      <c r="R703" s="1"/>
      <c r="S703" s="1"/>
      <c r="T703" s="1"/>
      <c r="U703" s="1"/>
      <c r="V703" s="1"/>
      <c r="W703" s="1"/>
      <c r="X703" s="1"/>
      <c r="Y703" s="1"/>
      <c r="Z703" s="1"/>
    </row>
    <row r="704" spans="1:26" ht="46.5" customHeight="1">
      <c r="A704" s="690"/>
      <c r="B704" s="680"/>
      <c r="C704" s="680"/>
      <c r="D704" s="681"/>
      <c r="E704" s="680"/>
      <c r="F704" s="1"/>
      <c r="G704" s="1"/>
      <c r="H704" s="110"/>
      <c r="I704" s="110"/>
      <c r="J704" s="453"/>
      <c r="K704" s="514"/>
      <c r="L704" s="514"/>
      <c r="M704" s="1"/>
      <c r="N704" s="1"/>
      <c r="O704" s="1"/>
      <c r="P704" s="1"/>
      <c r="Q704" s="1"/>
      <c r="R704" s="1"/>
      <c r="S704" s="1"/>
      <c r="T704" s="1"/>
      <c r="U704" s="1"/>
      <c r="V704" s="1"/>
      <c r="W704" s="1"/>
      <c r="X704" s="1"/>
      <c r="Y704" s="1"/>
      <c r="Z704" s="1"/>
    </row>
    <row r="705" spans="1:26" ht="46.5" customHeight="1">
      <c r="A705" s="690"/>
      <c r="B705" s="680"/>
      <c r="C705" s="680"/>
      <c r="D705" s="681"/>
      <c r="E705" s="680"/>
      <c r="F705" s="1"/>
      <c r="G705" s="1"/>
      <c r="H705" s="110"/>
      <c r="I705" s="110"/>
      <c r="J705" s="453"/>
      <c r="K705" s="514"/>
      <c r="L705" s="514"/>
      <c r="M705" s="1"/>
      <c r="N705" s="1"/>
      <c r="O705" s="1"/>
      <c r="P705" s="1"/>
      <c r="Q705" s="1"/>
      <c r="R705" s="1"/>
      <c r="S705" s="1"/>
      <c r="T705" s="1"/>
      <c r="U705" s="1"/>
      <c r="V705" s="1"/>
      <c r="W705" s="1"/>
      <c r="X705" s="1"/>
      <c r="Y705" s="1"/>
      <c r="Z705" s="1"/>
    </row>
    <row r="706" spans="1:26" ht="46.5" customHeight="1">
      <c r="A706" s="690"/>
      <c r="B706" s="680"/>
      <c r="C706" s="680"/>
      <c r="D706" s="681"/>
      <c r="E706" s="680"/>
      <c r="F706" s="1"/>
      <c r="G706" s="1"/>
      <c r="H706" s="110"/>
      <c r="I706" s="110"/>
      <c r="J706" s="453"/>
      <c r="K706" s="514"/>
      <c r="L706" s="514"/>
      <c r="M706" s="1"/>
      <c r="N706" s="1"/>
      <c r="O706" s="1"/>
      <c r="P706" s="1"/>
      <c r="Q706" s="1"/>
      <c r="R706" s="1"/>
      <c r="S706" s="1"/>
      <c r="T706" s="1"/>
      <c r="U706" s="1"/>
      <c r="V706" s="1"/>
      <c r="W706" s="1"/>
      <c r="X706" s="1"/>
      <c r="Y706" s="1"/>
      <c r="Z706" s="1"/>
    </row>
    <row r="707" spans="1:26" ht="46.5" customHeight="1">
      <c r="A707" s="690"/>
      <c r="B707" s="680"/>
      <c r="C707" s="680"/>
      <c r="D707" s="681"/>
      <c r="E707" s="680"/>
      <c r="F707" s="1"/>
      <c r="G707" s="1"/>
      <c r="H707" s="110"/>
      <c r="I707" s="110"/>
      <c r="J707" s="453"/>
      <c r="K707" s="514"/>
      <c r="L707" s="514"/>
      <c r="M707" s="1"/>
      <c r="N707" s="1"/>
      <c r="O707" s="1"/>
      <c r="P707" s="1"/>
      <c r="Q707" s="1"/>
      <c r="R707" s="1"/>
      <c r="S707" s="1"/>
      <c r="T707" s="1"/>
      <c r="U707" s="1"/>
      <c r="V707" s="1"/>
      <c r="W707" s="1"/>
      <c r="X707" s="1"/>
      <c r="Y707" s="1"/>
      <c r="Z707" s="1"/>
    </row>
    <row r="708" spans="1:26" ht="46.5" customHeight="1">
      <c r="A708" s="690"/>
      <c r="B708" s="680"/>
      <c r="C708" s="680"/>
      <c r="D708" s="681"/>
      <c r="E708" s="680"/>
      <c r="F708" s="1"/>
      <c r="G708" s="1"/>
      <c r="H708" s="110"/>
      <c r="I708" s="110"/>
      <c r="J708" s="453"/>
      <c r="K708" s="514"/>
      <c r="L708" s="514"/>
      <c r="M708" s="1"/>
      <c r="N708" s="1"/>
      <c r="O708" s="1"/>
      <c r="P708" s="1"/>
      <c r="Q708" s="1"/>
      <c r="R708" s="1"/>
      <c r="S708" s="1"/>
      <c r="T708" s="1"/>
      <c r="U708" s="1"/>
      <c r="V708" s="1"/>
      <c r="W708" s="1"/>
      <c r="X708" s="1"/>
      <c r="Y708" s="1"/>
      <c r="Z708" s="1"/>
    </row>
    <row r="709" spans="1:26" ht="46.5" customHeight="1">
      <c r="A709" s="690"/>
      <c r="B709" s="680"/>
      <c r="C709" s="680"/>
      <c r="D709" s="681"/>
      <c r="E709" s="680"/>
      <c r="F709" s="1"/>
      <c r="G709" s="1"/>
      <c r="H709" s="110"/>
      <c r="I709" s="110"/>
      <c r="J709" s="453"/>
      <c r="K709" s="514"/>
      <c r="L709" s="514"/>
      <c r="M709" s="1"/>
      <c r="N709" s="1"/>
      <c r="O709" s="1"/>
      <c r="P709" s="1"/>
      <c r="Q709" s="1"/>
      <c r="R709" s="1"/>
      <c r="S709" s="1"/>
      <c r="T709" s="1"/>
      <c r="U709" s="1"/>
      <c r="V709" s="1"/>
      <c r="W709" s="1"/>
      <c r="X709" s="1"/>
      <c r="Y709" s="1"/>
      <c r="Z709" s="1"/>
    </row>
    <row r="710" spans="1:26" ht="46.5" customHeight="1">
      <c r="A710" s="690"/>
      <c r="B710" s="680"/>
      <c r="C710" s="680"/>
      <c r="D710" s="681"/>
      <c r="E710" s="680"/>
      <c r="F710" s="1"/>
      <c r="G710" s="1"/>
      <c r="H710" s="110"/>
      <c r="I710" s="110"/>
      <c r="J710" s="453"/>
      <c r="K710" s="514"/>
      <c r="L710" s="514"/>
      <c r="M710" s="1"/>
      <c r="N710" s="1"/>
      <c r="O710" s="1"/>
      <c r="P710" s="1"/>
      <c r="Q710" s="1"/>
      <c r="R710" s="1"/>
      <c r="S710" s="1"/>
      <c r="T710" s="1"/>
      <c r="U710" s="1"/>
      <c r="V710" s="1"/>
      <c r="W710" s="1"/>
      <c r="X710" s="1"/>
      <c r="Y710" s="1"/>
      <c r="Z710" s="1"/>
    </row>
    <row r="711" spans="1:26" ht="46.5" customHeight="1">
      <c r="A711" s="690"/>
      <c r="B711" s="680"/>
      <c r="C711" s="680"/>
      <c r="D711" s="681"/>
      <c r="E711" s="680"/>
      <c r="F711" s="1"/>
      <c r="G711" s="1"/>
      <c r="H711" s="110"/>
      <c r="I711" s="110"/>
      <c r="J711" s="453"/>
      <c r="K711" s="514"/>
      <c r="L711" s="514"/>
      <c r="M711" s="1"/>
      <c r="N711" s="1"/>
      <c r="O711" s="1"/>
      <c r="P711" s="1"/>
      <c r="Q711" s="1"/>
      <c r="R711" s="1"/>
      <c r="S711" s="1"/>
      <c r="T711" s="1"/>
      <c r="U711" s="1"/>
      <c r="V711" s="1"/>
      <c r="W711" s="1"/>
      <c r="X711" s="1"/>
      <c r="Y711" s="1"/>
      <c r="Z711" s="1"/>
    </row>
    <row r="712" spans="1:26" ht="46.5" customHeight="1">
      <c r="A712" s="690"/>
      <c r="B712" s="680"/>
      <c r="C712" s="680"/>
      <c r="D712" s="681"/>
      <c r="E712" s="680"/>
      <c r="F712" s="1"/>
      <c r="G712" s="1"/>
      <c r="H712" s="110"/>
      <c r="I712" s="110"/>
      <c r="J712" s="453"/>
      <c r="K712" s="514"/>
      <c r="L712" s="514"/>
      <c r="M712" s="1"/>
      <c r="N712" s="1"/>
      <c r="O712" s="1"/>
      <c r="P712" s="1"/>
      <c r="Q712" s="1"/>
      <c r="R712" s="1"/>
      <c r="S712" s="1"/>
      <c r="T712" s="1"/>
      <c r="U712" s="1"/>
      <c r="V712" s="1"/>
      <c r="W712" s="1"/>
      <c r="X712" s="1"/>
      <c r="Y712" s="1"/>
      <c r="Z712" s="1"/>
    </row>
    <row r="713" spans="1:26" ht="46.5" customHeight="1">
      <c r="A713" s="690"/>
      <c r="B713" s="680"/>
      <c r="C713" s="680"/>
      <c r="D713" s="681"/>
      <c r="E713" s="680"/>
      <c r="F713" s="1"/>
      <c r="G713" s="1"/>
      <c r="H713" s="110"/>
      <c r="I713" s="110"/>
      <c r="J713" s="453"/>
      <c r="K713" s="514"/>
      <c r="L713" s="514"/>
      <c r="M713" s="1"/>
      <c r="N713" s="1"/>
      <c r="O713" s="1"/>
      <c r="P713" s="1"/>
      <c r="Q713" s="1"/>
      <c r="R713" s="1"/>
      <c r="S713" s="1"/>
      <c r="T713" s="1"/>
      <c r="U713" s="1"/>
      <c r="V713" s="1"/>
      <c r="W713" s="1"/>
      <c r="X713" s="1"/>
      <c r="Y713" s="1"/>
      <c r="Z713" s="1"/>
    </row>
    <row r="714" spans="1:26" ht="46.5" customHeight="1">
      <c r="A714" s="690"/>
      <c r="B714" s="680"/>
      <c r="C714" s="680"/>
      <c r="D714" s="681"/>
      <c r="E714" s="680"/>
      <c r="F714" s="1"/>
      <c r="G714" s="1"/>
      <c r="H714" s="110"/>
      <c r="I714" s="110"/>
      <c r="J714" s="453"/>
      <c r="K714" s="514"/>
      <c r="L714" s="514"/>
      <c r="M714" s="1"/>
      <c r="N714" s="1"/>
      <c r="O714" s="1"/>
      <c r="P714" s="1"/>
      <c r="Q714" s="1"/>
      <c r="R714" s="1"/>
      <c r="S714" s="1"/>
      <c r="T714" s="1"/>
      <c r="U714" s="1"/>
      <c r="V714" s="1"/>
      <c r="W714" s="1"/>
      <c r="X714" s="1"/>
      <c r="Y714" s="1"/>
      <c r="Z714" s="1"/>
    </row>
    <row r="715" spans="1:26" ht="46.5" customHeight="1">
      <c r="A715" s="690"/>
      <c r="B715" s="680"/>
      <c r="C715" s="680"/>
      <c r="D715" s="681"/>
      <c r="E715" s="680"/>
      <c r="F715" s="1"/>
      <c r="G715" s="1"/>
      <c r="H715" s="110"/>
      <c r="I715" s="110"/>
      <c r="J715" s="453"/>
      <c r="K715" s="514"/>
      <c r="L715" s="514"/>
      <c r="M715" s="1"/>
      <c r="N715" s="1"/>
      <c r="O715" s="1"/>
      <c r="P715" s="1"/>
      <c r="Q715" s="1"/>
      <c r="R715" s="1"/>
      <c r="S715" s="1"/>
      <c r="T715" s="1"/>
      <c r="U715" s="1"/>
      <c r="V715" s="1"/>
      <c r="W715" s="1"/>
      <c r="X715" s="1"/>
      <c r="Y715" s="1"/>
      <c r="Z715" s="1"/>
    </row>
    <row r="716" spans="1:26" ht="46.5" customHeight="1">
      <c r="A716" s="95"/>
      <c r="B716" s="1"/>
      <c r="C716" s="1"/>
      <c r="D716" s="429"/>
      <c r="E716" s="33"/>
      <c r="F716" s="1"/>
      <c r="G716" s="1"/>
      <c r="H716" s="110"/>
      <c r="I716" s="110"/>
      <c r="J716" s="453"/>
      <c r="K716" s="514"/>
      <c r="L716" s="514"/>
      <c r="M716" s="1"/>
      <c r="N716" s="1"/>
      <c r="O716" s="1"/>
      <c r="P716" s="1"/>
      <c r="Q716" s="1"/>
      <c r="R716" s="1"/>
      <c r="S716" s="1"/>
      <c r="T716" s="1"/>
      <c r="U716" s="1"/>
      <c r="V716" s="1"/>
      <c r="W716" s="1"/>
      <c r="X716" s="1"/>
      <c r="Y716" s="1"/>
      <c r="Z716" s="1"/>
    </row>
    <row r="717" spans="1:26" ht="46.5" customHeight="1">
      <c r="A717" s="95"/>
      <c r="B717" s="1"/>
      <c r="C717" s="1"/>
      <c r="D717" s="429"/>
      <c r="E717" s="33"/>
      <c r="F717" s="1"/>
      <c r="G717" s="1"/>
      <c r="H717" s="110"/>
      <c r="I717" s="110"/>
      <c r="J717" s="453"/>
      <c r="K717" s="514"/>
      <c r="L717" s="514"/>
      <c r="M717" s="1"/>
      <c r="N717" s="1"/>
      <c r="O717" s="1"/>
      <c r="P717" s="1"/>
      <c r="Q717" s="1"/>
      <c r="R717" s="1"/>
      <c r="S717" s="1"/>
      <c r="T717" s="1"/>
      <c r="U717" s="1"/>
      <c r="V717" s="1"/>
      <c r="W717" s="1"/>
      <c r="X717" s="1"/>
      <c r="Y717" s="1"/>
      <c r="Z717" s="1"/>
    </row>
    <row r="718" spans="1:26" ht="46.5" customHeight="1">
      <c r="A718" s="95"/>
      <c r="B718" s="1"/>
      <c r="C718" s="1"/>
      <c r="D718" s="429"/>
      <c r="E718" s="33"/>
      <c r="F718" s="1"/>
      <c r="G718" s="1"/>
      <c r="H718" s="110"/>
      <c r="I718" s="110"/>
      <c r="J718" s="453"/>
      <c r="K718" s="514"/>
      <c r="L718" s="514"/>
      <c r="M718" s="1"/>
      <c r="N718" s="1"/>
      <c r="O718" s="1"/>
      <c r="P718" s="1"/>
      <c r="Q718" s="1"/>
      <c r="R718" s="1"/>
      <c r="S718" s="1"/>
      <c r="T718" s="1"/>
      <c r="U718" s="1"/>
      <c r="V718" s="1"/>
      <c r="W718" s="1"/>
      <c r="X718" s="1"/>
      <c r="Y718" s="1"/>
      <c r="Z718" s="1"/>
    </row>
    <row r="719" spans="1:26" ht="46.5" customHeight="1">
      <c r="A719" s="95"/>
      <c r="B719" s="1"/>
      <c r="C719" s="1"/>
      <c r="D719" s="429"/>
      <c r="E719" s="33"/>
      <c r="F719" s="1"/>
      <c r="G719" s="1"/>
      <c r="H719" s="110"/>
      <c r="I719" s="110"/>
      <c r="J719" s="453"/>
      <c r="K719" s="514"/>
      <c r="L719" s="514"/>
      <c r="M719" s="1"/>
      <c r="N719" s="1"/>
      <c r="O719" s="1"/>
      <c r="P719" s="1"/>
      <c r="Q719" s="1"/>
      <c r="R719" s="1"/>
      <c r="S719" s="1"/>
      <c r="T719" s="1"/>
      <c r="U719" s="1"/>
      <c r="V719" s="1"/>
      <c r="W719" s="1"/>
      <c r="X719" s="1"/>
      <c r="Y719" s="1"/>
      <c r="Z719" s="1"/>
    </row>
    <row r="720" spans="1:26" ht="46.5" customHeight="1">
      <c r="A720" s="95"/>
      <c r="B720" s="1"/>
      <c r="C720" s="1"/>
      <c r="D720" s="429"/>
      <c r="E720" s="33"/>
      <c r="F720" s="1"/>
      <c r="G720" s="1"/>
      <c r="H720" s="110"/>
      <c r="I720" s="110"/>
      <c r="J720" s="453"/>
      <c r="K720" s="514"/>
      <c r="L720" s="514"/>
      <c r="M720" s="1"/>
      <c r="N720" s="1"/>
      <c r="O720" s="1"/>
      <c r="P720" s="1"/>
      <c r="Q720" s="1"/>
      <c r="R720" s="1"/>
      <c r="S720" s="1"/>
      <c r="T720" s="1"/>
      <c r="U720" s="1"/>
      <c r="V720" s="1"/>
      <c r="W720" s="1"/>
      <c r="X720" s="1"/>
      <c r="Y720" s="1"/>
      <c r="Z720" s="1"/>
    </row>
    <row r="721" spans="1:26" ht="46.5" customHeight="1">
      <c r="A721" s="95"/>
      <c r="B721" s="1"/>
      <c r="C721" s="1"/>
      <c r="D721" s="429"/>
      <c r="E721" s="33"/>
      <c r="F721" s="1"/>
      <c r="G721" s="1"/>
      <c r="H721" s="110"/>
      <c r="I721" s="110"/>
      <c r="J721" s="453"/>
      <c r="K721" s="514"/>
      <c r="L721" s="514"/>
      <c r="M721" s="1"/>
      <c r="N721" s="1"/>
      <c r="O721" s="1"/>
      <c r="P721" s="1"/>
      <c r="Q721" s="1"/>
      <c r="R721" s="1"/>
      <c r="S721" s="1"/>
      <c r="T721" s="1"/>
      <c r="U721" s="1"/>
      <c r="V721" s="1"/>
      <c r="W721" s="1"/>
      <c r="X721" s="1"/>
      <c r="Y721" s="1"/>
      <c r="Z721" s="1"/>
    </row>
    <row r="722" spans="1:26" ht="46.5" customHeight="1">
      <c r="A722" s="95"/>
      <c r="B722" s="1"/>
      <c r="C722" s="1"/>
      <c r="D722" s="429"/>
      <c r="E722" s="33"/>
      <c r="F722" s="1"/>
      <c r="G722" s="1"/>
      <c r="H722" s="110"/>
      <c r="I722" s="110"/>
      <c r="J722" s="453"/>
      <c r="K722" s="514"/>
      <c r="L722" s="514"/>
      <c r="M722" s="1"/>
      <c r="N722" s="1"/>
      <c r="O722" s="1"/>
      <c r="P722" s="1"/>
      <c r="Q722" s="1"/>
      <c r="R722" s="1"/>
      <c r="S722" s="1"/>
      <c r="T722" s="1"/>
      <c r="U722" s="1"/>
      <c r="V722" s="1"/>
      <c r="W722" s="1"/>
      <c r="X722" s="1"/>
      <c r="Y722" s="1"/>
      <c r="Z722" s="1"/>
    </row>
    <row r="723" spans="1:26" ht="46.5" customHeight="1">
      <c r="A723" s="95"/>
      <c r="B723" s="1"/>
      <c r="C723" s="1"/>
      <c r="D723" s="429"/>
      <c r="E723" s="33"/>
      <c r="F723" s="1"/>
      <c r="G723" s="1"/>
      <c r="H723" s="110"/>
      <c r="I723" s="110"/>
      <c r="J723" s="453"/>
      <c r="K723" s="514"/>
      <c r="L723" s="514"/>
      <c r="M723" s="1"/>
      <c r="N723" s="1"/>
      <c r="O723" s="1"/>
      <c r="P723" s="1"/>
      <c r="Q723" s="1"/>
      <c r="R723" s="1"/>
      <c r="S723" s="1"/>
      <c r="T723" s="1"/>
      <c r="U723" s="1"/>
      <c r="V723" s="1"/>
      <c r="W723" s="1"/>
      <c r="X723" s="1"/>
      <c r="Y723" s="1"/>
      <c r="Z723" s="1"/>
    </row>
    <row r="724" spans="1:26" ht="46.5" customHeight="1">
      <c r="A724" s="95"/>
      <c r="B724" s="1"/>
      <c r="C724" s="1"/>
      <c r="D724" s="429"/>
      <c r="E724" s="33"/>
      <c r="F724" s="1"/>
      <c r="G724" s="1"/>
      <c r="H724" s="110"/>
      <c r="I724" s="110"/>
      <c r="J724" s="453"/>
      <c r="K724" s="514"/>
      <c r="L724" s="514"/>
      <c r="M724" s="1"/>
      <c r="N724" s="1"/>
      <c r="O724" s="1"/>
      <c r="P724" s="1"/>
      <c r="Q724" s="1"/>
      <c r="R724" s="1"/>
      <c r="S724" s="1"/>
      <c r="T724" s="1"/>
      <c r="U724" s="1"/>
      <c r="V724" s="1"/>
      <c r="W724" s="1"/>
      <c r="X724" s="1"/>
      <c r="Y724" s="1"/>
      <c r="Z724" s="1"/>
    </row>
    <row r="725" spans="1:26" ht="46.5" customHeight="1">
      <c r="A725" s="95"/>
      <c r="B725" s="1"/>
      <c r="C725" s="1"/>
      <c r="D725" s="429"/>
      <c r="E725" s="33"/>
      <c r="F725" s="1"/>
      <c r="G725" s="1"/>
      <c r="H725" s="110"/>
      <c r="I725" s="110"/>
      <c r="J725" s="453"/>
      <c r="K725" s="514"/>
      <c r="L725" s="514"/>
      <c r="M725" s="1"/>
      <c r="N725" s="1"/>
      <c r="O725" s="1"/>
      <c r="P725" s="1"/>
      <c r="Q725" s="1"/>
      <c r="R725" s="1"/>
      <c r="S725" s="1"/>
      <c r="T725" s="1"/>
      <c r="U725" s="1"/>
      <c r="V725" s="1"/>
      <c r="W725" s="1"/>
      <c r="X725" s="1"/>
      <c r="Y725" s="1"/>
      <c r="Z725" s="1"/>
    </row>
    <row r="726" spans="1:26" ht="46.5" customHeight="1">
      <c r="A726" s="95"/>
      <c r="B726" s="1"/>
      <c r="C726" s="1"/>
      <c r="D726" s="429"/>
      <c r="E726" s="33"/>
      <c r="F726" s="1"/>
      <c r="G726" s="1"/>
      <c r="H726" s="110"/>
      <c r="I726" s="110"/>
      <c r="J726" s="453"/>
      <c r="K726" s="514"/>
      <c r="L726" s="514"/>
      <c r="M726" s="1"/>
      <c r="N726" s="1"/>
      <c r="O726" s="1"/>
      <c r="P726" s="1"/>
      <c r="Q726" s="1"/>
      <c r="R726" s="1"/>
      <c r="S726" s="1"/>
      <c r="T726" s="1"/>
      <c r="U726" s="1"/>
      <c r="V726" s="1"/>
      <c r="W726" s="1"/>
      <c r="X726" s="1"/>
      <c r="Y726" s="1"/>
      <c r="Z726" s="1"/>
    </row>
    <row r="727" spans="1:26" ht="46.5" customHeight="1">
      <c r="A727" s="95"/>
      <c r="B727" s="1"/>
      <c r="C727" s="1"/>
      <c r="D727" s="429"/>
      <c r="E727" s="33"/>
      <c r="F727" s="1"/>
      <c r="G727" s="1"/>
      <c r="H727" s="110"/>
      <c r="I727" s="110"/>
      <c r="J727" s="453"/>
      <c r="K727" s="514"/>
      <c r="L727" s="514"/>
      <c r="M727" s="1"/>
      <c r="N727" s="1"/>
      <c r="O727" s="1"/>
      <c r="P727" s="1"/>
      <c r="Q727" s="1"/>
      <c r="R727" s="1"/>
      <c r="S727" s="1"/>
      <c r="T727" s="1"/>
      <c r="U727" s="1"/>
      <c r="V727" s="1"/>
      <c r="W727" s="1"/>
      <c r="X727" s="1"/>
      <c r="Y727" s="1"/>
      <c r="Z727" s="1"/>
    </row>
    <row r="728" spans="1:26" ht="46.5" customHeight="1">
      <c r="A728" s="95"/>
      <c r="B728" s="1"/>
      <c r="C728" s="1"/>
      <c r="D728" s="429"/>
      <c r="E728" s="33"/>
      <c r="F728" s="1"/>
      <c r="G728" s="1"/>
      <c r="H728" s="110"/>
      <c r="I728" s="110"/>
      <c r="J728" s="453"/>
      <c r="K728" s="514"/>
      <c r="L728" s="514"/>
      <c r="M728" s="1"/>
      <c r="N728" s="1"/>
      <c r="O728" s="1"/>
      <c r="P728" s="1"/>
      <c r="Q728" s="1"/>
      <c r="R728" s="1"/>
      <c r="S728" s="1"/>
      <c r="T728" s="1"/>
      <c r="U728" s="1"/>
      <c r="V728" s="1"/>
      <c r="W728" s="1"/>
      <c r="X728" s="1"/>
      <c r="Y728" s="1"/>
      <c r="Z728" s="1"/>
    </row>
    <row r="729" spans="1:26" ht="46.5" customHeight="1">
      <c r="A729" s="95"/>
      <c r="B729" s="1"/>
      <c r="C729" s="1"/>
      <c r="D729" s="429"/>
      <c r="E729" s="33"/>
      <c r="F729" s="1"/>
      <c r="G729" s="1"/>
      <c r="H729" s="110"/>
      <c r="I729" s="110"/>
      <c r="J729" s="453"/>
      <c r="K729" s="514"/>
      <c r="L729" s="514"/>
      <c r="M729" s="1"/>
      <c r="N729" s="1"/>
      <c r="O729" s="1"/>
      <c r="P729" s="1"/>
      <c r="Q729" s="1"/>
      <c r="R729" s="1"/>
      <c r="S729" s="1"/>
      <c r="T729" s="1"/>
      <c r="U729" s="1"/>
      <c r="V729" s="1"/>
      <c r="W729" s="1"/>
      <c r="X729" s="1"/>
      <c r="Y729" s="1"/>
      <c r="Z729" s="1"/>
    </row>
    <row r="730" spans="1:26" ht="46.5" customHeight="1">
      <c r="A730" s="95"/>
      <c r="B730" s="1"/>
      <c r="C730" s="1"/>
      <c r="D730" s="429"/>
      <c r="E730" s="33"/>
      <c r="F730" s="1"/>
      <c r="G730" s="1"/>
      <c r="H730" s="110"/>
      <c r="I730" s="110"/>
      <c r="J730" s="453"/>
      <c r="K730" s="514"/>
      <c r="L730" s="514"/>
      <c r="M730" s="1"/>
      <c r="N730" s="1"/>
      <c r="O730" s="1"/>
      <c r="P730" s="1"/>
      <c r="Q730" s="1"/>
      <c r="R730" s="1"/>
      <c r="S730" s="1"/>
      <c r="T730" s="1"/>
      <c r="U730" s="1"/>
      <c r="V730" s="1"/>
      <c r="W730" s="1"/>
      <c r="X730" s="1"/>
      <c r="Y730" s="1"/>
      <c r="Z730" s="1"/>
    </row>
    <row r="731" spans="1:26" ht="46.5" customHeight="1">
      <c r="A731" s="95"/>
      <c r="B731" s="1"/>
      <c r="C731" s="1"/>
      <c r="D731" s="429"/>
      <c r="E731" s="33"/>
      <c r="F731" s="1"/>
      <c r="G731" s="1"/>
      <c r="H731" s="110"/>
      <c r="I731" s="110"/>
      <c r="J731" s="453"/>
      <c r="K731" s="514"/>
      <c r="L731" s="514"/>
      <c r="M731" s="1"/>
      <c r="N731" s="1"/>
      <c r="O731" s="1"/>
      <c r="P731" s="1"/>
      <c r="Q731" s="1"/>
      <c r="R731" s="1"/>
      <c r="S731" s="1"/>
      <c r="T731" s="1"/>
      <c r="U731" s="1"/>
      <c r="V731" s="1"/>
      <c r="W731" s="1"/>
      <c r="X731" s="1"/>
      <c r="Y731" s="1"/>
      <c r="Z731" s="1"/>
    </row>
    <row r="732" spans="1:26" ht="46.5" customHeight="1">
      <c r="A732" s="95"/>
      <c r="B732" s="1"/>
      <c r="C732" s="1"/>
      <c r="D732" s="429"/>
      <c r="E732" s="33"/>
      <c r="F732" s="1"/>
      <c r="G732" s="1"/>
      <c r="H732" s="110"/>
      <c r="I732" s="110"/>
      <c r="J732" s="453"/>
      <c r="K732" s="514"/>
      <c r="L732" s="514"/>
      <c r="M732" s="1"/>
      <c r="N732" s="1"/>
      <c r="O732" s="1"/>
      <c r="P732" s="1"/>
      <c r="Q732" s="1"/>
      <c r="R732" s="1"/>
      <c r="S732" s="1"/>
      <c r="T732" s="1"/>
      <c r="U732" s="1"/>
      <c r="V732" s="1"/>
      <c r="W732" s="1"/>
      <c r="X732" s="1"/>
      <c r="Y732" s="1"/>
      <c r="Z732" s="1"/>
    </row>
    <row r="733" spans="1:26" ht="46.5" customHeight="1">
      <c r="A733" s="95"/>
      <c r="B733" s="1"/>
      <c r="C733" s="1"/>
      <c r="D733" s="429"/>
      <c r="E733" s="33"/>
      <c r="F733" s="1"/>
      <c r="G733" s="1"/>
      <c r="H733" s="110"/>
      <c r="I733" s="110"/>
      <c r="J733" s="453"/>
      <c r="K733" s="514"/>
      <c r="L733" s="514"/>
      <c r="M733" s="1"/>
      <c r="N733" s="1"/>
      <c r="O733" s="1"/>
      <c r="P733" s="1"/>
      <c r="Q733" s="1"/>
      <c r="R733" s="1"/>
      <c r="S733" s="1"/>
      <c r="T733" s="1"/>
      <c r="U733" s="1"/>
      <c r="V733" s="1"/>
      <c r="W733" s="1"/>
      <c r="X733" s="1"/>
      <c r="Y733" s="1"/>
      <c r="Z733" s="1"/>
    </row>
    <row r="734" spans="1:26" ht="46.5" customHeight="1">
      <c r="A734" s="95"/>
      <c r="B734" s="1"/>
      <c r="C734" s="1"/>
      <c r="D734" s="429"/>
      <c r="E734" s="33"/>
      <c r="F734" s="1"/>
      <c r="G734" s="1"/>
      <c r="H734" s="110"/>
      <c r="I734" s="110"/>
      <c r="J734" s="453"/>
      <c r="K734" s="514"/>
      <c r="L734" s="514"/>
      <c r="M734" s="1"/>
      <c r="N734" s="1"/>
      <c r="O734" s="1"/>
      <c r="P734" s="1"/>
      <c r="Q734" s="1"/>
      <c r="R734" s="1"/>
      <c r="S734" s="1"/>
      <c r="T734" s="1"/>
      <c r="U734" s="1"/>
      <c r="V734" s="1"/>
      <c r="W734" s="1"/>
      <c r="X734" s="1"/>
      <c r="Y734" s="1"/>
      <c r="Z734" s="1"/>
    </row>
    <row r="735" spans="1:26" ht="46.5" customHeight="1">
      <c r="A735" s="95"/>
      <c r="B735" s="1"/>
      <c r="C735" s="1"/>
      <c r="D735" s="429"/>
      <c r="E735" s="33"/>
      <c r="F735" s="1"/>
      <c r="G735" s="1"/>
      <c r="H735" s="110"/>
      <c r="I735" s="110"/>
      <c r="J735" s="453"/>
      <c r="K735" s="514"/>
      <c r="L735" s="514"/>
      <c r="M735" s="1"/>
      <c r="N735" s="1"/>
      <c r="O735" s="1"/>
      <c r="P735" s="1"/>
      <c r="Q735" s="1"/>
      <c r="R735" s="1"/>
      <c r="S735" s="1"/>
      <c r="T735" s="1"/>
      <c r="U735" s="1"/>
      <c r="V735" s="1"/>
      <c r="W735" s="1"/>
      <c r="X735" s="1"/>
      <c r="Y735" s="1"/>
      <c r="Z735" s="1"/>
    </row>
    <row r="736" spans="1:26" ht="46.5" customHeight="1">
      <c r="A736" s="95"/>
      <c r="B736" s="1"/>
      <c r="C736" s="1"/>
      <c r="D736" s="429"/>
      <c r="E736" s="33"/>
      <c r="F736" s="1"/>
      <c r="G736" s="1"/>
      <c r="H736" s="110"/>
      <c r="I736" s="110"/>
      <c r="J736" s="453"/>
      <c r="K736" s="514"/>
      <c r="L736" s="514"/>
      <c r="M736" s="1"/>
      <c r="N736" s="1"/>
      <c r="O736" s="1"/>
      <c r="P736" s="1"/>
      <c r="Q736" s="1"/>
      <c r="R736" s="1"/>
      <c r="S736" s="1"/>
      <c r="T736" s="1"/>
      <c r="U736" s="1"/>
      <c r="V736" s="1"/>
      <c r="W736" s="1"/>
      <c r="X736" s="1"/>
      <c r="Y736" s="1"/>
      <c r="Z736" s="1"/>
    </row>
    <row r="737" spans="1:26" ht="46.5" customHeight="1">
      <c r="A737" s="95"/>
      <c r="B737" s="1"/>
      <c r="C737" s="1"/>
      <c r="D737" s="429"/>
      <c r="E737" s="33"/>
      <c r="F737" s="1"/>
      <c r="G737" s="1"/>
      <c r="H737" s="110"/>
      <c r="I737" s="110"/>
      <c r="J737" s="453"/>
      <c r="K737" s="514"/>
      <c r="L737" s="514"/>
      <c r="M737" s="1"/>
      <c r="N737" s="1"/>
      <c r="O737" s="1"/>
      <c r="P737" s="1"/>
      <c r="Q737" s="1"/>
      <c r="R737" s="1"/>
      <c r="S737" s="1"/>
      <c r="T737" s="1"/>
      <c r="U737" s="1"/>
      <c r="V737" s="1"/>
      <c r="W737" s="1"/>
      <c r="X737" s="1"/>
      <c r="Y737" s="1"/>
      <c r="Z737" s="1"/>
    </row>
    <row r="738" spans="1:26" ht="46.5" customHeight="1">
      <c r="A738" s="95"/>
      <c r="B738" s="1"/>
      <c r="C738" s="1"/>
      <c r="D738" s="429"/>
      <c r="E738" s="33"/>
      <c r="F738" s="1"/>
      <c r="G738" s="1"/>
      <c r="H738" s="110"/>
      <c r="I738" s="110"/>
      <c r="J738" s="453"/>
      <c r="K738" s="514"/>
      <c r="L738" s="514"/>
      <c r="M738" s="1"/>
      <c r="N738" s="1"/>
      <c r="O738" s="1"/>
      <c r="P738" s="1"/>
      <c r="Q738" s="1"/>
      <c r="R738" s="1"/>
      <c r="S738" s="1"/>
      <c r="T738" s="1"/>
      <c r="U738" s="1"/>
      <c r="V738" s="1"/>
      <c r="W738" s="1"/>
      <c r="X738" s="1"/>
      <c r="Y738" s="1"/>
      <c r="Z738" s="1"/>
    </row>
    <row r="739" spans="1:26" ht="46.5" customHeight="1">
      <c r="A739" s="95"/>
      <c r="B739" s="1"/>
      <c r="C739" s="1"/>
      <c r="D739" s="429"/>
      <c r="E739" s="33"/>
      <c r="F739" s="1"/>
      <c r="G739" s="1"/>
      <c r="H739" s="110"/>
      <c r="I739" s="110"/>
      <c r="J739" s="453"/>
      <c r="K739" s="514"/>
      <c r="L739" s="514"/>
      <c r="M739" s="1"/>
      <c r="N739" s="1"/>
      <c r="O739" s="1"/>
      <c r="P739" s="1"/>
      <c r="Q739" s="1"/>
      <c r="R739" s="1"/>
      <c r="S739" s="1"/>
      <c r="T739" s="1"/>
      <c r="U739" s="1"/>
      <c r="V739" s="1"/>
      <c r="W739" s="1"/>
      <c r="X739" s="1"/>
      <c r="Y739" s="1"/>
      <c r="Z739" s="1"/>
    </row>
    <row r="740" spans="1:26" ht="46.5" customHeight="1">
      <c r="A740" s="95"/>
      <c r="B740" s="1"/>
      <c r="C740" s="1"/>
      <c r="D740" s="429"/>
      <c r="E740" s="33"/>
      <c r="F740" s="1"/>
      <c r="G740" s="1"/>
      <c r="H740" s="110"/>
      <c r="I740" s="110"/>
      <c r="J740" s="453"/>
      <c r="K740" s="514"/>
      <c r="L740" s="514"/>
      <c r="M740" s="1"/>
      <c r="N740" s="1"/>
      <c r="O740" s="1"/>
      <c r="P740" s="1"/>
      <c r="Q740" s="1"/>
      <c r="R740" s="1"/>
      <c r="S740" s="1"/>
      <c r="T740" s="1"/>
      <c r="U740" s="1"/>
      <c r="V740" s="1"/>
      <c r="W740" s="1"/>
      <c r="X740" s="1"/>
      <c r="Y740" s="1"/>
      <c r="Z740" s="1"/>
    </row>
    <row r="741" spans="1:26" ht="46.5" customHeight="1">
      <c r="A741" s="95"/>
      <c r="B741" s="1"/>
      <c r="C741" s="1"/>
      <c r="D741" s="429"/>
      <c r="E741" s="33"/>
      <c r="F741" s="1"/>
      <c r="G741" s="1"/>
      <c r="H741" s="110"/>
      <c r="I741" s="110"/>
      <c r="J741" s="453"/>
      <c r="K741" s="514"/>
      <c r="L741" s="514"/>
      <c r="M741" s="1"/>
      <c r="N741" s="1"/>
      <c r="O741" s="1"/>
      <c r="P741" s="1"/>
      <c r="Q741" s="1"/>
      <c r="R741" s="1"/>
      <c r="S741" s="1"/>
      <c r="T741" s="1"/>
      <c r="U741" s="1"/>
      <c r="V741" s="1"/>
      <c r="W741" s="1"/>
      <c r="X741" s="1"/>
      <c r="Y741" s="1"/>
      <c r="Z741" s="1"/>
    </row>
    <row r="742" spans="1:26" ht="46.5" customHeight="1">
      <c r="A742" s="95"/>
      <c r="B742" s="1"/>
      <c r="C742" s="1"/>
      <c r="D742" s="429"/>
      <c r="E742" s="33"/>
      <c r="F742" s="1"/>
      <c r="G742" s="1"/>
      <c r="H742" s="110"/>
      <c r="I742" s="110"/>
      <c r="J742" s="453"/>
      <c r="K742" s="514"/>
      <c r="L742" s="514"/>
      <c r="M742" s="1"/>
      <c r="N742" s="1"/>
      <c r="O742" s="1"/>
      <c r="P742" s="1"/>
      <c r="Q742" s="1"/>
      <c r="R742" s="1"/>
      <c r="S742" s="1"/>
      <c r="T742" s="1"/>
      <c r="U742" s="1"/>
      <c r="V742" s="1"/>
      <c r="W742" s="1"/>
      <c r="X742" s="1"/>
      <c r="Y742" s="1"/>
      <c r="Z742" s="1"/>
    </row>
    <row r="743" spans="1:26" ht="46.5" customHeight="1">
      <c r="A743" s="95"/>
      <c r="B743" s="1"/>
      <c r="C743" s="1"/>
      <c r="D743" s="429"/>
      <c r="E743" s="33"/>
      <c r="F743" s="1"/>
      <c r="G743" s="1"/>
      <c r="H743" s="110"/>
      <c r="I743" s="110"/>
      <c r="J743" s="453"/>
      <c r="K743" s="514"/>
      <c r="L743" s="514"/>
      <c r="M743" s="1"/>
      <c r="N743" s="1"/>
      <c r="O743" s="1"/>
      <c r="P743" s="1"/>
      <c r="Q743" s="1"/>
      <c r="R743" s="1"/>
      <c r="S743" s="1"/>
      <c r="T743" s="1"/>
      <c r="U743" s="1"/>
      <c r="V743" s="1"/>
      <c r="W743" s="1"/>
      <c r="X743" s="1"/>
      <c r="Y743" s="1"/>
      <c r="Z743" s="1"/>
    </row>
    <row r="744" spans="1:26" ht="46.5" customHeight="1">
      <c r="A744" s="95"/>
      <c r="B744" s="1"/>
      <c r="C744" s="1"/>
      <c r="D744" s="429"/>
      <c r="E744" s="33"/>
      <c r="F744" s="1"/>
      <c r="G744" s="1"/>
      <c r="H744" s="110"/>
      <c r="I744" s="110"/>
      <c r="J744" s="453"/>
      <c r="K744" s="514"/>
      <c r="L744" s="514"/>
      <c r="M744" s="1"/>
      <c r="N744" s="1"/>
      <c r="O744" s="1"/>
      <c r="P744" s="1"/>
      <c r="Q744" s="1"/>
      <c r="R744" s="1"/>
      <c r="S744" s="1"/>
      <c r="T744" s="1"/>
      <c r="U744" s="1"/>
      <c r="V744" s="1"/>
      <c r="W744" s="1"/>
      <c r="X744" s="1"/>
      <c r="Y744" s="1"/>
      <c r="Z744" s="1"/>
    </row>
    <row r="745" spans="1:26" ht="46.5" customHeight="1">
      <c r="A745" s="95"/>
      <c r="B745" s="1"/>
      <c r="C745" s="1"/>
      <c r="D745" s="429"/>
      <c r="E745" s="33"/>
      <c r="F745" s="1"/>
      <c r="G745" s="1"/>
      <c r="H745" s="110"/>
      <c r="I745" s="110"/>
      <c r="J745" s="453"/>
      <c r="K745" s="514"/>
      <c r="L745" s="514"/>
      <c r="M745" s="1"/>
      <c r="N745" s="1"/>
      <c r="O745" s="1"/>
      <c r="P745" s="1"/>
      <c r="Q745" s="1"/>
      <c r="R745" s="1"/>
      <c r="S745" s="1"/>
      <c r="T745" s="1"/>
      <c r="U745" s="1"/>
      <c r="V745" s="1"/>
      <c r="W745" s="1"/>
      <c r="X745" s="1"/>
      <c r="Y745" s="1"/>
      <c r="Z745" s="1"/>
    </row>
    <row r="746" spans="1:26" ht="46.5" customHeight="1">
      <c r="A746" s="95"/>
      <c r="B746" s="1"/>
      <c r="C746" s="1"/>
      <c r="D746" s="429"/>
      <c r="E746" s="33"/>
      <c r="F746" s="1"/>
      <c r="G746" s="1"/>
      <c r="H746" s="110"/>
      <c r="I746" s="110"/>
      <c r="J746" s="453"/>
      <c r="K746" s="514"/>
      <c r="L746" s="514"/>
      <c r="M746" s="1"/>
      <c r="N746" s="1"/>
      <c r="O746" s="1"/>
      <c r="P746" s="1"/>
      <c r="Q746" s="1"/>
      <c r="R746" s="1"/>
      <c r="S746" s="1"/>
      <c r="T746" s="1"/>
      <c r="U746" s="1"/>
      <c r="V746" s="1"/>
      <c r="W746" s="1"/>
      <c r="X746" s="1"/>
      <c r="Y746" s="1"/>
      <c r="Z746" s="1"/>
    </row>
    <row r="747" spans="1:26" ht="46.5" customHeight="1">
      <c r="A747" s="95"/>
      <c r="B747" s="1"/>
      <c r="C747" s="1"/>
      <c r="D747" s="429"/>
      <c r="E747" s="33"/>
      <c r="F747" s="1"/>
      <c r="G747" s="1"/>
      <c r="H747" s="110"/>
      <c r="I747" s="110"/>
      <c r="J747" s="453"/>
      <c r="K747" s="514"/>
      <c r="L747" s="514"/>
      <c r="M747" s="1"/>
      <c r="N747" s="1"/>
      <c r="O747" s="1"/>
      <c r="P747" s="1"/>
      <c r="Q747" s="1"/>
      <c r="R747" s="1"/>
      <c r="S747" s="1"/>
      <c r="T747" s="1"/>
      <c r="U747" s="1"/>
      <c r="V747" s="1"/>
      <c r="W747" s="1"/>
      <c r="X747" s="1"/>
      <c r="Y747" s="1"/>
      <c r="Z747" s="1"/>
    </row>
    <row r="748" spans="1:26" ht="46.5" customHeight="1">
      <c r="A748" s="95"/>
      <c r="B748" s="1"/>
      <c r="C748" s="1"/>
      <c r="D748" s="429"/>
      <c r="E748" s="33"/>
      <c r="F748" s="1"/>
      <c r="G748" s="1"/>
      <c r="H748" s="110"/>
      <c r="I748" s="110"/>
      <c r="J748" s="453"/>
      <c r="K748" s="514"/>
      <c r="L748" s="514"/>
      <c r="M748" s="1"/>
      <c r="N748" s="1"/>
      <c r="O748" s="1"/>
      <c r="P748" s="1"/>
      <c r="Q748" s="1"/>
      <c r="R748" s="1"/>
      <c r="S748" s="1"/>
      <c r="T748" s="1"/>
      <c r="U748" s="1"/>
      <c r="V748" s="1"/>
      <c r="W748" s="1"/>
      <c r="X748" s="1"/>
      <c r="Y748" s="1"/>
      <c r="Z748" s="1"/>
    </row>
    <row r="749" spans="1:26" ht="46.5" customHeight="1">
      <c r="A749" s="95"/>
      <c r="B749" s="1"/>
      <c r="C749" s="1"/>
      <c r="D749" s="429"/>
      <c r="E749" s="33"/>
      <c r="F749" s="1"/>
      <c r="G749" s="1"/>
      <c r="H749" s="110"/>
      <c r="I749" s="110"/>
      <c r="J749" s="453"/>
      <c r="K749" s="514"/>
      <c r="L749" s="514"/>
      <c r="M749" s="1"/>
      <c r="N749" s="1"/>
      <c r="O749" s="1"/>
      <c r="P749" s="1"/>
      <c r="Q749" s="1"/>
      <c r="R749" s="1"/>
      <c r="S749" s="1"/>
      <c r="T749" s="1"/>
      <c r="U749" s="1"/>
      <c r="V749" s="1"/>
      <c r="W749" s="1"/>
      <c r="X749" s="1"/>
      <c r="Y749" s="1"/>
      <c r="Z749" s="1"/>
    </row>
    <row r="750" spans="1:26" ht="46.5" customHeight="1">
      <c r="A750" s="95"/>
      <c r="B750" s="1"/>
      <c r="C750" s="1"/>
      <c r="D750" s="429"/>
      <c r="E750" s="33"/>
      <c r="F750" s="1"/>
      <c r="G750" s="1"/>
      <c r="H750" s="110"/>
      <c r="I750" s="110"/>
      <c r="J750" s="453"/>
      <c r="K750" s="514"/>
      <c r="L750" s="514"/>
      <c r="M750" s="1"/>
      <c r="N750" s="1"/>
      <c r="O750" s="1"/>
      <c r="P750" s="1"/>
      <c r="Q750" s="1"/>
      <c r="R750" s="1"/>
      <c r="S750" s="1"/>
      <c r="T750" s="1"/>
      <c r="U750" s="1"/>
      <c r="V750" s="1"/>
      <c r="W750" s="1"/>
      <c r="X750" s="1"/>
      <c r="Y750" s="1"/>
      <c r="Z750" s="1"/>
    </row>
    <row r="751" spans="1:26" ht="46.5" customHeight="1">
      <c r="A751" s="95"/>
      <c r="B751" s="1"/>
      <c r="C751" s="1"/>
      <c r="D751" s="429"/>
      <c r="E751" s="33"/>
      <c r="F751" s="1"/>
      <c r="G751" s="1"/>
      <c r="H751" s="110"/>
      <c r="I751" s="110"/>
      <c r="J751" s="453"/>
      <c r="K751" s="514"/>
      <c r="L751" s="514"/>
      <c r="M751" s="1"/>
      <c r="N751" s="1"/>
      <c r="O751" s="1"/>
      <c r="P751" s="1"/>
      <c r="Q751" s="1"/>
      <c r="R751" s="1"/>
      <c r="S751" s="1"/>
      <c r="T751" s="1"/>
      <c r="U751" s="1"/>
      <c r="V751" s="1"/>
      <c r="W751" s="1"/>
      <c r="X751" s="1"/>
      <c r="Y751" s="1"/>
      <c r="Z751" s="1"/>
    </row>
    <row r="752" spans="1:26" ht="46.5" customHeight="1">
      <c r="A752" s="95"/>
      <c r="B752" s="1"/>
      <c r="C752" s="1"/>
      <c r="D752" s="429"/>
      <c r="E752" s="33"/>
      <c r="F752" s="1"/>
      <c r="G752" s="1"/>
      <c r="H752" s="110"/>
      <c r="I752" s="110"/>
      <c r="J752" s="453"/>
      <c r="K752" s="514"/>
      <c r="L752" s="514"/>
      <c r="M752" s="1"/>
      <c r="N752" s="1"/>
      <c r="O752" s="1"/>
      <c r="P752" s="1"/>
      <c r="Q752" s="1"/>
      <c r="R752" s="1"/>
      <c r="S752" s="1"/>
      <c r="T752" s="1"/>
      <c r="U752" s="1"/>
      <c r="V752" s="1"/>
      <c r="W752" s="1"/>
      <c r="X752" s="1"/>
      <c r="Y752" s="1"/>
      <c r="Z752" s="1"/>
    </row>
    <row r="753" spans="1:26" ht="46.5" customHeight="1">
      <c r="A753" s="95"/>
      <c r="B753" s="1"/>
      <c r="C753" s="1"/>
      <c r="D753" s="429"/>
      <c r="E753" s="33"/>
      <c r="F753" s="1"/>
      <c r="G753" s="1"/>
      <c r="H753" s="110"/>
      <c r="I753" s="110"/>
      <c r="J753" s="453"/>
      <c r="K753" s="514"/>
      <c r="L753" s="514"/>
      <c r="M753" s="1"/>
      <c r="N753" s="1"/>
      <c r="O753" s="1"/>
      <c r="P753" s="1"/>
      <c r="Q753" s="1"/>
      <c r="R753" s="1"/>
      <c r="S753" s="1"/>
      <c r="T753" s="1"/>
      <c r="U753" s="1"/>
      <c r="V753" s="1"/>
      <c r="W753" s="1"/>
      <c r="X753" s="1"/>
      <c r="Y753" s="1"/>
      <c r="Z753" s="1"/>
    </row>
    <row r="754" spans="1:26" ht="46.5" customHeight="1">
      <c r="A754" s="95"/>
      <c r="B754" s="1"/>
      <c r="C754" s="1"/>
      <c r="D754" s="429"/>
      <c r="E754" s="33"/>
      <c r="F754" s="1"/>
      <c r="G754" s="1"/>
      <c r="H754" s="110"/>
      <c r="I754" s="110"/>
      <c r="J754" s="453"/>
      <c r="K754" s="514"/>
      <c r="L754" s="514"/>
      <c r="M754" s="1"/>
      <c r="N754" s="1"/>
      <c r="O754" s="1"/>
      <c r="P754" s="1"/>
      <c r="Q754" s="1"/>
      <c r="R754" s="1"/>
      <c r="S754" s="1"/>
      <c r="T754" s="1"/>
      <c r="U754" s="1"/>
      <c r="V754" s="1"/>
      <c r="W754" s="1"/>
      <c r="X754" s="1"/>
      <c r="Y754" s="1"/>
      <c r="Z754" s="1"/>
    </row>
    <row r="755" spans="1:26" ht="46.5" customHeight="1">
      <c r="A755" s="95"/>
      <c r="B755" s="1"/>
      <c r="C755" s="1"/>
      <c r="D755" s="429"/>
      <c r="E755" s="33"/>
      <c r="F755" s="1"/>
      <c r="G755" s="1"/>
      <c r="H755" s="110"/>
      <c r="I755" s="110"/>
      <c r="J755" s="453"/>
      <c r="K755" s="514"/>
      <c r="L755" s="514"/>
      <c r="M755" s="1"/>
      <c r="N755" s="1"/>
      <c r="O755" s="1"/>
      <c r="P755" s="1"/>
      <c r="Q755" s="1"/>
      <c r="R755" s="1"/>
      <c r="S755" s="1"/>
      <c r="T755" s="1"/>
      <c r="U755" s="1"/>
      <c r="V755" s="1"/>
      <c r="W755" s="1"/>
      <c r="X755" s="1"/>
      <c r="Y755" s="1"/>
      <c r="Z755" s="1"/>
    </row>
    <row r="756" spans="1:26" ht="46.5" customHeight="1">
      <c r="A756" s="95"/>
      <c r="B756" s="1"/>
      <c r="C756" s="1"/>
      <c r="D756" s="429"/>
      <c r="E756" s="33"/>
      <c r="F756" s="1"/>
      <c r="G756" s="1"/>
      <c r="H756" s="110"/>
      <c r="I756" s="110"/>
      <c r="J756" s="453"/>
      <c r="K756" s="514"/>
      <c r="L756" s="514"/>
      <c r="M756" s="1"/>
      <c r="N756" s="1"/>
      <c r="O756" s="1"/>
      <c r="P756" s="1"/>
      <c r="Q756" s="1"/>
      <c r="R756" s="1"/>
      <c r="S756" s="1"/>
      <c r="T756" s="1"/>
      <c r="U756" s="1"/>
      <c r="V756" s="1"/>
      <c r="W756" s="1"/>
      <c r="X756" s="1"/>
      <c r="Y756" s="1"/>
      <c r="Z756" s="1"/>
    </row>
    <row r="757" spans="1:26" ht="46.5" customHeight="1">
      <c r="A757" s="95"/>
      <c r="B757" s="1"/>
      <c r="C757" s="1"/>
      <c r="D757" s="429"/>
      <c r="E757" s="33"/>
      <c r="F757" s="1"/>
      <c r="G757" s="1"/>
      <c r="H757" s="110"/>
      <c r="I757" s="110"/>
      <c r="J757" s="453"/>
      <c r="K757" s="514"/>
      <c r="L757" s="514"/>
      <c r="M757" s="1"/>
      <c r="N757" s="1"/>
      <c r="O757" s="1"/>
      <c r="P757" s="1"/>
      <c r="Q757" s="1"/>
      <c r="R757" s="1"/>
      <c r="S757" s="1"/>
      <c r="T757" s="1"/>
      <c r="U757" s="1"/>
      <c r="V757" s="1"/>
      <c r="W757" s="1"/>
      <c r="X757" s="1"/>
      <c r="Y757" s="1"/>
      <c r="Z757" s="1"/>
    </row>
    <row r="758" spans="1:26" ht="46.5" customHeight="1">
      <c r="A758" s="95"/>
      <c r="B758" s="1"/>
      <c r="C758" s="1"/>
      <c r="D758" s="429"/>
      <c r="E758" s="33"/>
      <c r="F758" s="1"/>
      <c r="G758" s="1"/>
      <c r="H758" s="110"/>
      <c r="I758" s="110"/>
      <c r="J758" s="453"/>
      <c r="K758" s="514"/>
      <c r="L758" s="514"/>
      <c r="M758" s="1"/>
      <c r="N758" s="1"/>
      <c r="O758" s="1"/>
      <c r="P758" s="1"/>
      <c r="Q758" s="1"/>
      <c r="R758" s="1"/>
      <c r="S758" s="1"/>
      <c r="T758" s="1"/>
      <c r="U758" s="1"/>
      <c r="V758" s="1"/>
      <c r="W758" s="1"/>
      <c r="X758" s="1"/>
      <c r="Y758" s="1"/>
      <c r="Z758" s="1"/>
    </row>
    <row r="759" spans="1:26" ht="46.5" customHeight="1">
      <c r="A759" s="95"/>
      <c r="B759" s="1"/>
      <c r="C759" s="1"/>
      <c r="D759" s="429"/>
      <c r="E759" s="33"/>
      <c r="F759" s="1"/>
      <c r="G759" s="1"/>
      <c r="H759" s="110"/>
      <c r="I759" s="110"/>
      <c r="J759" s="453"/>
      <c r="K759" s="514"/>
      <c r="L759" s="514"/>
      <c r="M759" s="1"/>
      <c r="N759" s="1"/>
      <c r="O759" s="1"/>
      <c r="P759" s="1"/>
      <c r="Q759" s="1"/>
      <c r="R759" s="1"/>
      <c r="S759" s="1"/>
      <c r="T759" s="1"/>
      <c r="U759" s="1"/>
      <c r="V759" s="1"/>
      <c r="W759" s="1"/>
      <c r="X759" s="1"/>
      <c r="Y759" s="1"/>
      <c r="Z759" s="1"/>
    </row>
    <row r="760" spans="1:26" ht="46.5" customHeight="1">
      <c r="A760" s="95"/>
      <c r="B760" s="1"/>
      <c r="C760" s="1"/>
      <c r="D760" s="429"/>
      <c r="E760" s="33"/>
      <c r="F760" s="1"/>
      <c r="G760" s="1"/>
      <c r="H760" s="110"/>
      <c r="I760" s="110"/>
      <c r="J760" s="453"/>
      <c r="K760" s="514"/>
      <c r="L760" s="514"/>
      <c r="M760" s="1"/>
      <c r="N760" s="1"/>
      <c r="O760" s="1"/>
      <c r="P760" s="1"/>
      <c r="Q760" s="1"/>
      <c r="R760" s="1"/>
      <c r="S760" s="1"/>
      <c r="T760" s="1"/>
      <c r="U760" s="1"/>
      <c r="V760" s="1"/>
      <c r="W760" s="1"/>
      <c r="X760" s="1"/>
      <c r="Y760" s="1"/>
      <c r="Z760" s="1"/>
    </row>
    <row r="761" spans="1:26" ht="46.5" customHeight="1">
      <c r="A761" s="95"/>
      <c r="B761" s="1"/>
      <c r="C761" s="1"/>
      <c r="D761" s="429"/>
      <c r="E761" s="33"/>
      <c r="F761" s="1"/>
      <c r="G761" s="1"/>
      <c r="H761" s="110"/>
      <c r="I761" s="110"/>
      <c r="J761" s="453"/>
      <c r="K761" s="514"/>
      <c r="L761" s="514"/>
      <c r="M761" s="1"/>
      <c r="N761" s="1"/>
      <c r="O761" s="1"/>
      <c r="P761" s="1"/>
      <c r="Q761" s="1"/>
      <c r="R761" s="1"/>
      <c r="S761" s="1"/>
      <c r="T761" s="1"/>
      <c r="U761" s="1"/>
      <c r="V761" s="1"/>
      <c r="W761" s="1"/>
      <c r="X761" s="1"/>
      <c r="Y761" s="1"/>
      <c r="Z761" s="1"/>
    </row>
    <row r="762" spans="1:26" ht="46.5" customHeight="1">
      <c r="A762" s="95"/>
      <c r="B762" s="1"/>
      <c r="C762" s="1"/>
      <c r="D762" s="429"/>
      <c r="E762" s="33"/>
      <c r="F762" s="1"/>
      <c r="G762" s="1"/>
      <c r="H762" s="110"/>
      <c r="I762" s="110"/>
      <c r="J762" s="453"/>
      <c r="K762" s="514"/>
      <c r="L762" s="514"/>
      <c r="M762" s="1"/>
      <c r="N762" s="1"/>
      <c r="O762" s="1"/>
      <c r="P762" s="1"/>
      <c r="Q762" s="1"/>
      <c r="R762" s="1"/>
      <c r="S762" s="1"/>
      <c r="T762" s="1"/>
      <c r="U762" s="1"/>
      <c r="V762" s="1"/>
      <c r="W762" s="1"/>
      <c r="X762" s="1"/>
      <c r="Y762" s="1"/>
      <c r="Z762" s="1"/>
    </row>
    <row r="763" spans="1:26" ht="46.5" customHeight="1">
      <c r="A763" s="95"/>
      <c r="B763" s="1"/>
      <c r="C763" s="1"/>
      <c r="D763" s="429"/>
      <c r="E763" s="33"/>
      <c r="F763" s="1"/>
      <c r="G763" s="1"/>
      <c r="H763" s="110"/>
      <c r="I763" s="110"/>
      <c r="J763" s="453"/>
      <c r="K763" s="514"/>
      <c r="L763" s="514"/>
      <c r="M763" s="1"/>
      <c r="N763" s="1"/>
      <c r="O763" s="1"/>
      <c r="P763" s="1"/>
      <c r="Q763" s="1"/>
      <c r="R763" s="1"/>
      <c r="S763" s="1"/>
      <c r="T763" s="1"/>
      <c r="U763" s="1"/>
      <c r="V763" s="1"/>
      <c r="W763" s="1"/>
      <c r="X763" s="1"/>
      <c r="Y763" s="1"/>
      <c r="Z763" s="1"/>
    </row>
    <row r="764" spans="1:26" ht="46.5" customHeight="1">
      <c r="A764" s="95"/>
      <c r="B764" s="1"/>
      <c r="C764" s="1"/>
      <c r="D764" s="429"/>
      <c r="E764" s="33"/>
      <c r="F764" s="1"/>
      <c r="G764" s="1"/>
      <c r="H764" s="110"/>
      <c r="I764" s="110"/>
      <c r="J764" s="453"/>
      <c r="K764" s="514"/>
      <c r="L764" s="514"/>
      <c r="M764" s="1"/>
      <c r="N764" s="1"/>
      <c r="O764" s="1"/>
      <c r="P764" s="1"/>
      <c r="Q764" s="1"/>
      <c r="R764" s="1"/>
      <c r="S764" s="1"/>
      <c r="T764" s="1"/>
      <c r="U764" s="1"/>
      <c r="V764" s="1"/>
      <c r="W764" s="1"/>
      <c r="X764" s="1"/>
      <c r="Y764" s="1"/>
      <c r="Z764" s="1"/>
    </row>
    <row r="765" spans="1:26" ht="46.5" customHeight="1">
      <c r="A765" s="95"/>
      <c r="B765" s="1"/>
      <c r="C765" s="1"/>
      <c r="D765" s="429"/>
      <c r="E765" s="33"/>
      <c r="F765" s="1"/>
      <c r="G765" s="1"/>
      <c r="H765" s="110"/>
      <c r="I765" s="110"/>
      <c r="J765" s="453"/>
      <c r="K765" s="514"/>
      <c r="L765" s="514"/>
      <c r="M765" s="1"/>
      <c r="N765" s="1"/>
      <c r="O765" s="1"/>
      <c r="P765" s="1"/>
      <c r="Q765" s="1"/>
      <c r="R765" s="1"/>
      <c r="S765" s="1"/>
      <c r="T765" s="1"/>
      <c r="U765" s="1"/>
      <c r="V765" s="1"/>
      <c r="W765" s="1"/>
      <c r="X765" s="1"/>
      <c r="Y765" s="1"/>
      <c r="Z765" s="1"/>
    </row>
    <row r="766" spans="1:26" ht="46.5" customHeight="1">
      <c r="A766" s="95"/>
      <c r="B766" s="1"/>
      <c r="C766" s="1"/>
      <c r="D766" s="429"/>
      <c r="E766" s="33"/>
      <c r="F766" s="1"/>
      <c r="G766" s="1"/>
      <c r="H766" s="110"/>
      <c r="I766" s="110"/>
      <c r="J766" s="453"/>
      <c r="K766" s="514"/>
      <c r="L766" s="514"/>
      <c r="M766" s="1"/>
      <c r="N766" s="1"/>
      <c r="O766" s="1"/>
      <c r="P766" s="1"/>
      <c r="Q766" s="1"/>
      <c r="R766" s="1"/>
      <c r="S766" s="1"/>
      <c r="T766" s="1"/>
      <c r="U766" s="1"/>
      <c r="V766" s="1"/>
      <c r="W766" s="1"/>
      <c r="X766" s="1"/>
      <c r="Y766" s="1"/>
      <c r="Z766" s="1"/>
    </row>
    <row r="767" spans="1:26" ht="46.5" customHeight="1">
      <c r="A767" s="95"/>
      <c r="B767" s="1"/>
      <c r="C767" s="1"/>
      <c r="D767" s="429"/>
      <c r="E767" s="33"/>
      <c r="F767" s="1"/>
      <c r="G767" s="1"/>
      <c r="H767" s="110"/>
      <c r="I767" s="110"/>
      <c r="J767" s="453"/>
      <c r="K767" s="514"/>
      <c r="L767" s="514"/>
      <c r="M767" s="1"/>
      <c r="N767" s="1"/>
      <c r="O767" s="1"/>
      <c r="P767" s="1"/>
      <c r="Q767" s="1"/>
      <c r="R767" s="1"/>
      <c r="S767" s="1"/>
      <c r="T767" s="1"/>
      <c r="U767" s="1"/>
      <c r="V767" s="1"/>
      <c r="W767" s="1"/>
      <c r="X767" s="1"/>
      <c r="Y767" s="1"/>
      <c r="Z767" s="1"/>
    </row>
    <row r="768" spans="1:26" ht="46.5" customHeight="1">
      <c r="A768" s="95"/>
      <c r="B768" s="1"/>
      <c r="C768" s="1"/>
      <c r="D768" s="429"/>
      <c r="E768" s="33"/>
      <c r="F768" s="1"/>
      <c r="G768" s="1"/>
      <c r="H768" s="110"/>
      <c r="I768" s="110"/>
      <c r="J768" s="453"/>
      <c r="K768" s="514"/>
      <c r="L768" s="514"/>
      <c r="M768" s="1"/>
      <c r="N768" s="1"/>
      <c r="O768" s="1"/>
      <c r="P768" s="1"/>
      <c r="Q768" s="1"/>
      <c r="R768" s="1"/>
      <c r="S768" s="1"/>
      <c r="T768" s="1"/>
      <c r="U768" s="1"/>
      <c r="V768" s="1"/>
      <c r="W768" s="1"/>
      <c r="X768" s="1"/>
      <c r="Y768" s="1"/>
      <c r="Z768" s="1"/>
    </row>
    <row r="769" spans="1:26" ht="46.5" customHeight="1">
      <c r="A769" s="95"/>
      <c r="B769" s="1"/>
      <c r="C769" s="1"/>
      <c r="D769" s="429"/>
      <c r="E769" s="33"/>
      <c r="F769" s="1"/>
      <c r="G769" s="1"/>
      <c r="H769" s="110"/>
      <c r="I769" s="110"/>
      <c r="J769" s="453"/>
      <c r="K769" s="514"/>
      <c r="L769" s="514"/>
      <c r="M769" s="1"/>
      <c r="N769" s="1"/>
      <c r="O769" s="1"/>
      <c r="P769" s="1"/>
      <c r="Q769" s="1"/>
      <c r="R769" s="1"/>
      <c r="S769" s="1"/>
      <c r="T769" s="1"/>
      <c r="U769" s="1"/>
      <c r="V769" s="1"/>
      <c r="W769" s="1"/>
      <c r="X769" s="1"/>
      <c r="Y769" s="1"/>
      <c r="Z769" s="1"/>
    </row>
    <row r="770" spans="1:26" ht="46.5" customHeight="1">
      <c r="A770" s="95"/>
      <c r="B770" s="1"/>
      <c r="C770" s="1"/>
      <c r="D770" s="429"/>
      <c r="E770" s="33"/>
      <c r="F770" s="1"/>
      <c r="G770" s="1"/>
      <c r="H770" s="110"/>
      <c r="I770" s="110"/>
      <c r="J770" s="453"/>
      <c r="K770" s="514"/>
      <c r="L770" s="514"/>
      <c r="M770" s="1"/>
      <c r="N770" s="1"/>
      <c r="O770" s="1"/>
      <c r="P770" s="1"/>
      <c r="Q770" s="1"/>
      <c r="R770" s="1"/>
      <c r="S770" s="1"/>
      <c r="T770" s="1"/>
      <c r="U770" s="1"/>
      <c r="V770" s="1"/>
      <c r="W770" s="1"/>
      <c r="X770" s="1"/>
      <c r="Y770" s="1"/>
      <c r="Z770" s="1"/>
    </row>
    <row r="771" spans="1:26" ht="46.5" customHeight="1">
      <c r="A771" s="95"/>
      <c r="B771" s="1"/>
      <c r="C771" s="1"/>
      <c r="D771" s="429"/>
      <c r="E771" s="33"/>
      <c r="F771" s="1"/>
      <c r="G771" s="1"/>
      <c r="H771" s="110"/>
      <c r="I771" s="110"/>
      <c r="J771" s="453"/>
      <c r="K771" s="514"/>
      <c r="L771" s="514"/>
      <c r="M771" s="1"/>
      <c r="N771" s="1"/>
      <c r="O771" s="1"/>
      <c r="P771" s="1"/>
      <c r="Q771" s="1"/>
      <c r="R771" s="1"/>
      <c r="S771" s="1"/>
      <c r="T771" s="1"/>
      <c r="U771" s="1"/>
      <c r="V771" s="1"/>
      <c r="W771" s="1"/>
      <c r="X771" s="1"/>
      <c r="Y771" s="1"/>
      <c r="Z771" s="1"/>
    </row>
    <row r="772" spans="1:26" ht="46.5" customHeight="1">
      <c r="A772" s="95"/>
      <c r="B772" s="1"/>
      <c r="C772" s="1"/>
      <c r="D772" s="429"/>
      <c r="E772" s="33"/>
      <c r="F772" s="1"/>
      <c r="G772" s="1"/>
      <c r="H772" s="110"/>
      <c r="I772" s="110"/>
      <c r="J772" s="453"/>
      <c r="K772" s="514"/>
      <c r="L772" s="514"/>
      <c r="M772" s="1"/>
      <c r="N772" s="1"/>
      <c r="O772" s="1"/>
      <c r="P772" s="1"/>
      <c r="Q772" s="1"/>
      <c r="R772" s="1"/>
      <c r="S772" s="1"/>
      <c r="T772" s="1"/>
      <c r="U772" s="1"/>
      <c r="V772" s="1"/>
      <c r="W772" s="1"/>
      <c r="X772" s="1"/>
      <c r="Y772" s="1"/>
      <c r="Z772" s="1"/>
    </row>
    <row r="773" spans="1:26" ht="46.5" customHeight="1">
      <c r="A773" s="95"/>
      <c r="B773" s="1"/>
      <c r="C773" s="1"/>
      <c r="D773" s="429"/>
      <c r="E773" s="33"/>
      <c r="F773" s="1"/>
      <c r="G773" s="1"/>
      <c r="H773" s="110"/>
      <c r="I773" s="110"/>
      <c r="J773" s="453"/>
      <c r="K773" s="514"/>
      <c r="L773" s="514"/>
      <c r="M773" s="1"/>
      <c r="N773" s="1"/>
      <c r="O773" s="1"/>
      <c r="P773" s="1"/>
      <c r="Q773" s="1"/>
      <c r="R773" s="1"/>
      <c r="S773" s="1"/>
      <c r="T773" s="1"/>
      <c r="U773" s="1"/>
      <c r="V773" s="1"/>
      <c r="W773" s="1"/>
      <c r="X773" s="1"/>
      <c r="Y773" s="1"/>
      <c r="Z773" s="1"/>
    </row>
    <row r="774" spans="1:26" ht="46.5" customHeight="1">
      <c r="A774" s="95"/>
      <c r="B774" s="1"/>
      <c r="C774" s="1"/>
      <c r="D774" s="429"/>
      <c r="E774" s="33"/>
      <c r="F774" s="1"/>
      <c r="G774" s="1"/>
      <c r="H774" s="110"/>
      <c r="I774" s="110"/>
      <c r="J774" s="453"/>
      <c r="K774" s="514"/>
      <c r="L774" s="514"/>
      <c r="M774" s="1"/>
      <c r="N774" s="1"/>
      <c r="O774" s="1"/>
      <c r="P774" s="1"/>
      <c r="Q774" s="1"/>
      <c r="R774" s="1"/>
      <c r="S774" s="1"/>
      <c r="T774" s="1"/>
      <c r="U774" s="1"/>
      <c r="V774" s="1"/>
      <c r="W774" s="1"/>
      <c r="X774" s="1"/>
      <c r="Y774" s="1"/>
      <c r="Z774" s="1"/>
    </row>
    <row r="775" spans="1:26" ht="46.5" customHeight="1">
      <c r="A775" s="95"/>
      <c r="B775" s="1"/>
      <c r="C775" s="1"/>
      <c r="D775" s="429"/>
      <c r="E775" s="33"/>
      <c r="F775" s="1"/>
      <c r="G775" s="1"/>
      <c r="H775" s="110"/>
      <c r="I775" s="110"/>
      <c r="J775" s="453"/>
      <c r="K775" s="514"/>
      <c r="L775" s="514"/>
      <c r="M775" s="1"/>
      <c r="N775" s="1"/>
      <c r="O775" s="1"/>
      <c r="P775" s="1"/>
      <c r="Q775" s="1"/>
      <c r="R775" s="1"/>
      <c r="S775" s="1"/>
      <c r="T775" s="1"/>
      <c r="U775" s="1"/>
      <c r="V775" s="1"/>
      <c r="W775" s="1"/>
      <c r="X775" s="1"/>
      <c r="Y775" s="1"/>
      <c r="Z775" s="1"/>
    </row>
    <row r="776" spans="1:26" ht="46.5" customHeight="1">
      <c r="A776" s="95"/>
      <c r="B776" s="1"/>
      <c r="C776" s="1"/>
      <c r="D776" s="429"/>
      <c r="E776" s="33"/>
      <c r="F776" s="1"/>
      <c r="G776" s="1"/>
      <c r="H776" s="110"/>
      <c r="I776" s="110"/>
      <c r="J776" s="453"/>
      <c r="K776" s="514"/>
      <c r="L776" s="514"/>
      <c r="M776" s="1"/>
      <c r="N776" s="1"/>
      <c r="O776" s="1"/>
      <c r="P776" s="1"/>
      <c r="Q776" s="1"/>
      <c r="R776" s="1"/>
      <c r="S776" s="1"/>
      <c r="T776" s="1"/>
      <c r="U776" s="1"/>
      <c r="V776" s="1"/>
      <c r="W776" s="1"/>
      <c r="X776" s="1"/>
      <c r="Y776" s="1"/>
      <c r="Z776" s="1"/>
    </row>
    <row r="777" spans="1:26" ht="46.5" customHeight="1">
      <c r="A777" s="95"/>
      <c r="B777" s="1"/>
      <c r="C777" s="1"/>
      <c r="D777" s="429"/>
      <c r="E777" s="33"/>
      <c r="F777" s="1"/>
      <c r="G777" s="1"/>
      <c r="H777" s="110"/>
      <c r="I777" s="110"/>
      <c r="J777" s="453"/>
      <c r="K777" s="514"/>
      <c r="L777" s="514"/>
      <c r="M777" s="1"/>
      <c r="N777" s="1"/>
      <c r="O777" s="1"/>
      <c r="P777" s="1"/>
      <c r="Q777" s="1"/>
      <c r="R777" s="1"/>
      <c r="S777" s="1"/>
      <c r="T777" s="1"/>
      <c r="U777" s="1"/>
      <c r="V777" s="1"/>
      <c r="W777" s="1"/>
      <c r="X777" s="1"/>
      <c r="Y777" s="1"/>
      <c r="Z777" s="1"/>
    </row>
    <row r="778" spans="1:26" ht="46.5" customHeight="1">
      <c r="A778" s="95"/>
      <c r="B778" s="1"/>
      <c r="C778" s="1"/>
      <c r="D778" s="429"/>
      <c r="E778" s="33"/>
      <c r="F778" s="1"/>
      <c r="G778" s="1"/>
      <c r="H778" s="110"/>
      <c r="I778" s="110"/>
      <c r="J778" s="453"/>
      <c r="K778" s="514"/>
      <c r="L778" s="514"/>
      <c r="M778" s="1"/>
      <c r="N778" s="1"/>
      <c r="O778" s="1"/>
      <c r="P778" s="1"/>
      <c r="Q778" s="1"/>
      <c r="R778" s="1"/>
      <c r="S778" s="1"/>
      <c r="T778" s="1"/>
      <c r="U778" s="1"/>
      <c r="V778" s="1"/>
      <c r="W778" s="1"/>
      <c r="X778" s="1"/>
      <c r="Y778" s="1"/>
      <c r="Z778" s="1"/>
    </row>
    <row r="779" spans="1:26" ht="46.5" customHeight="1">
      <c r="A779" s="95"/>
      <c r="B779" s="1"/>
      <c r="C779" s="1"/>
      <c r="D779" s="429"/>
      <c r="E779" s="33"/>
      <c r="F779" s="1"/>
      <c r="G779" s="1"/>
      <c r="H779" s="110"/>
      <c r="I779" s="110"/>
      <c r="J779" s="453"/>
      <c r="K779" s="514"/>
      <c r="L779" s="514"/>
      <c r="M779" s="1"/>
      <c r="N779" s="1"/>
      <c r="O779" s="1"/>
      <c r="P779" s="1"/>
      <c r="Q779" s="1"/>
      <c r="R779" s="1"/>
      <c r="S779" s="1"/>
      <c r="T779" s="1"/>
      <c r="U779" s="1"/>
      <c r="V779" s="1"/>
      <c r="W779" s="1"/>
      <c r="X779" s="1"/>
      <c r="Y779" s="1"/>
      <c r="Z779" s="1"/>
    </row>
    <row r="780" spans="1:26" ht="46.5" customHeight="1">
      <c r="A780" s="95"/>
      <c r="B780" s="1"/>
      <c r="C780" s="1"/>
      <c r="D780" s="429"/>
      <c r="E780" s="33"/>
      <c r="F780" s="1"/>
      <c r="G780" s="1"/>
      <c r="H780" s="110"/>
      <c r="I780" s="110"/>
      <c r="J780" s="453"/>
      <c r="K780" s="514"/>
      <c r="L780" s="514"/>
      <c r="M780" s="1"/>
      <c r="N780" s="1"/>
      <c r="O780" s="1"/>
      <c r="P780" s="1"/>
      <c r="Q780" s="1"/>
      <c r="R780" s="1"/>
      <c r="S780" s="1"/>
      <c r="T780" s="1"/>
      <c r="U780" s="1"/>
      <c r="V780" s="1"/>
      <c r="W780" s="1"/>
      <c r="X780" s="1"/>
      <c r="Y780" s="1"/>
      <c r="Z780" s="1"/>
    </row>
    <row r="781" spans="1:26" ht="46.5" customHeight="1">
      <c r="A781" s="95"/>
      <c r="B781" s="1"/>
      <c r="C781" s="1"/>
      <c r="D781" s="429"/>
      <c r="E781" s="33"/>
      <c r="F781" s="1"/>
      <c r="G781" s="1"/>
      <c r="H781" s="110"/>
      <c r="I781" s="110"/>
      <c r="J781" s="453"/>
      <c r="K781" s="514"/>
      <c r="L781" s="514"/>
      <c r="M781" s="1"/>
      <c r="N781" s="1"/>
      <c r="O781" s="1"/>
      <c r="P781" s="1"/>
      <c r="Q781" s="1"/>
      <c r="R781" s="1"/>
      <c r="S781" s="1"/>
      <c r="T781" s="1"/>
      <c r="U781" s="1"/>
      <c r="V781" s="1"/>
      <c r="W781" s="1"/>
      <c r="X781" s="1"/>
      <c r="Y781" s="1"/>
      <c r="Z781" s="1"/>
    </row>
    <row r="782" spans="1:26" ht="46.5" customHeight="1">
      <c r="A782" s="95"/>
      <c r="B782" s="1"/>
      <c r="C782" s="1"/>
      <c r="D782" s="429"/>
      <c r="E782" s="33"/>
      <c r="F782" s="1"/>
      <c r="G782" s="1"/>
      <c r="H782" s="110"/>
      <c r="I782" s="110"/>
      <c r="J782" s="453"/>
      <c r="K782" s="514"/>
      <c r="L782" s="514"/>
      <c r="M782" s="1"/>
      <c r="N782" s="1"/>
      <c r="O782" s="1"/>
      <c r="P782" s="1"/>
      <c r="Q782" s="1"/>
      <c r="R782" s="1"/>
      <c r="S782" s="1"/>
      <c r="T782" s="1"/>
      <c r="U782" s="1"/>
      <c r="V782" s="1"/>
      <c r="W782" s="1"/>
      <c r="X782" s="1"/>
      <c r="Y782" s="1"/>
      <c r="Z782" s="1"/>
    </row>
    <row r="783" spans="1:26" ht="46.5" customHeight="1">
      <c r="A783" s="95"/>
      <c r="B783" s="1"/>
      <c r="C783" s="1"/>
      <c r="D783" s="429"/>
      <c r="E783" s="33"/>
      <c r="F783" s="1"/>
      <c r="G783" s="1"/>
      <c r="H783" s="110"/>
      <c r="I783" s="110"/>
      <c r="J783" s="453"/>
      <c r="K783" s="514"/>
      <c r="L783" s="514"/>
      <c r="M783" s="1"/>
      <c r="N783" s="1"/>
      <c r="O783" s="1"/>
      <c r="P783" s="1"/>
      <c r="Q783" s="1"/>
      <c r="R783" s="1"/>
      <c r="S783" s="1"/>
      <c r="T783" s="1"/>
      <c r="U783" s="1"/>
      <c r="V783" s="1"/>
      <c r="W783" s="1"/>
      <c r="X783" s="1"/>
      <c r="Y783" s="1"/>
      <c r="Z783" s="1"/>
    </row>
    <row r="784" spans="1:26" ht="46.5" customHeight="1">
      <c r="A784" s="95"/>
      <c r="B784" s="1"/>
      <c r="C784" s="1"/>
      <c r="D784" s="429"/>
      <c r="E784" s="33"/>
      <c r="F784" s="1"/>
      <c r="G784" s="1"/>
      <c r="H784" s="110"/>
      <c r="I784" s="110"/>
      <c r="J784" s="453"/>
      <c r="K784" s="514"/>
      <c r="L784" s="514"/>
      <c r="M784" s="1"/>
      <c r="N784" s="1"/>
      <c r="O784" s="1"/>
      <c r="P784" s="1"/>
      <c r="Q784" s="1"/>
      <c r="R784" s="1"/>
      <c r="S784" s="1"/>
      <c r="T784" s="1"/>
      <c r="U784" s="1"/>
      <c r="V784" s="1"/>
      <c r="W784" s="1"/>
      <c r="X784" s="1"/>
      <c r="Y784" s="1"/>
      <c r="Z784" s="1"/>
    </row>
    <row r="785" spans="1:26" ht="46.5" customHeight="1">
      <c r="A785" s="95"/>
      <c r="B785" s="1"/>
      <c r="C785" s="1"/>
      <c r="D785" s="429"/>
      <c r="E785" s="33"/>
      <c r="F785" s="1"/>
      <c r="G785" s="1"/>
      <c r="H785" s="110"/>
      <c r="I785" s="110"/>
      <c r="J785" s="453"/>
      <c r="K785" s="514"/>
      <c r="L785" s="514"/>
      <c r="M785" s="1"/>
      <c r="N785" s="1"/>
      <c r="O785" s="1"/>
      <c r="P785" s="1"/>
      <c r="Q785" s="1"/>
      <c r="R785" s="1"/>
      <c r="S785" s="1"/>
      <c r="T785" s="1"/>
      <c r="U785" s="1"/>
      <c r="V785" s="1"/>
      <c r="W785" s="1"/>
      <c r="X785" s="1"/>
      <c r="Y785" s="1"/>
      <c r="Z785" s="1"/>
    </row>
    <row r="786" spans="1:26" ht="46.5" customHeight="1">
      <c r="A786" s="95"/>
      <c r="B786" s="1"/>
      <c r="C786" s="1"/>
      <c r="D786" s="429"/>
      <c r="E786" s="33"/>
      <c r="F786" s="1"/>
      <c r="G786" s="1"/>
      <c r="H786" s="110"/>
      <c r="I786" s="110"/>
      <c r="J786" s="453"/>
      <c r="K786" s="514"/>
      <c r="L786" s="514"/>
      <c r="M786" s="1"/>
      <c r="N786" s="1"/>
      <c r="O786" s="1"/>
      <c r="P786" s="1"/>
      <c r="Q786" s="1"/>
      <c r="R786" s="1"/>
      <c r="S786" s="1"/>
      <c r="T786" s="1"/>
      <c r="U786" s="1"/>
      <c r="V786" s="1"/>
      <c r="W786" s="1"/>
      <c r="X786" s="1"/>
      <c r="Y786" s="1"/>
      <c r="Z786" s="1"/>
    </row>
    <row r="787" spans="1:26" ht="46.5" customHeight="1">
      <c r="A787" s="95"/>
      <c r="B787" s="1"/>
      <c r="C787" s="1"/>
      <c r="D787" s="429"/>
      <c r="E787" s="33"/>
      <c r="F787" s="1"/>
      <c r="G787" s="1"/>
      <c r="H787" s="110"/>
      <c r="I787" s="110"/>
      <c r="J787" s="453"/>
      <c r="K787" s="514"/>
      <c r="L787" s="514"/>
      <c r="M787" s="1"/>
      <c r="N787" s="1"/>
      <c r="O787" s="1"/>
      <c r="P787" s="1"/>
      <c r="Q787" s="1"/>
      <c r="R787" s="1"/>
      <c r="S787" s="1"/>
      <c r="T787" s="1"/>
      <c r="U787" s="1"/>
      <c r="V787" s="1"/>
      <c r="W787" s="1"/>
      <c r="X787" s="1"/>
      <c r="Y787" s="1"/>
      <c r="Z787" s="1"/>
    </row>
    <row r="788" spans="1:26" ht="46.5" customHeight="1">
      <c r="A788" s="95"/>
      <c r="B788" s="1"/>
      <c r="C788" s="1"/>
      <c r="D788" s="429"/>
      <c r="E788" s="33"/>
      <c r="F788" s="1"/>
      <c r="G788" s="1"/>
      <c r="H788" s="110"/>
      <c r="I788" s="110"/>
      <c r="J788" s="453"/>
      <c r="K788" s="514"/>
      <c r="L788" s="514"/>
      <c r="M788" s="1"/>
      <c r="N788" s="1"/>
      <c r="O788" s="1"/>
      <c r="P788" s="1"/>
      <c r="Q788" s="1"/>
      <c r="R788" s="1"/>
      <c r="S788" s="1"/>
      <c r="T788" s="1"/>
      <c r="U788" s="1"/>
      <c r="V788" s="1"/>
      <c r="W788" s="1"/>
      <c r="X788" s="1"/>
      <c r="Y788" s="1"/>
      <c r="Z788" s="1"/>
    </row>
    <row r="789" spans="1:26" ht="46.5" customHeight="1">
      <c r="A789" s="95"/>
      <c r="B789" s="1"/>
      <c r="C789" s="1"/>
      <c r="D789" s="429"/>
      <c r="E789" s="33"/>
      <c r="F789" s="1"/>
      <c r="G789" s="1"/>
      <c r="H789" s="110"/>
      <c r="I789" s="110"/>
      <c r="J789" s="453"/>
      <c r="K789" s="514"/>
      <c r="L789" s="514"/>
      <c r="M789" s="1"/>
      <c r="N789" s="1"/>
      <c r="O789" s="1"/>
      <c r="P789" s="1"/>
      <c r="Q789" s="1"/>
      <c r="R789" s="1"/>
      <c r="S789" s="1"/>
      <c r="T789" s="1"/>
      <c r="U789" s="1"/>
      <c r="V789" s="1"/>
      <c r="W789" s="1"/>
      <c r="X789" s="1"/>
      <c r="Y789" s="1"/>
      <c r="Z789" s="1"/>
    </row>
    <row r="790" spans="1:26" ht="46.5" customHeight="1">
      <c r="A790" s="95"/>
      <c r="B790" s="1"/>
      <c r="C790" s="1"/>
      <c r="D790" s="429"/>
      <c r="E790" s="33"/>
      <c r="F790" s="1"/>
      <c r="G790" s="1"/>
      <c r="H790" s="110"/>
      <c r="I790" s="110"/>
      <c r="J790" s="453"/>
      <c r="K790" s="514"/>
      <c r="L790" s="514"/>
      <c r="M790" s="1"/>
      <c r="N790" s="1"/>
      <c r="O790" s="1"/>
      <c r="P790" s="1"/>
      <c r="Q790" s="1"/>
      <c r="R790" s="1"/>
      <c r="S790" s="1"/>
      <c r="T790" s="1"/>
      <c r="U790" s="1"/>
      <c r="V790" s="1"/>
      <c r="W790" s="1"/>
      <c r="X790" s="1"/>
      <c r="Y790" s="1"/>
      <c r="Z790" s="1"/>
    </row>
    <row r="791" spans="1:26" ht="46.5" customHeight="1">
      <c r="A791" s="95"/>
      <c r="B791" s="1"/>
      <c r="C791" s="1"/>
      <c r="D791" s="429"/>
      <c r="E791" s="33"/>
      <c r="F791" s="1"/>
      <c r="G791" s="1"/>
      <c r="H791" s="110"/>
      <c r="I791" s="110"/>
      <c r="J791" s="453"/>
      <c r="K791" s="514"/>
      <c r="L791" s="514"/>
      <c r="M791" s="1"/>
      <c r="N791" s="1"/>
      <c r="O791" s="1"/>
      <c r="P791" s="1"/>
      <c r="Q791" s="1"/>
      <c r="R791" s="1"/>
      <c r="S791" s="1"/>
      <c r="T791" s="1"/>
      <c r="U791" s="1"/>
      <c r="V791" s="1"/>
      <c r="W791" s="1"/>
      <c r="X791" s="1"/>
      <c r="Y791" s="1"/>
      <c r="Z791" s="1"/>
    </row>
    <row r="792" spans="1:26" ht="46.5" customHeight="1">
      <c r="A792" s="95"/>
      <c r="B792" s="1"/>
      <c r="C792" s="1"/>
      <c r="D792" s="429"/>
      <c r="E792" s="33"/>
      <c r="F792" s="1"/>
      <c r="G792" s="1"/>
      <c r="H792" s="110"/>
      <c r="I792" s="110"/>
      <c r="J792" s="453"/>
      <c r="K792" s="514"/>
      <c r="L792" s="514"/>
      <c r="M792" s="1"/>
      <c r="N792" s="1"/>
      <c r="O792" s="1"/>
      <c r="P792" s="1"/>
      <c r="Q792" s="1"/>
      <c r="R792" s="1"/>
      <c r="S792" s="1"/>
      <c r="T792" s="1"/>
      <c r="U792" s="1"/>
      <c r="V792" s="1"/>
      <c r="W792" s="1"/>
      <c r="X792" s="1"/>
      <c r="Y792" s="1"/>
      <c r="Z792" s="1"/>
    </row>
    <row r="793" spans="1:26" ht="46.5" customHeight="1">
      <c r="A793" s="95"/>
      <c r="B793" s="1"/>
      <c r="C793" s="1"/>
      <c r="D793" s="429"/>
      <c r="E793" s="33"/>
      <c r="F793" s="1"/>
      <c r="G793" s="1"/>
      <c r="H793" s="110"/>
      <c r="I793" s="110"/>
      <c r="J793" s="453"/>
      <c r="K793" s="514"/>
      <c r="L793" s="514"/>
      <c r="M793" s="1"/>
      <c r="N793" s="1"/>
      <c r="O793" s="1"/>
      <c r="P793" s="1"/>
      <c r="Q793" s="1"/>
      <c r="R793" s="1"/>
      <c r="S793" s="1"/>
      <c r="T793" s="1"/>
      <c r="U793" s="1"/>
      <c r="V793" s="1"/>
      <c r="W793" s="1"/>
      <c r="X793" s="1"/>
      <c r="Y793" s="1"/>
      <c r="Z793" s="1"/>
    </row>
    <row r="794" spans="1:26" ht="46.5" customHeight="1">
      <c r="A794" s="95"/>
      <c r="B794" s="1"/>
      <c r="C794" s="1"/>
      <c r="D794" s="429"/>
      <c r="E794" s="33"/>
      <c r="F794" s="1"/>
      <c r="G794" s="1"/>
      <c r="H794" s="110"/>
      <c r="I794" s="110"/>
      <c r="J794" s="453"/>
      <c r="K794" s="514"/>
      <c r="L794" s="514"/>
      <c r="M794" s="1"/>
      <c r="N794" s="1"/>
      <c r="O794" s="1"/>
      <c r="P794" s="1"/>
      <c r="Q794" s="1"/>
      <c r="R794" s="1"/>
      <c r="S794" s="1"/>
      <c r="T794" s="1"/>
      <c r="U794" s="1"/>
      <c r="V794" s="1"/>
      <c r="W794" s="1"/>
      <c r="X794" s="1"/>
      <c r="Y794" s="1"/>
      <c r="Z794" s="1"/>
    </row>
    <row r="795" spans="1:26" ht="46.5" customHeight="1">
      <c r="A795" s="95"/>
      <c r="B795" s="1"/>
      <c r="C795" s="1"/>
      <c r="D795" s="429"/>
      <c r="E795" s="33"/>
      <c r="F795" s="1"/>
      <c r="G795" s="1"/>
      <c r="H795" s="110"/>
      <c r="I795" s="110"/>
      <c r="J795" s="453"/>
      <c r="K795" s="514"/>
      <c r="L795" s="514"/>
      <c r="M795" s="1"/>
      <c r="N795" s="1"/>
      <c r="O795" s="1"/>
      <c r="P795" s="1"/>
      <c r="Q795" s="1"/>
      <c r="R795" s="1"/>
      <c r="S795" s="1"/>
      <c r="T795" s="1"/>
      <c r="U795" s="1"/>
      <c r="V795" s="1"/>
      <c r="W795" s="1"/>
      <c r="X795" s="1"/>
      <c r="Y795" s="1"/>
      <c r="Z795" s="1"/>
    </row>
    <row r="796" spans="1:26" ht="46.5" customHeight="1">
      <c r="A796" s="95"/>
      <c r="B796" s="1"/>
      <c r="C796" s="1"/>
      <c r="D796" s="429"/>
      <c r="E796" s="33"/>
      <c r="F796" s="1"/>
      <c r="G796" s="1"/>
      <c r="H796" s="110"/>
      <c r="I796" s="110"/>
      <c r="J796" s="453"/>
      <c r="K796" s="514"/>
      <c r="L796" s="514"/>
      <c r="M796" s="1"/>
      <c r="N796" s="1"/>
      <c r="O796" s="1"/>
      <c r="P796" s="1"/>
      <c r="Q796" s="1"/>
      <c r="R796" s="1"/>
      <c r="S796" s="1"/>
      <c r="T796" s="1"/>
      <c r="U796" s="1"/>
      <c r="V796" s="1"/>
      <c r="W796" s="1"/>
      <c r="X796" s="1"/>
      <c r="Y796" s="1"/>
      <c r="Z796" s="1"/>
    </row>
    <row r="797" spans="1:26" ht="46.5" customHeight="1">
      <c r="A797" s="95"/>
      <c r="B797" s="1"/>
      <c r="C797" s="1"/>
      <c r="D797" s="429"/>
      <c r="E797" s="33"/>
      <c r="F797" s="1"/>
      <c r="G797" s="1"/>
      <c r="H797" s="110"/>
      <c r="I797" s="110"/>
      <c r="J797" s="453"/>
      <c r="K797" s="514"/>
      <c r="L797" s="514"/>
      <c r="M797" s="1"/>
      <c r="N797" s="1"/>
      <c r="O797" s="1"/>
      <c r="P797" s="1"/>
      <c r="Q797" s="1"/>
      <c r="R797" s="1"/>
      <c r="S797" s="1"/>
      <c r="T797" s="1"/>
      <c r="U797" s="1"/>
      <c r="V797" s="1"/>
      <c r="W797" s="1"/>
      <c r="X797" s="1"/>
      <c r="Y797" s="1"/>
      <c r="Z797" s="1"/>
    </row>
    <row r="798" spans="1:26" ht="46.5" customHeight="1">
      <c r="A798" s="95"/>
      <c r="B798" s="1"/>
      <c r="C798" s="1"/>
      <c r="D798" s="429"/>
      <c r="E798" s="33"/>
      <c r="F798" s="1"/>
      <c r="G798" s="1"/>
      <c r="H798" s="110"/>
      <c r="I798" s="110"/>
      <c r="J798" s="453"/>
      <c r="K798" s="514"/>
      <c r="L798" s="514"/>
      <c r="M798" s="1"/>
      <c r="N798" s="1"/>
      <c r="O798" s="1"/>
      <c r="P798" s="1"/>
      <c r="Q798" s="1"/>
      <c r="R798" s="1"/>
      <c r="S798" s="1"/>
      <c r="T798" s="1"/>
      <c r="U798" s="1"/>
      <c r="V798" s="1"/>
      <c r="W798" s="1"/>
      <c r="X798" s="1"/>
      <c r="Y798" s="1"/>
      <c r="Z798" s="1"/>
    </row>
    <row r="799" spans="1:26" ht="46.5" customHeight="1">
      <c r="A799" s="95"/>
      <c r="B799" s="1"/>
      <c r="C799" s="1"/>
      <c r="D799" s="429"/>
      <c r="E799" s="33"/>
      <c r="F799" s="1"/>
      <c r="G799" s="1"/>
      <c r="H799" s="110"/>
      <c r="I799" s="110"/>
      <c r="J799" s="453"/>
      <c r="K799" s="514"/>
      <c r="L799" s="514"/>
      <c r="M799" s="1"/>
      <c r="N799" s="1"/>
      <c r="O799" s="1"/>
      <c r="P799" s="1"/>
      <c r="Q799" s="1"/>
      <c r="R799" s="1"/>
      <c r="S799" s="1"/>
      <c r="T799" s="1"/>
      <c r="U799" s="1"/>
      <c r="V799" s="1"/>
      <c r="W799" s="1"/>
      <c r="X799" s="1"/>
      <c r="Y799" s="1"/>
      <c r="Z799" s="1"/>
    </row>
    <row r="800" spans="1:26" ht="46.5" customHeight="1">
      <c r="A800" s="95"/>
      <c r="B800" s="1"/>
      <c r="C800" s="1"/>
      <c r="D800" s="429"/>
      <c r="E800" s="33"/>
      <c r="F800" s="1"/>
      <c r="G800" s="1"/>
      <c r="H800" s="110"/>
      <c r="I800" s="110"/>
      <c r="J800" s="453"/>
      <c r="K800" s="514"/>
      <c r="L800" s="514"/>
      <c r="M800" s="1"/>
      <c r="N800" s="1"/>
      <c r="O800" s="1"/>
      <c r="P800" s="1"/>
      <c r="Q800" s="1"/>
      <c r="R800" s="1"/>
      <c r="S800" s="1"/>
      <c r="T800" s="1"/>
      <c r="U800" s="1"/>
      <c r="V800" s="1"/>
      <c r="W800" s="1"/>
      <c r="X800" s="1"/>
      <c r="Y800" s="1"/>
      <c r="Z800" s="1"/>
    </row>
    <row r="801" spans="1:26" ht="46.5" customHeight="1">
      <c r="A801" s="95"/>
      <c r="B801" s="1"/>
      <c r="C801" s="1"/>
      <c r="D801" s="429"/>
      <c r="E801" s="33"/>
      <c r="F801" s="1"/>
      <c r="G801" s="1"/>
      <c r="H801" s="110"/>
      <c r="I801" s="110"/>
      <c r="J801" s="453"/>
      <c r="K801" s="514"/>
      <c r="L801" s="514"/>
      <c r="M801" s="1"/>
      <c r="N801" s="1"/>
      <c r="O801" s="1"/>
      <c r="P801" s="1"/>
      <c r="Q801" s="1"/>
      <c r="R801" s="1"/>
      <c r="S801" s="1"/>
      <c r="T801" s="1"/>
      <c r="U801" s="1"/>
      <c r="V801" s="1"/>
      <c r="W801" s="1"/>
      <c r="X801" s="1"/>
      <c r="Y801" s="1"/>
      <c r="Z801" s="1"/>
    </row>
    <row r="802" spans="1:26" ht="46.5" customHeight="1">
      <c r="A802" s="95"/>
      <c r="B802" s="1"/>
      <c r="C802" s="1"/>
      <c r="D802" s="429"/>
      <c r="E802" s="33"/>
      <c r="F802" s="1"/>
      <c r="G802" s="1"/>
      <c r="H802" s="110"/>
      <c r="I802" s="110"/>
      <c r="J802" s="453"/>
      <c r="K802" s="514"/>
      <c r="L802" s="514"/>
      <c r="M802" s="1"/>
      <c r="N802" s="1"/>
      <c r="O802" s="1"/>
      <c r="P802" s="1"/>
      <c r="Q802" s="1"/>
      <c r="R802" s="1"/>
      <c r="S802" s="1"/>
      <c r="T802" s="1"/>
      <c r="U802" s="1"/>
      <c r="V802" s="1"/>
      <c r="W802" s="1"/>
      <c r="X802" s="1"/>
      <c r="Y802" s="1"/>
      <c r="Z802" s="1"/>
    </row>
    <row r="803" spans="1:26" ht="46.5" customHeight="1">
      <c r="A803" s="95"/>
      <c r="B803" s="1"/>
      <c r="C803" s="1"/>
      <c r="D803" s="429"/>
      <c r="E803" s="33"/>
      <c r="F803" s="1"/>
      <c r="G803" s="1"/>
      <c r="H803" s="110"/>
      <c r="I803" s="110"/>
      <c r="J803" s="453"/>
      <c r="K803" s="514"/>
      <c r="L803" s="514"/>
      <c r="M803" s="1"/>
      <c r="N803" s="1"/>
      <c r="O803" s="1"/>
      <c r="P803" s="1"/>
      <c r="Q803" s="1"/>
      <c r="R803" s="1"/>
      <c r="S803" s="1"/>
      <c r="T803" s="1"/>
      <c r="U803" s="1"/>
      <c r="V803" s="1"/>
      <c r="W803" s="1"/>
      <c r="X803" s="1"/>
      <c r="Y803" s="1"/>
      <c r="Z803" s="1"/>
    </row>
    <row r="804" spans="1:26" ht="46.5" customHeight="1">
      <c r="A804" s="95"/>
      <c r="B804" s="1"/>
      <c r="C804" s="1"/>
      <c r="D804" s="429"/>
      <c r="E804" s="33"/>
      <c r="F804" s="1"/>
      <c r="G804" s="1"/>
      <c r="H804" s="110"/>
      <c r="I804" s="110"/>
      <c r="J804" s="453"/>
      <c r="K804" s="514"/>
      <c r="L804" s="514"/>
      <c r="M804" s="1"/>
      <c r="N804" s="1"/>
      <c r="O804" s="1"/>
      <c r="P804" s="1"/>
      <c r="Q804" s="1"/>
      <c r="R804" s="1"/>
      <c r="S804" s="1"/>
      <c r="T804" s="1"/>
      <c r="U804" s="1"/>
      <c r="V804" s="1"/>
      <c r="W804" s="1"/>
      <c r="X804" s="1"/>
      <c r="Y804" s="1"/>
      <c r="Z804" s="1"/>
    </row>
    <row r="805" spans="1:26" ht="46.5" customHeight="1">
      <c r="A805" s="95"/>
      <c r="B805" s="1"/>
      <c r="C805" s="1"/>
      <c r="D805" s="429"/>
      <c r="E805" s="33"/>
      <c r="F805" s="1"/>
      <c r="G805" s="1"/>
      <c r="H805" s="110"/>
      <c r="I805" s="110"/>
      <c r="J805" s="453"/>
      <c r="K805" s="514"/>
      <c r="L805" s="514"/>
      <c r="M805" s="1"/>
      <c r="N805" s="1"/>
      <c r="O805" s="1"/>
      <c r="P805" s="1"/>
      <c r="Q805" s="1"/>
      <c r="R805" s="1"/>
      <c r="S805" s="1"/>
      <c r="T805" s="1"/>
      <c r="U805" s="1"/>
      <c r="V805" s="1"/>
      <c r="W805" s="1"/>
      <c r="X805" s="1"/>
      <c r="Y805" s="1"/>
      <c r="Z805" s="1"/>
    </row>
    <row r="806" spans="1:26" ht="46.5" customHeight="1">
      <c r="A806" s="95"/>
      <c r="B806" s="1"/>
      <c r="C806" s="1"/>
      <c r="D806" s="429"/>
      <c r="E806" s="33"/>
      <c r="F806" s="1"/>
      <c r="G806" s="1"/>
      <c r="H806" s="110"/>
      <c r="I806" s="110"/>
      <c r="J806" s="453"/>
      <c r="K806" s="514"/>
      <c r="L806" s="514"/>
      <c r="M806" s="1"/>
      <c r="N806" s="1"/>
      <c r="O806" s="1"/>
      <c r="P806" s="1"/>
      <c r="Q806" s="1"/>
      <c r="R806" s="1"/>
      <c r="S806" s="1"/>
      <c r="T806" s="1"/>
      <c r="U806" s="1"/>
      <c r="V806" s="1"/>
      <c r="W806" s="1"/>
      <c r="X806" s="1"/>
      <c r="Y806" s="1"/>
      <c r="Z806" s="1"/>
    </row>
    <row r="807" spans="1:26" ht="46.5" customHeight="1">
      <c r="A807" s="95"/>
      <c r="B807" s="1"/>
      <c r="C807" s="1"/>
      <c r="D807" s="429"/>
      <c r="E807" s="33"/>
      <c r="F807" s="1"/>
      <c r="G807" s="1"/>
      <c r="H807" s="110"/>
      <c r="I807" s="110"/>
      <c r="J807" s="453"/>
      <c r="K807" s="514"/>
      <c r="L807" s="514"/>
      <c r="M807" s="1"/>
      <c r="N807" s="1"/>
      <c r="O807" s="1"/>
      <c r="P807" s="1"/>
      <c r="Q807" s="1"/>
      <c r="R807" s="1"/>
      <c r="S807" s="1"/>
      <c r="T807" s="1"/>
      <c r="U807" s="1"/>
      <c r="V807" s="1"/>
      <c r="W807" s="1"/>
      <c r="X807" s="1"/>
      <c r="Y807" s="1"/>
      <c r="Z807" s="1"/>
    </row>
    <row r="808" spans="1:26" ht="46.5" customHeight="1">
      <c r="A808" s="95"/>
      <c r="B808" s="1"/>
      <c r="C808" s="1"/>
      <c r="D808" s="429"/>
      <c r="E808" s="33"/>
      <c r="F808" s="1"/>
      <c r="G808" s="1"/>
      <c r="H808" s="110"/>
      <c r="I808" s="110"/>
      <c r="J808" s="453"/>
      <c r="K808" s="514"/>
      <c r="L808" s="514"/>
      <c r="M808" s="1"/>
      <c r="N808" s="1"/>
      <c r="O808" s="1"/>
      <c r="P808" s="1"/>
      <c r="Q808" s="1"/>
      <c r="R808" s="1"/>
      <c r="S808" s="1"/>
      <c r="T808" s="1"/>
      <c r="U808" s="1"/>
      <c r="V808" s="1"/>
      <c r="W808" s="1"/>
      <c r="X808" s="1"/>
      <c r="Y808" s="1"/>
      <c r="Z808" s="1"/>
    </row>
    <row r="809" spans="1:26" ht="46.5" customHeight="1">
      <c r="A809" s="95"/>
      <c r="B809" s="1"/>
      <c r="C809" s="1"/>
      <c r="D809" s="429"/>
      <c r="E809" s="33"/>
      <c r="F809" s="1"/>
      <c r="G809" s="1"/>
      <c r="H809" s="110"/>
      <c r="I809" s="110"/>
      <c r="J809" s="453"/>
      <c r="K809" s="514"/>
      <c r="L809" s="514"/>
      <c r="M809" s="1"/>
      <c r="N809" s="1"/>
      <c r="O809" s="1"/>
      <c r="P809" s="1"/>
      <c r="Q809" s="1"/>
      <c r="R809" s="1"/>
      <c r="S809" s="1"/>
      <c r="T809" s="1"/>
      <c r="U809" s="1"/>
      <c r="V809" s="1"/>
      <c r="W809" s="1"/>
      <c r="X809" s="1"/>
      <c r="Y809" s="1"/>
      <c r="Z809" s="1"/>
    </row>
    <row r="810" spans="1:26" ht="46.5" customHeight="1">
      <c r="A810" s="95"/>
      <c r="B810" s="1"/>
      <c r="C810" s="1"/>
      <c r="D810" s="429"/>
      <c r="E810" s="33"/>
      <c r="F810" s="1"/>
      <c r="G810" s="1"/>
      <c r="H810" s="110"/>
      <c r="I810" s="110"/>
      <c r="J810" s="453"/>
      <c r="K810" s="514"/>
      <c r="L810" s="514"/>
      <c r="M810" s="1"/>
      <c r="N810" s="1"/>
      <c r="O810" s="1"/>
      <c r="P810" s="1"/>
      <c r="Q810" s="1"/>
      <c r="R810" s="1"/>
      <c r="S810" s="1"/>
      <c r="T810" s="1"/>
      <c r="U810" s="1"/>
      <c r="V810" s="1"/>
      <c r="W810" s="1"/>
      <c r="X810" s="1"/>
      <c r="Y810" s="1"/>
      <c r="Z810" s="1"/>
    </row>
    <row r="811" spans="1:26" ht="46.5" customHeight="1">
      <c r="A811" s="95"/>
      <c r="B811" s="1"/>
      <c r="C811" s="1"/>
      <c r="D811" s="429"/>
      <c r="E811" s="33"/>
      <c r="F811" s="1"/>
      <c r="G811" s="1"/>
      <c r="H811" s="110"/>
      <c r="I811" s="110"/>
      <c r="J811" s="453"/>
      <c r="K811" s="514"/>
      <c r="L811" s="514"/>
      <c r="M811" s="1"/>
      <c r="N811" s="1"/>
      <c r="O811" s="1"/>
      <c r="P811" s="1"/>
      <c r="Q811" s="1"/>
      <c r="R811" s="1"/>
      <c r="S811" s="1"/>
      <c r="T811" s="1"/>
      <c r="U811" s="1"/>
      <c r="V811" s="1"/>
      <c r="W811" s="1"/>
      <c r="X811" s="1"/>
      <c r="Y811" s="1"/>
      <c r="Z811" s="1"/>
    </row>
    <row r="812" spans="1:26" ht="46.5" customHeight="1">
      <c r="A812" s="95"/>
      <c r="B812" s="1"/>
      <c r="C812" s="1"/>
      <c r="D812" s="429"/>
      <c r="E812" s="33"/>
      <c r="F812" s="1"/>
      <c r="G812" s="1"/>
      <c r="H812" s="110"/>
      <c r="I812" s="110"/>
      <c r="J812" s="453"/>
      <c r="K812" s="514"/>
      <c r="L812" s="514"/>
      <c r="M812" s="1"/>
      <c r="N812" s="1"/>
      <c r="O812" s="1"/>
      <c r="P812" s="1"/>
      <c r="Q812" s="1"/>
      <c r="R812" s="1"/>
      <c r="S812" s="1"/>
      <c r="T812" s="1"/>
      <c r="U812" s="1"/>
      <c r="V812" s="1"/>
      <c r="W812" s="1"/>
      <c r="X812" s="1"/>
      <c r="Y812" s="1"/>
      <c r="Z812" s="1"/>
    </row>
    <row r="813" spans="1:26" ht="46.5" customHeight="1">
      <c r="A813" s="95"/>
      <c r="B813" s="1"/>
      <c r="C813" s="1"/>
      <c r="D813" s="429"/>
      <c r="E813" s="33"/>
      <c r="F813" s="1"/>
      <c r="G813" s="1"/>
      <c r="H813" s="110"/>
      <c r="I813" s="110"/>
      <c r="J813" s="453"/>
      <c r="K813" s="514"/>
      <c r="L813" s="514"/>
      <c r="M813" s="1"/>
      <c r="N813" s="1"/>
      <c r="O813" s="1"/>
      <c r="P813" s="1"/>
      <c r="Q813" s="1"/>
      <c r="R813" s="1"/>
      <c r="S813" s="1"/>
      <c r="T813" s="1"/>
      <c r="U813" s="1"/>
      <c r="V813" s="1"/>
      <c r="W813" s="1"/>
      <c r="X813" s="1"/>
      <c r="Y813" s="1"/>
      <c r="Z813" s="1"/>
    </row>
    <row r="814" spans="1:26" ht="46.5" customHeight="1">
      <c r="A814" s="95"/>
      <c r="B814" s="1"/>
      <c r="C814" s="1"/>
      <c r="D814" s="429"/>
      <c r="E814" s="33"/>
      <c r="F814" s="1"/>
      <c r="G814" s="1"/>
      <c r="H814" s="110"/>
      <c r="I814" s="110"/>
      <c r="J814" s="453"/>
      <c r="K814" s="514"/>
      <c r="L814" s="514"/>
      <c r="M814" s="1"/>
      <c r="N814" s="1"/>
      <c r="O814" s="1"/>
      <c r="P814" s="1"/>
      <c r="Q814" s="1"/>
      <c r="R814" s="1"/>
      <c r="S814" s="1"/>
      <c r="T814" s="1"/>
      <c r="U814" s="1"/>
      <c r="V814" s="1"/>
      <c r="W814" s="1"/>
      <c r="X814" s="1"/>
      <c r="Y814" s="1"/>
      <c r="Z814" s="1"/>
    </row>
    <row r="815" spans="1:26" ht="46.5" customHeight="1">
      <c r="A815" s="95"/>
      <c r="B815" s="1"/>
      <c r="C815" s="1"/>
      <c r="D815" s="429"/>
      <c r="E815" s="33"/>
      <c r="F815" s="1"/>
      <c r="G815" s="1"/>
      <c r="H815" s="110"/>
      <c r="I815" s="110"/>
      <c r="J815" s="453"/>
      <c r="K815" s="514"/>
      <c r="L815" s="514"/>
      <c r="M815" s="1"/>
      <c r="N815" s="1"/>
      <c r="O815" s="1"/>
      <c r="P815" s="1"/>
      <c r="Q815" s="1"/>
      <c r="R815" s="1"/>
      <c r="S815" s="1"/>
      <c r="T815" s="1"/>
      <c r="U815" s="1"/>
      <c r="V815" s="1"/>
      <c r="W815" s="1"/>
      <c r="X815" s="1"/>
      <c r="Y815" s="1"/>
      <c r="Z815" s="1"/>
    </row>
    <row r="816" spans="1:26" ht="46.5" customHeight="1">
      <c r="A816" s="95"/>
      <c r="B816" s="1"/>
      <c r="C816" s="1"/>
      <c r="D816" s="429"/>
      <c r="E816" s="33"/>
      <c r="F816" s="1"/>
      <c r="G816" s="1"/>
      <c r="H816" s="110"/>
      <c r="I816" s="110"/>
      <c r="J816" s="453"/>
      <c r="K816" s="514"/>
      <c r="L816" s="514"/>
      <c r="M816" s="1"/>
      <c r="N816" s="1"/>
      <c r="O816" s="1"/>
      <c r="P816" s="1"/>
      <c r="Q816" s="1"/>
      <c r="R816" s="1"/>
      <c r="S816" s="1"/>
      <c r="T816" s="1"/>
      <c r="U816" s="1"/>
      <c r="V816" s="1"/>
      <c r="W816" s="1"/>
      <c r="X816" s="1"/>
      <c r="Y816" s="1"/>
      <c r="Z816" s="1"/>
    </row>
    <row r="817" spans="1:26" ht="46.5" customHeight="1">
      <c r="A817" s="95"/>
      <c r="B817" s="1"/>
      <c r="C817" s="1"/>
      <c r="D817" s="429"/>
      <c r="E817" s="33"/>
      <c r="F817" s="1"/>
      <c r="G817" s="1"/>
      <c r="H817" s="110"/>
      <c r="I817" s="110"/>
      <c r="J817" s="453"/>
      <c r="K817" s="514"/>
      <c r="L817" s="514"/>
      <c r="M817" s="1"/>
      <c r="N817" s="1"/>
      <c r="O817" s="1"/>
      <c r="P817" s="1"/>
      <c r="Q817" s="1"/>
      <c r="R817" s="1"/>
      <c r="S817" s="1"/>
      <c r="T817" s="1"/>
      <c r="U817" s="1"/>
      <c r="V817" s="1"/>
      <c r="W817" s="1"/>
      <c r="X817" s="1"/>
      <c r="Y817" s="1"/>
      <c r="Z817" s="1"/>
    </row>
    <row r="818" spans="1:26" ht="46.5" customHeight="1">
      <c r="A818" s="95"/>
      <c r="B818" s="1"/>
      <c r="C818" s="1"/>
      <c r="D818" s="429"/>
      <c r="E818" s="33"/>
      <c r="F818" s="1"/>
      <c r="G818" s="1"/>
      <c r="H818" s="110"/>
      <c r="I818" s="110"/>
      <c r="J818" s="453"/>
      <c r="K818" s="514"/>
      <c r="L818" s="514"/>
      <c r="M818" s="1"/>
      <c r="N818" s="1"/>
      <c r="O818" s="1"/>
      <c r="P818" s="1"/>
      <c r="Q818" s="1"/>
      <c r="R818" s="1"/>
      <c r="S818" s="1"/>
      <c r="T818" s="1"/>
      <c r="U818" s="1"/>
      <c r="V818" s="1"/>
      <c r="W818" s="1"/>
      <c r="X818" s="1"/>
      <c r="Y818" s="1"/>
      <c r="Z818" s="1"/>
    </row>
    <row r="819" spans="1:26" ht="46.5" customHeight="1">
      <c r="A819" s="95"/>
      <c r="B819" s="1"/>
      <c r="C819" s="1"/>
      <c r="D819" s="429"/>
      <c r="E819" s="33"/>
      <c r="F819" s="1"/>
      <c r="G819" s="1"/>
      <c r="H819" s="110"/>
      <c r="I819" s="110"/>
      <c r="J819" s="453"/>
      <c r="K819" s="514"/>
      <c r="L819" s="514"/>
      <c r="M819" s="1"/>
      <c r="N819" s="1"/>
      <c r="O819" s="1"/>
      <c r="P819" s="1"/>
      <c r="Q819" s="1"/>
      <c r="R819" s="1"/>
      <c r="S819" s="1"/>
      <c r="T819" s="1"/>
      <c r="U819" s="1"/>
      <c r="V819" s="1"/>
      <c r="W819" s="1"/>
      <c r="X819" s="1"/>
      <c r="Y819" s="1"/>
      <c r="Z819" s="1"/>
    </row>
    <row r="820" spans="1:26" ht="46.5" customHeight="1">
      <c r="A820" s="95"/>
      <c r="B820" s="1"/>
      <c r="C820" s="1"/>
      <c r="D820" s="429"/>
      <c r="E820" s="33"/>
      <c r="F820" s="1"/>
      <c r="G820" s="1"/>
      <c r="H820" s="110"/>
      <c r="I820" s="110"/>
      <c r="J820" s="453"/>
      <c r="K820" s="514"/>
      <c r="L820" s="514"/>
      <c r="M820" s="1"/>
      <c r="N820" s="1"/>
      <c r="O820" s="1"/>
      <c r="P820" s="1"/>
      <c r="Q820" s="1"/>
      <c r="R820" s="1"/>
      <c r="S820" s="1"/>
      <c r="T820" s="1"/>
      <c r="U820" s="1"/>
      <c r="V820" s="1"/>
      <c r="W820" s="1"/>
      <c r="X820" s="1"/>
      <c r="Y820" s="1"/>
      <c r="Z820" s="1"/>
    </row>
    <row r="821" spans="1:26" ht="46.5" customHeight="1">
      <c r="A821" s="95"/>
      <c r="B821" s="1"/>
      <c r="C821" s="1"/>
      <c r="D821" s="429"/>
      <c r="E821" s="33"/>
      <c r="F821" s="1"/>
      <c r="G821" s="1"/>
      <c r="H821" s="110"/>
      <c r="I821" s="110"/>
      <c r="J821" s="453"/>
      <c r="K821" s="514"/>
      <c r="L821" s="514"/>
      <c r="M821" s="1"/>
      <c r="N821" s="1"/>
      <c r="O821" s="1"/>
      <c r="P821" s="1"/>
      <c r="Q821" s="1"/>
      <c r="R821" s="1"/>
      <c r="S821" s="1"/>
      <c r="T821" s="1"/>
      <c r="U821" s="1"/>
      <c r="V821" s="1"/>
      <c r="W821" s="1"/>
      <c r="X821" s="1"/>
      <c r="Y821" s="1"/>
      <c r="Z821" s="1"/>
    </row>
    <row r="822" spans="1:26" ht="46.5" customHeight="1">
      <c r="A822" s="95"/>
      <c r="B822" s="1"/>
      <c r="C822" s="1"/>
      <c r="D822" s="429"/>
      <c r="E822" s="33"/>
      <c r="F822" s="1"/>
      <c r="G822" s="1"/>
      <c r="H822" s="110"/>
      <c r="I822" s="110"/>
      <c r="J822" s="453"/>
      <c r="K822" s="514"/>
      <c r="L822" s="514"/>
      <c r="M822" s="1"/>
      <c r="N822" s="1"/>
      <c r="O822" s="1"/>
      <c r="P822" s="1"/>
      <c r="Q822" s="1"/>
      <c r="R822" s="1"/>
      <c r="S822" s="1"/>
      <c r="T822" s="1"/>
      <c r="U822" s="1"/>
      <c r="V822" s="1"/>
      <c r="W822" s="1"/>
      <c r="X822" s="1"/>
      <c r="Y822" s="1"/>
      <c r="Z822" s="1"/>
    </row>
    <row r="823" spans="1:26" ht="46.5" customHeight="1">
      <c r="A823" s="95"/>
      <c r="B823" s="1"/>
      <c r="C823" s="1"/>
      <c r="D823" s="429"/>
      <c r="E823" s="33"/>
      <c r="F823" s="1"/>
      <c r="G823" s="1"/>
      <c r="H823" s="110"/>
      <c r="I823" s="110"/>
      <c r="J823" s="453"/>
      <c r="K823" s="514"/>
      <c r="L823" s="514"/>
      <c r="M823" s="1"/>
      <c r="N823" s="1"/>
      <c r="O823" s="1"/>
      <c r="P823" s="1"/>
      <c r="Q823" s="1"/>
      <c r="R823" s="1"/>
      <c r="S823" s="1"/>
      <c r="T823" s="1"/>
      <c r="U823" s="1"/>
      <c r="V823" s="1"/>
      <c r="W823" s="1"/>
      <c r="X823" s="1"/>
      <c r="Y823" s="1"/>
      <c r="Z823" s="1"/>
    </row>
    <row r="824" spans="1:26" ht="46.5" customHeight="1">
      <c r="A824" s="95"/>
      <c r="B824" s="1"/>
      <c r="C824" s="1"/>
      <c r="D824" s="429"/>
      <c r="E824" s="33"/>
      <c r="F824" s="1"/>
      <c r="G824" s="1"/>
      <c r="H824" s="110"/>
      <c r="I824" s="110"/>
      <c r="J824" s="453"/>
      <c r="K824" s="514"/>
      <c r="L824" s="514"/>
      <c r="M824" s="1"/>
      <c r="N824" s="1"/>
      <c r="O824" s="1"/>
      <c r="P824" s="1"/>
      <c r="Q824" s="1"/>
      <c r="R824" s="1"/>
      <c r="S824" s="1"/>
      <c r="T824" s="1"/>
      <c r="U824" s="1"/>
      <c r="V824" s="1"/>
      <c r="W824" s="1"/>
      <c r="X824" s="1"/>
      <c r="Y824" s="1"/>
      <c r="Z824" s="1"/>
    </row>
    <row r="825" spans="1:26" ht="46.5" customHeight="1">
      <c r="A825" s="95"/>
      <c r="B825" s="1"/>
      <c r="C825" s="1"/>
      <c r="D825" s="429"/>
      <c r="E825" s="33"/>
      <c r="F825" s="1"/>
      <c r="G825" s="1"/>
      <c r="H825" s="110"/>
      <c r="I825" s="110"/>
      <c r="J825" s="453"/>
      <c r="K825" s="514"/>
      <c r="L825" s="514"/>
      <c r="M825" s="1"/>
      <c r="N825" s="1"/>
      <c r="O825" s="1"/>
      <c r="P825" s="1"/>
      <c r="Q825" s="1"/>
      <c r="R825" s="1"/>
      <c r="S825" s="1"/>
      <c r="T825" s="1"/>
      <c r="U825" s="1"/>
      <c r="V825" s="1"/>
      <c r="W825" s="1"/>
      <c r="X825" s="1"/>
      <c r="Y825" s="1"/>
      <c r="Z825" s="1"/>
    </row>
    <row r="826" spans="1:26" ht="46.5" customHeight="1">
      <c r="A826" s="95"/>
      <c r="B826" s="1"/>
      <c r="C826" s="1"/>
      <c r="D826" s="429"/>
      <c r="E826" s="33"/>
      <c r="F826" s="1"/>
      <c r="G826" s="1"/>
      <c r="H826" s="110"/>
      <c r="I826" s="110"/>
      <c r="J826" s="453"/>
      <c r="K826" s="514"/>
      <c r="L826" s="514"/>
      <c r="M826" s="1"/>
      <c r="N826" s="1"/>
      <c r="O826" s="1"/>
      <c r="P826" s="1"/>
      <c r="Q826" s="1"/>
      <c r="R826" s="1"/>
      <c r="S826" s="1"/>
      <c r="T826" s="1"/>
      <c r="U826" s="1"/>
      <c r="V826" s="1"/>
      <c r="W826" s="1"/>
      <c r="X826" s="1"/>
      <c r="Y826" s="1"/>
      <c r="Z826" s="1"/>
    </row>
    <row r="827" spans="1:26" ht="46.5" customHeight="1">
      <c r="A827" s="95"/>
      <c r="B827" s="1"/>
      <c r="C827" s="1"/>
      <c r="D827" s="429"/>
      <c r="E827" s="33"/>
      <c r="F827" s="1"/>
      <c r="G827" s="1"/>
      <c r="H827" s="110"/>
      <c r="I827" s="110"/>
      <c r="J827" s="453"/>
      <c r="K827" s="514"/>
      <c r="L827" s="514"/>
      <c r="M827" s="1"/>
      <c r="N827" s="1"/>
      <c r="O827" s="1"/>
      <c r="P827" s="1"/>
      <c r="Q827" s="1"/>
      <c r="R827" s="1"/>
      <c r="S827" s="1"/>
      <c r="T827" s="1"/>
      <c r="U827" s="1"/>
      <c r="V827" s="1"/>
      <c r="W827" s="1"/>
      <c r="X827" s="1"/>
      <c r="Y827" s="1"/>
      <c r="Z827" s="1"/>
    </row>
    <row r="828" spans="1:26" ht="46.5" customHeight="1">
      <c r="A828" s="95"/>
      <c r="B828" s="1"/>
      <c r="C828" s="1"/>
      <c r="D828" s="429"/>
      <c r="E828" s="33"/>
      <c r="F828" s="1"/>
      <c r="G828" s="1"/>
      <c r="H828" s="110"/>
      <c r="I828" s="110"/>
      <c r="J828" s="453"/>
      <c r="K828" s="514"/>
      <c r="L828" s="514"/>
      <c r="M828" s="1"/>
      <c r="N828" s="1"/>
      <c r="O828" s="1"/>
      <c r="P828" s="1"/>
      <c r="Q828" s="1"/>
      <c r="R828" s="1"/>
      <c r="S828" s="1"/>
      <c r="T828" s="1"/>
      <c r="U828" s="1"/>
      <c r="V828" s="1"/>
      <c r="W828" s="1"/>
      <c r="X828" s="1"/>
      <c r="Y828" s="1"/>
      <c r="Z828" s="1"/>
    </row>
    <row r="829" spans="1:26" ht="46.5" customHeight="1">
      <c r="A829" s="95"/>
      <c r="B829" s="1"/>
      <c r="C829" s="1"/>
      <c r="D829" s="429"/>
      <c r="E829" s="33"/>
      <c r="F829" s="1"/>
      <c r="G829" s="1"/>
      <c r="H829" s="110"/>
      <c r="I829" s="110"/>
      <c r="J829" s="453"/>
      <c r="K829" s="514"/>
      <c r="L829" s="514"/>
      <c r="M829" s="1"/>
      <c r="N829" s="1"/>
      <c r="O829" s="1"/>
      <c r="P829" s="1"/>
      <c r="Q829" s="1"/>
      <c r="R829" s="1"/>
      <c r="S829" s="1"/>
      <c r="T829" s="1"/>
      <c r="U829" s="1"/>
      <c r="V829" s="1"/>
      <c r="W829" s="1"/>
      <c r="X829" s="1"/>
      <c r="Y829" s="1"/>
      <c r="Z829" s="1"/>
    </row>
    <row r="830" spans="1:26" ht="46.5" customHeight="1">
      <c r="A830" s="95"/>
      <c r="B830" s="1"/>
      <c r="C830" s="1"/>
      <c r="D830" s="429"/>
      <c r="E830" s="33"/>
      <c r="F830" s="1"/>
      <c r="G830" s="1"/>
      <c r="H830" s="110"/>
      <c r="I830" s="110"/>
      <c r="J830" s="453"/>
      <c r="K830" s="514"/>
      <c r="L830" s="514"/>
      <c r="M830" s="1"/>
      <c r="N830" s="1"/>
      <c r="O830" s="1"/>
      <c r="P830" s="1"/>
      <c r="Q830" s="1"/>
      <c r="R830" s="1"/>
      <c r="S830" s="1"/>
      <c r="T830" s="1"/>
      <c r="U830" s="1"/>
      <c r="V830" s="1"/>
      <c r="W830" s="1"/>
      <c r="X830" s="1"/>
      <c r="Y830" s="1"/>
      <c r="Z830" s="1"/>
    </row>
    <row r="831" spans="1:26" ht="46.5" customHeight="1">
      <c r="A831" s="95"/>
      <c r="B831" s="1"/>
      <c r="C831" s="1"/>
      <c r="D831" s="429"/>
      <c r="E831" s="33"/>
      <c r="F831" s="1"/>
      <c r="G831" s="1"/>
      <c r="H831" s="110"/>
      <c r="I831" s="110"/>
      <c r="J831" s="453"/>
      <c r="K831" s="514"/>
      <c r="L831" s="514"/>
      <c r="M831" s="1"/>
      <c r="N831" s="1"/>
      <c r="O831" s="1"/>
      <c r="P831" s="1"/>
      <c r="Q831" s="1"/>
      <c r="R831" s="1"/>
      <c r="S831" s="1"/>
      <c r="T831" s="1"/>
      <c r="U831" s="1"/>
      <c r="V831" s="1"/>
      <c r="W831" s="1"/>
      <c r="X831" s="1"/>
      <c r="Y831" s="1"/>
      <c r="Z831" s="1"/>
    </row>
    <row r="832" spans="1:26" ht="46.5" customHeight="1">
      <c r="A832" s="95"/>
      <c r="B832" s="1"/>
      <c r="C832" s="1"/>
      <c r="D832" s="429"/>
      <c r="E832" s="33"/>
      <c r="F832" s="1"/>
      <c r="G832" s="1"/>
      <c r="H832" s="110"/>
      <c r="I832" s="110"/>
      <c r="J832" s="453"/>
      <c r="K832" s="514"/>
      <c r="L832" s="514"/>
      <c r="M832" s="1"/>
      <c r="N832" s="1"/>
      <c r="O832" s="1"/>
      <c r="P832" s="1"/>
      <c r="Q832" s="1"/>
      <c r="R832" s="1"/>
      <c r="S832" s="1"/>
      <c r="T832" s="1"/>
      <c r="U832" s="1"/>
      <c r="V832" s="1"/>
      <c r="W832" s="1"/>
      <c r="X832" s="1"/>
      <c r="Y832" s="1"/>
      <c r="Z832" s="1"/>
    </row>
    <row r="833" spans="1:26" ht="46.5" customHeight="1">
      <c r="A833" s="95"/>
      <c r="B833" s="1"/>
      <c r="C833" s="1"/>
      <c r="D833" s="429"/>
      <c r="E833" s="33"/>
      <c r="F833" s="1"/>
      <c r="G833" s="1"/>
      <c r="H833" s="110"/>
      <c r="I833" s="110"/>
      <c r="J833" s="453"/>
      <c r="K833" s="514"/>
      <c r="L833" s="514"/>
      <c r="M833" s="1"/>
      <c r="N833" s="1"/>
      <c r="O833" s="1"/>
      <c r="P833" s="1"/>
      <c r="Q833" s="1"/>
      <c r="R833" s="1"/>
      <c r="S833" s="1"/>
      <c r="T833" s="1"/>
      <c r="U833" s="1"/>
      <c r="V833" s="1"/>
      <c r="W833" s="1"/>
      <c r="X833" s="1"/>
      <c r="Y833" s="1"/>
      <c r="Z833" s="1"/>
    </row>
    <row r="834" spans="1:26" ht="46.5" customHeight="1">
      <c r="A834" s="95"/>
      <c r="B834" s="1"/>
      <c r="C834" s="1"/>
      <c r="D834" s="429"/>
      <c r="E834" s="33"/>
      <c r="F834" s="1"/>
      <c r="G834" s="1"/>
      <c r="H834" s="110"/>
      <c r="I834" s="110"/>
      <c r="J834" s="453"/>
      <c r="K834" s="514"/>
      <c r="L834" s="514"/>
      <c r="M834" s="1"/>
      <c r="N834" s="1"/>
      <c r="O834" s="1"/>
      <c r="P834" s="1"/>
      <c r="Q834" s="1"/>
      <c r="R834" s="1"/>
      <c r="S834" s="1"/>
      <c r="T834" s="1"/>
      <c r="U834" s="1"/>
      <c r="V834" s="1"/>
      <c r="W834" s="1"/>
      <c r="X834" s="1"/>
      <c r="Y834" s="1"/>
      <c r="Z834" s="1"/>
    </row>
    <row r="835" spans="1:26" ht="46.5" customHeight="1">
      <c r="A835" s="95"/>
      <c r="B835" s="1"/>
      <c r="C835" s="1"/>
      <c r="D835" s="429"/>
      <c r="E835" s="33"/>
      <c r="F835" s="1"/>
      <c r="G835" s="1"/>
      <c r="H835" s="110"/>
      <c r="I835" s="110"/>
      <c r="J835" s="453"/>
      <c r="K835" s="514"/>
      <c r="L835" s="514"/>
      <c r="M835" s="1"/>
      <c r="N835" s="1"/>
      <c r="O835" s="1"/>
      <c r="P835" s="1"/>
      <c r="Q835" s="1"/>
      <c r="R835" s="1"/>
      <c r="S835" s="1"/>
      <c r="T835" s="1"/>
      <c r="U835" s="1"/>
      <c r="V835" s="1"/>
      <c r="W835" s="1"/>
      <c r="X835" s="1"/>
      <c r="Y835" s="1"/>
      <c r="Z835" s="1"/>
    </row>
    <row r="836" spans="1:26" ht="46.5" customHeight="1">
      <c r="A836" s="95"/>
      <c r="B836" s="1"/>
      <c r="C836" s="1"/>
      <c r="D836" s="429"/>
      <c r="E836" s="33"/>
      <c r="F836" s="1"/>
      <c r="G836" s="1"/>
      <c r="H836" s="110"/>
      <c r="I836" s="110"/>
      <c r="J836" s="453"/>
      <c r="K836" s="514"/>
      <c r="L836" s="514"/>
      <c r="M836" s="1"/>
      <c r="N836" s="1"/>
      <c r="O836" s="1"/>
      <c r="P836" s="1"/>
      <c r="Q836" s="1"/>
      <c r="R836" s="1"/>
      <c r="S836" s="1"/>
      <c r="T836" s="1"/>
      <c r="U836" s="1"/>
      <c r="V836" s="1"/>
      <c r="W836" s="1"/>
      <c r="X836" s="1"/>
      <c r="Y836" s="1"/>
      <c r="Z836" s="1"/>
    </row>
    <row r="837" spans="1:26" ht="46.5" customHeight="1">
      <c r="A837" s="95"/>
      <c r="B837" s="1"/>
      <c r="C837" s="1"/>
      <c r="D837" s="429"/>
      <c r="E837" s="33"/>
      <c r="F837" s="1"/>
      <c r="G837" s="1"/>
      <c r="H837" s="110"/>
      <c r="I837" s="110"/>
      <c r="J837" s="453"/>
      <c r="K837" s="514"/>
      <c r="L837" s="514"/>
      <c r="M837" s="1"/>
      <c r="N837" s="1"/>
      <c r="O837" s="1"/>
      <c r="P837" s="1"/>
      <c r="Q837" s="1"/>
      <c r="R837" s="1"/>
      <c r="S837" s="1"/>
      <c r="T837" s="1"/>
      <c r="U837" s="1"/>
      <c r="V837" s="1"/>
      <c r="W837" s="1"/>
      <c r="X837" s="1"/>
      <c r="Y837" s="1"/>
      <c r="Z837" s="1"/>
    </row>
    <row r="838" spans="1:26" ht="46.5" customHeight="1">
      <c r="A838" s="95"/>
      <c r="B838" s="1"/>
      <c r="C838" s="1"/>
      <c r="D838" s="429"/>
      <c r="E838" s="33"/>
      <c r="F838" s="1"/>
      <c r="G838" s="1"/>
      <c r="H838" s="110"/>
      <c r="I838" s="110"/>
      <c r="J838" s="453"/>
      <c r="K838" s="514"/>
      <c r="L838" s="514"/>
      <c r="M838" s="1"/>
      <c r="N838" s="1"/>
      <c r="O838" s="1"/>
      <c r="P838" s="1"/>
      <c r="Q838" s="1"/>
      <c r="R838" s="1"/>
      <c r="S838" s="1"/>
      <c r="T838" s="1"/>
      <c r="U838" s="1"/>
      <c r="V838" s="1"/>
      <c r="W838" s="1"/>
      <c r="X838" s="1"/>
      <c r="Y838" s="1"/>
      <c r="Z838" s="1"/>
    </row>
    <row r="839" spans="1:26" ht="46.5" customHeight="1">
      <c r="A839" s="95"/>
      <c r="B839" s="1"/>
      <c r="C839" s="1"/>
      <c r="D839" s="429"/>
      <c r="E839" s="33"/>
      <c r="F839" s="1"/>
      <c r="G839" s="1"/>
      <c r="H839" s="110"/>
      <c r="I839" s="110"/>
      <c r="J839" s="453"/>
      <c r="K839" s="514"/>
      <c r="L839" s="514"/>
      <c r="M839" s="1"/>
      <c r="N839" s="1"/>
      <c r="O839" s="1"/>
      <c r="P839" s="1"/>
      <c r="Q839" s="1"/>
      <c r="R839" s="1"/>
      <c r="S839" s="1"/>
      <c r="T839" s="1"/>
      <c r="U839" s="1"/>
      <c r="V839" s="1"/>
      <c r="W839" s="1"/>
      <c r="X839" s="1"/>
      <c r="Y839" s="1"/>
      <c r="Z839" s="1"/>
    </row>
    <row r="840" spans="1:26" ht="46.5" customHeight="1">
      <c r="A840" s="95"/>
      <c r="B840" s="1"/>
      <c r="C840" s="1"/>
      <c r="D840" s="429"/>
      <c r="E840" s="33"/>
      <c r="F840" s="1"/>
      <c r="G840" s="1"/>
      <c r="H840" s="110"/>
      <c r="I840" s="110"/>
      <c r="J840" s="453"/>
      <c r="K840" s="514"/>
      <c r="L840" s="514"/>
      <c r="M840" s="1"/>
      <c r="N840" s="1"/>
      <c r="O840" s="1"/>
      <c r="P840" s="1"/>
      <c r="Q840" s="1"/>
      <c r="R840" s="1"/>
      <c r="S840" s="1"/>
      <c r="T840" s="1"/>
      <c r="U840" s="1"/>
      <c r="V840" s="1"/>
      <c r="W840" s="1"/>
      <c r="X840" s="1"/>
      <c r="Y840" s="1"/>
      <c r="Z840" s="1"/>
    </row>
    <row r="841" spans="1:26" ht="46.5" customHeight="1">
      <c r="A841" s="95"/>
      <c r="B841" s="1"/>
      <c r="C841" s="1"/>
      <c r="D841" s="429"/>
      <c r="E841" s="33"/>
      <c r="F841" s="1"/>
      <c r="G841" s="1"/>
      <c r="H841" s="110"/>
      <c r="I841" s="110"/>
      <c r="J841" s="453"/>
      <c r="K841" s="514"/>
      <c r="L841" s="514"/>
      <c r="M841" s="1"/>
      <c r="N841" s="1"/>
      <c r="O841" s="1"/>
      <c r="P841" s="1"/>
      <c r="Q841" s="1"/>
      <c r="R841" s="1"/>
      <c r="S841" s="1"/>
      <c r="T841" s="1"/>
      <c r="U841" s="1"/>
      <c r="V841" s="1"/>
      <c r="W841" s="1"/>
      <c r="X841" s="1"/>
      <c r="Y841" s="1"/>
      <c r="Z841" s="1"/>
    </row>
    <row r="842" spans="1:26" ht="46.5" customHeight="1">
      <c r="A842" s="95"/>
      <c r="B842" s="1"/>
      <c r="C842" s="1"/>
      <c r="D842" s="429"/>
      <c r="E842" s="33"/>
      <c r="F842" s="1"/>
      <c r="G842" s="1"/>
      <c r="H842" s="110"/>
      <c r="I842" s="110"/>
      <c r="J842" s="453"/>
      <c r="K842" s="514"/>
      <c r="L842" s="514"/>
      <c r="M842" s="1"/>
      <c r="N842" s="1"/>
      <c r="O842" s="1"/>
      <c r="P842" s="1"/>
      <c r="Q842" s="1"/>
      <c r="R842" s="1"/>
      <c r="S842" s="1"/>
      <c r="T842" s="1"/>
      <c r="U842" s="1"/>
      <c r="V842" s="1"/>
      <c r="W842" s="1"/>
      <c r="X842" s="1"/>
      <c r="Y842" s="1"/>
      <c r="Z842" s="1"/>
    </row>
    <row r="843" spans="1:26" ht="46.5" customHeight="1">
      <c r="A843" s="95"/>
      <c r="B843" s="1"/>
      <c r="C843" s="1"/>
      <c r="D843" s="429"/>
      <c r="E843" s="33"/>
      <c r="F843" s="1"/>
      <c r="G843" s="1"/>
      <c r="H843" s="110"/>
      <c r="I843" s="110"/>
      <c r="J843" s="453"/>
      <c r="K843" s="514"/>
      <c r="L843" s="514"/>
      <c r="M843" s="1"/>
      <c r="N843" s="1"/>
      <c r="O843" s="1"/>
      <c r="P843" s="1"/>
      <c r="Q843" s="1"/>
      <c r="R843" s="1"/>
      <c r="S843" s="1"/>
      <c r="T843" s="1"/>
      <c r="U843" s="1"/>
      <c r="V843" s="1"/>
      <c r="W843" s="1"/>
      <c r="X843" s="1"/>
      <c r="Y843" s="1"/>
      <c r="Z843" s="1"/>
    </row>
    <row r="844" spans="1:26" ht="46.5" customHeight="1">
      <c r="A844" s="95"/>
      <c r="B844" s="1"/>
      <c r="C844" s="1"/>
      <c r="D844" s="429"/>
      <c r="E844" s="33"/>
      <c r="F844" s="1"/>
      <c r="G844" s="1"/>
      <c r="H844" s="110"/>
      <c r="I844" s="110"/>
      <c r="J844" s="453"/>
      <c r="K844" s="514"/>
      <c r="L844" s="514"/>
      <c r="M844" s="1"/>
      <c r="N844" s="1"/>
      <c r="O844" s="1"/>
      <c r="P844" s="1"/>
      <c r="Q844" s="1"/>
      <c r="R844" s="1"/>
      <c r="S844" s="1"/>
      <c r="T844" s="1"/>
      <c r="U844" s="1"/>
      <c r="V844" s="1"/>
      <c r="W844" s="1"/>
      <c r="X844" s="1"/>
      <c r="Y844" s="1"/>
      <c r="Z844" s="1"/>
    </row>
    <row r="845" spans="1:26" ht="46.5" customHeight="1">
      <c r="A845" s="95"/>
      <c r="B845" s="1"/>
      <c r="C845" s="1"/>
      <c r="D845" s="429"/>
      <c r="E845" s="33"/>
      <c r="F845" s="1"/>
      <c r="G845" s="1"/>
      <c r="H845" s="110"/>
      <c r="I845" s="110"/>
      <c r="J845" s="453"/>
      <c r="K845" s="514"/>
      <c r="L845" s="514"/>
      <c r="M845" s="1"/>
      <c r="N845" s="1"/>
      <c r="O845" s="1"/>
      <c r="P845" s="1"/>
      <c r="Q845" s="1"/>
      <c r="R845" s="1"/>
      <c r="S845" s="1"/>
      <c r="T845" s="1"/>
      <c r="U845" s="1"/>
      <c r="V845" s="1"/>
      <c r="W845" s="1"/>
      <c r="X845" s="1"/>
      <c r="Y845" s="1"/>
      <c r="Z845" s="1"/>
    </row>
    <row r="846" spans="1:26" ht="46.5" customHeight="1">
      <c r="A846" s="95"/>
      <c r="B846" s="1"/>
      <c r="C846" s="1"/>
      <c r="D846" s="429"/>
      <c r="E846" s="33"/>
      <c r="F846" s="1"/>
      <c r="G846" s="1"/>
      <c r="H846" s="110"/>
      <c r="I846" s="110"/>
      <c r="J846" s="453"/>
      <c r="K846" s="514"/>
      <c r="L846" s="514"/>
      <c r="M846" s="1"/>
      <c r="N846" s="1"/>
      <c r="O846" s="1"/>
      <c r="P846" s="1"/>
      <c r="Q846" s="1"/>
      <c r="R846" s="1"/>
      <c r="S846" s="1"/>
      <c r="T846" s="1"/>
      <c r="U846" s="1"/>
      <c r="V846" s="1"/>
      <c r="W846" s="1"/>
      <c r="X846" s="1"/>
      <c r="Y846" s="1"/>
      <c r="Z846" s="1"/>
    </row>
    <row r="847" spans="1:26" ht="46.5" customHeight="1">
      <c r="A847" s="95"/>
      <c r="B847" s="1"/>
      <c r="C847" s="1"/>
      <c r="D847" s="429"/>
      <c r="E847" s="33"/>
      <c r="F847" s="1"/>
      <c r="G847" s="1"/>
      <c r="H847" s="110"/>
      <c r="I847" s="110"/>
      <c r="J847" s="453"/>
      <c r="K847" s="514"/>
      <c r="L847" s="514"/>
      <c r="M847" s="1"/>
      <c r="N847" s="1"/>
      <c r="O847" s="1"/>
      <c r="P847" s="1"/>
      <c r="Q847" s="1"/>
      <c r="R847" s="1"/>
      <c r="S847" s="1"/>
      <c r="T847" s="1"/>
      <c r="U847" s="1"/>
      <c r="V847" s="1"/>
      <c r="W847" s="1"/>
      <c r="X847" s="1"/>
      <c r="Y847" s="1"/>
      <c r="Z847" s="1"/>
    </row>
    <row r="848" spans="1:26" ht="46.5" customHeight="1">
      <c r="A848" s="95"/>
      <c r="B848" s="1"/>
      <c r="C848" s="1"/>
      <c r="D848" s="429"/>
      <c r="E848" s="33"/>
      <c r="F848" s="1"/>
      <c r="G848" s="1"/>
      <c r="H848" s="110"/>
      <c r="I848" s="110"/>
      <c r="J848" s="453"/>
      <c r="K848" s="514"/>
      <c r="L848" s="514"/>
      <c r="M848" s="1"/>
      <c r="N848" s="1"/>
      <c r="O848" s="1"/>
      <c r="P848" s="1"/>
      <c r="Q848" s="1"/>
      <c r="R848" s="1"/>
      <c r="S848" s="1"/>
      <c r="T848" s="1"/>
      <c r="U848" s="1"/>
      <c r="V848" s="1"/>
      <c r="W848" s="1"/>
      <c r="X848" s="1"/>
      <c r="Y848" s="1"/>
      <c r="Z848" s="1"/>
    </row>
    <row r="849" spans="1:26" ht="46.5" customHeight="1">
      <c r="A849" s="95"/>
      <c r="B849" s="1"/>
      <c r="C849" s="1"/>
      <c r="D849" s="429"/>
      <c r="E849" s="33"/>
      <c r="F849" s="1"/>
      <c r="G849" s="1"/>
      <c r="H849" s="110"/>
      <c r="I849" s="110"/>
      <c r="J849" s="453"/>
      <c r="K849" s="514"/>
      <c r="L849" s="514"/>
      <c r="M849" s="1"/>
      <c r="N849" s="1"/>
      <c r="O849" s="1"/>
      <c r="P849" s="1"/>
      <c r="Q849" s="1"/>
      <c r="R849" s="1"/>
      <c r="S849" s="1"/>
      <c r="T849" s="1"/>
      <c r="U849" s="1"/>
      <c r="V849" s="1"/>
      <c r="W849" s="1"/>
      <c r="X849" s="1"/>
      <c r="Y849" s="1"/>
      <c r="Z849" s="1"/>
    </row>
    <row r="850" spans="1:26" ht="46.5" customHeight="1">
      <c r="A850" s="95"/>
      <c r="B850" s="1"/>
      <c r="C850" s="1"/>
      <c r="D850" s="429"/>
      <c r="E850" s="33"/>
      <c r="F850" s="1"/>
      <c r="G850" s="1"/>
      <c r="H850" s="110"/>
      <c r="I850" s="110"/>
      <c r="J850" s="453"/>
      <c r="K850" s="514"/>
      <c r="L850" s="514"/>
      <c r="M850" s="1"/>
      <c r="N850" s="1"/>
      <c r="O850" s="1"/>
      <c r="P850" s="1"/>
      <c r="Q850" s="1"/>
      <c r="R850" s="1"/>
      <c r="S850" s="1"/>
      <c r="T850" s="1"/>
      <c r="U850" s="1"/>
      <c r="V850" s="1"/>
      <c r="W850" s="1"/>
      <c r="X850" s="1"/>
      <c r="Y850" s="1"/>
      <c r="Z850" s="1"/>
    </row>
    <row r="851" spans="1:26" ht="46.5" customHeight="1">
      <c r="A851" s="95"/>
      <c r="B851" s="1"/>
      <c r="C851" s="1"/>
      <c r="D851" s="429"/>
      <c r="E851" s="33"/>
      <c r="F851" s="1"/>
      <c r="G851" s="1"/>
      <c r="H851" s="110"/>
      <c r="I851" s="110"/>
      <c r="J851" s="453"/>
      <c r="K851" s="514"/>
      <c r="L851" s="514"/>
      <c r="M851" s="1"/>
      <c r="N851" s="1"/>
      <c r="O851" s="1"/>
      <c r="P851" s="1"/>
      <c r="Q851" s="1"/>
      <c r="R851" s="1"/>
      <c r="S851" s="1"/>
      <c r="T851" s="1"/>
      <c r="U851" s="1"/>
      <c r="V851" s="1"/>
      <c r="W851" s="1"/>
      <c r="X851" s="1"/>
      <c r="Y851" s="1"/>
      <c r="Z851" s="1"/>
    </row>
    <row r="852" spans="1:26" ht="46.5" customHeight="1">
      <c r="A852" s="95"/>
      <c r="B852" s="1"/>
      <c r="C852" s="1"/>
      <c r="D852" s="429"/>
      <c r="E852" s="33"/>
      <c r="F852" s="1"/>
      <c r="G852" s="1"/>
      <c r="H852" s="110"/>
      <c r="I852" s="110"/>
      <c r="J852" s="453"/>
      <c r="K852" s="514"/>
      <c r="L852" s="514"/>
      <c r="M852" s="1"/>
      <c r="N852" s="1"/>
      <c r="O852" s="1"/>
      <c r="P852" s="1"/>
      <c r="Q852" s="1"/>
      <c r="R852" s="1"/>
      <c r="S852" s="1"/>
      <c r="T852" s="1"/>
      <c r="U852" s="1"/>
      <c r="V852" s="1"/>
      <c r="W852" s="1"/>
      <c r="X852" s="1"/>
      <c r="Y852" s="1"/>
      <c r="Z852" s="1"/>
    </row>
    <row r="853" spans="1:26" ht="46.5" customHeight="1">
      <c r="A853" s="95"/>
      <c r="B853" s="1"/>
      <c r="C853" s="1"/>
      <c r="D853" s="429"/>
      <c r="E853" s="33"/>
      <c r="F853" s="1"/>
      <c r="G853" s="1"/>
      <c r="H853" s="110"/>
      <c r="I853" s="110"/>
      <c r="J853" s="453"/>
      <c r="K853" s="514"/>
      <c r="L853" s="514"/>
      <c r="M853" s="1"/>
      <c r="N853" s="1"/>
      <c r="O853" s="1"/>
      <c r="P853" s="1"/>
      <c r="Q853" s="1"/>
      <c r="R853" s="1"/>
      <c r="S853" s="1"/>
      <c r="T853" s="1"/>
      <c r="U853" s="1"/>
      <c r="V853" s="1"/>
      <c r="W853" s="1"/>
      <c r="X853" s="1"/>
      <c r="Y853" s="1"/>
      <c r="Z853" s="1"/>
    </row>
    <row r="854" spans="1:26" ht="46.5" customHeight="1">
      <c r="A854" s="95"/>
      <c r="B854" s="1"/>
      <c r="C854" s="1"/>
      <c r="D854" s="429"/>
      <c r="E854" s="33"/>
      <c r="F854" s="1"/>
      <c r="G854" s="1"/>
      <c r="H854" s="110"/>
      <c r="I854" s="110"/>
      <c r="J854" s="453"/>
      <c r="K854" s="514"/>
      <c r="L854" s="514"/>
      <c r="M854" s="1"/>
      <c r="N854" s="1"/>
      <c r="O854" s="1"/>
      <c r="P854" s="1"/>
      <c r="Q854" s="1"/>
      <c r="R854" s="1"/>
      <c r="S854" s="1"/>
      <c r="T854" s="1"/>
      <c r="U854" s="1"/>
      <c r="V854" s="1"/>
      <c r="W854" s="1"/>
      <c r="X854" s="1"/>
      <c r="Y854" s="1"/>
      <c r="Z854" s="1"/>
    </row>
    <row r="855" spans="1:26" ht="46.5" customHeight="1">
      <c r="A855" s="95"/>
      <c r="B855" s="1"/>
      <c r="C855" s="1"/>
      <c r="D855" s="429"/>
      <c r="E855" s="33"/>
      <c r="F855" s="1"/>
      <c r="G855" s="1"/>
      <c r="H855" s="110"/>
      <c r="I855" s="110"/>
      <c r="J855" s="453"/>
      <c r="K855" s="514"/>
      <c r="L855" s="514"/>
      <c r="M855" s="1"/>
      <c r="N855" s="1"/>
      <c r="O855" s="1"/>
      <c r="P855" s="1"/>
      <c r="Q855" s="1"/>
      <c r="R855" s="1"/>
      <c r="S855" s="1"/>
      <c r="T855" s="1"/>
      <c r="U855" s="1"/>
      <c r="V855" s="1"/>
      <c r="W855" s="1"/>
      <c r="X855" s="1"/>
      <c r="Y855" s="1"/>
      <c r="Z855" s="1"/>
    </row>
    <row r="856" spans="1:26" ht="46.5" customHeight="1">
      <c r="A856" s="95"/>
      <c r="B856" s="1"/>
      <c r="C856" s="1"/>
      <c r="D856" s="429"/>
      <c r="E856" s="33"/>
      <c r="F856" s="1"/>
      <c r="G856" s="1"/>
      <c r="H856" s="110"/>
      <c r="I856" s="110"/>
      <c r="J856" s="453"/>
      <c r="K856" s="514"/>
      <c r="L856" s="514"/>
      <c r="M856" s="1"/>
      <c r="N856" s="1"/>
      <c r="O856" s="1"/>
      <c r="P856" s="1"/>
      <c r="Q856" s="1"/>
      <c r="R856" s="1"/>
      <c r="S856" s="1"/>
      <c r="T856" s="1"/>
      <c r="U856" s="1"/>
      <c r="V856" s="1"/>
      <c r="W856" s="1"/>
      <c r="X856" s="1"/>
      <c r="Y856" s="1"/>
      <c r="Z856" s="1"/>
    </row>
    <row r="857" spans="1:26" ht="46.5" customHeight="1">
      <c r="A857" s="95"/>
      <c r="B857" s="1"/>
      <c r="C857" s="1"/>
      <c r="D857" s="429"/>
      <c r="E857" s="33"/>
      <c r="F857" s="1"/>
      <c r="G857" s="1"/>
      <c r="H857" s="110"/>
      <c r="I857" s="110"/>
      <c r="J857" s="453"/>
      <c r="K857" s="514"/>
      <c r="L857" s="514"/>
      <c r="M857" s="1"/>
      <c r="N857" s="1"/>
      <c r="O857" s="1"/>
      <c r="P857" s="1"/>
      <c r="Q857" s="1"/>
      <c r="R857" s="1"/>
      <c r="S857" s="1"/>
      <c r="T857" s="1"/>
      <c r="U857" s="1"/>
      <c r="V857" s="1"/>
      <c r="W857" s="1"/>
      <c r="X857" s="1"/>
      <c r="Y857" s="1"/>
      <c r="Z857" s="1"/>
    </row>
    <row r="858" spans="1:26" ht="46.5" customHeight="1">
      <c r="A858" s="95"/>
      <c r="B858" s="1"/>
      <c r="C858" s="1"/>
      <c r="D858" s="429"/>
      <c r="E858" s="33"/>
      <c r="F858" s="1"/>
      <c r="G858" s="1"/>
      <c r="H858" s="110"/>
      <c r="I858" s="110"/>
      <c r="J858" s="453"/>
      <c r="K858" s="514"/>
      <c r="L858" s="514"/>
      <c r="M858" s="1"/>
      <c r="N858" s="1"/>
      <c r="O858" s="1"/>
      <c r="P858" s="1"/>
      <c r="Q858" s="1"/>
      <c r="R858" s="1"/>
      <c r="S858" s="1"/>
      <c r="T858" s="1"/>
      <c r="U858" s="1"/>
      <c r="V858" s="1"/>
      <c r="W858" s="1"/>
      <c r="X858" s="1"/>
      <c r="Y858" s="1"/>
      <c r="Z858" s="1"/>
    </row>
    <row r="859" spans="1:26" ht="46.5" customHeight="1">
      <c r="A859" s="95"/>
      <c r="B859" s="1"/>
      <c r="C859" s="1"/>
      <c r="D859" s="429"/>
      <c r="E859" s="33"/>
      <c r="F859" s="1"/>
      <c r="G859" s="1"/>
      <c r="H859" s="110"/>
      <c r="I859" s="110"/>
      <c r="J859" s="453"/>
      <c r="K859" s="514"/>
      <c r="L859" s="514"/>
      <c r="M859" s="1"/>
      <c r="N859" s="1"/>
      <c r="O859" s="1"/>
      <c r="P859" s="1"/>
      <c r="Q859" s="1"/>
      <c r="R859" s="1"/>
      <c r="S859" s="1"/>
      <c r="T859" s="1"/>
      <c r="U859" s="1"/>
      <c r="V859" s="1"/>
      <c r="W859" s="1"/>
      <c r="X859" s="1"/>
      <c r="Y859" s="1"/>
      <c r="Z859" s="1"/>
    </row>
    <row r="860" spans="1:26" ht="46.5" customHeight="1">
      <c r="A860" s="95"/>
      <c r="B860" s="1"/>
      <c r="C860" s="1"/>
      <c r="D860" s="429"/>
      <c r="E860" s="33"/>
      <c r="F860" s="1"/>
      <c r="G860" s="1"/>
      <c r="H860" s="110"/>
      <c r="I860" s="110"/>
      <c r="J860" s="453"/>
      <c r="K860" s="514"/>
      <c r="L860" s="514"/>
      <c r="M860" s="1"/>
      <c r="N860" s="1"/>
      <c r="O860" s="1"/>
      <c r="P860" s="1"/>
      <c r="Q860" s="1"/>
      <c r="R860" s="1"/>
      <c r="S860" s="1"/>
      <c r="T860" s="1"/>
      <c r="U860" s="1"/>
      <c r="V860" s="1"/>
      <c r="W860" s="1"/>
      <c r="X860" s="1"/>
      <c r="Y860" s="1"/>
      <c r="Z860" s="1"/>
    </row>
    <row r="861" spans="1:26" ht="46.5" customHeight="1">
      <c r="A861" s="95"/>
      <c r="B861" s="1"/>
      <c r="C861" s="1"/>
      <c r="D861" s="429"/>
      <c r="E861" s="33"/>
      <c r="F861" s="1"/>
      <c r="G861" s="1"/>
      <c r="H861" s="110"/>
      <c r="I861" s="110"/>
      <c r="J861" s="453"/>
      <c r="K861" s="514"/>
      <c r="L861" s="514"/>
      <c r="M861" s="1"/>
      <c r="N861" s="1"/>
      <c r="O861" s="1"/>
      <c r="P861" s="1"/>
      <c r="Q861" s="1"/>
      <c r="R861" s="1"/>
      <c r="S861" s="1"/>
      <c r="T861" s="1"/>
      <c r="U861" s="1"/>
      <c r="V861" s="1"/>
      <c r="W861" s="1"/>
      <c r="X861" s="1"/>
      <c r="Y861" s="1"/>
      <c r="Z861" s="1"/>
    </row>
    <row r="862" spans="1:26" ht="46.5" customHeight="1">
      <c r="A862" s="95"/>
      <c r="B862" s="1"/>
      <c r="C862" s="1"/>
      <c r="D862" s="429"/>
      <c r="E862" s="33"/>
      <c r="F862" s="1"/>
      <c r="G862" s="1"/>
      <c r="H862" s="110"/>
      <c r="I862" s="110"/>
      <c r="J862" s="453"/>
      <c r="K862" s="514"/>
      <c r="L862" s="514"/>
      <c r="M862" s="1"/>
      <c r="N862" s="1"/>
      <c r="O862" s="1"/>
      <c r="P862" s="1"/>
      <c r="Q862" s="1"/>
      <c r="R862" s="1"/>
      <c r="S862" s="1"/>
      <c r="T862" s="1"/>
      <c r="U862" s="1"/>
      <c r="V862" s="1"/>
      <c r="W862" s="1"/>
      <c r="X862" s="1"/>
      <c r="Y862" s="1"/>
      <c r="Z862" s="1"/>
    </row>
    <row r="863" spans="1:26" ht="46.5" customHeight="1">
      <c r="A863" s="95"/>
      <c r="B863" s="1"/>
      <c r="C863" s="1"/>
      <c r="D863" s="429"/>
      <c r="E863" s="33"/>
      <c r="F863" s="1"/>
      <c r="G863" s="1"/>
      <c r="H863" s="110"/>
      <c r="I863" s="110"/>
      <c r="J863" s="453"/>
      <c r="K863" s="514"/>
      <c r="L863" s="514"/>
      <c r="M863" s="1"/>
      <c r="N863" s="1"/>
      <c r="O863" s="1"/>
      <c r="P863" s="1"/>
      <c r="Q863" s="1"/>
      <c r="R863" s="1"/>
      <c r="S863" s="1"/>
      <c r="T863" s="1"/>
      <c r="U863" s="1"/>
      <c r="V863" s="1"/>
      <c r="W863" s="1"/>
      <c r="X863" s="1"/>
      <c r="Y863" s="1"/>
      <c r="Z863" s="1"/>
    </row>
    <row r="864" spans="1:26" ht="46.5" customHeight="1">
      <c r="A864" s="95"/>
      <c r="B864" s="1"/>
      <c r="C864" s="1"/>
      <c r="D864" s="429"/>
      <c r="E864" s="33"/>
      <c r="F864" s="1"/>
      <c r="G864" s="1"/>
      <c r="H864" s="110"/>
      <c r="I864" s="110"/>
      <c r="J864" s="453"/>
      <c r="K864" s="514"/>
      <c r="L864" s="514"/>
      <c r="M864" s="1"/>
      <c r="N864" s="1"/>
      <c r="O864" s="1"/>
      <c r="P864" s="1"/>
      <c r="Q864" s="1"/>
      <c r="R864" s="1"/>
      <c r="S864" s="1"/>
      <c r="T864" s="1"/>
      <c r="U864" s="1"/>
      <c r="V864" s="1"/>
      <c r="W864" s="1"/>
      <c r="X864" s="1"/>
      <c r="Y864" s="1"/>
      <c r="Z864" s="1"/>
    </row>
    <row r="865" spans="1:26" ht="46.5" customHeight="1">
      <c r="A865" s="95"/>
      <c r="B865" s="1"/>
      <c r="C865" s="1"/>
      <c r="D865" s="429"/>
      <c r="E865" s="33"/>
      <c r="F865" s="1"/>
      <c r="G865" s="1"/>
      <c r="H865" s="110"/>
      <c r="I865" s="110"/>
      <c r="J865" s="453"/>
      <c r="K865" s="514"/>
      <c r="L865" s="514"/>
      <c r="M865" s="1"/>
      <c r="N865" s="1"/>
      <c r="O865" s="1"/>
      <c r="P865" s="1"/>
      <c r="Q865" s="1"/>
      <c r="R865" s="1"/>
      <c r="S865" s="1"/>
      <c r="T865" s="1"/>
      <c r="U865" s="1"/>
      <c r="V865" s="1"/>
      <c r="W865" s="1"/>
      <c r="X865" s="1"/>
      <c r="Y865" s="1"/>
      <c r="Z865" s="1"/>
    </row>
    <row r="866" spans="1:26" ht="46.5" customHeight="1">
      <c r="A866" s="95"/>
      <c r="B866" s="1"/>
      <c r="C866" s="1"/>
      <c r="D866" s="429"/>
      <c r="E866" s="33"/>
      <c r="F866" s="1"/>
      <c r="G866" s="1"/>
      <c r="H866" s="110"/>
      <c r="I866" s="110"/>
      <c r="J866" s="453"/>
      <c r="K866" s="514"/>
      <c r="L866" s="514"/>
      <c r="M866" s="1"/>
      <c r="N866" s="1"/>
      <c r="O866" s="1"/>
      <c r="P866" s="1"/>
      <c r="Q866" s="1"/>
      <c r="R866" s="1"/>
      <c r="S866" s="1"/>
      <c r="T866" s="1"/>
      <c r="U866" s="1"/>
      <c r="V866" s="1"/>
      <c r="W866" s="1"/>
      <c r="X866" s="1"/>
      <c r="Y866" s="1"/>
      <c r="Z866" s="1"/>
    </row>
    <row r="867" spans="1:26" ht="46.5" customHeight="1">
      <c r="A867" s="95"/>
      <c r="B867" s="1"/>
      <c r="C867" s="1"/>
      <c r="D867" s="429"/>
      <c r="E867" s="33"/>
      <c r="F867" s="1"/>
      <c r="G867" s="1"/>
      <c r="H867" s="110"/>
      <c r="I867" s="110"/>
      <c r="J867" s="453"/>
      <c r="K867" s="514"/>
      <c r="L867" s="514"/>
      <c r="M867" s="1"/>
      <c r="N867" s="1"/>
      <c r="O867" s="1"/>
      <c r="P867" s="1"/>
      <c r="Q867" s="1"/>
      <c r="R867" s="1"/>
      <c r="S867" s="1"/>
      <c r="T867" s="1"/>
      <c r="U867" s="1"/>
      <c r="V867" s="1"/>
      <c r="W867" s="1"/>
      <c r="X867" s="1"/>
      <c r="Y867" s="1"/>
      <c r="Z867" s="1"/>
    </row>
    <row r="868" spans="1:26" ht="46.5" customHeight="1">
      <c r="A868" s="95"/>
      <c r="B868" s="1"/>
      <c r="C868" s="1"/>
      <c r="D868" s="429"/>
      <c r="E868" s="33"/>
      <c r="F868" s="1"/>
      <c r="G868" s="1"/>
      <c r="H868" s="110"/>
      <c r="I868" s="110"/>
      <c r="J868" s="453"/>
      <c r="K868" s="514"/>
      <c r="L868" s="514"/>
      <c r="M868" s="1"/>
      <c r="N868" s="1"/>
      <c r="O868" s="1"/>
      <c r="P868" s="1"/>
      <c r="Q868" s="1"/>
      <c r="R868" s="1"/>
      <c r="S868" s="1"/>
      <c r="T868" s="1"/>
      <c r="U868" s="1"/>
      <c r="V868" s="1"/>
      <c r="W868" s="1"/>
      <c r="X868" s="1"/>
      <c r="Y868" s="1"/>
      <c r="Z868" s="1"/>
    </row>
    <row r="869" spans="1:26" ht="46.5" customHeight="1">
      <c r="A869" s="95"/>
      <c r="B869" s="1"/>
      <c r="C869" s="1"/>
      <c r="D869" s="429"/>
      <c r="E869" s="33"/>
      <c r="F869" s="1"/>
      <c r="G869" s="1"/>
      <c r="H869" s="110"/>
      <c r="I869" s="110"/>
      <c r="J869" s="453"/>
      <c r="K869" s="514"/>
      <c r="L869" s="514"/>
      <c r="M869" s="1"/>
      <c r="N869" s="1"/>
      <c r="O869" s="1"/>
      <c r="P869" s="1"/>
      <c r="Q869" s="1"/>
      <c r="R869" s="1"/>
      <c r="S869" s="1"/>
      <c r="T869" s="1"/>
      <c r="U869" s="1"/>
      <c r="V869" s="1"/>
      <c r="W869" s="1"/>
      <c r="X869" s="1"/>
      <c r="Y869" s="1"/>
      <c r="Z869" s="1"/>
    </row>
    <row r="870" spans="1:26" ht="46.5" customHeight="1">
      <c r="A870" s="95"/>
      <c r="B870" s="1"/>
      <c r="C870" s="1"/>
      <c r="D870" s="429"/>
      <c r="E870" s="33"/>
      <c r="F870" s="1"/>
      <c r="G870" s="1"/>
      <c r="H870" s="110"/>
      <c r="I870" s="110"/>
      <c r="J870" s="453"/>
      <c r="K870" s="514"/>
      <c r="L870" s="514"/>
      <c r="M870" s="1"/>
      <c r="N870" s="1"/>
      <c r="O870" s="1"/>
      <c r="P870" s="1"/>
      <c r="Q870" s="1"/>
      <c r="R870" s="1"/>
      <c r="S870" s="1"/>
      <c r="T870" s="1"/>
      <c r="U870" s="1"/>
      <c r="V870" s="1"/>
      <c r="W870" s="1"/>
      <c r="X870" s="1"/>
      <c r="Y870" s="1"/>
      <c r="Z870" s="1"/>
    </row>
    <row r="871" spans="1:26" ht="46.5" customHeight="1">
      <c r="A871" s="95"/>
      <c r="B871" s="1"/>
      <c r="C871" s="1"/>
      <c r="D871" s="429"/>
      <c r="E871" s="33"/>
      <c r="F871" s="1"/>
      <c r="G871" s="1"/>
      <c r="H871" s="110"/>
      <c r="I871" s="110"/>
      <c r="J871" s="453"/>
      <c r="K871" s="514"/>
      <c r="L871" s="514"/>
      <c r="M871" s="1"/>
      <c r="N871" s="1"/>
      <c r="O871" s="1"/>
      <c r="P871" s="1"/>
      <c r="Q871" s="1"/>
      <c r="R871" s="1"/>
      <c r="S871" s="1"/>
      <c r="T871" s="1"/>
      <c r="U871" s="1"/>
      <c r="V871" s="1"/>
      <c r="W871" s="1"/>
      <c r="X871" s="1"/>
      <c r="Y871" s="1"/>
      <c r="Z871" s="1"/>
    </row>
    <row r="872" spans="1:26" ht="46.5" customHeight="1">
      <c r="A872" s="95"/>
      <c r="B872" s="1"/>
      <c r="C872" s="1"/>
      <c r="D872" s="429"/>
      <c r="E872" s="33"/>
      <c r="F872" s="1"/>
      <c r="G872" s="1"/>
      <c r="H872" s="110"/>
      <c r="I872" s="110"/>
      <c r="J872" s="453"/>
      <c r="K872" s="514"/>
      <c r="L872" s="514"/>
      <c r="M872" s="1"/>
      <c r="N872" s="1"/>
      <c r="O872" s="1"/>
      <c r="P872" s="1"/>
      <c r="Q872" s="1"/>
      <c r="R872" s="1"/>
      <c r="S872" s="1"/>
      <c r="T872" s="1"/>
      <c r="U872" s="1"/>
      <c r="V872" s="1"/>
      <c r="W872" s="1"/>
      <c r="X872" s="1"/>
      <c r="Y872" s="1"/>
      <c r="Z872" s="1"/>
    </row>
    <row r="873" spans="1:26" ht="46.5" customHeight="1">
      <c r="A873" s="95"/>
      <c r="B873" s="1"/>
      <c r="C873" s="1"/>
      <c r="D873" s="429"/>
      <c r="E873" s="33"/>
      <c r="F873" s="1"/>
      <c r="G873" s="1"/>
      <c r="H873" s="110"/>
      <c r="I873" s="110"/>
      <c r="J873" s="453"/>
      <c r="K873" s="514"/>
      <c r="L873" s="514"/>
      <c r="M873" s="1"/>
      <c r="N873" s="1"/>
      <c r="O873" s="1"/>
      <c r="P873" s="1"/>
      <c r="Q873" s="1"/>
      <c r="R873" s="1"/>
      <c r="S873" s="1"/>
      <c r="T873" s="1"/>
      <c r="U873" s="1"/>
      <c r="V873" s="1"/>
      <c r="W873" s="1"/>
      <c r="X873" s="1"/>
      <c r="Y873" s="1"/>
      <c r="Z873" s="1"/>
    </row>
    <row r="874" spans="1:26" ht="46.5" customHeight="1">
      <c r="A874" s="95"/>
      <c r="B874" s="1"/>
      <c r="C874" s="1"/>
      <c r="D874" s="429"/>
      <c r="E874" s="33"/>
      <c r="F874" s="1"/>
      <c r="G874" s="1"/>
      <c r="H874" s="110"/>
      <c r="I874" s="110"/>
      <c r="J874" s="453"/>
      <c r="K874" s="514"/>
      <c r="L874" s="514"/>
      <c r="M874" s="1"/>
      <c r="N874" s="1"/>
      <c r="O874" s="1"/>
      <c r="P874" s="1"/>
      <c r="Q874" s="1"/>
      <c r="R874" s="1"/>
      <c r="S874" s="1"/>
      <c r="T874" s="1"/>
      <c r="U874" s="1"/>
      <c r="V874" s="1"/>
      <c r="W874" s="1"/>
      <c r="X874" s="1"/>
      <c r="Y874" s="1"/>
      <c r="Z874" s="1"/>
    </row>
    <row r="875" spans="1:26" ht="46.5" customHeight="1">
      <c r="A875" s="95"/>
      <c r="B875" s="1"/>
      <c r="C875" s="1"/>
      <c r="D875" s="429"/>
      <c r="E875" s="33"/>
      <c r="F875" s="1"/>
      <c r="G875" s="1"/>
      <c r="H875" s="110"/>
      <c r="I875" s="110"/>
      <c r="J875" s="453"/>
      <c r="K875" s="514"/>
      <c r="L875" s="514"/>
      <c r="M875" s="1"/>
      <c r="N875" s="1"/>
      <c r="O875" s="1"/>
      <c r="P875" s="1"/>
      <c r="Q875" s="1"/>
      <c r="R875" s="1"/>
      <c r="S875" s="1"/>
      <c r="T875" s="1"/>
      <c r="U875" s="1"/>
      <c r="V875" s="1"/>
      <c r="W875" s="1"/>
      <c r="X875" s="1"/>
      <c r="Y875" s="1"/>
      <c r="Z875" s="1"/>
    </row>
    <row r="876" spans="1:26" ht="46.5" customHeight="1">
      <c r="A876" s="95"/>
      <c r="B876" s="1"/>
      <c r="C876" s="1"/>
      <c r="D876" s="429"/>
      <c r="E876" s="33"/>
      <c r="F876" s="1"/>
      <c r="G876" s="1"/>
      <c r="H876" s="110"/>
      <c r="I876" s="110"/>
      <c r="J876" s="453"/>
      <c r="K876" s="514"/>
      <c r="L876" s="514"/>
      <c r="M876" s="1"/>
      <c r="N876" s="1"/>
      <c r="O876" s="1"/>
      <c r="P876" s="1"/>
      <c r="Q876" s="1"/>
      <c r="R876" s="1"/>
      <c r="S876" s="1"/>
      <c r="T876" s="1"/>
      <c r="U876" s="1"/>
      <c r="V876" s="1"/>
      <c r="W876" s="1"/>
      <c r="X876" s="1"/>
      <c r="Y876" s="1"/>
      <c r="Z876" s="1"/>
    </row>
    <row r="877" spans="1:26" ht="46.5" customHeight="1">
      <c r="A877" s="95"/>
      <c r="B877" s="1"/>
      <c r="C877" s="1"/>
      <c r="D877" s="429"/>
      <c r="E877" s="33"/>
      <c r="F877" s="1"/>
      <c r="G877" s="1"/>
      <c r="H877" s="110"/>
      <c r="I877" s="110"/>
      <c r="J877" s="453"/>
      <c r="K877" s="514"/>
      <c r="L877" s="514"/>
      <c r="M877" s="1"/>
      <c r="N877" s="1"/>
      <c r="O877" s="1"/>
      <c r="P877" s="1"/>
      <c r="Q877" s="1"/>
      <c r="R877" s="1"/>
      <c r="S877" s="1"/>
      <c r="T877" s="1"/>
      <c r="U877" s="1"/>
      <c r="V877" s="1"/>
      <c r="W877" s="1"/>
      <c r="X877" s="1"/>
      <c r="Y877" s="1"/>
      <c r="Z877" s="1"/>
    </row>
    <row r="878" spans="1:26" ht="46.5" customHeight="1">
      <c r="A878" s="95"/>
      <c r="B878" s="1"/>
      <c r="C878" s="1"/>
      <c r="D878" s="429"/>
      <c r="E878" s="33"/>
      <c r="F878" s="1"/>
      <c r="G878" s="1"/>
      <c r="H878" s="110"/>
      <c r="I878" s="110"/>
      <c r="J878" s="453"/>
      <c r="K878" s="514"/>
      <c r="L878" s="514"/>
      <c r="M878" s="1"/>
      <c r="N878" s="1"/>
      <c r="O878" s="1"/>
      <c r="P878" s="1"/>
      <c r="Q878" s="1"/>
      <c r="R878" s="1"/>
      <c r="S878" s="1"/>
      <c r="T878" s="1"/>
      <c r="U878" s="1"/>
      <c r="V878" s="1"/>
      <c r="W878" s="1"/>
      <c r="X878" s="1"/>
      <c r="Y878" s="1"/>
      <c r="Z878" s="1"/>
    </row>
    <row r="879" spans="1:26" ht="46.5" customHeight="1">
      <c r="A879" s="95"/>
      <c r="B879" s="1"/>
      <c r="C879" s="1"/>
      <c r="D879" s="429"/>
      <c r="E879" s="33"/>
      <c r="F879" s="1"/>
      <c r="G879" s="1"/>
      <c r="H879" s="110"/>
      <c r="I879" s="110"/>
      <c r="J879" s="453"/>
      <c r="K879" s="514"/>
      <c r="L879" s="514"/>
      <c r="M879" s="1"/>
      <c r="N879" s="1"/>
      <c r="O879" s="1"/>
      <c r="P879" s="1"/>
      <c r="Q879" s="1"/>
      <c r="R879" s="1"/>
      <c r="S879" s="1"/>
      <c r="T879" s="1"/>
      <c r="U879" s="1"/>
      <c r="V879" s="1"/>
      <c r="W879" s="1"/>
      <c r="X879" s="1"/>
      <c r="Y879" s="1"/>
      <c r="Z879" s="1"/>
    </row>
    <row r="880" spans="1:26" ht="46.5" customHeight="1">
      <c r="A880" s="95"/>
      <c r="B880" s="1"/>
      <c r="C880" s="1"/>
      <c r="D880" s="429"/>
      <c r="E880" s="33"/>
      <c r="F880" s="1"/>
      <c r="G880" s="1"/>
      <c r="H880" s="110"/>
      <c r="I880" s="110"/>
      <c r="J880" s="453"/>
      <c r="K880" s="514"/>
      <c r="L880" s="514"/>
      <c r="M880" s="1"/>
      <c r="N880" s="1"/>
      <c r="O880" s="1"/>
      <c r="P880" s="1"/>
      <c r="Q880" s="1"/>
      <c r="R880" s="1"/>
      <c r="S880" s="1"/>
      <c r="T880" s="1"/>
      <c r="U880" s="1"/>
      <c r="V880" s="1"/>
      <c r="W880" s="1"/>
      <c r="X880" s="1"/>
      <c r="Y880" s="1"/>
      <c r="Z880" s="1"/>
    </row>
    <row r="881" spans="1:26" ht="46.5" customHeight="1">
      <c r="A881" s="95"/>
      <c r="B881" s="1"/>
      <c r="C881" s="1"/>
      <c r="D881" s="429"/>
      <c r="E881" s="33"/>
      <c r="F881" s="1"/>
      <c r="G881" s="1"/>
      <c r="H881" s="110"/>
      <c r="I881" s="110"/>
      <c r="J881" s="453"/>
      <c r="K881" s="514"/>
      <c r="L881" s="514"/>
      <c r="M881" s="1"/>
      <c r="N881" s="1"/>
      <c r="O881" s="1"/>
      <c r="P881" s="1"/>
      <c r="Q881" s="1"/>
      <c r="R881" s="1"/>
      <c r="S881" s="1"/>
      <c r="T881" s="1"/>
      <c r="U881" s="1"/>
      <c r="V881" s="1"/>
      <c r="W881" s="1"/>
      <c r="X881" s="1"/>
      <c r="Y881" s="1"/>
      <c r="Z881" s="1"/>
    </row>
    <row r="882" spans="1:26" ht="46.5" customHeight="1">
      <c r="A882" s="95"/>
      <c r="B882" s="1"/>
      <c r="C882" s="1"/>
      <c r="D882" s="429"/>
      <c r="E882" s="33"/>
      <c r="F882" s="1"/>
      <c r="G882" s="1"/>
      <c r="H882" s="110"/>
      <c r="I882" s="110"/>
      <c r="J882" s="453"/>
      <c r="K882" s="514"/>
      <c r="L882" s="514"/>
      <c r="M882" s="1"/>
      <c r="N882" s="1"/>
      <c r="O882" s="1"/>
      <c r="P882" s="1"/>
      <c r="Q882" s="1"/>
      <c r="R882" s="1"/>
      <c r="S882" s="1"/>
      <c r="T882" s="1"/>
      <c r="U882" s="1"/>
      <c r="V882" s="1"/>
      <c r="W882" s="1"/>
      <c r="X882" s="1"/>
      <c r="Y882" s="1"/>
      <c r="Z882" s="1"/>
    </row>
    <row r="883" spans="1:26" ht="46.5" customHeight="1">
      <c r="A883" s="95"/>
      <c r="B883" s="1"/>
      <c r="C883" s="1"/>
      <c r="D883" s="429"/>
      <c r="E883" s="33"/>
      <c r="F883" s="1"/>
      <c r="G883" s="1"/>
      <c r="H883" s="110"/>
      <c r="I883" s="110"/>
      <c r="J883" s="453"/>
      <c r="K883" s="514"/>
      <c r="L883" s="514"/>
      <c r="M883" s="1"/>
      <c r="N883" s="1"/>
      <c r="O883" s="1"/>
      <c r="P883" s="1"/>
      <c r="Q883" s="1"/>
      <c r="R883" s="1"/>
      <c r="S883" s="1"/>
      <c r="T883" s="1"/>
      <c r="U883" s="1"/>
      <c r="V883" s="1"/>
      <c r="W883" s="1"/>
      <c r="X883" s="1"/>
      <c r="Y883" s="1"/>
      <c r="Z883" s="1"/>
    </row>
    <row r="884" spans="1:26" ht="46.5" customHeight="1">
      <c r="A884" s="95"/>
      <c r="B884" s="1"/>
      <c r="C884" s="1"/>
      <c r="D884" s="429"/>
      <c r="E884" s="33"/>
      <c r="F884" s="1"/>
      <c r="G884" s="1"/>
      <c r="H884" s="110"/>
      <c r="I884" s="110"/>
      <c r="J884" s="453"/>
      <c r="K884" s="514"/>
      <c r="L884" s="514"/>
      <c r="M884" s="1"/>
      <c r="N884" s="1"/>
      <c r="O884" s="1"/>
      <c r="P884" s="1"/>
      <c r="Q884" s="1"/>
      <c r="R884" s="1"/>
      <c r="S884" s="1"/>
      <c r="T884" s="1"/>
      <c r="U884" s="1"/>
      <c r="V884" s="1"/>
      <c r="W884" s="1"/>
      <c r="X884" s="1"/>
      <c r="Y884" s="1"/>
      <c r="Z884" s="1"/>
    </row>
    <row r="885" spans="1:26" ht="46.5" customHeight="1">
      <c r="A885" s="95"/>
      <c r="B885" s="1"/>
      <c r="C885" s="1"/>
      <c r="D885" s="429"/>
      <c r="E885" s="33"/>
      <c r="F885" s="1"/>
      <c r="G885" s="1"/>
      <c r="H885" s="110"/>
      <c r="I885" s="110"/>
      <c r="J885" s="453"/>
      <c r="K885" s="514"/>
      <c r="L885" s="514"/>
      <c r="M885" s="1"/>
      <c r="N885" s="1"/>
      <c r="O885" s="1"/>
      <c r="P885" s="1"/>
      <c r="Q885" s="1"/>
      <c r="R885" s="1"/>
      <c r="S885" s="1"/>
      <c r="T885" s="1"/>
      <c r="U885" s="1"/>
      <c r="V885" s="1"/>
      <c r="W885" s="1"/>
      <c r="X885" s="1"/>
      <c r="Y885" s="1"/>
      <c r="Z885" s="1"/>
    </row>
    <row r="886" spans="1:26" ht="46.5" customHeight="1">
      <c r="A886" s="95"/>
      <c r="B886" s="1"/>
      <c r="C886" s="1"/>
      <c r="D886" s="429"/>
      <c r="E886" s="33"/>
      <c r="F886" s="1"/>
      <c r="G886" s="1"/>
      <c r="H886" s="110"/>
      <c r="I886" s="110"/>
      <c r="J886" s="453"/>
      <c r="K886" s="514"/>
      <c r="L886" s="514"/>
      <c r="M886" s="1"/>
      <c r="N886" s="1"/>
      <c r="O886" s="1"/>
      <c r="P886" s="1"/>
      <c r="Q886" s="1"/>
      <c r="R886" s="1"/>
      <c r="S886" s="1"/>
      <c r="T886" s="1"/>
      <c r="U886" s="1"/>
      <c r="V886" s="1"/>
      <c r="W886" s="1"/>
      <c r="X886" s="1"/>
      <c r="Y886" s="1"/>
      <c r="Z886" s="1"/>
    </row>
    <row r="887" spans="1:26" ht="46.5" customHeight="1">
      <c r="A887" s="95"/>
      <c r="B887" s="1"/>
      <c r="C887" s="1"/>
      <c r="D887" s="429"/>
      <c r="E887" s="33"/>
      <c r="F887" s="1"/>
      <c r="G887" s="1"/>
      <c r="H887" s="110"/>
      <c r="I887" s="110"/>
      <c r="J887" s="453"/>
      <c r="K887" s="514"/>
      <c r="L887" s="514"/>
      <c r="M887" s="1"/>
      <c r="N887" s="1"/>
      <c r="O887" s="1"/>
      <c r="P887" s="1"/>
      <c r="Q887" s="1"/>
      <c r="R887" s="1"/>
      <c r="S887" s="1"/>
      <c r="T887" s="1"/>
      <c r="U887" s="1"/>
      <c r="V887" s="1"/>
      <c r="W887" s="1"/>
      <c r="X887" s="1"/>
      <c r="Y887" s="1"/>
      <c r="Z887" s="1"/>
    </row>
    <row r="888" spans="1:26" ht="46.5" customHeight="1">
      <c r="A888" s="95"/>
      <c r="B888" s="1"/>
      <c r="C888" s="1"/>
      <c r="D888" s="429"/>
      <c r="E888" s="33"/>
      <c r="F888" s="1"/>
      <c r="G888" s="1"/>
      <c r="H888" s="110"/>
      <c r="I888" s="110"/>
      <c r="J888" s="453"/>
      <c r="K888" s="514"/>
      <c r="L888" s="514"/>
      <c r="M888" s="1"/>
      <c r="N888" s="1"/>
      <c r="O888" s="1"/>
      <c r="P888" s="1"/>
      <c r="Q888" s="1"/>
      <c r="R888" s="1"/>
      <c r="S888" s="1"/>
      <c r="T888" s="1"/>
      <c r="U888" s="1"/>
      <c r="V888" s="1"/>
      <c r="W888" s="1"/>
      <c r="X888" s="1"/>
      <c r="Y888" s="1"/>
      <c r="Z888" s="1"/>
    </row>
    <row r="889" spans="1:26" ht="46.5" customHeight="1">
      <c r="A889" s="95"/>
      <c r="B889" s="1"/>
      <c r="C889" s="1"/>
      <c r="D889" s="429"/>
      <c r="E889" s="33"/>
      <c r="F889" s="1"/>
      <c r="G889" s="1"/>
      <c r="H889" s="110"/>
      <c r="I889" s="110"/>
      <c r="J889" s="453"/>
      <c r="K889" s="514"/>
      <c r="L889" s="514"/>
      <c r="M889" s="1"/>
      <c r="N889" s="1"/>
      <c r="O889" s="1"/>
      <c r="P889" s="1"/>
      <c r="Q889" s="1"/>
      <c r="R889" s="1"/>
      <c r="S889" s="1"/>
      <c r="T889" s="1"/>
      <c r="U889" s="1"/>
      <c r="V889" s="1"/>
      <c r="W889" s="1"/>
      <c r="X889" s="1"/>
      <c r="Y889" s="1"/>
      <c r="Z889" s="1"/>
    </row>
    <row r="890" spans="1:26" ht="46.5" customHeight="1">
      <c r="A890" s="95"/>
      <c r="B890" s="1"/>
      <c r="C890" s="1"/>
      <c r="D890" s="429"/>
      <c r="E890" s="33"/>
      <c r="F890" s="1"/>
      <c r="G890" s="1"/>
      <c r="H890" s="110"/>
      <c r="I890" s="110"/>
      <c r="J890" s="453"/>
      <c r="K890" s="514"/>
      <c r="L890" s="514"/>
      <c r="M890" s="1"/>
      <c r="N890" s="1"/>
      <c r="O890" s="1"/>
      <c r="P890" s="1"/>
      <c r="Q890" s="1"/>
      <c r="R890" s="1"/>
      <c r="S890" s="1"/>
      <c r="T890" s="1"/>
      <c r="U890" s="1"/>
      <c r="V890" s="1"/>
      <c r="W890" s="1"/>
      <c r="X890" s="1"/>
      <c r="Y890" s="1"/>
      <c r="Z890" s="1"/>
    </row>
    <row r="891" spans="1:26" ht="46.5" customHeight="1">
      <c r="A891" s="95"/>
      <c r="B891" s="1"/>
      <c r="C891" s="1"/>
      <c r="D891" s="429"/>
      <c r="E891" s="33"/>
      <c r="F891" s="1"/>
      <c r="G891" s="1"/>
      <c r="H891" s="110"/>
      <c r="I891" s="110"/>
      <c r="J891" s="453"/>
      <c r="K891" s="514"/>
      <c r="L891" s="514"/>
      <c r="M891" s="1"/>
      <c r="N891" s="1"/>
      <c r="O891" s="1"/>
      <c r="P891" s="1"/>
      <c r="Q891" s="1"/>
      <c r="R891" s="1"/>
      <c r="S891" s="1"/>
      <c r="T891" s="1"/>
      <c r="U891" s="1"/>
      <c r="V891" s="1"/>
      <c r="W891" s="1"/>
      <c r="X891" s="1"/>
      <c r="Y891" s="1"/>
      <c r="Z891" s="1"/>
    </row>
    <row r="892" spans="1:26" ht="46.5" customHeight="1">
      <c r="A892" s="95"/>
      <c r="B892" s="1"/>
      <c r="C892" s="1"/>
      <c r="D892" s="429"/>
      <c r="E892" s="33"/>
      <c r="F892" s="1"/>
      <c r="G892" s="1"/>
      <c r="H892" s="110"/>
      <c r="I892" s="110"/>
      <c r="J892" s="453"/>
      <c r="K892" s="514"/>
      <c r="L892" s="514"/>
      <c r="M892" s="1"/>
      <c r="N892" s="1"/>
      <c r="O892" s="1"/>
      <c r="P892" s="1"/>
      <c r="Q892" s="1"/>
      <c r="R892" s="1"/>
      <c r="S892" s="1"/>
      <c r="T892" s="1"/>
      <c r="U892" s="1"/>
      <c r="V892" s="1"/>
      <c r="W892" s="1"/>
      <c r="X892" s="1"/>
      <c r="Y892" s="1"/>
      <c r="Z892" s="1"/>
    </row>
    <row r="893" spans="1:26" ht="46.5" customHeight="1">
      <c r="A893" s="95"/>
      <c r="B893" s="1"/>
      <c r="C893" s="1"/>
      <c r="D893" s="429"/>
      <c r="E893" s="33"/>
      <c r="F893" s="1"/>
      <c r="G893" s="1"/>
      <c r="H893" s="110"/>
      <c r="I893" s="110"/>
      <c r="J893" s="453"/>
      <c r="K893" s="514"/>
      <c r="L893" s="514"/>
      <c r="M893" s="1"/>
      <c r="N893" s="1"/>
      <c r="O893" s="1"/>
      <c r="P893" s="1"/>
      <c r="Q893" s="1"/>
      <c r="R893" s="1"/>
      <c r="S893" s="1"/>
      <c r="T893" s="1"/>
      <c r="U893" s="1"/>
      <c r="V893" s="1"/>
      <c r="W893" s="1"/>
      <c r="X893" s="1"/>
      <c r="Y893" s="1"/>
      <c r="Z893" s="1"/>
    </row>
    <row r="894" spans="1:26" ht="46.5" customHeight="1">
      <c r="A894" s="95"/>
      <c r="B894" s="1"/>
      <c r="C894" s="1"/>
      <c r="D894" s="429"/>
      <c r="E894" s="33"/>
      <c r="F894" s="1"/>
      <c r="G894" s="1"/>
      <c r="H894" s="110"/>
      <c r="I894" s="110"/>
      <c r="J894" s="453"/>
      <c r="K894" s="514"/>
      <c r="L894" s="514"/>
      <c r="M894" s="1"/>
      <c r="N894" s="1"/>
      <c r="O894" s="1"/>
      <c r="P894" s="1"/>
      <c r="Q894" s="1"/>
      <c r="R894" s="1"/>
      <c r="S894" s="1"/>
      <c r="T894" s="1"/>
      <c r="U894" s="1"/>
      <c r="V894" s="1"/>
      <c r="W894" s="1"/>
      <c r="X894" s="1"/>
      <c r="Y894" s="1"/>
      <c r="Z894" s="1"/>
    </row>
    <row r="895" spans="1:26" ht="46.5" customHeight="1">
      <c r="A895" s="95"/>
      <c r="B895" s="1"/>
      <c r="C895" s="1"/>
      <c r="D895" s="429"/>
      <c r="E895" s="33"/>
      <c r="F895" s="1"/>
      <c r="G895" s="1"/>
      <c r="H895" s="110"/>
      <c r="I895" s="110"/>
      <c r="J895" s="453"/>
      <c r="K895" s="514"/>
      <c r="L895" s="514"/>
      <c r="M895" s="1"/>
      <c r="N895" s="1"/>
      <c r="O895" s="1"/>
      <c r="P895" s="1"/>
      <c r="Q895" s="1"/>
      <c r="R895" s="1"/>
      <c r="S895" s="1"/>
      <c r="T895" s="1"/>
      <c r="U895" s="1"/>
      <c r="V895" s="1"/>
      <c r="W895" s="1"/>
      <c r="X895" s="1"/>
      <c r="Y895" s="1"/>
      <c r="Z895" s="1"/>
    </row>
    <row r="896" spans="1:26" ht="46.5" customHeight="1">
      <c r="A896" s="95"/>
      <c r="B896" s="1"/>
      <c r="C896" s="1"/>
      <c r="D896" s="429"/>
      <c r="E896" s="33"/>
      <c r="F896" s="1"/>
      <c r="G896" s="1"/>
      <c r="H896" s="110"/>
      <c r="I896" s="110"/>
      <c r="J896" s="453"/>
      <c r="K896" s="514"/>
      <c r="L896" s="514"/>
      <c r="M896" s="1"/>
      <c r="N896" s="1"/>
      <c r="O896" s="1"/>
      <c r="P896" s="1"/>
      <c r="Q896" s="1"/>
      <c r="R896" s="1"/>
      <c r="S896" s="1"/>
      <c r="T896" s="1"/>
      <c r="U896" s="1"/>
      <c r="V896" s="1"/>
      <c r="W896" s="1"/>
      <c r="X896" s="1"/>
      <c r="Y896" s="1"/>
      <c r="Z896" s="1"/>
    </row>
    <row r="897" spans="1:26" ht="46.5" customHeight="1">
      <c r="A897" s="95"/>
      <c r="B897" s="1"/>
      <c r="C897" s="1"/>
      <c r="D897" s="429"/>
      <c r="E897" s="33"/>
      <c r="F897" s="1"/>
      <c r="G897" s="1"/>
      <c r="H897" s="110"/>
      <c r="I897" s="110"/>
      <c r="J897" s="453"/>
      <c r="K897" s="514"/>
      <c r="L897" s="514"/>
      <c r="M897" s="1"/>
      <c r="N897" s="1"/>
      <c r="O897" s="1"/>
      <c r="P897" s="1"/>
      <c r="Q897" s="1"/>
      <c r="R897" s="1"/>
      <c r="S897" s="1"/>
      <c r="T897" s="1"/>
      <c r="U897" s="1"/>
      <c r="V897" s="1"/>
      <c r="W897" s="1"/>
      <c r="X897" s="1"/>
      <c r="Y897" s="1"/>
      <c r="Z897" s="1"/>
    </row>
    <row r="898" spans="1:26" ht="46.5" customHeight="1">
      <c r="A898" s="95"/>
      <c r="B898" s="1"/>
      <c r="C898" s="1"/>
      <c r="D898" s="429"/>
      <c r="E898" s="33"/>
      <c r="F898" s="1"/>
      <c r="G898" s="1"/>
      <c r="H898" s="110"/>
      <c r="I898" s="110"/>
      <c r="J898" s="453"/>
      <c r="K898" s="514"/>
      <c r="L898" s="514"/>
      <c r="M898" s="1"/>
      <c r="N898" s="1"/>
      <c r="O898" s="1"/>
      <c r="P898" s="1"/>
      <c r="Q898" s="1"/>
      <c r="R898" s="1"/>
      <c r="S898" s="1"/>
      <c r="T898" s="1"/>
      <c r="U898" s="1"/>
      <c r="V898" s="1"/>
      <c r="W898" s="1"/>
      <c r="X898" s="1"/>
      <c r="Y898" s="1"/>
      <c r="Z898" s="1"/>
    </row>
    <row r="899" spans="1:26" ht="46.5" customHeight="1">
      <c r="A899" s="95"/>
      <c r="B899" s="1"/>
      <c r="C899" s="1"/>
      <c r="D899" s="429"/>
      <c r="E899" s="33"/>
      <c r="F899" s="1"/>
      <c r="G899" s="1"/>
      <c r="H899" s="110"/>
      <c r="I899" s="110"/>
      <c r="J899" s="453"/>
      <c r="K899" s="514"/>
      <c r="L899" s="514"/>
      <c r="M899" s="1"/>
      <c r="N899" s="1"/>
      <c r="O899" s="1"/>
      <c r="P899" s="1"/>
      <c r="Q899" s="1"/>
      <c r="R899" s="1"/>
      <c r="S899" s="1"/>
      <c r="T899" s="1"/>
      <c r="U899" s="1"/>
      <c r="V899" s="1"/>
      <c r="W899" s="1"/>
      <c r="X899" s="1"/>
      <c r="Y899" s="1"/>
      <c r="Z899" s="1"/>
    </row>
    <row r="900" spans="1:26" ht="46.5" customHeight="1">
      <c r="A900" s="95"/>
      <c r="B900" s="1"/>
      <c r="C900" s="1"/>
      <c r="D900" s="429"/>
      <c r="E900" s="33"/>
      <c r="F900" s="1"/>
      <c r="G900" s="1"/>
      <c r="H900" s="110"/>
      <c r="I900" s="110"/>
      <c r="J900" s="453"/>
      <c r="K900" s="514"/>
      <c r="L900" s="514"/>
      <c r="M900" s="1"/>
      <c r="N900" s="1"/>
      <c r="O900" s="1"/>
      <c r="P900" s="1"/>
      <c r="Q900" s="1"/>
      <c r="R900" s="1"/>
      <c r="S900" s="1"/>
      <c r="T900" s="1"/>
      <c r="U900" s="1"/>
      <c r="V900" s="1"/>
      <c r="W900" s="1"/>
      <c r="X900" s="1"/>
      <c r="Y900" s="1"/>
      <c r="Z900" s="1"/>
    </row>
    <row r="901" spans="1:26" ht="46.5" customHeight="1">
      <c r="A901" s="95"/>
      <c r="B901" s="1"/>
      <c r="C901" s="1"/>
      <c r="D901" s="429"/>
      <c r="E901" s="33"/>
      <c r="F901" s="1"/>
      <c r="G901" s="1"/>
      <c r="H901" s="110"/>
      <c r="I901" s="110"/>
      <c r="J901" s="453"/>
      <c r="K901" s="514"/>
      <c r="L901" s="514"/>
      <c r="M901" s="1"/>
      <c r="N901" s="1"/>
      <c r="O901" s="1"/>
      <c r="P901" s="1"/>
      <c r="Q901" s="1"/>
      <c r="R901" s="1"/>
      <c r="S901" s="1"/>
      <c r="T901" s="1"/>
      <c r="U901" s="1"/>
      <c r="V901" s="1"/>
      <c r="W901" s="1"/>
      <c r="X901" s="1"/>
      <c r="Y901" s="1"/>
      <c r="Z901" s="1"/>
    </row>
    <row r="902" spans="1:26" ht="46.5" customHeight="1">
      <c r="A902" s="95"/>
      <c r="B902" s="1"/>
      <c r="C902" s="1"/>
      <c r="D902" s="429"/>
      <c r="E902" s="33"/>
      <c r="F902" s="1"/>
      <c r="G902" s="1"/>
      <c r="H902" s="110"/>
      <c r="I902" s="110"/>
      <c r="J902" s="453"/>
      <c r="K902" s="514"/>
      <c r="L902" s="514"/>
      <c r="M902" s="1"/>
      <c r="N902" s="1"/>
      <c r="O902" s="1"/>
      <c r="P902" s="1"/>
      <c r="Q902" s="1"/>
      <c r="R902" s="1"/>
      <c r="S902" s="1"/>
      <c r="T902" s="1"/>
      <c r="U902" s="1"/>
      <c r="V902" s="1"/>
      <c r="W902" s="1"/>
      <c r="X902" s="1"/>
      <c r="Y902" s="1"/>
      <c r="Z902" s="1"/>
    </row>
    <row r="903" spans="1:26" ht="46.5" customHeight="1">
      <c r="A903" s="95"/>
      <c r="B903" s="1"/>
      <c r="C903" s="1"/>
      <c r="D903" s="429"/>
      <c r="E903" s="33"/>
      <c r="F903" s="1"/>
      <c r="G903" s="1"/>
      <c r="H903" s="110"/>
      <c r="I903" s="110"/>
      <c r="J903" s="453"/>
      <c r="K903" s="514"/>
      <c r="L903" s="514"/>
      <c r="M903" s="1"/>
      <c r="N903" s="1"/>
      <c r="O903" s="1"/>
      <c r="P903" s="1"/>
      <c r="Q903" s="1"/>
      <c r="R903" s="1"/>
      <c r="S903" s="1"/>
      <c r="T903" s="1"/>
      <c r="U903" s="1"/>
      <c r="V903" s="1"/>
      <c r="W903" s="1"/>
      <c r="X903" s="1"/>
      <c r="Y903" s="1"/>
      <c r="Z903" s="1"/>
    </row>
    <row r="904" spans="1:26" ht="46.5" customHeight="1">
      <c r="A904" s="95"/>
      <c r="B904" s="1"/>
      <c r="C904" s="1"/>
      <c r="D904" s="429"/>
      <c r="E904" s="33"/>
      <c r="F904" s="1"/>
      <c r="G904" s="1"/>
      <c r="H904" s="110"/>
      <c r="I904" s="110"/>
      <c r="J904" s="453"/>
      <c r="K904" s="514"/>
      <c r="L904" s="514"/>
      <c r="M904" s="1"/>
      <c r="N904" s="1"/>
      <c r="O904" s="1"/>
      <c r="P904" s="1"/>
      <c r="Q904" s="1"/>
      <c r="R904" s="1"/>
      <c r="S904" s="1"/>
      <c r="T904" s="1"/>
      <c r="U904" s="1"/>
      <c r="V904" s="1"/>
      <c r="W904" s="1"/>
      <c r="X904" s="1"/>
      <c r="Y904" s="1"/>
      <c r="Z904" s="1"/>
    </row>
    <row r="905" spans="1:26" ht="46.5" customHeight="1">
      <c r="A905" s="95"/>
      <c r="B905" s="1"/>
      <c r="C905" s="1"/>
      <c r="D905" s="429"/>
      <c r="E905" s="33"/>
      <c r="F905" s="1"/>
      <c r="G905" s="1"/>
      <c r="H905" s="110"/>
      <c r="I905" s="110"/>
      <c r="J905" s="453"/>
      <c r="K905" s="514"/>
      <c r="L905" s="514"/>
      <c r="M905" s="1"/>
      <c r="N905" s="1"/>
      <c r="O905" s="1"/>
      <c r="P905" s="1"/>
      <c r="Q905" s="1"/>
      <c r="R905" s="1"/>
      <c r="S905" s="1"/>
      <c r="T905" s="1"/>
      <c r="U905" s="1"/>
      <c r="V905" s="1"/>
      <c r="W905" s="1"/>
      <c r="X905" s="1"/>
      <c r="Y905" s="1"/>
      <c r="Z905" s="1"/>
    </row>
    <row r="906" spans="1:26" ht="46.5" customHeight="1">
      <c r="A906" s="95"/>
      <c r="B906" s="1"/>
      <c r="C906" s="1"/>
      <c r="D906" s="429"/>
      <c r="E906" s="33"/>
      <c r="F906" s="1"/>
      <c r="G906" s="1"/>
      <c r="H906" s="110"/>
      <c r="I906" s="110"/>
      <c r="J906" s="453"/>
      <c r="K906" s="514"/>
      <c r="L906" s="514"/>
      <c r="M906" s="1"/>
      <c r="N906" s="1"/>
      <c r="O906" s="1"/>
      <c r="P906" s="1"/>
      <c r="Q906" s="1"/>
      <c r="R906" s="1"/>
      <c r="S906" s="1"/>
      <c r="T906" s="1"/>
      <c r="U906" s="1"/>
      <c r="V906" s="1"/>
      <c r="W906" s="1"/>
      <c r="X906" s="1"/>
      <c r="Y906" s="1"/>
      <c r="Z906" s="1"/>
    </row>
    <row r="907" spans="1:26" ht="46.5" customHeight="1">
      <c r="A907" s="95"/>
      <c r="B907" s="1"/>
      <c r="C907" s="1"/>
      <c r="D907" s="429"/>
      <c r="E907" s="33"/>
      <c r="F907" s="1"/>
      <c r="G907" s="1"/>
      <c r="H907" s="110"/>
      <c r="I907" s="110"/>
      <c r="J907" s="453"/>
      <c r="K907" s="514"/>
      <c r="L907" s="514"/>
      <c r="M907" s="1"/>
      <c r="N907" s="1"/>
      <c r="O907" s="1"/>
      <c r="P907" s="1"/>
      <c r="Q907" s="1"/>
      <c r="R907" s="1"/>
      <c r="S907" s="1"/>
      <c r="T907" s="1"/>
      <c r="U907" s="1"/>
      <c r="V907" s="1"/>
      <c r="W907" s="1"/>
      <c r="X907" s="1"/>
      <c r="Y907" s="1"/>
      <c r="Z907" s="1"/>
    </row>
    <row r="908" spans="1:26" ht="46.5" customHeight="1">
      <c r="A908" s="95"/>
      <c r="B908" s="1"/>
      <c r="C908" s="1"/>
      <c r="D908" s="429"/>
      <c r="E908" s="33"/>
      <c r="F908" s="1"/>
      <c r="G908" s="1"/>
      <c r="H908" s="110"/>
      <c r="I908" s="110"/>
      <c r="J908" s="453"/>
      <c r="K908" s="514"/>
      <c r="L908" s="514"/>
      <c r="M908" s="1"/>
      <c r="N908" s="1"/>
      <c r="O908" s="1"/>
      <c r="P908" s="1"/>
      <c r="Q908" s="1"/>
      <c r="R908" s="1"/>
      <c r="S908" s="1"/>
      <c r="T908" s="1"/>
      <c r="U908" s="1"/>
      <c r="V908" s="1"/>
      <c r="W908" s="1"/>
      <c r="X908" s="1"/>
      <c r="Y908" s="1"/>
      <c r="Z908" s="1"/>
    </row>
    <row r="909" spans="1:26" ht="46.5" customHeight="1">
      <c r="A909" s="95"/>
      <c r="B909" s="1"/>
      <c r="C909" s="1"/>
      <c r="D909" s="429"/>
      <c r="E909" s="33"/>
      <c r="F909" s="1"/>
      <c r="G909" s="1"/>
      <c r="H909" s="110"/>
      <c r="I909" s="110"/>
      <c r="J909" s="453"/>
      <c r="K909" s="514"/>
      <c r="L909" s="514"/>
      <c r="M909" s="1"/>
      <c r="N909" s="1"/>
      <c r="O909" s="1"/>
      <c r="P909" s="1"/>
      <c r="Q909" s="1"/>
      <c r="R909" s="1"/>
      <c r="S909" s="1"/>
      <c r="T909" s="1"/>
      <c r="U909" s="1"/>
      <c r="V909" s="1"/>
      <c r="W909" s="1"/>
      <c r="X909" s="1"/>
      <c r="Y909" s="1"/>
      <c r="Z909" s="1"/>
    </row>
    <row r="910" spans="1:26" ht="46.5" customHeight="1">
      <c r="A910" s="95"/>
      <c r="B910" s="1"/>
      <c r="C910" s="1"/>
      <c r="D910" s="429"/>
      <c r="E910" s="33"/>
      <c r="F910" s="1"/>
      <c r="G910" s="1"/>
      <c r="H910" s="110"/>
      <c r="I910" s="110"/>
      <c r="J910" s="453"/>
      <c r="K910" s="514"/>
      <c r="L910" s="514"/>
      <c r="M910" s="1"/>
      <c r="N910" s="1"/>
      <c r="O910" s="1"/>
      <c r="P910" s="1"/>
      <c r="Q910" s="1"/>
      <c r="R910" s="1"/>
      <c r="S910" s="1"/>
      <c r="T910" s="1"/>
      <c r="U910" s="1"/>
      <c r="V910" s="1"/>
      <c r="W910" s="1"/>
      <c r="X910" s="1"/>
      <c r="Y910" s="1"/>
      <c r="Z910" s="1"/>
    </row>
    <row r="911" spans="1:26" ht="46.5" customHeight="1">
      <c r="A911" s="95"/>
      <c r="B911" s="1"/>
      <c r="C911" s="1"/>
      <c r="D911" s="429"/>
      <c r="E911" s="33"/>
      <c r="F911" s="1"/>
      <c r="G911" s="1"/>
      <c r="H911" s="110"/>
      <c r="I911" s="110"/>
      <c r="J911" s="453"/>
      <c r="K911" s="514"/>
      <c r="L911" s="514"/>
      <c r="M911" s="1"/>
      <c r="N911" s="1"/>
      <c r="O911" s="1"/>
      <c r="P911" s="1"/>
      <c r="Q911" s="1"/>
      <c r="R911" s="1"/>
      <c r="S911" s="1"/>
      <c r="T911" s="1"/>
      <c r="U911" s="1"/>
      <c r="V911" s="1"/>
      <c r="W911" s="1"/>
      <c r="X911" s="1"/>
      <c r="Y911" s="1"/>
      <c r="Z911" s="1"/>
    </row>
    <row r="912" spans="1:26" ht="46.5" customHeight="1">
      <c r="A912" s="95"/>
      <c r="B912" s="1"/>
      <c r="C912" s="1"/>
      <c r="D912" s="429"/>
      <c r="E912" s="33"/>
      <c r="F912" s="1"/>
      <c r="G912" s="1"/>
      <c r="H912" s="110"/>
      <c r="I912" s="110"/>
      <c r="J912" s="453"/>
      <c r="K912" s="514"/>
      <c r="L912" s="514"/>
      <c r="M912" s="1"/>
      <c r="N912" s="1"/>
      <c r="O912" s="1"/>
      <c r="P912" s="1"/>
      <c r="Q912" s="1"/>
      <c r="R912" s="1"/>
      <c r="S912" s="1"/>
      <c r="T912" s="1"/>
      <c r="U912" s="1"/>
      <c r="V912" s="1"/>
      <c r="W912" s="1"/>
      <c r="X912" s="1"/>
      <c r="Y912" s="1"/>
      <c r="Z912" s="1"/>
    </row>
    <row r="913" spans="1:26" ht="46.5" customHeight="1">
      <c r="A913" s="95"/>
      <c r="B913" s="1"/>
      <c r="C913" s="1"/>
      <c r="D913" s="429"/>
      <c r="E913" s="33"/>
      <c r="F913" s="1"/>
      <c r="G913" s="1"/>
      <c r="H913" s="110"/>
      <c r="I913" s="110"/>
      <c r="J913" s="453"/>
      <c r="K913" s="514"/>
      <c r="L913" s="514"/>
      <c r="M913" s="1"/>
      <c r="N913" s="1"/>
      <c r="O913" s="1"/>
      <c r="P913" s="1"/>
      <c r="Q913" s="1"/>
      <c r="R913" s="1"/>
      <c r="S913" s="1"/>
      <c r="T913" s="1"/>
      <c r="U913" s="1"/>
      <c r="V913" s="1"/>
      <c r="W913" s="1"/>
      <c r="X913" s="1"/>
      <c r="Y913" s="1"/>
      <c r="Z913" s="1"/>
    </row>
    <row r="914" spans="1:26" ht="46.5" customHeight="1">
      <c r="A914" s="95"/>
      <c r="B914" s="1"/>
      <c r="C914" s="1"/>
      <c r="D914" s="429"/>
      <c r="E914" s="33"/>
      <c r="F914" s="1"/>
      <c r="G914" s="1"/>
      <c r="H914" s="110"/>
      <c r="I914" s="110"/>
      <c r="J914" s="453"/>
      <c r="K914" s="514"/>
      <c r="L914" s="514"/>
      <c r="M914" s="1"/>
      <c r="N914" s="1"/>
      <c r="O914" s="1"/>
      <c r="P914" s="1"/>
      <c r="Q914" s="1"/>
      <c r="R914" s="1"/>
      <c r="S914" s="1"/>
      <c r="T914" s="1"/>
      <c r="U914" s="1"/>
      <c r="V914" s="1"/>
      <c r="W914" s="1"/>
      <c r="X914" s="1"/>
      <c r="Y914" s="1"/>
      <c r="Z914" s="1"/>
    </row>
    <row r="915" spans="1:26" ht="46.5" customHeight="1">
      <c r="A915" s="95"/>
      <c r="B915" s="1"/>
      <c r="C915" s="1"/>
      <c r="D915" s="429"/>
      <c r="E915" s="33"/>
      <c r="F915" s="1"/>
      <c r="G915" s="1"/>
      <c r="H915" s="110"/>
      <c r="I915" s="110"/>
      <c r="J915" s="453"/>
      <c r="K915" s="514"/>
      <c r="L915" s="514"/>
      <c r="M915" s="1"/>
      <c r="N915" s="1"/>
      <c r="O915" s="1"/>
      <c r="P915" s="1"/>
      <c r="Q915" s="1"/>
      <c r="R915" s="1"/>
      <c r="S915" s="1"/>
      <c r="T915" s="1"/>
      <c r="U915" s="1"/>
      <c r="V915" s="1"/>
      <c r="W915" s="1"/>
      <c r="X915" s="1"/>
      <c r="Y915" s="1"/>
      <c r="Z915" s="1"/>
    </row>
    <row r="916" spans="1:26" ht="46.5" customHeight="1">
      <c r="A916" s="95"/>
      <c r="B916" s="1"/>
      <c r="C916" s="1"/>
      <c r="D916" s="429"/>
      <c r="E916" s="33"/>
      <c r="F916" s="1"/>
      <c r="G916" s="1"/>
      <c r="H916" s="110"/>
      <c r="I916" s="110"/>
      <c r="J916" s="453"/>
      <c r="K916" s="514"/>
      <c r="L916" s="514"/>
      <c r="M916" s="1"/>
      <c r="N916" s="1"/>
      <c r="O916" s="1"/>
      <c r="P916" s="1"/>
      <c r="Q916" s="1"/>
      <c r="R916" s="1"/>
      <c r="S916" s="1"/>
      <c r="T916" s="1"/>
      <c r="U916" s="1"/>
      <c r="V916" s="1"/>
      <c r="W916" s="1"/>
      <c r="X916" s="1"/>
      <c r="Y916" s="1"/>
      <c r="Z916" s="1"/>
    </row>
    <row r="917" spans="1:26" ht="46.5" customHeight="1">
      <c r="A917" s="95"/>
      <c r="B917" s="1"/>
      <c r="C917" s="1"/>
      <c r="D917" s="429"/>
      <c r="E917" s="33"/>
      <c r="F917" s="1"/>
      <c r="G917" s="1"/>
      <c r="H917" s="110"/>
      <c r="I917" s="110"/>
      <c r="J917" s="453"/>
      <c r="K917" s="514"/>
      <c r="L917" s="514"/>
      <c r="M917" s="1"/>
      <c r="N917" s="1"/>
      <c r="O917" s="1"/>
      <c r="P917" s="1"/>
      <c r="Q917" s="1"/>
      <c r="R917" s="1"/>
      <c r="S917" s="1"/>
      <c r="T917" s="1"/>
      <c r="U917" s="1"/>
      <c r="V917" s="1"/>
      <c r="W917" s="1"/>
      <c r="X917" s="1"/>
      <c r="Y917" s="1"/>
      <c r="Z917" s="1"/>
    </row>
    <row r="918" spans="1:26" ht="46.5" customHeight="1">
      <c r="A918" s="95"/>
      <c r="B918" s="1"/>
      <c r="C918" s="1"/>
      <c r="D918" s="429"/>
      <c r="E918" s="33"/>
      <c r="F918" s="1"/>
      <c r="G918" s="1"/>
      <c r="H918" s="110"/>
      <c r="I918" s="110"/>
      <c r="J918" s="453"/>
      <c r="K918" s="514"/>
      <c r="L918" s="514"/>
      <c r="M918" s="1"/>
      <c r="N918" s="1"/>
      <c r="O918" s="1"/>
      <c r="P918" s="1"/>
      <c r="Q918" s="1"/>
      <c r="R918" s="1"/>
      <c r="S918" s="1"/>
      <c r="T918" s="1"/>
      <c r="U918" s="1"/>
      <c r="V918" s="1"/>
      <c r="W918" s="1"/>
      <c r="X918" s="1"/>
      <c r="Y918" s="1"/>
      <c r="Z918" s="1"/>
    </row>
    <row r="919" spans="1:26" ht="46.5" customHeight="1">
      <c r="A919" s="95"/>
      <c r="B919" s="1"/>
      <c r="C919" s="1"/>
      <c r="D919" s="429"/>
      <c r="E919" s="33"/>
      <c r="F919" s="1"/>
      <c r="G919" s="1"/>
      <c r="H919" s="110"/>
      <c r="I919" s="110"/>
      <c r="J919" s="453"/>
      <c r="K919" s="514"/>
      <c r="L919" s="514"/>
      <c r="M919" s="1"/>
      <c r="N919" s="1"/>
      <c r="O919" s="1"/>
      <c r="P919" s="1"/>
      <c r="Q919" s="1"/>
      <c r="R919" s="1"/>
      <c r="S919" s="1"/>
      <c r="T919" s="1"/>
      <c r="U919" s="1"/>
      <c r="V919" s="1"/>
      <c r="W919" s="1"/>
      <c r="X919" s="1"/>
      <c r="Y919" s="1"/>
      <c r="Z919" s="1"/>
    </row>
    <row r="920" spans="1:26" ht="46.5" customHeight="1">
      <c r="A920" s="95"/>
      <c r="B920" s="1"/>
      <c r="C920" s="1"/>
      <c r="D920" s="429"/>
      <c r="E920" s="33"/>
      <c r="F920" s="1"/>
      <c r="G920" s="1"/>
      <c r="H920" s="110"/>
      <c r="I920" s="110"/>
      <c r="J920" s="453"/>
      <c r="K920" s="514"/>
      <c r="L920" s="514"/>
      <c r="M920" s="1"/>
      <c r="N920" s="1"/>
      <c r="O920" s="1"/>
      <c r="P920" s="1"/>
      <c r="Q920" s="1"/>
      <c r="R920" s="1"/>
      <c r="S920" s="1"/>
      <c r="T920" s="1"/>
      <c r="U920" s="1"/>
      <c r="V920" s="1"/>
      <c r="W920" s="1"/>
      <c r="X920" s="1"/>
      <c r="Y920" s="1"/>
      <c r="Z920" s="1"/>
    </row>
    <row r="921" spans="1:26" ht="46.5" customHeight="1">
      <c r="A921" s="95"/>
      <c r="B921" s="1"/>
      <c r="C921" s="1"/>
      <c r="D921" s="429"/>
      <c r="E921" s="33"/>
      <c r="F921" s="1"/>
      <c r="G921" s="1"/>
      <c r="H921" s="110"/>
      <c r="I921" s="110"/>
      <c r="J921" s="453"/>
      <c r="K921" s="514"/>
      <c r="L921" s="514"/>
      <c r="M921" s="1"/>
      <c r="N921" s="1"/>
      <c r="O921" s="1"/>
      <c r="P921" s="1"/>
      <c r="Q921" s="1"/>
      <c r="R921" s="1"/>
      <c r="S921" s="1"/>
      <c r="T921" s="1"/>
      <c r="U921" s="1"/>
      <c r="V921" s="1"/>
      <c r="W921" s="1"/>
      <c r="X921" s="1"/>
      <c r="Y921" s="1"/>
      <c r="Z921" s="1"/>
    </row>
    <row r="922" spans="1:26" ht="46.5" customHeight="1">
      <c r="A922" s="95"/>
      <c r="B922" s="1"/>
      <c r="C922" s="1"/>
      <c r="D922" s="429"/>
      <c r="E922" s="33"/>
      <c r="F922" s="1"/>
      <c r="G922" s="1"/>
      <c r="H922" s="110"/>
      <c r="I922" s="110"/>
      <c r="J922" s="453"/>
      <c r="K922" s="514"/>
      <c r="L922" s="514"/>
      <c r="M922" s="1"/>
      <c r="N922" s="1"/>
      <c r="O922" s="1"/>
      <c r="P922" s="1"/>
      <c r="Q922" s="1"/>
      <c r="R922" s="1"/>
      <c r="S922" s="1"/>
      <c r="T922" s="1"/>
      <c r="U922" s="1"/>
      <c r="V922" s="1"/>
      <c r="W922" s="1"/>
      <c r="X922" s="1"/>
      <c r="Y922" s="1"/>
      <c r="Z922" s="1"/>
    </row>
    <row r="923" spans="1:26" ht="46.5" customHeight="1">
      <c r="A923" s="95"/>
      <c r="B923" s="1"/>
      <c r="C923" s="1"/>
      <c r="D923" s="429"/>
      <c r="E923" s="33"/>
      <c r="F923" s="1"/>
      <c r="G923" s="1"/>
      <c r="H923" s="110"/>
      <c r="I923" s="110"/>
      <c r="J923" s="453"/>
      <c r="K923" s="514"/>
      <c r="L923" s="514"/>
      <c r="M923" s="1"/>
      <c r="N923" s="1"/>
      <c r="O923" s="1"/>
      <c r="P923" s="1"/>
      <c r="Q923" s="1"/>
      <c r="R923" s="1"/>
      <c r="S923" s="1"/>
      <c r="T923" s="1"/>
      <c r="U923" s="1"/>
      <c r="V923" s="1"/>
      <c r="W923" s="1"/>
      <c r="X923" s="1"/>
      <c r="Y923" s="1"/>
      <c r="Z923" s="1"/>
    </row>
    <row r="924" spans="1:26" ht="46.5" customHeight="1">
      <c r="A924" s="95"/>
      <c r="B924" s="1"/>
      <c r="C924" s="1"/>
      <c r="D924" s="429"/>
      <c r="E924" s="33"/>
      <c r="F924" s="1"/>
      <c r="G924" s="1"/>
      <c r="H924" s="110"/>
      <c r="I924" s="110"/>
      <c r="J924" s="453"/>
      <c r="K924" s="514"/>
      <c r="L924" s="514"/>
      <c r="M924" s="1"/>
      <c r="N924" s="1"/>
      <c r="O924" s="1"/>
      <c r="P924" s="1"/>
      <c r="Q924" s="1"/>
      <c r="R924" s="1"/>
      <c r="S924" s="1"/>
      <c r="T924" s="1"/>
      <c r="U924" s="1"/>
      <c r="V924" s="1"/>
      <c r="W924" s="1"/>
      <c r="X924" s="1"/>
      <c r="Y924" s="1"/>
      <c r="Z924" s="1"/>
    </row>
    <row r="925" spans="1:26" ht="46.5" customHeight="1">
      <c r="A925" s="95"/>
      <c r="B925" s="1"/>
      <c r="C925" s="1"/>
      <c r="D925" s="429"/>
      <c r="E925" s="33"/>
      <c r="F925" s="1"/>
      <c r="G925" s="1"/>
      <c r="H925" s="110"/>
      <c r="I925" s="110"/>
      <c r="J925" s="453"/>
      <c r="K925" s="514"/>
      <c r="L925" s="514"/>
      <c r="M925" s="1"/>
      <c r="N925" s="1"/>
      <c r="O925" s="1"/>
      <c r="P925" s="1"/>
      <c r="Q925" s="1"/>
      <c r="R925" s="1"/>
      <c r="S925" s="1"/>
      <c r="T925" s="1"/>
      <c r="U925" s="1"/>
      <c r="V925" s="1"/>
      <c r="W925" s="1"/>
      <c r="X925" s="1"/>
      <c r="Y925" s="1"/>
      <c r="Z925" s="1"/>
    </row>
    <row r="926" spans="1:26" ht="46.5" customHeight="1">
      <c r="A926" s="95"/>
      <c r="B926" s="1"/>
      <c r="C926" s="1"/>
      <c r="D926" s="429"/>
      <c r="E926" s="33"/>
      <c r="F926" s="1"/>
      <c r="G926" s="1"/>
      <c r="H926" s="110"/>
      <c r="I926" s="110"/>
      <c r="J926" s="453"/>
      <c r="K926" s="514"/>
      <c r="L926" s="514"/>
      <c r="M926" s="1"/>
      <c r="N926" s="1"/>
      <c r="O926" s="1"/>
      <c r="P926" s="1"/>
      <c r="Q926" s="1"/>
      <c r="R926" s="1"/>
      <c r="S926" s="1"/>
      <c r="T926" s="1"/>
      <c r="U926" s="1"/>
      <c r="V926" s="1"/>
      <c r="W926" s="1"/>
      <c r="X926" s="1"/>
      <c r="Y926" s="1"/>
      <c r="Z926" s="1"/>
    </row>
    <row r="927" spans="1:26" ht="46.5" customHeight="1">
      <c r="A927" s="95"/>
      <c r="B927" s="1"/>
      <c r="C927" s="1"/>
      <c r="D927" s="429"/>
      <c r="E927" s="33"/>
      <c r="F927" s="1"/>
      <c r="G927" s="1"/>
      <c r="H927" s="110"/>
      <c r="I927" s="110"/>
      <c r="J927" s="453"/>
      <c r="K927" s="514"/>
      <c r="L927" s="514"/>
      <c r="M927" s="1"/>
      <c r="N927" s="1"/>
      <c r="O927" s="1"/>
      <c r="P927" s="1"/>
      <c r="Q927" s="1"/>
      <c r="R927" s="1"/>
      <c r="S927" s="1"/>
      <c r="T927" s="1"/>
      <c r="U927" s="1"/>
      <c r="V927" s="1"/>
      <c r="W927" s="1"/>
      <c r="X927" s="1"/>
      <c r="Y927" s="1"/>
      <c r="Z927" s="1"/>
    </row>
    <row r="928" spans="1:26" ht="46.5" customHeight="1">
      <c r="A928" s="95"/>
      <c r="B928" s="1"/>
      <c r="C928" s="1"/>
      <c r="D928" s="429"/>
      <c r="E928" s="33"/>
      <c r="F928" s="1"/>
      <c r="G928" s="1"/>
      <c r="H928" s="110"/>
      <c r="I928" s="110"/>
      <c r="J928" s="453"/>
      <c r="K928" s="514"/>
      <c r="L928" s="514"/>
      <c r="M928" s="1"/>
      <c r="N928" s="1"/>
      <c r="O928" s="1"/>
      <c r="P928" s="1"/>
      <c r="Q928" s="1"/>
      <c r="R928" s="1"/>
      <c r="S928" s="1"/>
      <c r="T928" s="1"/>
      <c r="U928" s="1"/>
      <c r="V928" s="1"/>
      <c r="W928" s="1"/>
      <c r="X928" s="1"/>
      <c r="Y928" s="1"/>
      <c r="Z928" s="1"/>
    </row>
    <row r="929" spans="1:26" ht="46.5" customHeight="1">
      <c r="A929" s="95"/>
      <c r="B929" s="1"/>
      <c r="C929" s="1"/>
      <c r="D929" s="429"/>
      <c r="E929" s="33"/>
      <c r="F929" s="1"/>
      <c r="G929" s="1"/>
      <c r="H929" s="110"/>
      <c r="I929" s="110"/>
      <c r="J929" s="453"/>
      <c r="K929" s="514"/>
      <c r="L929" s="514"/>
      <c r="M929" s="1"/>
      <c r="N929" s="1"/>
      <c r="O929" s="1"/>
      <c r="P929" s="1"/>
      <c r="Q929" s="1"/>
      <c r="R929" s="1"/>
      <c r="S929" s="1"/>
      <c r="T929" s="1"/>
      <c r="U929" s="1"/>
      <c r="V929" s="1"/>
      <c r="W929" s="1"/>
      <c r="X929" s="1"/>
      <c r="Y929" s="1"/>
      <c r="Z929" s="1"/>
    </row>
    <row r="930" spans="1:26" ht="46.5" customHeight="1">
      <c r="A930" s="95"/>
      <c r="B930" s="1"/>
      <c r="C930" s="1"/>
      <c r="D930" s="429"/>
      <c r="E930" s="33"/>
      <c r="F930" s="1"/>
      <c r="G930" s="1"/>
      <c r="H930" s="110"/>
      <c r="I930" s="110"/>
      <c r="J930" s="453"/>
      <c r="K930" s="514"/>
      <c r="L930" s="514"/>
      <c r="M930" s="1"/>
      <c r="N930" s="1"/>
      <c r="O930" s="1"/>
      <c r="P930" s="1"/>
      <c r="Q930" s="1"/>
      <c r="R930" s="1"/>
      <c r="S930" s="1"/>
      <c r="T930" s="1"/>
      <c r="U930" s="1"/>
      <c r="V930" s="1"/>
      <c r="W930" s="1"/>
      <c r="X930" s="1"/>
      <c r="Y930" s="1"/>
      <c r="Z930" s="1"/>
    </row>
    <row r="931" spans="1:26" ht="46.5" customHeight="1">
      <c r="A931" s="95"/>
      <c r="B931" s="1"/>
      <c r="C931" s="1"/>
      <c r="D931" s="429"/>
      <c r="E931" s="33"/>
      <c r="F931" s="1"/>
      <c r="G931" s="1"/>
      <c r="H931" s="110"/>
      <c r="I931" s="110"/>
      <c r="J931" s="453"/>
      <c r="K931" s="514"/>
      <c r="L931" s="514"/>
      <c r="M931" s="1"/>
      <c r="N931" s="1"/>
      <c r="O931" s="1"/>
      <c r="P931" s="1"/>
      <c r="Q931" s="1"/>
      <c r="R931" s="1"/>
      <c r="S931" s="1"/>
      <c r="T931" s="1"/>
      <c r="U931" s="1"/>
      <c r="V931" s="1"/>
      <c r="W931" s="1"/>
      <c r="X931" s="1"/>
      <c r="Y931" s="1"/>
      <c r="Z931" s="1"/>
    </row>
    <row r="932" spans="1:26" ht="46.5" customHeight="1">
      <c r="A932" s="95"/>
      <c r="B932" s="1"/>
      <c r="C932" s="1"/>
      <c r="D932" s="429"/>
      <c r="E932" s="33"/>
      <c r="F932" s="1"/>
      <c r="G932" s="1"/>
      <c r="H932" s="110"/>
      <c r="I932" s="110"/>
      <c r="J932" s="453"/>
      <c r="K932" s="514"/>
      <c r="L932" s="514"/>
      <c r="M932" s="1"/>
      <c r="N932" s="1"/>
      <c r="O932" s="1"/>
      <c r="P932" s="1"/>
      <c r="Q932" s="1"/>
      <c r="R932" s="1"/>
      <c r="S932" s="1"/>
      <c r="T932" s="1"/>
      <c r="U932" s="1"/>
      <c r="V932" s="1"/>
      <c r="W932" s="1"/>
      <c r="X932" s="1"/>
      <c r="Y932" s="1"/>
      <c r="Z932" s="1"/>
    </row>
    <row r="933" spans="1:26" ht="46.5" customHeight="1">
      <c r="A933" s="95"/>
      <c r="B933" s="1"/>
      <c r="C933" s="1"/>
      <c r="D933" s="429"/>
      <c r="E933" s="33"/>
      <c r="F933" s="1"/>
      <c r="G933" s="1"/>
      <c r="H933" s="110"/>
      <c r="I933" s="110"/>
      <c r="J933" s="453"/>
      <c r="K933" s="514"/>
      <c r="L933" s="514"/>
      <c r="M933" s="1"/>
      <c r="N933" s="1"/>
      <c r="O933" s="1"/>
      <c r="P933" s="1"/>
      <c r="Q933" s="1"/>
      <c r="R933" s="1"/>
      <c r="S933" s="1"/>
      <c r="T933" s="1"/>
      <c r="U933" s="1"/>
      <c r="V933" s="1"/>
      <c r="W933" s="1"/>
      <c r="X933" s="1"/>
      <c r="Y933" s="1"/>
      <c r="Z933" s="1"/>
    </row>
    <row r="934" spans="1:26" ht="46.5" customHeight="1">
      <c r="A934" s="95"/>
      <c r="B934" s="1"/>
      <c r="C934" s="1"/>
      <c r="D934" s="429"/>
      <c r="E934" s="33"/>
      <c r="F934" s="1"/>
      <c r="G934" s="1"/>
      <c r="H934" s="110"/>
      <c r="I934" s="110"/>
      <c r="J934" s="453"/>
      <c r="K934" s="514"/>
      <c r="L934" s="514"/>
      <c r="M934" s="1"/>
      <c r="N934" s="1"/>
      <c r="O934" s="1"/>
      <c r="P934" s="1"/>
      <c r="Q934" s="1"/>
      <c r="R934" s="1"/>
      <c r="S934" s="1"/>
      <c r="T934" s="1"/>
      <c r="U934" s="1"/>
      <c r="V934" s="1"/>
      <c r="W934" s="1"/>
      <c r="X934" s="1"/>
      <c r="Y934" s="1"/>
      <c r="Z934" s="1"/>
    </row>
    <row r="935" spans="1:26" ht="46.5" customHeight="1">
      <c r="A935" s="95"/>
      <c r="B935" s="1"/>
      <c r="C935" s="1"/>
      <c r="D935" s="429"/>
      <c r="E935" s="33"/>
      <c r="F935" s="1"/>
      <c r="G935" s="1"/>
      <c r="H935" s="110"/>
      <c r="I935" s="110"/>
      <c r="J935" s="453"/>
      <c r="K935" s="514"/>
      <c r="L935" s="514"/>
      <c r="M935" s="1"/>
      <c r="N935" s="1"/>
      <c r="O935" s="1"/>
      <c r="P935" s="1"/>
      <c r="Q935" s="1"/>
      <c r="R935" s="1"/>
      <c r="S935" s="1"/>
      <c r="T935" s="1"/>
      <c r="U935" s="1"/>
      <c r="V935" s="1"/>
      <c r="W935" s="1"/>
      <c r="X935" s="1"/>
      <c r="Y935" s="1"/>
      <c r="Z935" s="1"/>
    </row>
    <row r="936" spans="1:26" ht="46.5" customHeight="1">
      <c r="A936" s="95"/>
      <c r="B936" s="1"/>
      <c r="C936" s="1"/>
      <c r="D936" s="429"/>
      <c r="E936" s="33"/>
      <c r="F936" s="1"/>
      <c r="G936" s="1"/>
      <c r="H936" s="110"/>
      <c r="I936" s="110"/>
      <c r="J936" s="453"/>
      <c r="K936" s="514"/>
      <c r="L936" s="514"/>
      <c r="M936" s="1"/>
      <c r="N936" s="1"/>
      <c r="O936" s="1"/>
      <c r="P936" s="1"/>
      <c r="Q936" s="1"/>
      <c r="R936" s="1"/>
      <c r="S936" s="1"/>
      <c r="T936" s="1"/>
      <c r="U936" s="1"/>
      <c r="V936" s="1"/>
      <c r="W936" s="1"/>
      <c r="X936" s="1"/>
      <c r="Y936" s="1"/>
      <c r="Z936" s="1"/>
    </row>
    <row r="937" spans="1:26" ht="46.5" customHeight="1">
      <c r="A937" s="95"/>
      <c r="B937" s="1"/>
      <c r="C937" s="1"/>
      <c r="D937" s="429"/>
      <c r="E937" s="33"/>
      <c r="F937" s="1"/>
      <c r="G937" s="1"/>
      <c r="H937" s="110"/>
      <c r="I937" s="110"/>
      <c r="J937" s="453"/>
      <c r="K937" s="514"/>
      <c r="L937" s="514"/>
      <c r="M937" s="1"/>
      <c r="N937" s="1"/>
      <c r="O937" s="1"/>
      <c r="P937" s="1"/>
      <c r="Q937" s="1"/>
      <c r="R937" s="1"/>
      <c r="S937" s="1"/>
      <c r="T937" s="1"/>
      <c r="U937" s="1"/>
      <c r="V937" s="1"/>
      <c r="W937" s="1"/>
      <c r="X937" s="1"/>
      <c r="Y937" s="1"/>
      <c r="Z937" s="1"/>
    </row>
    <row r="938" spans="1:26" ht="46.5" customHeight="1">
      <c r="A938" s="95"/>
      <c r="B938" s="1"/>
      <c r="C938" s="1"/>
      <c r="D938" s="429"/>
      <c r="E938" s="33"/>
      <c r="F938" s="1"/>
      <c r="G938" s="1"/>
      <c r="H938" s="110"/>
      <c r="I938" s="110"/>
      <c r="J938" s="453"/>
      <c r="K938" s="514"/>
      <c r="L938" s="514"/>
      <c r="M938" s="1"/>
      <c r="N938" s="1"/>
      <c r="O938" s="1"/>
      <c r="P938" s="1"/>
      <c r="Q938" s="1"/>
      <c r="R938" s="1"/>
      <c r="S938" s="1"/>
      <c r="T938" s="1"/>
      <c r="U938" s="1"/>
      <c r="V938" s="1"/>
      <c r="W938" s="1"/>
      <c r="X938" s="1"/>
      <c r="Y938" s="1"/>
      <c r="Z938" s="1"/>
    </row>
    <row r="939" spans="1:26" ht="46.5" customHeight="1">
      <c r="A939" s="95"/>
      <c r="B939" s="1"/>
      <c r="C939" s="1"/>
      <c r="D939" s="429"/>
      <c r="E939" s="33"/>
      <c r="F939" s="1"/>
      <c r="G939" s="1"/>
      <c r="H939" s="110"/>
      <c r="I939" s="110"/>
      <c r="J939" s="453"/>
      <c r="K939" s="514"/>
      <c r="L939" s="514"/>
      <c r="M939" s="1"/>
      <c r="N939" s="1"/>
      <c r="O939" s="1"/>
      <c r="P939" s="1"/>
      <c r="Q939" s="1"/>
      <c r="R939" s="1"/>
      <c r="S939" s="1"/>
      <c r="T939" s="1"/>
      <c r="U939" s="1"/>
      <c r="V939" s="1"/>
      <c r="W939" s="1"/>
      <c r="X939" s="1"/>
      <c r="Y939" s="1"/>
      <c r="Z939" s="1"/>
    </row>
    <row r="940" spans="1:26" ht="46.5" customHeight="1">
      <c r="A940" s="95"/>
      <c r="B940" s="1"/>
      <c r="C940" s="1"/>
      <c r="D940" s="429"/>
      <c r="E940" s="33"/>
      <c r="F940" s="1"/>
      <c r="G940" s="1"/>
      <c r="H940" s="110"/>
      <c r="I940" s="110"/>
      <c r="J940" s="453"/>
      <c r="K940" s="514"/>
      <c r="L940" s="514"/>
      <c r="M940" s="1"/>
      <c r="N940" s="1"/>
      <c r="O940" s="1"/>
      <c r="P940" s="1"/>
      <c r="Q940" s="1"/>
      <c r="R940" s="1"/>
      <c r="S940" s="1"/>
      <c r="T940" s="1"/>
      <c r="U940" s="1"/>
      <c r="V940" s="1"/>
      <c r="W940" s="1"/>
      <c r="X940" s="1"/>
      <c r="Y940" s="1"/>
      <c r="Z940" s="1"/>
    </row>
    <row r="941" spans="1:26" ht="46.5" customHeight="1">
      <c r="A941" s="95"/>
      <c r="B941" s="1"/>
      <c r="C941" s="1"/>
      <c r="D941" s="429"/>
      <c r="E941" s="33"/>
      <c r="F941" s="1"/>
      <c r="G941" s="1"/>
      <c r="H941" s="110"/>
      <c r="I941" s="110"/>
      <c r="J941" s="453"/>
      <c r="K941" s="514"/>
      <c r="L941" s="514"/>
      <c r="M941" s="1"/>
      <c r="N941" s="1"/>
      <c r="O941" s="1"/>
      <c r="P941" s="1"/>
      <c r="Q941" s="1"/>
      <c r="R941" s="1"/>
      <c r="S941" s="1"/>
      <c r="T941" s="1"/>
      <c r="U941" s="1"/>
      <c r="V941" s="1"/>
      <c r="W941" s="1"/>
      <c r="X941" s="1"/>
      <c r="Y941" s="1"/>
      <c r="Z941" s="1"/>
    </row>
    <row r="942" spans="1:26" ht="46.5" customHeight="1">
      <c r="A942" s="95"/>
      <c r="B942" s="1"/>
      <c r="C942" s="1"/>
      <c r="D942" s="429"/>
      <c r="E942" s="33"/>
      <c r="F942" s="1"/>
      <c r="G942" s="1"/>
      <c r="H942" s="110"/>
      <c r="I942" s="110"/>
      <c r="J942" s="453"/>
      <c r="K942" s="514"/>
      <c r="L942" s="514"/>
      <c r="M942" s="1"/>
      <c r="N942" s="1"/>
      <c r="O942" s="1"/>
      <c r="P942" s="1"/>
      <c r="Q942" s="1"/>
      <c r="R942" s="1"/>
      <c r="S942" s="1"/>
      <c r="T942" s="1"/>
      <c r="U942" s="1"/>
      <c r="V942" s="1"/>
      <c r="W942" s="1"/>
      <c r="X942" s="1"/>
      <c r="Y942" s="1"/>
      <c r="Z942" s="1"/>
    </row>
    <row r="943" spans="1:26" ht="46.5" customHeight="1">
      <c r="A943" s="95"/>
      <c r="B943" s="1"/>
      <c r="C943" s="1"/>
      <c r="D943" s="429"/>
      <c r="E943" s="33"/>
      <c r="F943" s="1"/>
      <c r="G943" s="1"/>
      <c r="H943" s="110"/>
      <c r="I943" s="110"/>
      <c r="J943" s="453"/>
      <c r="K943" s="514"/>
      <c r="L943" s="514"/>
      <c r="M943" s="1"/>
      <c r="N943" s="1"/>
      <c r="O943" s="1"/>
      <c r="P943" s="1"/>
      <c r="Q943" s="1"/>
      <c r="R943" s="1"/>
      <c r="S943" s="1"/>
      <c r="T943" s="1"/>
      <c r="U943" s="1"/>
      <c r="V943" s="1"/>
      <c r="W943" s="1"/>
      <c r="X943" s="1"/>
      <c r="Y943" s="1"/>
      <c r="Z943" s="1"/>
    </row>
    <row r="944" spans="1:26" ht="46.5" customHeight="1">
      <c r="A944" s="95"/>
      <c r="B944" s="1"/>
      <c r="C944" s="1"/>
      <c r="D944" s="429"/>
      <c r="E944" s="33"/>
      <c r="F944" s="1"/>
      <c r="G944" s="1"/>
      <c r="H944" s="110"/>
      <c r="I944" s="110"/>
      <c r="J944" s="453"/>
      <c r="K944" s="514"/>
      <c r="L944" s="514"/>
      <c r="M944" s="1"/>
      <c r="N944" s="1"/>
      <c r="O944" s="1"/>
      <c r="P944" s="1"/>
      <c r="Q944" s="1"/>
      <c r="R944" s="1"/>
      <c r="S944" s="1"/>
      <c r="T944" s="1"/>
      <c r="U944" s="1"/>
      <c r="V944" s="1"/>
      <c r="W944" s="1"/>
      <c r="X944" s="1"/>
      <c r="Y944" s="1"/>
      <c r="Z944" s="1"/>
    </row>
    <row r="945" spans="1:26" ht="46.5" customHeight="1">
      <c r="A945" s="95"/>
      <c r="B945" s="1"/>
      <c r="C945" s="1"/>
      <c r="D945" s="429"/>
      <c r="E945" s="33"/>
      <c r="F945" s="1"/>
      <c r="G945" s="1"/>
      <c r="H945" s="110"/>
      <c r="I945" s="110"/>
      <c r="J945" s="453"/>
      <c r="K945" s="514"/>
      <c r="L945" s="514"/>
      <c r="M945" s="1"/>
      <c r="N945" s="1"/>
      <c r="O945" s="1"/>
      <c r="P945" s="1"/>
      <c r="Q945" s="1"/>
      <c r="R945" s="1"/>
      <c r="S945" s="1"/>
      <c r="T945" s="1"/>
      <c r="U945" s="1"/>
      <c r="V945" s="1"/>
      <c r="W945" s="1"/>
      <c r="X945" s="1"/>
      <c r="Y945" s="1"/>
      <c r="Z945" s="1"/>
    </row>
    <row r="946" spans="1:26" ht="46.5" customHeight="1">
      <c r="A946" s="95"/>
      <c r="B946" s="1"/>
      <c r="C946" s="1"/>
      <c r="D946" s="429"/>
      <c r="E946" s="33"/>
      <c r="F946" s="1"/>
      <c r="G946" s="1"/>
      <c r="H946" s="110"/>
      <c r="I946" s="110"/>
      <c r="J946" s="453"/>
      <c r="K946" s="514"/>
      <c r="L946" s="514"/>
      <c r="M946" s="1"/>
      <c r="N946" s="1"/>
      <c r="O946" s="1"/>
      <c r="P946" s="1"/>
      <c r="Q946" s="1"/>
      <c r="R946" s="1"/>
      <c r="S946" s="1"/>
      <c r="T946" s="1"/>
      <c r="U946" s="1"/>
      <c r="V946" s="1"/>
      <c r="W946" s="1"/>
      <c r="X946" s="1"/>
      <c r="Y946" s="1"/>
      <c r="Z946" s="1"/>
    </row>
    <row r="947" spans="1:26" ht="46.5" customHeight="1">
      <c r="A947" s="95"/>
      <c r="B947" s="1"/>
      <c r="C947" s="1"/>
      <c r="D947" s="429"/>
      <c r="E947" s="33"/>
      <c r="F947" s="1"/>
      <c r="G947" s="1"/>
      <c r="H947" s="110"/>
      <c r="I947" s="110"/>
      <c r="J947" s="453"/>
      <c r="K947" s="514"/>
      <c r="L947" s="514"/>
      <c r="M947" s="1"/>
      <c r="N947" s="1"/>
      <c r="O947" s="1"/>
      <c r="P947" s="1"/>
      <c r="Q947" s="1"/>
      <c r="R947" s="1"/>
      <c r="S947" s="1"/>
      <c r="T947" s="1"/>
      <c r="U947" s="1"/>
      <c r="V947" s="1"/>
      <c r="W947" s="1"/>
      <c r="X947" s="1"/>
      <c r="Y947" s="1"/>
      <c r="Z947" s="1"/>
    </row>
    <row r="948" spans="1:26" ht="46.5" customHeight="1">
      <c r="A948" s="95"/>
      <c r="B948" s="1"/>
      <c r="C948" s="1"/>
      <c r="D948" s="429"/>
      <c r="E948" s="33"/>
      <c r="F948" s="1"/>
      <c r="G948" s="1"/>
      <c r="H948" s="110"/>
      <c r="I948" s="110"/>
      <c r="J948" s="453"/>
      <c r="K948" s="514"/>
      <c r="L948" s="514"/>
      <c r="M948" s="1"/>
      <c r="N948" s="1"/>
      <c r="O948" s="1"/>
      <c r="P948" s="1"/>
      <c r="Q948" s="1"/>
      <c r="R948" s="1"/>
      <c r="S948" s="1"/>
      <c r="T948" s="1"/>
      <c r="U948" s="1"/>
      <c r="V948" s="1"/>
      <c r="W948" s="1"/>
      <c r="X948" s="1"/>
      <c r="Y948" s="1"/>
      <c r="Z948" s="1"/>
    </row>
    <row r="949" spans="1:26" ht="46.5" customHeight="1">
      <c r="A949" s="95"/>
      <c r="B949" s="1"/>
      <c r="C949" s="1"/>
      <c r="D949" s="429"/>
      <c r="E949" s="33"/>
      <c r="F949" s="1"/>
      <c r="G949" s="1"/>
      <c r="H949" s="110"/>
      <c r="I949" s="110"/>
      <c r="J949" s="453"/>
      <c r="K949" s="514"/>
      <c r="L949" s="514"/>
      <c r="M949" s="1"/>
      <c r="N949" s="1"/>
      <c r="O949" s="1"/>
      <c r="P949" s="1"/>
      <c r="Q949" s="1"/>
      <c r="R949" s="1"/>
      <c r="S949" s="1"/>
      <c r="T949" s="1"/>
      <c r="U949" s="1"/>
      <c r="V949" s="1"/>
      <c r="W949" s="1"/>
      <c r="X949" s="1"/>
      <c r="Y949" s="1"/>
      <c r="Z949" s="1"/>
    </row>
    <row r="950" spans="1:26" ht="46.5" customHeight="1">
      <c r="A950" s="95"/>
      <c r="B950" s="1"/>
      <c r="C950" s="1"/>
      <c r="D950" s="429"/>
      <c r="E950" s="33"/>
      <c r="F950" s="1"/>
      <c r="G950" s="1"/>
      <c r="H950" s="110"/>
      <c r="I950" s="110"/>
      <c r="J950" s="453"/>
      <c r="K950" s="514"/>
      <c r="L950" s="514"/>
      <c r="M950" s="1"/>
      <c r="N950" s="1"/>
      <c r="O950" s="1"/>
      <c r="P950" s="1"/>
      <c r="Q950" s="1"/>
      <c r="R950" s="1"/>
      <c r="S950" s="1"/>
      <c r="T950" s="1"/>
      <c r="U950" s="1"/>
      <c r="V950" s="1"/>
      <c r="W950" s="1"/>
      <c r="X950" s="1"/>
      <c r="Y950" s="1"/>
      <c r="Z950" s="1"/>
    </row>
    <row r="951" spans="1:26" ht="46.5" customHeight="1">
      <c r="A951" s="95"/>
      <c r="B951" s="1"/>
      <c r="C951" s="1"/>
      <c r="D951" s="429"/>
      <c r="E951" s="33"/>
      <c r="F951" s="1"/>
      <c r="G951" s="1"/>
      <c r="H951" s="110"/>
      <c r="I951" s="110"/>
      <c r="J951" s="453"/>
      <c r="K951" s="514"/>
      <c r="L951" s="514"/>
      <c r="M951" s="1"/>
      <c r="N951" s="1"/>
      <c r="O951" s="1"/>
      <c r="P951" s="1"/>
      <c r="Q951" s="1"/>
      <c r="R951" s="1"/>
      <c r="S951" s="1"/>
      <c r="T951" s="1"/>
      <c r="U951" s="1"/>
      <c r="V951" s="1"/>
      <c r="W951" s="1"/>
      <c r="X951" s="1"/>
      <c r="Y951" s="1"/>
      <c r="Z951" s="1"/>
    </row>
    <row r="952" spans="1:26" ht="46.5" customHeight="1">
      <c r="A952" s="95"/>
      <c r="B952" s="1"/>
      <c r="C952" s="1"/>
      <c r="D952" s="429"/>
      <c r="E952" s="33"/>
      <c r="F952" s="1"/>
      <c r="G952" s="1"/>
      <c r="H952" s="110"/>
      <c r="I952" s="110"/>
      <c r="J952" s="453"/>
      <c r="K952" s="514"/>
      <c r="L952" s="514"/>
      <c r="M952" s="1"/>
      <c r="N952" s="1"/>
      <c r="O952" s="1"/>
      <c r="P952" s="1"/>
      <c r="Q952" s="1"/>
      <c r="R952" s="1"/>
      <c r="S952" s="1"/>
      <c r="T952" s="1"/>
      <c r="U952" s="1"/>
      <c r="V952" s="1"/>
      <c r="W952" s="1"/>
      <c r="X952" s="1"/>
      <c r="Y952" s="1"/>
      <c r="Z952" s="1"/>
    </row>
    <row r="953" spans="1:26" ht="46.5" customHeight="1">
      <c r="A953" s="95"/>
      <c r="B953" s="1"/>
      <c r="C953" s="1"/>
      <c r="D953" s="429"/>
      <c r="E953" s="33"/>
      <c r="F953" s="1"/>
      <c r="G953" s="1"/>
      <c r="H953" s="110"/>
      <c r="I953" s="110"/>
      <c r="J953" s="453"/>
      <c r="K953" s="514"/>
      <c r="L953" s="514"/>
      <c r="M953" s="1"/>
      <c r="N953" s="1"/>
      <c r="O953" s="1"/>
      <c r="P953" s="1"/>
      <c r="Q953" s="1"/>
      <c r="R953" s="1"/>
      <c r="S953" s="1"/>
      <c r="T953" s="1"/>
      <c r="U953" s="1"/>
      <c r="V953" s="1"/>
      <c r="W953" s="1"/>
      <c r="X953" s="1"/>
      <c r="Y953" s="1"/>
      <c r="Z953" s="1"/>
    </row>
    <row r="954" spans="1:26" ht="46.5" customHeight="1">
      <c r="A954" s="95"/>
      <c r="B954" s="1"/>
      <c r="C954" s="1"/>
      <c r="D954" s="429"/>
      <c r="E954" s="33"/>
      <c r="F954" s="1"/>
      <c r="G954" s="1"/>
      <c r="H954" s="110"/>
      <c r="I954" s="110"/>
      <c r="J954" s="453"/>
      <c r="K954" s="514"/>
      <c r="L954" s="514"/>
      <c r="M954" s="1"/>
      <c r="N954" s="1"/>
      <c r="O954" s="1"/>
      <c r="P954" s="1"/>
      <c r="Q954" s="1"/>
      <c r="R954" s="1"/>
      <c r="S954" s="1"/>
      <c r="T954" s="1"/>
      <c r="U954" s="1"/>
      <c r="V954" s="1"/>
      <c r="W954" s="1"/>
      <c r="X954" s="1"/>
      <c r="Y954" s="1"/>
      <c r="Z954" s="1"/>
    </row>
    <row r="955" spans="1:26" ht="46.5" customHeight="1">
      <c r="A955" s="95"/>
      <c r="B955" s="1"/>
      <c r="C955" s="1"/>
      <c r="D955" s="429"/>
      <c r="E955" s="33"/>
      <c r="F955" s="1"/>
      <c r="G955" s="1"/>
      <c r="H955" s="110"/>
      <c r="I955" s="110"/>
      <c r="J955" s="453"/>
      <c r="K955" s="514"/>
      <c r="L955" s="514"/>
      <c r="M955" s="1"/>
      <c r="N955" s="1"/>
      <c r="O955" s="1"/>
      <c r="P955" s="1"/>
      <c r="Q955" s="1"/>
      <c r="R955" s="1"/>
      <c r="S955" s="1"/>
      <c r="T955" s="1"/>
      <c r="U955" s="1"/>
      <c r="V955" s="1"/>
      <c r="W955" s="1"/>
      <c r="X955" s="1"/>
      <c r="Y955" s="1"/>
      <c r="Z955" s="1"/>
    </row>
    <row r="956" spans="1:26" ht="46.5" customHeight="1">
      <c r="A956" s="95"/>
      <c r="B956" s="1"/>
      <c r="C956" s="1"/>
      <c r="D956" s="429"/>
      <c r="E956" s="33"/>
      <c r="F956" s="1"/>
      <c r="G956" s="1"/>
      <c r="H956" s="110"/>
      <c r="I956" s="110"/>
      <c r="J956" s="453"/>
      <c r="K956" s="514"/>
      <c r="L956" s="514"/>
      <c r="M956" s="1"/>
      <c r="N956" s="1"/>
      <c r="O956" s="1"/>
      <c r="P956" s="1"/>
      <c r="Q956" s="1"/>
      <c r="R956" s="1"/>
      <c r="S956" s="1"/>
      <c r="T956" s="1"/>
      <c r="U956" s="1"/>
      <c r="V956" s="1"/>
      <c r="W956" s="1"/>
      <c r="X956" s="1"/>
      <c r="Y956" s="1"/>
      <c r="Z956" s="1"/>
    </row>
    <row r="957" spans="1:26" ht="46.5" customHeight="1">
      <c r="A957" s="95"/>
      <c r="B957" s="1"/>
      <c r="C957" s="1"/>
      <c r="D957" s="429"/>
      <c r="E957" s="33"/>
      <c r="F957" s="1"/>
      <c r="G957" s="1"/>
      <c r="H957" s="110"/>
      <c r="I957" s="110"/>
      <c r="J957" s="453"/>
      <c r="K957" s="514"/>
      <c r="L957" s="514"/>
      <c r="M957" s="1"/>
      <c r="N957" s="1"/>
      <c r="O957" s="1"/>
      <c r="P957" s="1"/>
      <c r="Q957" s="1"/>
      <c r="R957" s="1"/>
      <c r="S957" s="1"/>
      <c r="T957" s="1"/>
      <c r="U957" s="1"/>
      <c r="V957" s="1"/>
      <c r="W957" s="1"/>
      <c r="X957" s="1"/>
      <c r="Y957" s="1"/>
      <c r="Z957" s="1"/>
    </row>
    <row r="958" spans="1:26" ht="46.5" customHeight="1">
      <c r="A958" s="95"/>
      <c r="B958" s="1"/>
      <c r="C958" s="1"/>
      <c r="D958" s="429"/>
      <c r="E958" s="33"/>
      <c r="F958" s="1"/>
      <c r="G958" s="1"/>
      <c r="H958" s="110"/>
      <c r="I958" s="110"/>
      <c r="J958" s="453"/>
      <c r="K958" s="514"/>
      <c r="L958" s="514"/>
      <c r="M958" s="1"/>
      <c r="N958" s="1"/>
      <c r="O958" s="1"/>
      <c r="P958" s="1"/>
      <c r="Q958" s="1"/>
      <c r="R958" s="1"/>
      <c r="S958" s="1"/>
      <c r="T958" s="1"/>
      <c r="U958" s="1"/>
      <c r="V958" s="1"/>
      <c r="W958" s="1"/>
      <c r="X958" s="1"/>
      <c r="Y958" s="1"/>
      <c r="Z958" s="1"/>
    </row>
    <row r="959" spans="1:26" ht="46.5" customHeight="1">
      <c r="A959" s="95"/>
      <c r="B959" s="1"/>
      <c r="C959" s="1"/>
      <c r="D959" s="429"/>
      <c r="E959" s="33"/>
      <c r="F959" s="1"/>
      <c r="G959" s="1"/>
      <c r="H959" s="110"/>
      <c r="I959" s="110"/>
      <c r="J959" s="453"/>
      <c r="K959" s="514"/>
      <c r="L959" s="514"/>
      <c r="M959" s="1"/>
      <c r="N959" s="1"/>
      <c r="O959" s="1"/>
      <c r="P959" s="1"/>
      <c r="Q959" s="1"/>
      <c r="R959" s="1"/>
      <c r="S959" s="1"/>
      <c r="T959" s="1"/>
      <c r="U959" s="1"/>
      <c r="V959" s="1"/>
      <c r="W959" s="1"/>
      <c r="X959" s="1"/>
      <c r="Y959" s="1"/>
      <c r="Z959" s="1"/>
    </row>
    <row r="960" spans="1:26" ht="46.5" customHeight="1">
      <c r="A960" s="95"/>
      <c r="B960" s="1"/>
      <c r="C960" s="1"/>
      <c r="D960" s="429"/>
      <c r="E960" s="33"/>
      <c r="F960" s="1"/>
      <c r="G960" s="1"/>
      <c r="H960" s="110"/>
      <c r="I960" s="110"/>
      <c r="J960" s="453"/>
      <c r="K960" s="514"/>
      <c r="L960" s="514"/>
      <c r="M960" s="1"/>
      <c r="N960" s="1"/>
      <c r="O960" s="1"/>
      <c r="P960" s="1"/>
      <c r="Q960" s="1"/>
      <c r="R960" s="1"/>
      <c r="S960" s="1"/>
      <c r="T960" s="1"/>
      <c r="U960" s="1"/>
      <c r="V960" s="1"/>
      <c r="W960" s="1"/>
      <c r="X960" s="1"/>
      <c r="Y960" s="1"/>
      <c r="Z960" s="1"/>
    </row>
    <row r="961" spans="1:26" ht="46.5" customHeight="1">
      <c r="A961" s="95"/>
      <c r="B961" s="1"/>
      <c r="C961" s="1"/>
      <c r="D961" s="429"/>
      <c r="E961" s="33"/>
      <c r="F961" s="1"/>
      <c r="G961" s="1"/>
      <c r="H961" s="110"/>
      <c r="I961" s="110"/>
      <c r="J961" s="453"/>
      <c r="K961" s="514"/>
      <c r="L961" s="514"/>
      <c r="M961" s="1"/>
      <c r="N961" s="1"/>
      <c r="O961" s="1"/>
      <c r="P961" s="1"/>
      <c r="Q961" s="1"/>
      <c r="R961" s="1"/>
      <c r="S961" s="1"/>
      <c r="T961" s="1"/>
      <c r="U961" s="1"/>
      <c r="V961" s="1"/>
      <c r="W961" s="1"/>
      <c r="X961" s="1"/>
      <c r="Y961" s="1"/>
      <c r="Z961" s="1"/>
    </row>
    <row r="962" spans="1:26" ht="46.5" customHeight="1">
      <c r="A962" s="95"/>
      <c r="B962" s="1"/>
      <c r="C962" s="1"/>
      <c r="D962" s="429"/>
      <c r="E962" s="33"/>
      <c r="F962" s="1"/>
      <c r="G962" s="1"/>
      <c r="H962" s="110"/>
      <c r="I962" s="110"/>
      <c r="J962" s="453"/>
      <c r="K962" s="514"/>
      <c r="L962" s="514"/>
      <c r="M962" s="1"/>
      <c r="N962" s="1"/>
      <c r="O962" s="1"/>
      <c r="P962" s="1"/>
      <c r="Q962" s="1"/>
      <c r="R962" s="1"/>
      <c r="S962" s="1"/>
      <c r="T962" s="1"/>
      <c r="U962" s="1"/>
      <c r="V962" s="1"/>
      <c r="W962" s="1"/>
      <c r="X962" s="1"/>
      <c r="Y962" s="1"/>
      <c r="Z962" s="1"/>
    </row>
    <row r="963" spans="1:26" ht="46.5" customHeight="1">
      <c r="A963" s="95"/>
      <c r="B963" s="1"/>
      <c r="C963" s="1"/>
      <c r="D963" s="429"/>
      <c r="E963" s="33"/>
      <c r="F963" s="1"/>
      <c r="G963" s="1"/>
      <c r="H963" s="110"/>
      <c r="I963" s="110"/>
      <c r="J963" s="453"/>
      <c r="K963" s="514"/>
      <c r="L963" s="514"/>
      <c r="M963" s="1"/>
      <c r="N963" s="1"/>
      <c r="O963" s="1"/>
      <c r="P963" s="1"/>
      <c r="Q963" s="1"/>
      <c r="R963" s="1"/>
      <c r="S963" s="1"/>
      <c r="T963" s="1"/>
      <c r="U963" s="1"/>
      <c r="V963" s="1"/>
      <c r="W963" s="1"/>
      <c r="X963" s="1"/>
      <c r="Y963" s="1"/>
      <c r="Z963" s="1"/>
    </row>
    <row r="964" spans="1:26" ht="46.5" customHeight="1">
      <c r="A964" s="95"/>
      <c r="B964" s="1"/>
      <c r="C964" s="1"/>
      <c r="D964" s="429"/>
      <c r="E964" s="33"/>
      <c r="F964" s="1"/>
      <c r="G964" s="1"/>
      <c r="H964" s="110"/>
      <c r="I964" s="110"/>
      <c r="J964" s="453"/>
      <c r="K964" s="514"/>
      <c r="L964" s="514"/>
      <c r="M964" s="1"/>
      <c r="N964" s="1"/>
      <c r="O964" s="1"/>
      <c r="P964" s="1"/>
      <c r="Q964" s="1"/>
      <c r="R964" s="1"/>
      <c r="S964" s="1"/>
      <c r="T964" s="1"/>
      <c r="U964" s="1"/>
      <c r="V964" s="1"/>
      <c r="W964" s="1"/>
      <c r="X964" s="1"/>
      <c r="Y964" s="1"/>
      <c r="Z964" s="1"/>
    </row>
    <row r="965" spans="1:26" ht="46.5" customHeight="1">
      <c r="A965" s="95"/>
      <c r="B965" s="1"/>
      <c r="C965" s="1"/>
      <c r="D965" s="429"/>
      <c r="E965" s="33"/>
      <c r="F965" s="1"/>
      <c r="G965" s="1"/>
      <c r="H965" s="110"/>
      <c r="I965" s="110"/>
      <c r="J965" s="453"/>
      <c r="K965" s="514"/>
      <c r="L965" s="514"/>
      <c r="M965" s="1"/>
      <c r="N965" s="1"/>
      <c r="O965" s="1"/>
      <c r="P965" s="1"/>
      <c r="Q965" s="1"/>
      <c r="R965" s="1"/>
      <c r="S965" s="1"/>
      <c r="T965" s="1"/>
      <c r="U965" s="1"/>
      <c r="V965" s="1"/>
      <c r="W965" s="1"/>
      <c r="X965" s="1"/>
      <c r="Y965" s="1"/>
      <c r="Z965" s="1"/>
    </row>
    <row r="966" spans="1:26" ht="46.5" customHeight="1">
      <c r="A966" s="95"/>
      <c r="B966" s="1"/>
      <c r="C966" s="1"/>
      <c r="D966" s="429"/>
      <c r="E966" s="33"/>
      <c r="F966" s="1"/>
      <c r="G966" s="1"/>
      <c r="H966" s="110"/>
      <c r="I966" s="110"/>
      <c r="J966" s="453"/>
      <c r="K966" s="514"/>
      <c r="L966" s="514"/>
      <c r="M966" s="1"/>
      <c r="N966" s="1"/>
      <c r="O966" s="1"/>
      <c r="P966" s="1"/>
      <c r="Q966" s="1"/>
      <c r="R966" s="1"/>
      <c r="S966" s="1"/>
      <c r="T966" s="1"/>
      <c r="U966" s="1"/>
      <c r="V966" s="1"/>
      <c r="W966" s="1"/>
      <c r="X966" s="1"/>
      <c r="Y966" s="1"/>
      <c r="Z966" s="1"/>
    </row>
    <row r="967" spans="1:26" ht="46.5" customHeight="1">
      <c r="A967" s="95"/>
      <c r="B967" s="1"/>
      <c r="C967" s="1"/>
      <c r="D967" s="429"/>
      <c r="E967" s="33"/>
      <c r="F967" s="1"/>
      <c r="G967" s="1"/>
      <c r="H967" s="110"/>
      <c r="I967" s="110"/>
      <c r="J967" s="453"/>
      <c r="K967" s="514"/>
      <c r="L967" s="514"/>
      <c r="M967" s="1"/>
      <c r="N967" s="1"/>
      <c r="O967" s="1"/>
      <c r="P967" s="1"/>
      <c r="Q967" s="1"/>
      <c r="R967" s="1"/>
      <c r="S967" s="1"/>
      <c r="T967" s="1"/>
      <c r="U967" s="1"/>
      <c r="V967" s="1"/>
      <c r="W967" s="1"/>
      <c r="X967" s="1"/>
      <c r="Y967" s="1"/>
      <c r="Z967" s="1"/>
    </row>
    <row r="968" spans="1:26" ht="46.5" customHeight="1">
      <c r="A968" s="95"/>
      <c r="B968" s="1"/>
      <c r="C968" s="1"/>
      <c r="D968" s="429"/>
      <c r="E968" s="33"/>
      <c r="F968" s="1"/>
      <c r="G968" s="1"/>
      <c r="H968" s="110"/>
      <c r="I968" s="110"/>
      <c r="J968" s="453"/>
      <c r="K968" s="514"/>
      <c r="L968" s="514"/>
      <c r="M968" s="1"/>
      <c r="N968" s="1"/>
      <c r="O968" s="1"/>
      <c r="P968" s="1"/>
      <c r="Q968" s="1"/>
      <c r="R968" s="1"/>
      <c r="S968" s="1"/>
      <c r="T968" s="1"/>
      <c r="U968" s="1"/>
      <c r="V968" s="1"/>
      <c r="W968" s="1"/>
      <c r="X968" s="1"/>
      <c r="Y968" s="1"/>
      <c r="Z968" s="1"/>
    </row>
    <row r="969" spans="1:26" ht="46.5" customHeight="1">
      <c r="A969" s="95"/>
      <c r="B969" s="1"/>
      <c r="C969" s="1"/>
      <c r="D969" s="429"/>
      <c r="E969" s="33"/>
      <c r="F969" s="1"/>
      <c r="G969" s="1"/>
      <c r="H969" s="110"/>
      <c r="I969" s="110"/>
      <c r="J969" s="453"/>
      <c r="K969" s="514"/>
      <c r="L969" s="514"/>
      <c r="M969" s="1"/>
      <c r="N969" s="1"/>
      <c r="O969" s="1"/>
      <c r="P969" s="1"/>
      <c r="Q969" s="1"/>
      <c r="R969" s="1"/>
      <c r="S969" s="1"/>
      <c r="T969" s="1"/>
      <c r="U969" s="1"/>
      <c r="V969" s="1"/>
      <c r="W969" s="1"/>
      <c r="X969" s="1"/>
      <c r="Y969" s="1"/>
      <c r="Z969" s="1"/>
    </row>
    <row r="970" spans="1:26" ht="46.5" customHeight="1">
      <c r="A970" s="95"/>
      <c r="B970" s="1"/>
      <c r="C970" s="1"/>
      <c r="D970" s="429"/>
      <c r="E970" s="33"/>
      <c r="F970" s="1"/>
      <c r="G970" s="1"/>
      <c r="H970" s="110"/>
      <c r="I970" s="110"/>
      <c r="J970" s="453"/>
      <c r="K970" s="514"/>
      <c r="L970" s="514"/>
      <c r="M970" s="1"/>
      <c r="N970" s="1"/>
      <c r="O970" s="1"/>
      <c r="P970" s="1"/>
      <c r="Q970" s="1"/>
      <c r="R970" s="1"/>
      <c r="S970" s="1"/>
      <c r="T970" s="1"/>
      <c r="U970" s="1"/>
      <c r="V970" s="1"/>
      <c r="W970" s="1"/>
      <c r="X970" s="1"/>
      <c r="Y970" s="1"/>
      <c r="Z970" s="1"/>
    </row>
    <row r="971" spans="1:26" ht="46.5" customHeight="1">
      <c r="A971" s="95"/>
      <c r="B971" s="1"/>
      <c r="C971" s="1"/>
      <c r="D971" s="429"/>
      <c r="E971" s="33"/>
      <c r="F971" s="1"/>
      <c r="G971" s="1"/>
      <c r="H971" s="110"/>
      <c r="I971" s="110"/>
      <c r="J971" s="453"/>
      <c r="K971" s="514"/>
      <c r="L971" s="514"/>
      <c r="M971" s="1"/>
      <c r="N971" s="1"/>
      <c r="O971" s="1"/>
      <c r="P971" s="1"/>
      <c r="Q971" s="1"/>
      <c r="R971" s="1"/>
      <c r="S971" s="1"/>
      <c r="T971" s="1"/>
      <c r="U971" s="1"/>
      <c r="V971" s="1"/>
      <c r="W971" s="1"/>
      <c r="X971" s="1"/>
      <c r="Y971" s="1"/>
      <c r="Z971" s="1"/>
    </row>
    <row r="972" spans="1:26" ht="46.5" customHeight="1">
      <c r="A972" s="95"/>
      <c r="B972" s="1"/>
      <c r="C972" s="1"/>
      <c r="D972" s="429"/>
      <c r="E972" s="33"/>
      <c r="F972" s="1"/>
      <c r="G972" s="1"/>
      <c r="H972" s="110"/>
      <c r="I972" s="110"/>
      <c r="J972" s="453"/>
      <c r="K972" s="514"/>
      <c r="L972" s="514"/>
      <c r="M972" s="1"/>
      <c r="N972" s="1"/>
      <c r="O972" s="1"/>
      <c r="P972" s="1"/>
      <c r="Q972" s="1"/>
      <c r="R972" s="1"/>
      <c r="S972" s="1"/>
      <c r="T972" s="1"/>
      <c r="U972" s="1"/>
      <c r="V972" s="1"/>
      <c r="W972" s="1"/>
      <c r="X972" s="1"/>
      <c r="Y972" s="1"/>
      <c r="Z972" s="1"/>
    </row>
    <row r="973" spans="1:26" ht="46.5" customHeight="1">
      <c r="A973" s="95"/>
      <c r="B973" s="1"/>
      <c r="C973" s="1"/>
      <c r="D973" s="429"/>
      <c r="E973" s="33"/>
      <c r="F973" s="1"/>
      <c r="G973" s="1"/>
      <c r="H973" s="110"/>
      <c r="I973" s="110"/>
      <c r="J973" s="453"/>
      <c r="K973" s="514"/>
      <c r="L973" s="514"/>
      <c r="M973" s="1"/>
      <c r="N973" s="1"/>
      <c r="O973" s="1"/>
      <c r="P973" s="1"/>
      <c r="Q973" s="1"/>
      <c r="R973" s="1"/>
      <c r="S973" s="1"/>
      <c r="T973" s="1"/>
      <c r="U973" s="1"/>
      <c r="V973" s="1"/>
      <c r="W973" s="1"/>
      <c r="X973" s="1"/>
      <c r="Y973" s="1"/>
      <c r="Z973" s="1"/>
    </row>
    <row r="974" spans="1:26" ht="46.5" customHeight="1">
      <c r="A974" s="95"/>
      <c r="B974" s="1"/>
      <c r="C974" s="1"/>
      <c r="D974" s="429"/>
      <c r="E974" s="33"/>
      <c r="F974" s="1"/>
      <c r="G974" s="1"/>
      <c r="H974" s="110"/>
      <c r="I974" s="110"/>
      <c r="J974" s="453"/>
      <c r="K974" s="514"/>
      <c r="L974" s="514"/>
      <c r="M974" s="1"/>
      <c r="N974" s="1"/>
      <c r="O974" s="1"/>
      <c r="P974" s="1"/>
      <c r="Q974" s="1"/>
      <c r="R974" s="1"/>
      <c r="S974" s="1"/>
      <c r="T974" s="1"/>
      <c r="U974" s="1"/>
      <c r="V974" s="1"/>
      <c r="W974" s="1"/>
      <c r="X974" s="1"/>
      <c r="Y974" s="1"/>
      <c r="Z974" s="1"/>
    </row>
    <row r="975" spans="1:26" ht="46.5" customHeight="1">
      <c r="A975" s="95"/>
      <c r="B975" s="1"/>
      <c r="C975" s="1"/>
      <c r="D975" s="429"/>
      <c r="E975" s="33"/>
      <c r="F975" s="1"/>
      <c r="G975" s="1"/>
      <c r="H975" s="110"/>
      <c r="I975" s="110"/>
      <c r="J975" s="453"/>
      <c r="K975" s="514"/>
      <c r="L975" s="514"/>
      <c r="M975" s="1"/>
      <c r="N975" s="1"/>
      <c r="O975" s="1"/>
      <c r="P975" s="1"/>
      <c r="Q975" s="1"/>
      <c r="R975" s="1"/>
      <c r="S975" s="1"/>
      <c r="T975" s="1"/>
      <c r="U975" s="1"/>
      <c r="V975" s="1"/>
      <c r="W975" s="1"/>
      <c r="X975" s="1"/>
      <c r="Y975" s="1"/>
      <c r="Z975" s="1"/>
    </row>
    <row r="976" spans="1:26" ht="46.5" customHeight="1">
      <c r="A976" s="95"/>
      <c r="B976" s="1"/>
      <c r="C976" s="1"/>
      <c r="D976" s="429"/>
      <c r="E976" s="33"/>
      <c r="F976" s="1"/>
      <c r="G976" s="1"/>
      <c r="H976" s="110"/>
      <c r="I976" s="110"/>
      <c r="J976" s="453"/>
      <c r="K976" s="514"/>
      <c r="L976" s="514"/>
      <c r="M976" s="1"/>
      <c r="N976" s="1"/>
      <c r="O976" s="1"/>
      <c r="P976" s="1"/>
      <c r="Q976" s="1"/>
      <c r="R976" s="1"/>
      <c r="S976" s="1"/>
      <c r="T976" s="1"/>
      <c r="U976" s="1"/>
      <c r="V976" s="1"/>
      <c r="W976" s="1"/>
      <c r="X976" s="1"/>
      <c r="Y976" s="1"/>
      <c r="Z976" s="1"/>
    </row>
    <row r="977" spans="1:26" ht="46.5" customHeight="1">
      <c r="A977" s="95"/>
      <c r="B977" s="1"/>
      <c r="C977" s="1"/>
      <c r="D977" s="429"/>
      <c r="E977" s="33"/>
      <c r="F977" s="1"/>
      <c r="G977" s="1"/>
      <c r="H977" s="110"/>
      <c r="I977" s="110"/>
      <c r="J977" s="453"/>
      <c r="K977" s="514"/>
      <c r="L977" s="514"/>
      <c r="M977" s="1"/>
      <c r="N977" s="1"/>
      <c r="O977" s="1"/>
      <c r="P977" s="1"/>
      <c r="Q977" s="1"/>
      <c r="R977" s="1"/>
      <c r="S977" s="1"/>
      <c r="T977" s="1"/>
      <c r="U977" s="1"/>
      <c r="V977" s="1"/>
      <c r="W977" s="1"/>
      <c r="X977" s="1"/>
      <c r="Y977" s="1"/>
      <c r="Z977" s="1"/>
    </row>
    <row r="978" spans="1:26" ht="46.5" customHeight="1">
      <c r="A978" s="95"/>
      <c r="B978" s="1"/>
      <c r="C978" s="1"/>
      <c r="D978" s="429"/>
      <c r="E978" s="33"/>
      <c r="F978" s="1"/>
      <c r="G978" s="1"/>
      <c r="H978" s="110"/>
      <c r="I978" s="110"/>
      <c r="J978" s="453"/>
      <c r="K978" s="514"/>
      <c r="L978" s="514"/>
      <c r="M978" s="1"/>
      <c r="N978" s="1"/>
      <c r="O978" s="1"/>
      <c r="P978" s="1"/>
      <c r="Q978" s="1"/>
      <c r="R978" s="1"/>
      <c r="S978" s="1"/>
      <c r="T978" s="1"/>
      <c r="U978" s="1"/>
      <c r="V978" s="1"/>
      <c r="W978" s="1"/>
      <c r="X978" s="1"/>
      <c r="Y978" s="1"/>
      <c r="Z978" s="1"/>
    </row>
    <row r="979" spans="1:26" ht="46.5" customHeight="1">
      <c r="A979" s="95"/>
      <c r="B979" s="1"/>
      <c r="C979" s="1"/>
      <c r="D979" s="429"/>
      <c r="E979" s="33"/>
      <c r="F979" s="1"/>
      <c r="G979" s="1"/>
      <c r="H979" s="110"/>
      <c r="I979" s="110"/>
      <c r="J979" s="453"/>
      <c r="K979" s="514"/>
      <c r="L979" s="514"/>
      <c r="M979" s="1"/>
      <c r="N979" s="1"/>
      <c r="O979" s="1"/>
      <c r="P979" s="1"/>
      <c r="Q979" s="1"/>
      <c r="R979" s="1"/>
      <c r="S979" s="1"/>
      <c r="T979" s="1"/>
      <c r="U979" s="1"/>
      <c r="V979" s="1"/>
      <c r="W979" s="1"/>
      <c r="X979" s="1"/>
      <c r="Y979" s="1"/>
      <c r="Z979" s="1"/>
    </row>
    <row r="980" spans="1:26" ht="46.5" customHeight="1">
      <c r="A980" s="95"/>
      <c r="B980" s="1"/>
      <c r="C980" s="1"/>
      <c r="D980" s="429"/>
      <c r="E980" s="33"/>
      <c r="F980" s="1"/>
      <c r="G980" s="1"/>
      <c r="H980" s="110"/>
      <c r="I980" s="110"/>
      <c r="J980" s="453"/>
      <c r="K980" s="514"/>
      <c r="L980" s="514"/>
      <c r="M980" s="1"/>
      <c r="N980" s="1"/>
      <c r="O980" s="1"/>
      <c r="P980" s="1"/>
      <c r="Q980" s="1"/>
      <c r="R980" s="1"/>
      <c r="S980" s="1"/>
      <c r="T980" s="1"/>
      <c r="U980" s="1"/>
      <c r="V980" s="1"/>
      <c r="W980" s="1"/>
      <c r="X980" s="1"/>
      <c r="Y980" s="1"/>
      <c r="Z980" s="1"/>
    </row>
    <row r="981" spans="1:26" ht="46.5" customHeight="1">
      <c r="A981" s="95"/>
      <c r="B981" s="1"/>
      <c r="C981" s="1"/>
      <c r="D981" s="429"/>
      <c r="E981" s="33"/>
      <c r="F981" s="1"/>
      <c r="G981" s="1"/>
      <c r="H981" s="110"/>
      <c r="I981" s="110"/>
      <c r="J981" s="453"/>
      <c r="K981" s="514"/>
      <c r="L981" s="514"/>
      <c r="M981" s="1"/>
      <c r="N981" s="1"/>
      <c r="O981" s="1"/>
      <c r="P981" s="1"/>
      <c r="Q981" s="1"/>
      <c r="R981" s="1"/>
      <c r="S981" s="1"/>
      <c r="T981" s="1"/>
      <c r="U981" s="1"/>
      <c r="V981" s="1"/>
      <c r="W981" s="1"/>
      <c r="X981" s="1"/>
      <c r="Y981" s="1"/>
      <c r="Z981" s="1"/>
    </row>
    <row r="982" spans="1:26" ht="46.5" customHeight="1">
      <c r="A982" s="95"/>
      <c r="B982" s="1"/>
      <c r="C982" s="1"/>
      <c r="D982" s="429"/>
      <c r="E982" s="33"/>
      <c r="F982" s="1"/>
      <c r="G982" s="1"/>
      <c r="H982" s="110"/>
      <c r="I982" s="110"/>
      <c r="J982" s="453"/>
      <c r="K982" s="514"/>
      <c r="L982" s="514"/>
      <c r="M982" s="1"/>
      <c r="N982" s="1"/>
      <c r="O982" s="1"/>
      <c r="P982" s="1"/>
      <c r="Q982" s="1"/>
      <c r="R982" s="1"/>
      <c r="S982" s="1"/>
      <c r="T982" s="1"/>
      <c r="U982" s="1"/>
      <c r="V982" s="1"/>
      <c r="W982" s="1"/>
      <c r="X982" s="1"/>
      <c r="Y982" s="1"/>
      <c r="Z982" s="1"/>
    </row>
    <row r="983" spans="1:26" ht="46.5" customHeight="1">
      <c r="A983" s="95"/>
      <c r="B983" s="1"/>
      <c r="C983" s="1"/>
      <c r="D983" s="429"/>
      <c r="E983" s="33"/>
      <c r="F983" s="1"/>
      <c r="G983" s="1"/>
      <c r="H983" s="110"/>
      <c r="I983" s="110"/>
      <c r="J983" s="453"/>
      <c r="K983" s="514"/>
      <c r="L983" s="514"/>
      <c r="M983" s="1"/>
      <c r="N983" s="1"/>
      <c r="O983" s="1"/>
      <c r="P983" s="1"/>
      <c r="Q983" s="1"/>
      <c r="R983" s="1"/>
      <c r="S983" s="1"/>
      <c r="T983" s="1"/>
      <c r="U983" s="1"/>
      <c r="V983" s="1"/>
      <c r="W983" s="1"/>
      <c r="X983" s="1"/>
      <c r="Y983" s="1"/>
      <c r="Z983" s="1"/>
    </row>
    <row r="984" spans="1:26" ht="46.5" customHeight="1">
      <c r="A984" s="95"/>
      <c r="B984" s="1"/>
      <c r="C984" s="1"/>
      <c r="D984" s="429"/>
      <c r="E984" s="33"/>
      <c r="F984" s="1"/>
      <c r="G984" s="1"/>
      <c r="H984" s="110"/>
      <c r="I984" s="110"/>
      <c r="J984" s="453"/>
      <c r="K984" s="514"/>
      <c r="L984" s="514"/>
      <c r="M984" s="1"/>
      <c r="N984" s="1"/>
      <c r="O984" s="1"/>
      <c r="P984" s="1"/>
      <c r="Q984" s="1"/>
      <c r="R984" s="1"/>
      <c r="S984" s="1"/>
      <c r="T984" s="1"/>
      <c r="U984" s="1"/>
      <c r="V984" s="1"/>
      <c r="W984" s="1"/>
      <c r="X984" s="1"/>
      <c r="Y984" s="1"/>
      <c r="Z984" s="1"/>
    </row>
    <row r="985" spans="1:26" ht="46.5" customHeight="1">
      <c r="A985" s="95"/>
      <c r="B985" s="1"/>
      <c r="C985" s="1"/>
      <c r="D985" s="429"/>
      <c r="E985" s="33"/>
      <c r="F985" s="1"/>
      <c r="G985" s="1"/>
      <c r="H985" s="110"/>
      <c r="I985" s="110"/>
      <c r="J985" s="453"/>
      <c r="K985" s="514"/>
      <c r="L985" s="514"/>
      <c r="M985" s="1"/>
      <c r="N985" s="1"/>
      <c r="O985" s="1"/>
      <c r="P985" s="1"/>
      <c r="Q985" s="1"/>
      <c r="R985" s="1"/>
      <c r="S985" s="1"/>
      <c r="T985" s="1"/>
      <c r="U985" s="1"/>
      <c r="V985" s="1"/>
      <c r="W985" s="1"/>
      <c r="X985" s="1"/>
      <c r="Y985" s="1"/>
      <c r="Z985" s="1"/>
    </row>
    <row r="986" spans="1:26" ht="46.5" customHeight="1">
      <c r="A986" s="95"/>
      <c r="B986" s="1"/>
      <c r="C986" s="1"/>
      <c r="D986" s="429"/>
      <c r="E986" s="33"/>
      <c r="F986" s="1"/>
      <c r="G986" s="1"/>
      <c r="H986" s="110"/>
      <c r="I986" s="110"/>
      <c r="J986" s="453"/>
      <c r="K986" s="514"/>
      <c r="L986" s="514"/>
      <c r="M986" s="1"/>
      <c r="N986" s="1"/>
      <c r="O986" s="1"/>
      <c r="P986" s="1"/>
      <c r="Q986" s="1"/>
      <c r="R986" s="1"/>
      <c r="S986" s="1"/>
      <c r="T986" s="1"/>
      <c r="U986" s="1"/>
      <c r="V986" s="1"/>
      <c r="W986" s="1"/>
      <c r="X986" s="1"/>
      <c r="Y986" s="1"/>
      <c r="Z986" s="1"/>
    </row>
    <row r="987" spans="1:26" ht="46.5" customHeight="1">
      <c r="A987" s="95"/>
      <c r="B987" s="1"/>
      <c r="C987" s="1"/>
      <c r="D987" s="429"/>
      <c r="E987" s="33"/>
      <c r="F987" s="1"/>
      <c r="G987" s="1"/>
      <c r="H987" s="110"/>
      <c r="I987" s="110"/>
      <c r="J987" s="453"/>
      <c r="K987" s="514"/>
      <c r="L987" s="514"/>
      <c r="M987" s="1"/>
      <c r="N987" s="1"/>
      <c r="O987" s="1"/>
      <c r="P987" s="1"/>
      <c r="Q987" s="1"/>
      <c r="R987" s="1"/>
      <c r="S987" s="1"/>
      <c r="T987" s="1"/>
      <c r="U987" s="1"/>
      <c r="V987" s="1"/>
      <c r="W987" s="1"/>
      <c r="X987" s="1"/>
      <c r="Y987" s="1"/>
      <c r="Z987" s="1"/>
    </row>
    <row r="988" spans="1:26" ht="46.5" customHeight="1">
      <c r="A988" s="95"/>
      <c r="B988" s="1"/>
      <c r="C988" s="1"/>
      <c r="D988" s="429"/>
      <c r="E988" s="33"/>
      <c r="F988" s="1"/>
      <c r="G988" s="1"/>
      <c r="H988" s="110"/>
      <c r="I988" s="110"/>
      <c r="J988" s="453"/>
      <c r="K988" s="514"/>
      <c r="L988" s="514"/>
      <c r="M988" s="1"/>
      <c r="N988" s="1"/>
      <c r="O988" s="1"/>
      <c r="P988" s="1"/>
      <c r="Q988" s="1"/>
      <c r="R988" s="1"/>
      <c r="S988" s="1"/>
      <c r="T988" s="1"/>
      <c r="U988" s="1"/>
      <c r="V988" s="1"/>
      <c r="W988" s="1"/>
      <c r="X988" s="1"/>
      <c r="Y988" s="1"/>
      <c r="Z988" s="1"/>
    </row>
    <row r="989" spans="1:26" ht="46.5" customHeight="1">
      <c r="A989" s="95"/>
      <c r="B989" s="1"/>
      <c r="C989" s="1"/>
      <c r="D989" s="429"/>
      <c r="E989" s="33"/>
      <c r="F989" s="1"/>
      <c r="G989" s="1"/>
      <c r="H989" s="110"/>
      <c r="I989" s="110"/>
      <c r="J989" s="453"/>
      <c r="K989" s="514"/>
      <c r="L989" s="514"/>
      <c r="M989" s="1"/>
      <c r="N989" s="1"/>
      <c r="O989" s="1"/>
      <c r="P989" s="1"/>
      <c r="Q989" s="1"/>
      <c r="R989" s="1"/>
      <c r="S989" s="1"/>
      <c r="T989" s="1"/>
      <c r="U989" s="1"/>
      <c r="V989" s="1"/>
      <c r="W989" s="1"/>
      <c r="X989" s="1"/>
      <c r="Y989" s="1"/>
      <c r="Z989" s="1"/>
    </row>
    <row r="990" spans="1:26" ht="46.5" customHeight="1">
      <c r="A990" s="95"/>
      <c r="B990" s="1"/>
      <c r="C990" s="1"/>
      <c r="D990" s="429"/>
      <c r="E990" s="33"/>
      <c r="F990" s="1"/>
      <c r="G990" s="1"/>
      <c r="H990" s="110"/>
      <c r="I990" s="110"/>
      <c r="J990" s="453"/>
      <c r="K990" s="514"/>
      <c r="L990" s="514"/>
      <c r="M990" s="1"/>
      <c r="N990" s="1"/>
      <c r="O990" s="1"/>
      <c r="P990" s="1"/>
      <c r="Q990" s="1"/>
      <c r="R990" s="1"/>
      <c r="S990" s="1"/>
      <c r="T990" s="1"/>
      <c r="U990" s="1"/>
      <c r="V990" s="1"/>
      <c r="W990" s="1"/>
      <c r="X990" s="1"/>
      <c r="Y990" s="1"/>
      <c r="Z990" s="1"/>
    </row>
    <row r="991" spans="1:26" ht="46.5" customHeight="1">
      <c r="A991" s="95"/>
      <c r="B991" s="1"/>
      <c r="C991" s="1"/>
      <c r="D991" s="429"/>
      <c r="E991" s="33"/>
      <c r="F991" s="1"/>
      <c r="G991" s="1"/>
      <c r="H991" s="110"/>
      <c r="I991" s="110"/>
      <c r="J991" s="453"/>
      <c r="K991" s="514"/>
      <c r="L991" s="514"/>
      <c r="M991" s="1"/>
      <c r="N991" s="1"/>
      <c r="O991" s="1"/>
      <c r="P991" s="1"/>
      <c r="Q991" s="1"/>
      <c r="R991" s="1"/>
      <c r="S991" s="1"/>
      <c r="T991" s="1"/>
      <c r="U991" s="1"/>
      <c r="V991" s="1"/>
      <c r="W991" s="1"/>
      <c r="X991" s="1"/>
      <c r="Y991" s="1"/>
      <c r="Z991" s="1"/>
    </row>
    <row r="992" spans="1:26" ht="46.5" customHeight="1">
      <c r="A992" s="95"/>
      <c r="B992" s="1"/>
      <c r="C992" s="1"/>
      <c r="D992" s="429"/>
      <c r="E992" s="33"/>
      <c r="F992" s="1"/>
      <c r="G992" s="1"/>
      <c r="H992" s="110"/>
      <c r="I992" s="110"/>
      <c r="J992" s="453"/>
      <c r="K992" s="514"/>
      <c r="L992" s="514"/>
      <c r="M992" s="1"/>
      <c r="N992" s="1"/>
      <c r="O992" s="1"/>
      <c r="P992" s="1"/>
      <c r="Q992" s="1"/>
      <c r="R992" s="1"/>
      <c r="S992" s="1"/>
      <c r="T992" s="1"/>
      <c r="U992" s="1"/>
      <c r="V992" s="1"/>
      <c r="W992" s="1"/>
      <c r="X992" s="1"/>
      <c r="Y992" s="1"/>
      <c r="Z992" s="1"/>
    </row>
    <row r="993" spans="1:26" ht="46.5" customHeight="1">
      <c r="A993" s="95"/>
      <c r="B993" s="1"/>
      <c r="C993" s="1"/>
      <c r="D993" s="429"/>
      <c r="E993" s="33"/>
      <c r="F993" s="1"/>
      <c r="G993" s="1"/>
      <c r="H993" s="110"/>
      <c r="I993" s="110"/>
      <c r="J993" s="453"/>
      <c r="K993" s="514"/>
      <c r="L993" s="514"/>
      <c r="M993" s="1"/>
      <c r="N993" s="1"/>
      <c r="O993" s="1"/>
      <c r="P993" s="1"/>
      <c r="Q993" s="1"/>
      <c r="R993" s="1"/>
      <c r="S993" s="1"/>
      <c r="T993" s="1"/>
      <c r="U993" s="1"/>
      <c r="V993" s="1"/>
      <c r="W993" s="1"/>
      <c r="X993" s="1"/>
      <c r="Y993" s="1"/>
      <c r="Z993" s="1"/>
    </row>
    <row r="994" spans="1:26" ht="46.5" customHeight="1">
      <c r="A994" s="95"/>
      <c r="B994" s="1"/>
      <c r="C994" s="1"/>
      <c r="D994" s="429"/>
      <c r="E994" s="33"/>
      <c r="F994" s="1"/>
      <c r="G994" s="1"/>
      <c r="H994" s="110"/>
      <c r="I994" s="110"/>
      <c r="J994" s="453"/>
      <c r="K994" s="514"/>
      <c r="L994" s="514"/>
      <c r="M994" s="1"/>
      <c r="N994" s="1"/>
      <c r="O994" s="1"/>
      <c r="P994" s="1"/>
      <c r="Q994" s="1"/>
      <c r="R994" s="1"/>
      <c r="S994" s="1"/>
      <c r="T994" s="1"/>
      <c r="U994" s="1"/>
      <c r="V994" s="1"/>
      <c r="W994" s="1"/>
      <c r="X994" s="1"/>
      <c r="Y994" s="1"/>
      <c r="Z994" s="1"/>
    </row>
    <row r="995" spans="1:26" ht="46.5" customHeight="1">
      <c r="A995" s="95"/>
      <c r="B995" s="1"/>
      <c r="C995" s="1"/>
      <c r="D995" s="429"/>
      <c r="E995" s="33"/>
      <c r="F995" s="1"/>
      <c r="G995" s="1"/>
      <c r="H995" s="110"/>
      <c r="I995" s="110"/>
      <c r="J995" s="453"/>
      <c r="K995" s="514"/>
      <c r="L995" s="514"/>
      <c r="M995" s="1"/>
      <c r="N995" s="1"/>
      <c r="O995" s="1"/>
      <c r="P995" s="1"/>
      <c r="Q995" s="1"/>
      <c r="R995" s="1"/>
      <c r="S995" s="1"/>
      <c r="T995" s="1"/>
      <c r="U995" s="1"/>
      <c r="V995" s="1"/>
      <c r="W995" s="1"/>
      <c r="X995" s="1"/>
      <c r="Y995" s="1"/>
      <c r="Z995" s="1"/>
    </row>
    <row r="996" spans="1:26" ht="46.5" customHeight="1">
      <c r="A996" s="95"/>
      <c r="B996" s="1"/>
      <c r="C996" s="1"/>
      <c r="D996" s="429"/>
      <c r="E996" s="33"/>
      <c r="F996" s="1"/>
      <c r="G996" s="1"/>
      <c r="H996" s="110"/>
      <c r="I996" s="110"/>
      <c r="J996" s="453"/>
      <c r="K996" s="514"/>
      <c r="L996" s="514"/>
      <c r="M996" s="1"/>
      <c r="N996" s="1"/>
      <c r="O996" s="1"/>
      <c r="P996" s="1"/>
      <c r="Q996" s="1"/>
      <c r="R996" s="1"/>
      <c r="S996" s="1"/>
      <c r="T996" s="1"/>
      <c r="U996" s="1"/>
      <c r="V996" s="1"/>
      <c r="W996" s="1"/>
      <c r="X996" s="1"/>
      <c r="Y996" s="1"/>
      <c r="Z996" s="1"/>
    </row>
    <row r="997" spans="1:26" ht="46.5" customHeight="1">
      <c r="A997" s="95"/>
      <c r="B997" s="1"/>
      <c r="C997" s="1"/>
      <c r="D997" s="429"/>
      <c r="E997" s="33"/>
      <c r="F997" s="1"/>
      <c r="G997" s="1"/>
      <c r="H997" s="110"/>
      <c r="I997" s="110"/>
      <c r="J997" s="453"/>
      <c r="K997" s="514"/>
      <c r="L997" s="514"/>
      <c r="M997" s="1"/>
      <c r="N997" s="1"/>
      <c r="O997" s="1"/>
      <c r="P997" s="1"/>
      <c r="Q997" s="1"/>
      <c r="R997" s="1"/>
      <c r="S997" s="1"/>
      <c r="T997" s="1"/>
      <c r="U997" s="1"/>
      <c r="V997" s="1"/>
      <c r="W997" s="1"/>
      <c r="X997" s="1"/>
      <c r="Y997" s="1"/>
      <c r="Z997" s="1"/>
    </row>
    <row r="998" spans="1:26" ht="46.5" customHeight="1">
      <c r="A998" s="95"/>
      <c r="B998" s="1"/>
      <c r="C998" s="1"/>
      <c r="D998" s="429"/>
      <c r="E998" s="33"/>
      <c r="F998" s="1"/>
      <c r="G998" s="1"/>
      <c r="H998" s="110"/>
      <c r="I998" s="110"/>
      <c r="J998" s="453"/>
      <c r="K998" s="514"/>
      <c r="L998" s="514"/>
      <c r="M998" s="1"/>
      <c r="N998" s="1"/>
      <c r="O998" s="1"/>
      <c r="P998" s="1"/>
      <c r="Q998" s="1"/>
      <c r="R998" s="1"/>
      <c r="S998" s="1"/>
      <c r="T998" s="1"/>
      <c r="U998" s="1"/>
      <c r="V998" s="1"/>
      <c r="W998" s="1"/>
      <c r="X998" s="1"/>
      <c r="Y998" s="1"/>
      <c r="Z998" s="1"/>
    </row>
    <row r="999" spans="1:26" ht="46.5" customHeight="1">
      <c r="A999" s="95"/>
      <c r="B999" s="1"/>
      <c r="C999" s="1"/>
      <c r="D999" s="429"/>
      <c r="E999" s="33"/>
      <c r="F999" s="1"/>
      <c r="G999" s="1"/>
      <c r="H999" s="110"/>
      <c r="I999" s="110"/>
      <c r="J999" s="453"/>
      <c r="K999" s="514"/>
      <c r="L999" s="514"/>
      <c r="M999" s="1"/>
      <c r="N999" s="1"/>
      <c r="O999" s="1"/>
      <c r="P999" s="1"/>
      <c r="Q999" s="1"/>
      <c r="R999" s="1"/>
      <c r="S999" s="1"/>
      <c r="T999" s="1"/>
      <c r="U999" s="1"/>
      <c r="V999" s="1"/>
      <c r="W999" s="1"/>
      <c r="X999" s="1"/>
      <c r="Y999" s="1"/>
      <c r="Z999" s="1"/>
    </row>
    <row r="1000" spans="1:26" ht="46.5" customHeight="1">
      <c r="A1000" s="95"/>
      <c r="B1000" s="1"/>
      <c r="C1000" s="1"/>
      <c r="D1000" s="429"/>
      <c r="E1000" s="33"/>
      <c r="F1000" s="1"/>
      <c r="G1000" s="1"/>
      <c r="H1000" s="110"/>
      <c r="I1000" s="110"/>
      <c r="J1000" s="453"/>
      <c r="K1000" s="514"/>
      <c r="L1000" s="514"/>
      <c r="M1000" s="1"/>
      <c r="N1000" s="1"/>
      <c r="O1000" s="1"/>
      <c r="P1000" s="1"/>
      <c r="Q1000" s="1"/>
      <c r="R1000" s="1"/>
      <c r="S1000" s="1"/>
      <c r="T1000" s="1"/>
      <c r="U1000" s="1"/>
      <c r="V1000" s="1"/>
      <c r="W1000" s="1"/>
      <c r="X1000" s="1"/>
      <c r="Y1000" s="1"/>
      <c r="Z1000" s="1"/>
    </row>
    <row r="1001" spans="1:26" ht="46.5" customHeight="1">
      <c r="A1001" s="95"/>
      <c r="B1001" s="1"/>
      <c r="C1001" s="1"/>
      <c r="D1001" s="429"/>
      <c r="E1001" s="33"/>
      <c r="F1001" s="1"/>
      <c r="G1001" s="1"/>
      <c r="H1001" s="110"/>
      <c r="I1001" s="110"/>
      <c r="J1001" s="453"/>
      <c r="K1001" s="514"/>
      <c r="L1001" s="514"/>
      <c r="M1001" s="1"/>
      <c r="N1001" s="1"/>
      <c r="O1001" s="1"/>
      <c r="P1001" s="1"/>
      <c r="Q1001" s="1"/>
      <c r="R1001" s="1"/>
      <c r="S1001" s="1"/>
      <c r="T1001" s="1"/>
      <c r="U1001" s="1"/>
      <c r="V1001" s="1"/>
      <c r="W1001" s="1"/>
      <c r="X1001" s="1"/>
      <c r="Y1001" s="1"/>
      <c r="Z1001" s="1"/>
    </row>
    <row r="1002" spans="1:26" ht="46.5" customHeight="1">
      <c r="A1002" s="95"/>
      <c r="B1002" s="1"/>
      <c r="C1002" s="1"/>
      <c r="D1002" s="429"/>
      <c r="E1002" s="33"/>
      <c r="F1002" s="1"/>
      <c r="G1002" s="1"/>
      <c r="H1002" s="110"/>
      <c r="I1002" s="110"/>
      <c r="J1002" s="453"/>
      <c r="K1002" s="514"/>
      <c r="L1002" s="514"/>
      <c r="M1002" s="1"/>
      <c r="N1002" s="1"/>
      <c r="O1002" s="1"/>
      <c r="P1002" s="1"/>
      <c r="Q1002" s="1"/>
      <c r="R1002" s="1"/>
      <c r="S1002" s="1"/>
      <c r="T1002" s="1"/>
      <c r="U1002" s="1"/>
      <c r="V1002" s="1"/>
      <c r="W1002" s="1"/>
      <c r="X1002" s="1"/>
      <c r="Y1002" s="1"/>
      <c r="Z1002" s="1"/>
    </row>
    <row r="1003" spans="1:26" ht="46.5" customHeight="1">
      <c r="A1003" s="95"/>
      <c r="B1003" s="1"/>
      <c r="C1003" s="1"/>
      <c r="D1003" s="429"/>
      <c r="E1003" s="33"/>
      <c r="F1003" s="1"/>
      <c r="G1003" s="1"/>
      <c r="H1003" s="110"/>
      <c r="I1003" s="110"/>
      <c r="J1003" s="453"/>
      <c r="K1003" s="514"/>
      <c r="L1003" s="514"/>
      <c r="M1003" s="1"/>
      <c r="N1003" s="1"/>
      <c r="O1003" s="1"/>
      <c r="P1003" s="1"/>
      <c r="Q1003" s="1"/>
      <c r="R1003" s="1"/>
      <c r="S1003" s="1"/>
      <c r="T1003" s="1"/>
      <c r="U1003" s="1"/>
      <c r="V1003" s="1"/>
      <c r="W1003" s="1"/>
      <c r="X1003" s="1"/>
      <c r="Y1003" s="1"/>
      <c r="Z1003" s="1"/>
    </row>
    <row r="1004" spans="1:26" ht="46.5" customHeight="1">
      <c r="A1004" s="95"/>
      <c r="B1004" s="1"/>
      <c r="C1004" s="1"/>
      <c r="D1004" s="429"/>
      <c r="E1004" s="33"/>
      <c r="F1004" s="1"/>
      <c r="G1004" s="1"/>
      <c r="H1004" s="110"/>
      <c r="I1004" s="110"/>
      <c r="J1004" s="453"/>
      <c r="K1004" s="514"/>
      <c r="L1004" s="514"/>
      <c r="M1004" s="1"/>
      <c r="N1004" s="1"/>
      <c r="O1004" s="1"/>
      <c r="P1004" s="1"/>
      <c r="Q1004" s="1"/>
      <c r="R1004" s="1"/>
      <c r="S1004" s="1"/>
      <c r="T1004" s="1"/>
      <c r="U1004" s="1"/>
      <c r="V1004" s="1"/>
      <c r="W1004" s="1"/>
      <c r="X1004" s="1"/>
      <c r="Y1004" s="1"/>
      <c r="Z1004" s="1"/>
    </row>
    <row r="1005" spans="1:26" ht="46.5" customHeight="1">
      <c r="A1005" s="95"/>
      <c r="B1005" s="1"/>
      <c r="C1005" s="1"/>
      <c r="D1005" s="429"/>
      <c r="E1005" s="33"/>
      <c r="F1005" s="1"/>
      <c r="G1005" s="1"/>
      <c r="H1005" s="110"/>
      <c r="I1005" s="110"/>
      <c r="J1005" s="453"/>
      <c r="K1005" s="514"/>
      <c r="L1005" s="514"/>
      <c r="M1005" s="1"/>
      <c r="N1005" s="1"/>
      <c r="O1005" s="1"/>
      <c r="P1005" s="1"/>
      <c r="Q1005" s="1"/>
      <c r="R1005" s="1"/>
      <c r="S1005" s="1"/>
      <c r="T1005" s="1"/>
      <c r="U1005" s="1"/>
      <c r="V1005" s="1"/>
      <c r="W1005" s="1"/>
      <c r="X1005" s="1"/>
      <c r="Y1005" s="1"/>
      <c r="Z1005" s="1"/>
    </row>
    <row r="1006" spans="1:26" ht="46.5" customHeight="1">
      <c r="A1006" s="95"/>
      <c r="B1006" s="1"/>
      <c r="C1006" s="1"/>
      <c r="D1006" s="429"/>
      <c r="E1006" s="33"/>
      <c r="F1006" s="1"/>
      <c r="G1006" s="1"/>
      <c r="H1006" s="110"/>
      <c r="I1006" s="110"/>
      <c r="J1006" s="453"/>
      <c r="K1006" s="514"/>
      <c r="L1006" s="514"/>
      <c r="M1006" s="1"/>
      <c r="N1006" s="1"/>
      <c r="O1006" s="1"/>
      <c r="P1006" s="1"/>
      <c r="Q1006" s="1"/>
      <c r="R1006" s="1"/>
      <c r="S1006" s="1"/>
      <c r="T1006" s="1"/>
      <c r="U1006" s="1"/>
      <c r="V1006" s="1"/>
      <c r="W1006" s="1"/>
      <c r="X1006" s="1"/>
      <c r="Y1006" s="1"/>
      <c r="Z1006" s="1"/>
    </row>
    <row r="1007" spans="1:26" ht="46.5" customHeight="1">
      <c r="A1007" s="95"/>
      <c r="B1007" s="1"/>
      <c r="C1007" s="1"/>
      <c r="D1007" s="429"/>
      <c r="E1007" s="33"/>
      <c r="F1007" s="1"/>
      <c r="G1007" s="1"/>
      <c r="H1007" s="110"/>
      <c r="I1007" s="110"/>
      <c r="J1007" s="453"/>
      <c r="K1007" s="514"/>
      <c r="L1007" s="514"/>
      <c r="M1007" s="1"/>
      <c r="N1007" s="1"/>
      <c r="O1007" s="1"/>
      <c r="P1007" s="1"/>
      <c r="Q1007" s="1"/>
      <c r="R1007" s="1"/>
      <c r="S1007" s="1"/>
      <c r="T1007" s="1"/>
      <c r="U1007" s="1"/>
      <c r="V1007" s="1"/>
      <c r="W1007" s="1"/>
      <c r="X1007" s="1"/>
      <c r="Y1007" s="1"/>
      <c r="Z1007" s="1"/>
    </row>
    <row r="1008" spans="1:26" ht="46.5" customHeight="1">
      <c r="A1008" s="95"/>
      <c r="B1008" s="1"/>
      <c r="C1008" s="1"/>
      <c r="D1008" s="429"/>
      <c r="E1008" s="33"/>
      <c r="F1008" s="1"/>
      <c r="G1008" s="1"/>
      <c r="H1008" s="110"/>
      <c r="I1008" s="110"/>
      <c r="J1008" s="453"/>
      <c r="K1008" s="514"/>
      <c r="L1008" s="514"/>
      <c r="M1008" s="1"/>
      <c r="N1008" s="1"/>
      <c r="O1008" s="1"/>
      <c r="P1008" s="1"/>
      <c r="Q1008" s="1"/>
      <c r="R1008" s="1"/>
      <c r="S1008" s="1"/>
      <c r="T1008" s="1"/>
      <c r="U1008" s="1"/>
      <c r="V1008" s="1"/>
      <c r="W1008" s="1"/>
      <c r="X1008" s="1"/>
      <c r="Y1008" s="1"/>
      <c r="Z1008" s="1"/>
    </row>
    <row r="1009" spans="1:26" ht="46.5" customHeight="1">
      <c r="A1009" s="95"/>
      <c r="B1009" s="1"/>
      <c r="C1009" s="1"/>
      <c r="D1009" s="429"/>
      <c r="E1009" s="33"/>
      <c r="F1009" s="1"/>
      <c r="G1009" s="1"/>
      <c r="H1009" s="110"/>
      <c r="I1009" s="110"/>
      <c r="J1009" s="453"/>
      <c r="K1009" s="514"/>
      <c r="L1009" s="514"/>
      <c r="M1009" s="1"/>
      <c r="N1009" s="1"/>
      <c r="O1009" s="1"/>
      <c r="P1009" s="1"/>
      <c r="Q1009" s="1"/>
      <c r="R1009" s="1"/>
      <c r="S1009" s="1"/>
      <c r="T1009" s="1"/>
      <c r="U1009" s="1"/>
      <c r="V1009" s="1"/>
      <c r="W1009" s="1"/>
      <c r="X1009" s="1"/>
      <c r="Y1009" s="1"/>
      <c r="Z1009" s="1"/>
    </row>
    <row r="1010" spans="1:26" ht="46.5" customHeight="1">
      <c r="A1010" s="95"/>
      <c r="B1010" s="1"/>
      <c r="C1010" s="1"/>
      <c r="D1010" s="429"/>
      <c r="E1010" s="33"/>
      <c r="F1010" s="1"/>
      <c r="G1010" s="1"/>
      <c r="H1010" s="110"/>
      <c r="I1010" s="110"/>
      <c r="J1010" s="453"/>
      <c r="K1010" s="514"/>
      <c r="L1010" s="514"/>
      <c r="M1010" s="1"/>
      <c r="N1010" s="1"/>
      <c r="O1010" s="1"/>
      <c r="P1010" s="1"/>
      <c r="Q1010" s="1"/>
      <c r="R1010" s="1"/>
      <c r="S1010" s="1"/>
      <c r="T1010" s="1"/>
      <c r="U1010" s="1"/>
      <c r="V1010" s="1"/>
      <c r="W1010" s="1"/>
      <c r="X1010" s="1"/>
      <c r="Y1010" s="1"/>
      <c r="Z1010" s="1"/>
    </row>
    <row r="1011" spans="1:26" ht="46.5" customHeight="1">
      <c r="A1011" s="95"/>
      <c r="B1011" s="1"/>
      <c r="C1011" s="1"/>
      <c r="D1011" s="429"/>
      <c r="E1011" s="33"/>
      <c r="F1011" s="1"/>
      <c r="G1011" s="1"/>
      <c r="H1011" s="110"/>
      <c r="I1011" s="110"/>
      <c r="J1011" s="453"/>
      <c r="K1011" s="514"/>
      <c r="L1011" s="514"/>
      <c r="M1011" s="1"/>
      <c r="N1011" s="1"/>
      <c r="O1011" s="1"/>
      <c r="P1011" s="1"/>
      <c r="Q1011" s="1"/>
      <c r="R1011" s="1"/>
      <c r="S1011" s="1"/>
      <c r="T1011" s="1"/>
      <c r="U1011" s="1"/>
      <c r="V1011" s="1"/>
      <c r="W1011" s="1"/>
      <c r="X1011" s="1"/>
      <c r="Y1011" s="1"/>
      <c r="Z1011" s="1"/>
    </row>
    <row r="1012" spans="1:26" ht="46.5" customHeight="1">
      <c r="A1012" s="95"/>
      <c r="B1012" s="1"/>
      <c r="C1012" s="1"/>
      <c r="D1012" s="429"/>
      <c r="E1012" s="33"/>
      <c r="F1012" s="1"/>
      <c r="G1012" s="1"/>
      <c r="H1012" s="110"/>
      <c r="I1012" s="110"/>
      <c r="J1012" s="453"/>
      <c r="K1012" s="514"/>
      <c r="L1012" s="514"/>
      <c r="M1012" s="1"/>
      <c r="N1012" s="1"/>
      <c r="O1012" s="1"/>
      <c r="P1012" s="1"/>
      <c r="Q1012" s="1"/>
      <c r="R1012" s="1"/>
      <c r="S1012" s="1"/>
      <c r="T1012" s="1"/>
      <c r="U1012" s="1"/>
      <c r="V1012" s="1"/>
      <c r="W1012" s="1"/>
      <c r="X1012" s="1"/>
      <c r="Y1012" s="1"/>
      <c r="Z1012" s="1"/>
    </row>
    <row r="1013" spans="1:26" ht="46.5" customHeight="1">
      <c r="A1013" s="95"/>
      <c r="B1013" s="1"/>
      <c r="C1013" s="1"/>
      <c r="D1013" s="429"/>
      <c r="E1013" s="33"/>
      <c r="F1013" s="1"/>
      <c r="G1013" s="1"/>
      <c r="H1013" s="110"/>
      <c r="I1013" s="110"/>
      <c r="J1013" s="453"/>
      <c r="K1013" s="514"/>
      <c r="L1013" s="514"/>
      <c r="M1013" s="1"/>
      <c r="N1013" s="1"/>
      <c r="O1013" s="1"/>
      <c r="P1013" s="1"/>
      <c r="Q1013" s="1"/>
      <c r="R1013" s="1"/>
      <c r="S1013" s="1"/>
      <c r="T1013" s="1"/>
      <c r="U1013" s="1"/>
      <c r="V1013" s="1"/>
      <c r="W1013" s="1"/>
      <c r="X1013" s="1"/>
      <c r="Y1013" s="1"/>
      <c r="Z1013" s="1"/>
    </row>
    <row r="1014" spans="1:26" ht="46.5" customHeight="1">
      <c r="A1014" s="95"/>
      <c r="B1014" s="1"/>
      <c r="C1014" s="1"/>
      <c r="D1014" s="429"/>
      <c r="E1014" s="33"/>
      <c r="F1014" s="1"/>
      <c r="G1014" s="1"/>
      <c r="H1014" s="110"/>
      <c r="I1014" s="110"/>
      <c r="J1014" s="453"/>
      <c r="K1014" s="514"/>
      <c r="L1014" s="514"/>
      <c r="M1014" s="1"/>
      <c r="N1014" s="1"/>
      <c r="O1014" s="1"/>
      <c r="P1014" s="1"/>
      <c r="Q1014" s="1"/>
      <c r="R1014" s="1"/>
      <c r="S1014" s="1"/>
      <c r="T1014" s="1"/>
      <c r="U1014" s="1"/>
      <c r="V1014" s="1"/>
      <c r="W1014" s="1"/>
      <c r="X1014" s="1"/>
      <c r="Y1014" s="1"/>
      <c r="Z1014" s="1"/>
    </row>
    <row r="1015" spans="1:26" ht="46.5" customHeight="1">
      <c r="A1015" s="95"/>
      <c r="B1015" s="1"/>
      <c r="C1015" s="1"/>
      <c r="D1015" s="429"/>
      <c r="E1015" s="33"/>
      <c r="F1015" s="1"/>
      <c r="G1015" s="1"/>
      <c r="H1015" s="110"/>
      <c r="I1015" s="110"/>
      <c r="J1015" s="453"/>
      <c r="K1015" s="514"/>
      <c r="L1015" s="514"/>
      <c r="M1015" s="1"/>
      <c r="N1015" s="1"/>
      <c r="O1015" s="1"/>
      <c r="P1015" s="1"/>
      <c r="Q1015" s="1"/>
      <c r="R1015" s="1"/>
      <c r="S1015" s="1"/>
      <c r="T1015" s="1"/>
      <c r="U1015" s="1"/>
      <c r="V1015" s="1"/>
      <c r="W1015" s="1"/>
      <c r="X1015" s="1"/>
      <c r="Y1015" s="1"/>
      <c r="Z1015" s="1"/>
    </row>
    <row r="1016" spans="1:26" ht="46.5" customHeight="1">
      <c r="A1016" s="95"/>
      <c r="B1016" s="1"/>
      <c r="C1016" s="1"/>
      <c r="D1016" s="429"/>
      <c r="E1016" s="33"/>
      <c r="F1016" s="1"/>
      <c r="G1016" s="1"/>
      <c r="H1016" s="110"/>
      <c r="I1016" s="110"/>
      <c r="J1016" s="453"/>
      <c r="K1016" s="514"/>
      <c r="L1016" s="514"/>
      <c r="M1016" s="1"/>
      <c r="N1016" s="1"/>
      <c r="O1016" s="1"/>
      <c r="P1016" s="1"/>
      <c r="Q1016" s="1"/>
      <c r="R1016" s="1"/>
      <c r="S1016" s="1"/>
      <c r="T1016" s="1"/>
      <c r="U1016" s="1"/>
      <c r="V1016" s="1"/>
      <c r="W1016" s="1"/>
      <c r="X1016" s="1"/>
      <c r="Y1016" s="1"/>
      <c r="Z1016" s="1"/>
    </row>
    <row r="1017" spans="1:26" ht="46.5" customHeight="1">
      <c r="A1017" s="95"/>
      <c r="B1017" s="1"/>
      <c r="C1017" s="1"/>
      <c r="D1017" s="429"/>
      <c r="E1017" s="33"/>
      <c r="F1017" s="1"/>
      <c r="G1017" s="1"/>
      <c r="H1017" s="110"/>
      <c r="I1017" s="110"/>
      <c r="J1017" s="453"/>
      <c r="K1017" s="514"/>
      <c r="L1017" s="514"/>
      <c r="M1017" s="1"/>
      <c r="N1017" s="1"/>
      <c r="O1017" s="1"/>
      <c r="P1017" s="1"/>
      <c r="Q1017" s="1"/>
      <c r="R1017" s="1"/>
      <c r="S1017" s="1"/>
      <c r="T1017" s="1"/>
      <c r="U1017" s="1"/>
      <c r="V1017" s="1"/>
      <c r="W1017" s="1"/>
      <c r="X1017" s="1"/>
      <c r="Y1017" s="1"/>
      <c r="Z1017" s="1"/>
    </row>
    <row r="1018" spans="1:26" ht="46.5" customHeight="1">
      <c r="A1018" s="95"/>
      <c r="B1018" s="1"/>
      <c r="C1018" s="1"/>
      <c r="D1018" s="429"/>
      <c r="E1018" s="33"/>
      <c r="F1018" s="1"/>
      <c r="G1018" s="1"/>
      <c r="H1018" s="110"/>
      <c r="I1018" s="110"/>
      <c r="J1018" s="453"/>
      <c r="K1018" s="514"/>
      <c r="L1018" s="514"/>
      <c r="M1018" s="1"/>
      <c r="N1018" s="1"/>
      <c r="O1018" s="1"/>
      <c r="P1018" s="1"/>
      <c r="Q1018" s="1"/>
      <c r="R1018" s="1"/>
      <c r="S1018" s="1"/>
      <c r="T1018" s="1"/>
      <c r="U1018" s="1"/>
      <c r="V1018" s="1"/>
      <c r="W1018" s="1"/>
      <c r="X1018" s="1"/>
      <c r="Y1018" s="1"/>
      <c r="Z1018" s="1"/>
    </row>
    <row r="1019" spans="1:26" ht="46.5" customHeight="1">
      <c r="A1019" s="95"/>
      <c r="B1019" s="1"/>
      <c r="C1019" s="1"/>
      <c r="D1019" s="429"/>
      <c r="E1019" s="33"/>
      <c r="F1019" s="1"/>
      <c r="G1019" s="1"/>
      <c r="H1019" s="110"/>
      <c r="I1019" s="110"/>
      <c r="J1019" s="453"/>
      <c r="K1019" s="514"/>
      <c r="L1019" s="514"/>
      <c r="M1019" s="1"/>
      <c r="N1019" s="1"/>
      <c r="O1019" s="1"/>
      <c r="P1019" s="1"/>
      <c r="Q1019" s="1"/>
      <c r="R1019" s="1"/>
      <c r="S1019" s="1"/>
      <c r="T1019" s="1"/>
      <c r="U1019" s="1"/>
      <c r="V1019" s="1"/>
      <c r="W1019" s="1"/>
      <c r="X1019" s="1"/>
      <c r="Y1019" s="1"/>
      <c r="Z1019" s="1"/>
    </row>
    <row r="1020" spans="1:26" ht="46.5" customHeight="1">
      <c r="A1020" s="95"/>
      <c r="B1020" s="1"/>
      <c r="C1020" s="1"/>
      <c r="D1020" s="429"/>
      <c r="E1020" s="33"/>
      <c r="F1020" s="1"/>
      <c r="G1020" s="1"/>
      <c r="H1020" s="110"/>
      <c r="I1020" s="110"/>
      <c r="J1020" s="453"/>
      <c r="K1020" s="514"/>
      <c r="L1020" s="514"/>
      <c r="M1020" s="1"/>
      <c r="N1020" s="1"/>
      <c r="O1020" s="1"/>
      <c r="P1020" s="1"/>
      <c r="Q1020" s="1"/>
      <c r="R1020" s="1"/>
      <c r="S1020" s="1"/>
      <c r="T1020" s="1"/>
      <c r="U1020" s="1"/>
      <c r="V1020" s="1"/>
      <c r="W1020" s="1"/>
      <c r="X1020" s="1"/>
      <c r="Y1020" s="1"/>
      <c r="Z1020" s="1"/>
    </row>
    <row r="1021" spans="1:26" ht="46.5" customHeight="1">
      <c r="A1021" s="95"/>
      <c r="B1021" s="1"/>
      <c r="C1021" s="1"/>
      <c r="D1021" s="429"/>
      <c r="E1021" s="33"/>
      <c r="F1021" s="1"/>
      <c r="G1021" s="1"/>
      <c r="H1021" s="110"/>
      <c r="I1021" s="110"/>
      <c r="J1021" s="453"/>
      <c r="K1021" s="514"/>
      <c r="L1021" s="514"/>
      <c r="M1021" s="1"/>
      <c r="N1021" s="1"/>
      <c r="O1021" s="1"/>
      <c r="P1021" s="1"/>
      <c r="Q1021" s="1"/>
      <c r="R1021" s="1"/>
      <c r="S1021" s="1"/>
      <c r="T1021" s="1"/>
      <c r="U1021" s="1"/>
      <c r="V1021" s="1"/>
      <c r="W1021" s="1"/>
      <c r="X1021" s="1"/>
      <c r="Y1021" s="1"/>
      <c r="Z1021" s="1"/>
    </row>
    <row r="1022" spans="1:26" ht="46.5" customHeight="1">
      <c r="A1022" s="95"/>
      <c r="B1022" s="1"/>
      <c r="C1022" s="1"/>
      <c r="D1022" s="429"/>
      <c r="E1022" s="33"/>
      <c r="F1022" s="1"/>
      <c r="G1022" s="1"/>
      <c r="H1022" s="110"/>
      <c r="I1022" s="110"/>
      <c r="J1022" s="453"/>
      <c r="K1022" s="514"/>
      <c r="L1022" s="514"/>
      <c r="M1022" s="1"/>
      <c r="N1022" s="1"/>
      <c r="O1022" s="1"/>
      <c r="P1022" s="1"/>
      <c r="Q1022" s="1"/>
      <c r="R1022" s="1"/>
      <c r="S1022" s="1"/>
      <c r="T1022" s="1"/>
      <c r="U1022" s="1"/>
      <c r="V1022" s="1"/>
      <c r="W1022" s="1"/>
      <c r="X1022" s="1"/>
      <c r="Y1022" s="1"/>
      <c r="Z1022" s="1"/>
    </row>
    <row r="1023" spans="1:26" ht="46.5" customHeight="1">
      <c r="A1023" s="95"/>
      <c r="B1023" s="1"/>
      <c r="C1023" s="1"/>
      <c r="D1023" s="429"/>
      <c r="E1023" s="33"/>
      <c r="F1023" s="1"/>
      <c r="G1023" s="1"/>
      <c r="H1023" s="110"/>
      <c r="I1023" s="110"/>
      <c r="J1023" s="453"/>
      <c r="K1023" s="514"/>
      <c r="L1023" s="514"/>
      <c r="M1023" s="1"/>
      <c r="N1023" s="1"/>
      <c r="O1023" s="1"/>
      <c r="P1023" s="1"/>
      <c r="Q1023" s="1"/>
      <c r="R1023" s="1"/>
      <c r="S1023" s="1"/>
      <c r="T1023" s="1"/>
      <c r="U1023" s="1"/>
      <c r="V1023" s="1"/>
      <c r="W1023" s="1"/>
      <c r="X1023" s="1"/>
      <c r="Y1023" s="1"/>
      <c r="Z1023" s="1"/>
    </row>
    <row r="1024" spans="1:26" ht="46.5" customHeight="1">
      <c r="A1024" s="95"/>
      <c r="B1024" s="1"/>
      <c r="C1024" s="1"/>
      <c r="D1024" s="429"/>
      <c r="E1024" s="33"/>
      <c r="F1024" s="1"/>
      <c r="G1024" s="1"/>
      <c r="H1024" s="110"/>
      <c r="I1024" s="110"/>
      <c r="J1024" s="453"/>
      <c r="K1024" s="514"/>
      <c r="L1024" s="514"/>
      <c r="M1024" s="1"/>
      <c r="N1024" s="1"/>
      <c r="O1024" s="1"/>
      <c r="P1024" s="1"/>
      <c r="Q1024" s="1"/>
      <c r="R1024" s="1"/>
      <c r="S1024" s="1"/>
      <c r="T1024" s="1"/>
      <c r="U1024" s="1"/>
      <c r="V1024" s="1"/>
      <c r="W1024" s="1"/>
      <c r="X1024" s="1"/>
      <c r="Y1024" s="1"/>
      <c r="Z1024" s="1"/>
    </row>
    <row r="1025" spans="1:26" ht="46.5" customHeight="1">
      <c r="A1025" s="95"/>
      <c r="B1025" s="1"/>
      <c r="C1025" s="1"/>
      <c r="D1025" s="429"/>
      <c r="E1025" s="33"/>
      <c r="F1025" s="1"/>
      <c r="G1025" s="1"/>
      <c r="H1025" s="110"/>
      <c r="I1025" s="110"/>
      <c r="J1025" s="453"/>
      <c r="K1025" s="514"/>
      <c r="L1025" s="514"/>
      <c r="M1025" s="1"/>
      <c r="N1025" s="1"/>
      <c r="O1025" s="1"/>
      <c r="P1025" s="1"/>
      <c r="Q1025" s="1"/>
      <c r="R1025" s="1"/>
      <c r="S1025" s="1"/>
      <c r="T1025" s="1"/>
      <c r="U1025" s="1"/>
      <c r="V1025" s="1"/>
      <c r="W1025" s="1"/>
      <c r="X1025" s="1"/>
      <c r="Y1025" s="1"/>
      <c r="Z1025" s="1"/>
    </row>
    <row r="1026" spans="1:26" ht="46.5" customHeight="1">
      <c r="A1026" s="95"/>
      <c r="B1026" s="1"/>
      <c r="C1026" s="1"/>
      <c r="D1026" s="429"/>
      <c r="E1026" s="33"/>
      <c r="F1026" s="1"/>
      <c r="G1026" s="1"/>
      <c r="H1026" s="110"/>
      <c r="I1026" s="110"/>
      <c r="J1026" s="453"/>
      <c r="K1026" s="514"/>
      <c r="L1026" s="514"/>
      <c r="M1026" s="1"/>
      <c r="N1026" s="1"/>
      <c r="O1026" s="1"/>
      <c r="P1026" s="1"/>
      <c r="Q1026" s="1"/>
      <c r="R1026" s="1"/>
      <c r="S1026" s="1"/>
      <c r="T1026" s="1"/>
      <c r="U1026" s="1"/>
      <c r="V1026" s="1"/>
      <c r="W1026" s="1"/>
      <c r="X1026" s="1"/>
      <c r="Y1026" s="1"/>
      <c r="Z1026" s="1"/>
    </row>
    <row r="1027" spans="1:26" ht="46.5" customHeight="1">
      <c r="A1027" s="95"/>
      <c r="B1027" s="1"/>
      <c r="C1027" s="1"/>
      <c r="D1027" s="429"/>
      <c r="E1027" s="33"/>
      <c r="F1027" s="1"/>
      <c r="G1027" s="1"/>
      <c r="H1027" s="110"/>
      <c r="I1027" s="110"/>
      <c r="J1027" s="453"/>
      <c r="K1027" s="514"/>
      <c r="L1027" s="514"/>
      <c r="M1027" s="1"/>
      <c r="N1027" s="1"/>
      <c r="O1027" s="1"/>
      <c r="P1027" s="1"/>
      <c r="Q1027" s="1"/>
      <c r="R1027" s="1"/>
      <c r="S1027" s="1"/>
      <c r="T1027" s="1"/>
      <c r="U1027" s="1"/>
      <c r="V1027" s="1"/>
      <c r="W1027" s="1"/>
      <c r="X1027" s="1"/>
      <c r="Y1027" s="1"/>
      <c r="Z1027" s="1"/>
    </row>
    <row r="1028" spans="1:26" ht="46.5" customHeight="1">
      <c r="A1028" s="95"/>
      <c r="B1028" s="1"/>
      <c r="C1028" s="1"/>
      <c r="D1028" s="429"/>
      <c r="E1028" s="33"/>
      <c r="F1028" s="1"/>
      <c r="G1028" s="1"/>
      <c r="H1028" s="110"/>
      <c r="I1028" s="110"/>
      <c r="J1028" s="453"/>
      <c r="K1028" s="514"/>
      <c r="L1028" s="514"/>
      <c r="M1028" s="1"/>
      <c r="N1028" s="1"/>
      <c r="O1028" s="1"/>
      <c r="P1028" s="1"/>
      <c r="Q1028" s="1"/>
      <c r="R1028" s="1"/>
      <c r="S1028" s="1"/>
      <c r="T1028" s="1"/>
      <c r="U1028" s="1"/>
      <c r="V1028" s="1"/>
      <c r="W1028" s="1"/>
      <c r="X1028" s="1"/>
      <c r="Y1028" s="1"/>
      <c r="Z1028" s="1"/>
    </row>
    <row r="1029" spans="1:26" ht="46.5" customHeight="1">
      <c r="A1029" s="95"/>
      <c r="B1029" s="1"/>
      <c r="C1029" s="1"/>
      <c r="D1029" s="429"/>
      <c r="E1029" s="33"/>
      <c r="F1029" s="1"/>
      <c r="G1029" s="1"/>
      <c r="H1029" s="110"/>
      <c r="I1029" s="110"/>
      <c r="J1029" s="453"/>
      <c r="K1029" s="514"/>
      <c r="L1029" s="514"/>
      <c r="M1029" s="1"/>
      <c r="N1029" s="1"/>
      <c r="O1029" s="1"/>
      <c r="P1029" s="1"/>
      <c r="Q1029" s="1"/>
      <c r="R1029" s="1"/>
      <c r="S1029" s="1"/>
      <c r="T1029" s="1"/>
      <c r="U1029" s="1"/>
      <c r="V1029" s="1"/>
      <c r="W1029" s="1"/>
      <c r="X1029" s="1"/>
      <c r="Y1029" s="1"/>
      <c r="Z1029" s="1"/>
    </row>
    <row r="1030" spans="1:26" ht="46.5" customHeight="1">
      <c r="A1030" s="95"/>
      <c r="B1030" s="1"/>
      <c r="C1030" s="1"/>
      <c r="D1030" s="429"/>
      <c r="E1030" s="33"/>
      <c r="F1030" s="1"/>
      <c r="G1030" s="1"/>
      <c r="H1030" s="110"/>
      <c r="I1030" s="110"/>
      <c r="J1030" s="453"/>
      <c r="K1030" s="514"/>
      <c r="L1030" s="514"/>
      <c r="M1030" s="1"/>
      <c r="N1030" s="1"/>
      <c r="O1030" s="1"/>
      <c r="P1030" s="1"/>
      <c r="Q1030" s="1"/>
      <c r="R1030" s="1"/>
      <c r="S1030" s="1"/>
      <c r="T1030" s="1"/>
      <c r="U1030" s="1"/>
      <c r="V1030" s="1"/>
      <c r="W1030" s="1"/>
      <c r="X1030" s="1"/>
      <c r="Y1030" s="1"/>
      <c r="Z1030" s="1"/>
    </row>
    <row r="1031" spans="1:26" ht="46.5" customHeight="1">
      <c r="A1031" s="95"/>
      <c r="B1031" s="1"/>
      <c r="C1031" s="1"/>
      <c r="D1031" s="429"/>
      <c r="E1031" s="33"/>
      <c r="F1031" s="1"/>
      <c r="G1031" s="1"/>
      <c r="H1031" s="110"/>
      <c r="I1031" s="110"/>
      <c r="J1031" s="453"/>
      <c r="K1031" s="514"/>
      <c r="L1031" s="514"/>
      <c r="M1031" s="1"/>
      <c r="N1031" s="1"/>
      <c r="O1031" s="1"/>
      <c r="P1031" s="1"/>
      <c r="Q1031" s="1"/>
      <c r="R1031" s="1"/>
      <c r="S1031" s="1"/>
      <c r="T1031" s="1"/>
      <c r="U1031" s="1"/>
      <c r="V1031" s="1"/>
      <c r="W1031" s="1"/>
      <c r="X1031" s="1"/>
      <c r="Y1031" s="1"/>
      <c r="Z1031" s="1"/>
    </row>
    <row r="1032" spans="1:26" ht="46.5" customHeight="1">
      <c r="A1032" s="95"/>
      <c r="B1032" s="1"/>
      <c r="C1032" s="1"/>
      <c r="D1032" s="429"/>
      <c r="E1032" s="33"/>
      <c r="F1032" s="1"/>
      <c r="G1032" s="1"/>
      <c r="H1032" s="110"/>
      <c r="I1032" s="110"/>
      <c r="J1032" s="453"/>
      <c r="K1032" s="514"/>
      <c r="L1032" s="514"/>
      <c r="M1032" s="1"/>
      <c r="N1032" s="1"/>
      <c r="O1032" s="1"/>
      <c r="P1032" s="1"/>
      <c r="Q1032" s="1"/>
      <c r="R1032" s="1"/>
      <c r="S1032" s="1"/>
      <c r="T1032" s="1"/>
      <c r="U1032" s="1"/>
      <c r="V1032" s="1"/>
      <c r="W1032" s="1"/>
      <c r="X1032" s="1"/>
      <c r="Y1032" s="1"/>
      <c r="Z1032" s="1"/>
    </row>
    <row r="1033" spans="1:26" ht="46.5" customHeight="1">
      <c r="A1033" s="95"/>
      <c r="B1033" s="1"/>
      <c r="C1033" s="1"/>
      <c r="D1033" s="429"/>
      <c r="E1033" s="33"/>
      <c r="F1033" s="1"/>
      <c r="G1033" s="1"/>
      <c r="H1033" s="110"/>
      <c r="I1033" s="110"/>
      <c r="J1033" s="453"/>
      <c r="K1033" s="514"/>
      <c r="L1033" s="514"/>
      <c r="M1033" s="1"/>
      <c r="N1033" s="1"/>
      <c r="O1033" s="1"/>
      <c r="P1033" s="1"/>
      <c r="Q1033" s="1"/>
      <c r="R1033" s="1"/>
      <c r="S1033" s="1"/>
      <c r="T1033" s="1"/>
      <c r="U1033" s="1"/>
      <c r="V1033" s="1"/>
      <c r="W1033" s="1"/>
      <c r="X1033" s="1"/>
      <c r="Y1033" s="1"/>
      <c r="Z1033" s="1"/>
    </row>
    <row r="1034" spans="1:26" ht="46.5" customHeight="1">
      <c r="A1034" s="95"/>
      <c r="B1034" s="1"/>
      <c r="C1034" s="1"/>
      <c r="D1034" s="429"/>
      <c r="E1034" s="33"/>
      <c r="F1034" s="1"/>
      <c r="G1034" s="1"/>
      <c r="H1034" s="110"/>
      <c r="I1034" s="110"/>
      <c r="J1034" s="453"/>
      <c r="K1034" s="514"/>
      <c r="L1034" s="514"/>
      <c r="M1034" s="1"/>
      <c r="N1034" s="1"/>
      <c r="O1034" s="1"/>
      <c r="P1034" s="1"/>
      <c r="Q1034" s="1"/>
      <c r="R1034" s="1"/>
      <c r="S1034" s="1"/>
      <c r="T1034" s="1"/>
      <c r="U1034" s="1"/>
      <c r="V1034" s="1"/>
      <c r="W1034" s="1"/>
      <c r="X1034" s="1"/>
      <c r="Y1034" s="1"/>
      <c r="Z1034" s="1"/>
    </row>
  </sheetData>
  <sheetProtection sheet="1" objects="1" scenarios="1"/>
  <protectedRanges>
    <protectedRange sqref="G2" name="Range2"/>
    <protectedRange sqref="G2:G114 G127:G197 G215:G436 G447:G587 G615:G1048576 G589:G596" name="Range1"/>
    <protectedRange sqref="D532:D535" name="Range1_4"/>
    <protectedRange sqref="D531:D535" name="Range5"/>
    <protectedRange sqref="D536:D538" name="Range5_1"/>
    <protectedRange sqref="G1" name="Range1_1"/>
    <protectedRange sqref="G199:G213" name="Range2_1"/>
    <protectedRange sqref="D199:D213" name="Range3"/>
    <protectedRange sqref="D445" name="Range4"/>
  </protectedRanges>
  <autoFilter ref="A3:G643">
    <filterColumn colId="0">
      <colorFilter dxfId="5"/>
    </filterColumn>
  </autoFilter>
  <mergeCells count="88">
    <mergeCell ref="B57:G57"/>
    <mergeCell ref="A1:F1"/>
    <mergeCell ref="B85:G85"/>
    <mergeCell ref="B94:G94"/>
    <mergeCell ref="B128:G128"/>
    <mergeCell ref="B127:G127"/>
    <mergeCell ref="B75:G75"/>
    <mergeCell ref="B101:G101"/>
    <mergeCell ref="A2:F2"/>
    <mergeCell ref="B61:G61"/>
    <mergeCell ref="B60:G60"/>
    <mergeCell ref="B37:G37"/>
    <mergeCell ref="B49:G49"/>
    <mergeCell ref="B4:G4"/>
    <mergeCell ref="B115:G115"/>
    <mergeCell ref="B5:G5"/>
    <mergeCell ref="B24:G24"/>
    <mergeCell ref="B547:G547"/>
    <mergeCell ref="B540:G540"/>
    <mergeCell ref="B33:G33"/>
    <mergeCell ref="B363:G363"/>
    <mergeCell ref="B419:G419"/>
    <mergeCell ref="B447:G447"/>
    <mergeCell ref="B385:G385"/>
    <mergeCell ref="B374:G374"/>
    <mergeCell ref="B378:G378"/>
    <mergeCell ref="B389:G389"/>
    <mergeCell ref="B436:G436"/>
    <mergeCell ref="B431:G431"/>
    <mergeCell ref="B413:G413"/>
    <mergeCell ref="B153:G153"/>
    <mergeCell ref="B468:G468"/>
    <mergeCell ref="B245:G245"/>
    <mergeCell ref="B479:G479"/>
    <mergeCell ref="B173:G173"/>
    <mergeCell ref="B186:G186"/>
    <mergeCell ref="B302:G302"/>
    <mergeCell ref="B354:G354"/>
    <mergeCell ref="B292:G292"/>
    <mergeCell ref="B198:G198"/>
    <mergeCell ref="B336:G336"/>
    <mergeCell ref="B342:G342"/>
    <mergeCell ref="B289:G289"/>
    <mergeCell ref="B311:G311"/>
    <mergeCell ref="B333:G333"/>
    <mergeCell ref="B323:G323"/>
    <mergeCell ref="B404:G404"/>
    <mergeCell ref="B408:G408"/>
    <mergeCell ref="B159:G159"/>
    <mergeCell ref="B165:G165"/>
    <mergeCell ref="B284:G284"/>
    <mergeCell ref="B293:G293"/>
    <mergeCell ref="B215:G215"/>
    <mergeCell ref="B277:G277"/>
    <mergeCell ref="B280:G280"/>
    <mergeCell ref="B268:G268"/>
    <mergeCell ref="B274:G274"/>
    <mergeCell ref="B216:G216"/>
    <mergeCell ref="B221:G221"/>
    <mergeCell ref="B258:G258"/>
    <mergeCell ref="B263:G263"/>
    <mergeCell ref="B235:G235"/>
    <mergeCell ref="B575:G575"/>
    <mergeCell ref="B552:G552"/>
    <mergeCell ref="B543:G543"/>
    <mergeCell ref="B648:C648"/>
    <mergeCell ref="A646:C646"/>
    <mergeCell ref="B638:G638"/>
    <mergeCell ref="B579:G579"/>
    <mergeCell ref="B615:G615"/>
    <mergeCell ref="B588:G588"/>
    <mergeCell ref="B593:G593"/>
    <mergeCell ref="B629:G629"/>
    <mergeCell ref="B616:G616"/>
    <mergeCell ref="B597:G597"/>
    <mergeCell ref="B604:G604"/>
    <mergeCell ref="B623:G623"/>
    <mergeCell ref="B524:G524"/>
    <mergeCell ref="B539:G539"/>
    <mergeCell ref="B480:G480"/>
    <mergeCell ref="B488:G488"/>
    <mergeCell ref="B420:G420"/>
    <mergeCell ref="B462:G462"/>
    <mergeCell ref="B513:G513"/>
    <mergeCell ref="B455:G455"/>
    <mergeCell ref="B498:G498"/>
    <mergeCell ref="B467:G467"/>
    <mergeCell ref="B503:G503"/>
  </mergeCells>
  <dataValidations count="4">
    <dataValidation type="list" allowBlank="1" showErrorMessage="1" sqref="D447:D524 D2:D114 D127:D197 D215:D436 D539:D587 D589:D596 D615:D1048576">
      <formula1>$A$670:$A$672</formula1>
    </dataValidation>
    <dataValidation type="list" allowBlank="1" showInputMessage="1" showErrorMessage="1" sqref="D525:D538 D437:D446 D116:D126 D199:D214 D605:D614 D598:D603">
      <formula1>$A$670:$A$672</formula1>
    </dataValidation>
    <dataValidation type="list" allowBlank="1" showInputMessage="1" showErrorMessage="1" sqref="D588">
      <formula1>$A$709:$A$711</formula1>
    </dataValidation>
    <dataValidation type="list" allowBlank="1" showInputMessage="1" showErrorMessage="1" sqref="D598:D603">
      <formula1>$A$707:$A$709</formula1>
    </dataValidation>
  </dataValidations>
  <pageMargins left="0.70866141732283472" right="0.70866141732283472" top="0.74803149606299213" bottom="0.74803149606299213" header="0" footer="0"/>
  <pageSetup paperSize="9" scale="64" orientation="portrait" r:id="rId1"/>
  <headerFooter>
    <oddHeader>&amp;LChecklist No.  4 &amp;CMaternity Ward &amp;RVersion - NHSRC 3.0</oddHeader>
    <oddFooter>&amp;CPage &amp;P</oddFooter>
  </headerFooter>
  <colBreaks count="1" manualBreakCount="1">
    <brk id="9" max="1048575" man="1"/>
  </colBreaks>
</worksheet>
</file>

<file path=xl/worksheets/sheet6.xml><?xml version="1.0" encoding="utf-8"?>
<worksheet xmlns="http://schemas.openxmlformats.org/spreadsheetml/2006/main" xmlns:r="http://schemas.openxmlformats.org/officeDocument/2006/relationships">
  <sheetPr filterMode="1">
    <outlinePr summaryBelow="0" summaryRight="0"/>
  </sheetPr>
  <dimension ref="A1:Z1038"/>
  <sheetViews>
    <sheetView zoomScale="80" zoomScaleNormal="80" workbookViewId="0">
      <selection activeCell="I5" sqref="I5"/>
    </sheetView>
  </sheetViews>
  <sheetFormatPr defaultColWidth="14.42578125" defaultRowHeight="15" customHeight="1"/>
  <cols>
    <col min="1" max="1" width="17.140625" customWidth="1"/>
    <col min="2" max="2" width="31" customWidth="1"/>
    <col min="3" max="3" width="43.42578125" customWidth="1"/>
    <col min="4" max="4" width="12.42578125" style="430" customWidth="1"/>
    <col min="5" max="5" width="13.42578125" customWidth="1"/>
    <col min="6" max="6" width="21.85546875" customWidth="1"/>
    <col min="7" max="7" width="21.5703125" customWidth="1"/>
    <col min="8" max="8" width="18.42578125" style="111" customWidth="1"/>
    <col min="9" max="9" width="24" style="111" customWidth="1"/>
    <col min="10" max="10" width="24" customWidth="1"/>
    <col min="11" max="11" width="9.140625" customWidth="1"/>
    <col min="12" max="12" width="22.42578125" customWidth="1"/>
    <col min="13" max="26" width="9.140625" customWidth="1"/>
  </cols>
  <sheetData>
    <row r="1" spans="1:26" ht="33.75" customHeight="1">
      <c r="A1" s="1218" t="s">
        <v>0</v>
      </c>
      <c r="B1" s="1219"/>
      <c r="C1" s="1219"/>
      <c r="D1" s="1219"/>
      <c r="E1" s="1219"/>
      <c r="F1" s="1220"/>
      <c r="G1" s="750" t="s">
        <v>5518</v>
      </c>
      <c r="H1" s="110"/>
      <c r="I1" s="110"/>
      <c r="J1" s="847"/>
      <c r="K1" s="848"/>
      <c r="L1" s="847"/>
      <c r="M1" s="1"/>
      <c r="N1" s="1"/>
      <c r="O1" s="1"/>
      <c r="P1" s="1"/>
      <c r="Q1" s="1"/>
      <c r="R1" s="1"/>
      <c r="S1" s="1"/>
      <c r="T1" s="1"/>
      <c r="U1" s="1"/>
      <c r="V1" s="1"/>
      <c r="W1" s="1"/>
      <c r="X1" s="1"/>
      <c r="Y1" s="1"/>
      <c r="Z1" s="1"/>
    </row>
    <row r="2" spans="1:26" ht="26.25">
      <c r="A2" s="1221" t="s">
        <v>2010</v>
      </c>
      <c r="B2" s="1049"/>
      <c r="C2" s="1049"/>
      <c r="D2" s="1049"/>
      <c r="E2" s="1049"/>
      <c r="F2" s="1049"/>
      <c r="G2" s="578">
        <v>5</v>
      </c>
      <c r="H2" s="110"/>
      <c r="I2" s="110"/>
      <c r="J2" s="849"/>
      <c r="K2" s="850"/>
      <c r="L2" s="849"/>
      <c r="M2" s="1"/>
      <c r="N2" s="1"/>
      <c r="O2" s="1"/>
      <c r="P2" s="1"/>
      <c r="Q2" s="1"/>
      <c r="R2" s="1"/>
      <c r="S2" s="1"/>
      <c r="T2" s="1"/>
      <c r="U2" s="1"/>
      <c r="V2" s="1"/>
      <c r="W2" s="1"/>
      <c r="X2" s="1"/>
      <c r="Y2" s="1"/>
      <c r="Z2" s="1"/>
    </row>
    <row r="3" spans="1:26" ht="45">
      <c r="A3" s="579" t="s">
        <v>2011</v>
      </c>
      <c r="B3" s="572" t="s">
        <v>2012</v>
      </c>
      <c r="C3" s="579" t="s">
        <v>5</v>
      </c>
      <c r="D3" s="580" t="s">
        <v>2013</v>
      </c>
      <c r="E3" s="581" t="s">
        <v>2014</v>
      </c>
      <c r="F3" s="579" t="s">
        <v>1960</v>
      </c>
      <c r="G3" s="579" t="s">
        <v>1961</v>
      </c>
      <c r="H3" s="110"/>
      <c r="I3" s="110"/>
      <c r="J3" s="851"/>
      <c r="K3" s="852"/>
      <c r="L3" s="851"/>
      <c r="M3" s="1"/>
      <c r="N3" s="1"/>
      <c r="O3" s="1"/>
      <c r="P3" s="1"/>
      <c r="Q3" s="1"/>
      <c r="R3" s="1"/>
      <c r="S3" s="1"/>
      <c r="T3" s="1"/>
      <c r="U3" s="1"/>
      <c r="V3" s="1"/>
      <c r="W3" s="1"/>
      <c r="X3" s="1"/>
      <c r="Y3" s="1"/>
      <c r="Z3" s="1"/>
    </row>
    <row r="4" spans="1:26" ht="18.75">
      <c r="A4" s="582"/>
      <c r="B4" s="1211" t="s">
        <v>15</v>
      </c>
      <c r="C4" s="1049"/>
      <c r="D4" s="1049"/>
      <c r="E4" s="1049"/>
      <c r="F4" s="1049"/>
      <c r="G4" s="1049"/>
      <c r="H4" s="110">
        <f>H5+H24+H36</f>
        <v>0</v>
      </c>
      <c r="I4" s="110">
        <f>I5+I24+I36</f>
        <v>24</v>
      </c>
      <c r="J4" s="1"/>
      <c r="K4" s="1"/>
      <c r="L4" s="1"/>
      <c r="M4" s="1"/>
      <c r="N4" s="1"/>
      <c r="O4" s="1"/>
      <c r="P4" s="1"/>
      <c r="Q4" s="1"/>
      <c r="R4" s="1"/>
      <c r="S4" s="1"/>
      <c r="T4" s="1"/>
      <c r="U4" s="1"/>
      <c r="V4" s="1"/>
      <c r="W4" s="1"/>
      <c r="X4" s="1"/>
      <c r="Y4" s="1"/>
      <c r="Z4" s="1"/>
    </row>
    <row r="5" spans="1:26" ht="39.75" customHeight="1">
      <c r="A5" s="413" t="s">
        <v>16</v>
      </c>
      <c r="B5" s="1213" t="s">
        <v>18</v>
      </c>
      <c r="C5" s="1049"/>
      <c r="D5" s="1049"/>
      <c r="E5" s="1049"/>
      <c r="F5" s="1049"/>
      <c r="G5" s="1049"/>
      <c r="H5" s="110">
        <f>SUM(D9:D19)</f>
        <v>0</v>
      </c>
      <c r="I5" s="110">
        <f>COUNT(D9:D19)*2</f>
        <v>4</v>
      </c>
      <c r="J5" s="1"/>
      <c r="K5" s="1"/>
      <c r="L5" s="1"/>
      <c r="M5" s="1"/>
      <c r="N5" s="1"/>
      <c r="O5" s="1"/>
      <c r="P5" s="1"/>
      <c r="Q5" s="1"/>
      <c r="R5" s="1"/>
      <c r="S5" s="1"/>
      <c r="T5" s="1"/>
      <c r="U5" s="1"/>
      <c r="V5" s="1"/>
      <c r="W5" s="1"/>
      <c r="X5" s="1"/>
      <c r="Y5" s="1"/>
      <c r="Z5" s="1"/>
    </row>
    <row r="6" spans="1:26" ht="31.5" hidden="1">
      <c r="A6" s="583" t="s">
        <v>19</v>
      </c>
      <c r="B6" s="437" t="s">
        <v>2023</v>
      </c>
      <c r="C6" s="441"/>
      <c r="D6" s="439"/>
      <c r="E6" s="440"/>
      <c r="F6" s="441"/>
      <c r="G6" s="441"/>
      <c r="H6" s="1"/>
      <c r="I6" s="1"/>
      <c r="J6" s="1"/>
      <c r="K6" s="1"/>
      <c r="L6" s="1"/>
      <c r="M6" s="1"/>
      <c r="N6" s="1"/>
      <c r="O6" s="1"/>
      <c r="P6" s="1"/>
      <c r="Q6" s="1"/>
      <c r="R6" s="1"/>
      <c r="S6" s="1"/>
      <c r="T6" s="1"/>
      <c r="U6" s="1"/>
      <c r="V6" s="1"/>
      <c r="W6" s="1"/>
      <c r="X6" s="1"/>
      <c r="Y6" s="1"/>
      <c r="Z6" s="1"/>
    </row>
    <row r="7" spans="1:26" ht="31.5" hidden="1">
      <c r="A7" s="583" t="s">
        <v>22</v>
      </c>
      <c r="B7" s="437" t="s">
        <v>2024</v>
      </c>
      <c r="C7" s="441"/>
      <c r="D7" s="439"/>
      <c r="E7" s="440"/>
      <c r="F7" s="441"/>
      <c r="G7" s="441"/>
      <c r="H7" s="1"/>
      <c r="I7" s="1"/>
      <c r="J7" s="1"/>
      <c r="K7" s="1"/>
      <c r="L7" s="1"/>
      <c r="M7" s="1"/>
      <c r="N7" s="1"/>
      <c r="O7" s="1"/>
      <c r="P7" s="1"/>
      <c r="Q7" s="1"/>
      <c r="R7" s="1"/>
      <c r="S7" s="1"/>
      <c r="T7" s="1"/>
      <c r="U7" s="1"/>
      <c r="V7" s="1"/>
      <c r="W7" s="1"/>
      <c r="X7" s="1"/>
      <c r="Y7" s="1"/>
      <c r="Z7" s="1"/>
    </row>
    <row r="8" spans="1:26" ht="31.5" hidden="1">
      <c r="A8" s="583" t="s">
        <v>24</v>
      </c>
      <c r="B8" s="437" t="s">
        <v>2025</v>
      </c>
      <c r="C8" s="441"/>
      <c r="D8" s="439"/>
      <c r="E8" s="440"/>
      <c r="F8" s="441"/>
      <c r="G8" s="441"/>
      <c r="H8" s="1"/>
      <c r="I8" s="1"/>
      <c r="J8" s="1"/>
      <c r="K8" s="1"/>
      <c r="L8" s="1"/>
      <c r="M8" s="1"/>
      <c r="N8" s="1"/>
      <c r="O8" s="1"/>
      <c r="P8" s="1"/>
      <c r="Q8" s="1"/>
      <c r="R8" s="1"/>
      <c r="S8" s="1"/>
      <c r="T8" s="1"/>
      <c r="U8" s="1"/>
      <c r="V8" s="1"/>
      <c r="W8" s="1"/>
      <c r="X8" s="1"/>
      <c r="Y8" s="1"/>
      <c r="Z8" s="1"/>
    </row>
    <row r="9" spans="1:26" ht="45">
      <c r="A9" s="413" t="s">
        <v>29</v>
      </c>
      <c r="B9" s="437" t="s">
        <v>2026</v>
      </c>
      <c r="C9" s="441" t="s">
        <v>2028</v>
      </c>
      <c r="D9" s="446">
        <v>0</v>
      </c>
      <c r="E9" s="440" t="s">
        <v>87</v>
      </c>
      <c r="F9" s="308" t="s">
        <v>2029</v>
      </c>
      <c r="G9" s="441"/>
      <c r="H9" s="110"/>
      <c r="I9" s="110"/>
      <c r="J9" s="1"/>
      <c r="K9" s="1"/>
      <c r="L9" s="1"/>
      <c r="M9" s="1"/>
      <c r="N9" s="1"/>
      <c r="O9" s="1"/>
      <c r="P9" s="1"/>
      <c r="Q9" s="1"/>
      <c r="R9" s="1"/>
      <c r="S9" s="1"/>
      <c r="T9" s="1"/>
      <c r="U9" s="1"/>
      <c r="V9" s="1"/>
      <c r="W9" s="1"/>
      <c r="X9" s="1"/>
      <c r="Y9" s="1"/>
      <c r="Z9" s="1"/>
    </row>
    <row r="10" spans="1:26" ht="31.5" hidden="1">
      <c r="A10" s="583" t="s">
        <v>34</v>
      </c>
      <c r="B10" s="437" t="s">
        <v>2031</v>
      </c>
      <c r="C10" s="441"/>
      <c r="D10" s="446"/>
      <c r="E10" s="440"/>
      <c r="F10" s="441"/>
      <c r="G10" s="441"/>
      <c r="H10" s="1"/>
      <c r="I10" s="1"/>
      <c r="J10" s="1"/>
      <c r="K10" s="1"/>
      <c r="L10" s="1"/>
      <c r="M10" s="1"/>
      <c r="N10" s="1"/>
      <c r="O10" s="1"/>
      <c r="P10" s="1"/>
      <c r="Q10" s="1"/>
      <c r="R10" s="1"/>
      <c r="S10" s="1"/>
      <c r="T10" s="1"/>
      <c r="U10" s="1"/>
      <c r="V10" s="1"/>
      <c r="W10" s="1"/>
      <c r="X10" s="1"/>
      <c r="Y10" s="1"/>
      <c r="Z10" s="1"/>
    </row>
    <row r="11" spans="1:26" ht="31.5" hidden="1">
      <c r="A11" s="583" t="s">
        <v>36</v>
      </c>
      <c r="B11" s="437" t="s">
        <v>2032</v>
      </c>
      <c r="C11" s="441"/>
      <c r="D11" s="446"/>
      <c r="E11" s="440"/>
      <c r="F11" s="441"/>
      <c r="G11" s="441"/>
      <c r="H11" s="1"/>
      <c r="I11" s="1"/>
      <c r="J11" s="1"/>
      <c r="K11" s="1"/>
      <c r="L11" s="1"/>
      <c r="M11" s="1"/>
      <c r="N11" s="1"/>
      <c r="O11" s="1"/>
      <c r="P11" s="1"/>
      <c r="Q11" s="1"/>
      <c r="R11" s="1"/>
      <c r="S11" s="1"/>
      <c r="T11" s="1"/>
      <c r="U11" s="1"/>
      <c r="V11" s="1"/>
      <c r="W11" s="1"/>
      <c r="X11" s="1"/>
      <c r="Y11" s="1"/>
      <c r="Z11" s="1"/>
    </row>
    <row r="12" spans="1:26" ht="31.5" hidden="1">
      <c r="A12" s="583" t="s">
        <v>54</v>
      </c>
      <c r="B12" s="437" t="s">
        <v>2033</v>
      </c>
      <c r="C12" s="441"/>
      <c r="D12" s="446"/>
      <c r="E12" s="440"/>
      <c r="F12" s="441"/>
      <c r="G12" s="441"/>
      <c r="H12" s="1"/>
      <c r="I12" s="1"/>
      <c r="J12" s="1"/>
      <c r="K12" s="1"/>
      <c r="L12" s="1"/>
      <c r="M12" s="1"/>
      <c r="N12" s="1"/>
      <c r="O12" s="1"/>
      <c r="P12" s="1"/>
      <c r="Q12" s="1"/>
      <c r="R12" s="1"/>
      <c r="S12" s="1"/>
      <c r="T12" s="1"/>
      <c r="U12" s="1"/>
      <c r="V12" s="1"/>
      <c r="W12" s="1"/>
      <c r="X12" s="1"/>
      <c r="Y12" s="1"/>
      <c r="Z12" s="1"/>
    </row>
    <row r="13" spans="1:26" ht="31.5" hidden="1">
      <c r="A13" s="583" t="s">
        <v>46</v>
      </c>
      <c r="B13" s="437" t="s">
        <v>2034</v>
      </c>
      <c r="C13" s="441"/>
      <c r="D13" s="446"/>
      <c r="E13" s="440"/>
      <c r="F13" s="441"/>
      <c r="G13" s="441"/>
      <c r="H13" s="1"/>
      <c r="I13" s="1"/>
      <c r="J13" s="1"/>
      <c r="K13" s="1"/>
      <c r="L13" s="1"/>
      <c r="M13" s="1"/>
      <c r="N13" s="1"/>
      <c r="O13" s="1"/>
      <c r="P13" s="1"/>
      <c r="Q13" s="1"/>
      <c r="R13" s="1"/>
      <c r="S13" s="1"/>
      <c r="T13" s="1"/>
      <c r="U13" s="1"/>
      <c r="V13" s="1"/>
      <c r="W13" s="1"/>
      <c r="X13" s="1"/>
      <c r="Y13" s="1"/>
      <c r="Z13" s="1"/>
    </row>
    <row r="14" spans="1:26" ht="31.5" hidden="1">
      <c r="A14" s="583" t="s">
        <v>59</v>
      </c>
      <c r="B14" s="437" t="s">
        <v>2035</v>
      </c>
      <c r="C14" s="441"/>
      <c r="D14" s="446"/>
      <c r="E14" s="440"/>
      <c r="F14" s="441"/>
      <c r="G14" s="441"/>
      <c r="H14" s="1"/>
      <c r="I14" s="1"/>
      <c r="J14" s="1"/>
      <c r="K14" s="1"/>
      <c r="L14" s="1"/>
      <c r="M14" s="1"/>
      <c r="N14" s="1"/>
      <c r="O14" s="1"/>
      <c r="P14" s="1"/>
      <c r="Q14" s="1"/>
      <c r="R14" s="1"/>
      <c r="S14" s="1"/>
      <c r="T14" s="1"/>
      <c r="U14" s="1"/>
      <c r="V14" s="1"/>
      <c r="W14" s="1"/>
      <c r="X14" s="1"/>
      <c r="Y14" s="1"/>
      <c r="Z14" s="1"/>
    </row>
    <row r="15" spans="1:26" ht="31.5" hidden="1">
      <c r="A15" s="583" t="s">
        <v>50</v>
      </c>
      <c r="B15" s="437" t="s">
        <v>2036</v>
      </c>
      <c r="C15" s="441"/>
      <c r="D15" s="446"/>
      <c r="E15" s="440"/>
      <c r="F15" s="441"/>
      <c r="G15" s="441"/>
      <c r="H15" s="1"/>
      <c r="I15" s="1"/>
      <c r="J15" s="1"/>
      <c r="K15" s="1"/>
      <c r="L15" s="1"/>
      <c r="M15" s="1"/>
      <c r="N15" s="1"/>
      <c r="O15" s="1"/>
      <c r="P15" s="1"/>
      <c r="Q15" s="1"/>
      <c r="R15" s="1"/>
      <c r="S15" s="1"/>
      <c r="T15" s="1"/>
      <c r="U15" s="1"/>
      <c r="V15" s="1"/>
      <c r="W15" s="1"/>
      <c r="X15" s="1"/>
      <c r="Y15" s="1"/>
      <c r="Z15" s="1"/>
    </row>
    <row r="16" spans="1:26" ht="31.5" hidden="1">
      <c r="A16" s="583" t="s">
        <v>52</v>
      </c>
      <c r="B16" s="437" t="s">
        <v>2039</v>
      </c>
      <c r="C16" s="441"/>
      <c r="D16" s="446"/>
      <c r="E16" s="440"/>
      <c r="F16" s="441"/>
      <c r="G16" s="441"/>
      <c r="H16" s="1"/>
      <c r="I16" s="1"/>
      <c r="J16" s="1"/>
      <c r="K16" s="1"/>
      <c r="L16" s="1"/>
      <c r="M16" s="1"/>
      <c r="N16" s="1"/>
      <c r="O16" s="1"/>
      <c r="P16" s="1"/>
      <c r="Q16" s="1"/>
      <c r="R16" s="1"/>
      <c r="S16" s="1"/>
      <c r="T16" s="1"/>
      <c r="U16" s="1"/>
      <c r="V16" s="1"/>
      <c r="W16" s="1"/>
      <c r="X16" s="1"/>
      <c r="Y16" s="1"/>
      <c r="Z16" s="1"/>
    </row>
    <row r="17" spans="1:26" ht="31.5" hidden="1">
      <c r="A17" s="583" t="s">
        <v>55</v>
      </c>
      <c r="B17" s="437" t="s">
        <v>2040</v>
      </c>
      <c r="C17" s="441"/>
      <c r="D17" s="446"/>
      <c r="E17" s="440"/>
      <c r="F17" s="441"/>
      <c r="G17" s="441"/>
      <c r="H17" s="1"/>
      <c r="I17" s="1"/>
      <c r="J17" s="1"/>
      <c r="K17" s="1"/>
      <c r="L17" s="1"/>
      <c r="M17" s="1"/>
      <c r="N17" s="1"/>
      <c r="O17" s="1"/>
      <c r="P17" s="1"/>
      <c r="Q17" s="1"/>
      <c r="R17" s="1"/>
      <c r="S17" s="1"/>
      <c r="T17" s="1"/>
      <c r="U17" s="1"/>
      <c r="V17" s="1"/>
      <c r="W17" s="1"/>
      <c r="X17" s="1"/>
      <c r="Y17" s="1"/>
      <c r="Z17" s="1"/>
    </row>
    <row r="18" spans="1:26" ht="31.5" hidden="1">
      <c r="A18" s="583" t="s">
        <v>64</v>
      </c>
      <c r="B18" s="437" t="s">
        <v>2041</v>
      </c>
      <c r="C18" s="441"/>
      <c r="D18" s="446"/>
      <c r="E18" s="440"/>
      <c r="F18" s="441"/>
      <c r="G18" s="441"/>
      <c r="H18" s="1"/>
      <c r="I18" s="1"/>
      <c r="J18" s="1"/>
      <c r="K18" s="1"/>
      <c r="L18" s="1"/>
      <c r="M18" s="1"/>
      <c r="N18" s="1"/>
      <c r="O18" s="1"/>
      <c r="P18" s="1"/>
      <c r="Q18" s="1"/>
      <c r="R18" s="1"/>
      <c r="S18" s="1"/>
      <c r="T18" s="1"/>
      <c r="U18" s="1"/>
      <c r="V18" s="1"/>
      <c r="W18" s="1"/>
      <c r="X18" s="1"/>
      <c r="Y18" s="1"/>
      <c r="Z18" s="1"/>
    </row>
    <row r="19" spans="1:26" ht="31.5">
      <c r="A19" s="413" t="s">
        <v>70</v>
      </c>
      <c r="B19" s="437" t="s">
        <v>61</v>
      </c>
      <c r="C19" s="308" t="s">
        <v>2043</v>
      </c>
      <c r="D19" s="446">
        <v>0</v>
      </c>
      <c r="E19" s="440" t="s">
        <v>137</v>
      </c>
      <c r="F19" s="441"/>
      <c r="G19" s="441"/>
      <c r="H19" s="110"/>
      <c r="I19" s="110"/>
      <c r="J19" s="1"/>
      <c r="K19" s="1"/>
      <c r="L19" s="1"/>
      <c r="M19" s="1"/>
      <c r="N19" s="1"/>
      <c r="O19" s="1"/>
      <c r="P19" s="1"/>
      <c r="Q19" s="1"/>
      <c r="R19" s="1"/>
      <c r="S19" s="1"/>
      <c r="T19" s="1"/>
      <c r="U19" s="1"/>
      <c r="V19" s="1"/>
      <c r="W19" s="1"/>
      <c r="X19" s="1"/>
      <c r="Y19" s="1"/>
      <c r="Z19" s="1"/>
    </row>
    <row r="20" spans="1:26" ht="30" hidden="1" customHeight="1">
      <c r="A20" s="583" t="s">
        <v>65</v>
      </c>
      <c r="B20" s="437" t="s">
        <v>2044</v>
      </c>
      <c r="C20" s="441"/>
      <c r="D20" s="439"/>
      <c r="E20" s="440"/>
      <c r="F20" s="441"/>
      <c r="G20" s="441"/>
      <c r="H20" s="1"/>
      <c r="I20" s="1"/>
      <c r="J20" s="1"/>
      <c r="K20" s="1"/>
      <c r="L20" s="1"/>
      <c r="M20" s="1"/>
      <c r="N20" s="1"/>
      <c r="O20" s="1"/>
      <c r="P20" s="1"/>
      <c r="Q20" s="1"/>
      <c r="R20" s="1"/>
      <c r="S20" s="1"/>
      <c r="T20" s="1"/>
      <c r="U20" s="1"/>
      <c r="V20" s="1"/>
      <c r="W20" s="1"/>
      <c r="X20" s="1"/>
      <c r="Y20" s="1"/>
      <c r="Z20" s="1"/>
    </row>
    <row r="21" spans="1:26" ht="31.5" hidden="1">
      <c r="A21" s="583" t="s">
        <v>81</v>
      </c>
      <c r="B21" s="437" t="s">
        <v>2045</v>
      </c>
      <c r="C21" s="441"/>
      <c r="D21" s="439"/>
      <c r="E21" s="440"/>
      <c r="F21" s="441"/>
      <c r="G21" s="441"/>
      <c r="H21" s="1"/>
      <c r="I21" s="1"/>
      <c r="J21" s="1"/>
      <c r="K21" s="1"/>
      <c r="L21" s="1"/>
      <c r="M21" s="1"/>
      <c r="N21" s="1"/>
      <c r="O21" s="1"/>
      <c r="P21" s="1"/>
      <c r="Q21" s="1"/>
      <c r="R21" s="1"/>
      <c r="S21" s="1"/>
      <c r="T21" s="1"/>
      <c r="U21" s="1"/>
      <c r="V21" s="1"/>
      <c r="W21" s="1"/>
      <c r="X21" s="1"/>
      <c r="Y21" s="1"/>
      <c r="Z21" s="1"/>
    </row>
    <row r="22" spans="1:26" ht="31.5" hidden="1">
      <c r="A22" s="583" t="s">
        <v>75</v>
      </c>
      <c r="B22" s="437" t="s">
        <v>2046</v>
      </c>
      <c r="C22" s="441"/>
      <c r="D22" s="439"/>
      <c r="E22" s="440"/>
      <c r="F22" s="441"/>
      <c r="G22" s="441"/>
      <c r="H22" s="1"/>
      <c r="I22" s="1"/>
      <c r="J22" s="1"/>
      <c r="K22" s="1"/>
      <c r="L22" s="1"/>
      <c r="M22" s="1"/>
      <c r="N22" s="1"/>
      <c r="O22" s="1"/>
      <c r="P22" s="1"/>
      <c r="Q22" s="1"/>
      <c r="R22" s="1"/>
      <c r="S22" s="1"/>
      <c r="T22" s="1"/>
      <c r="U22" s="1"/>
      <c r="V22" s="1"/>
      <c r="W22" s="1"/>
      <c r="X22" s="1"/>
      <c r="Y22" s="1"/>
      <c r="Z22" s="1"/>
    </row>
    <row r="23" spans="1:26" ht="31.5" hidden="1">
      <c r="A23" s="583" t="s">
        <v>77</v>
      </c>
      <c r="B23" s="437" t="s">
        <v>2047</v>
      </c>
      <c r="C23" s="441"/>
      <c r="D23" s="439"/>
      <c r="E23" s="440"/>
      <c r="F23" s="441"/>
      <c r="G23" s="441"/>
      <c r="H23" s="1"/>
      <c r="I23" s="1"/>
      <c r="J23" s="1"/>
      <c r="K23" s="1"/>
      <c r="L23" s="1"/>
      <c r="M23" s="1"/>
      <c r="N23" s="1"/>
      <c r="O23" s="1"/>
      <c r="P23" s="1"/>
      <c r="Q23" s="1"/>
      <c r="R23" s="1"/>
      <c r="S23" s="1"/>
      <c r="T23" s="1"/>
      <c r="U23" s="1"/>
      <c r="V23" s="1"/>
      <c r="W23" s="1"/>
      <c r="X23" s="1"/>
      <c r="Y23" s="1"/>
      <c r="Z23" s="1"/>
    </row>
    <row r="24" spans="1:26" ht="39.75" customHeight="1">
      <c r="A24" s="413" t="s">
        <v>79</v>
      </c>
      <c r="B24" s="1213" t="s">
        <v>80</v>
      </c>
      <c r="C24" s="1049"/>
      <c r="D24" s="1049"/>
      <c r="E24" s="1049"/>
      <c r="F24" s="1049"/>
      <c r="G24" s="1049"/>
      <c r="H24" s="110">
        <f>SUM(D27:D34)</f>
        <v>0</v>
      </c>
      <c r="I24" s="110">
        <f>COUNT(D27:D34)*2</f>
        <v>16</v>
      </c>
      <c r="J24" s="1"/>
      <c r="K24" s="1"/>
      <c r="L24" s="1"/>
      <c r="M24" s="1"/>
      <c r="N24" s="1"/>
      <c r="O24" s="1"/>
      <c r="P24" s="1"/>
      <c r="Q24" s="1"/>
      <c r="R24" s="1"/>
      <c r="S24" s="1"/>
      <c r="T24" s="1"/>
      <c r="U24" s="1"/>
      <c r="V24" s="1"/>
      <c r="W24" s="1"/>
      <c r="X24" s="1"/>
      <c r="Y24" s="1"/>
      <c r="Z24" s="1"/>
    </row>
    <row r="25" spans="1:26" ht="31.5" hidden="1">
      <c r="A25" s="583" t="s">
        <v>82</v>
      </c>
      <c r="B25" s="437" t="s">
        <v>2056</v>
      </c>
      <c r="C25" s="441"/>
      <c r="D25" s="439"/>
      <c r="E25" s="440"/>
      <c r="F25" s="441"/>
      <c r="G25" s="441"/>
      <c r="H25" s="1"/>
      <c r="I25" s="1"/>
      <c r="J25" s="1"/>
      <c r="K25" s="1"/>
      <c r="L25" s="1"/>
      <c r="M25" s="1"/>
      <c r="N25" s="1"/>
      <c r="O25" s="1"/>
      <c r="P25" s="1"/>
      <c r="Q25" s="1"/>
      <c r="R25" s="1"/>
      <c r="S25" s="1"/>
      <c r="T25" s="1"/>
      <c r="U25" s="1"/>
      <c r="V25" s="1"/>
      <c r="W25" s="1"/>
      <c r="X25" s="1"/>
      <c r="Y25" s="1"/>
      <c r="Z25" s="1"/>
    </row>
    <row r="26" spans="1:26" ht="31.5" hidden="1">
      <c r="A26" s="583" t="s">
        <v>84</v>
      </c>
      <c r="B26" s="437" t="s">
        <v>2058</v>
      </c>
      <c r="C26" s="441"/>
      <c r="D26" s="439"/>
      <c r="E26" s="440"/>
      <c r="F26" s="441"/>
      <c r="G26" s="441"/>
      <c r="H26" s="1"/>
      <c r="I26" s="1"/>
      <c r="J26" s="1"/>
      <c r="K26" s="1"/>
      <c r="L26" s="1"/>
      <c r="M26" s="1"/>
      <c r="N26" s="1"/>
      <c r="O26" s="1"/>
      <c r="P26" s="1"/>
      <c r="Q26" s="1"/>
      <c r="R26" s="1"/>
      <c r="S26" s="1"/>
      <c r="T26" s="1"/>
      <c r="U26" s="1"/>
      <c r="V26" s="1"/>
      <c r="W26" s="1"/>
      <c r="X26" s="1"/>
      <c r="Y26" s="1"/>
      <c r="Z26" s="1"/>
    </row>
    <row r="27" spans="1:26" ht="31.5">
      <c r="A27" s="413" t="s">
        <v>90</v>
      </c>
      <c r="B27" s="437" t="s">
        <v>2059</v>
      </c>
      <c r="C27" s="342" t="s">
        <v>2060</v>
      </c>
      <c r="D27" s="446">
        <v>0</v>
      </c>
      <c r="E27" s="440" t="s">
        <v>137</v>
      </c>
      <c r="F27" s="441"/>
      <c r="G27" s="441"/>
      <c r="H27" s="110"/>
      <c r="I27" s="110"/>
      <c r="J27" s="1"/>
      <c r="K27" s="1"/>
      <c r="L27" s="1"/>
      <c r="M27" s="1"/>
      <c r="N27" s="1"/>
      <c r="O27" s="1"/>
      <c r="P27" s="1"/>
      <c r="Q27" s="1"/>
      <c r="R27" s="1"/>
      <c r="S27" s="1"/>
      <c r="T27" s="1"/>
      <c r="U27" s="1"/>
      <c r="V27" s="1"/>
      <c r="W27" s="1"/>
      <c r="X27" s="1"/>
      <c r="Y27" s="1"/>
      <c r="Z27" s="1"/>
    </row>
    <row r="28" spans="1:26" ht="45">
      <c r="A28" s="413"/>
      <c r="B28" s="437"/>
      <c r="C28" s="342" t="s">
        <v>2061</v>
      </c>
      <c r="D28" s="446">
        <v>0</v>
      </c>
      <c r="E28" s="440" t="s">
        <v>137</v>
      </c>
      <c r="F28" s="441"/>
      <c r="G28" s="441"/>
      <c r="H28" s="110"/>
      <c r="I28" s="110"/>
      <c r="J28" s="1"/>
      <c r="K28" s="1"/>
      <c r="L28" s="1"/>
      <c r="M28" s="1"/>
      <c r="N28" s="1"/>
      <c r="O28" s="1"/>
      <c r="P28" s="1"/>
      <c r="Q28" s="1"/>
      <c r="R28" s="1"/>
      <c r="S28" s="1"/>
      <c r="T28" s="1"/>
      <c r="U28" s="1"/>
      <c r="V28" s="1"/>
      <c r="W28" s="1"/>
      <c r="X28" s="1"/>
      <c r="Y28" s="1"/>
      <c r="Z28" s="1"/>
    </row>
    <row r="29" spans="1:26" ht="15.75">
      <c r="A29" s="413"/>
      <c r="B29" s="437"/>
      <c r="C29" s="565" t="s">
        <v>2062</v>
      </c>
      <c r="D29" s="446">
        <v>0</v>
      </c>
      <c r="E29" s="440" t="s">
        <v>137</v>
      </c>
      <c r="F29" s="441"/>
      <c r="G29" s="441"/>
      <c r="H29" s="110"/>
      <c r="I29" s="110"/>
      <c r="J29" s="1"/>
      <c r="K29" s="1"/>
      <c r="L29" s="1"/>
      <c r="M29" s="1"/>
      <c r="N29" s="1"/>
      <c r="O29" s="1"/>
      <c r="P29" s="1"/>
      <c r="Q29" s="1"/>
      <c r="R29" s="1"/>
      <c r="S29" s="1"/>
      <c r="T29" s="1"/>
      <c r="U29" s="1"/>
      <c r="V29" s="1"/>
      <c r="W29" s="1"/>
      <c r="X29" s="1"/>
      <c r="Y29" s="1"/>
      <c r="Z29" s="1"/>
    </row>
    <row r="30" spans="1:26" ht="30">
      <c r="A30" s="413"/>
      <c r="B30" s="437"/>
      <c r="C30" s="342" t="s">
        <v>2063</v>
      </c>
      <c r="D30" s="446">
        <v>0</v>
      </c>
      <c r="E30" s="440" t="s">
        <v>137</v>
      </c>
      <c r="F30" s="441"/>
      <c r="G30" s="441"/>
      <c r="H30" s="110"/>
      <c r="I30" s="110"/>
      <c r="J30" s="1"/>
      <c r="K30" s="1"/>
      <c r="L30" s="1"/>
      <c r="M30" s="1"/>
      <c r="N30" s="1"/>
      <c r="O30" s="1"/>
      <c r="P30" s="1"/>
      <c r="Q30" s="1"/>
      <c r="R30" s="1"/>
      <c r="S30" s="1"/>
      <c r="T30" s="1"/>
      <c r="U30" s="1"/>
      <c r="V30" s="1"/>
      <c r="W30" s="1"/>
      <c r="X30" s="1"/>
      <c r="Y30" s="1"/>
      <c r="Z30" s="1"/>
    </row>
    <row r="31" spans="1:26" ht="15.75">
      <c r="A31" s="413"/>
      <c r="B31" s="437"/>
      <c r="C31" s="565" t="s">
        <v>2064</v>
      </c>
      <c r="D31" s="446">
        <v>0</v>
      </c>
      <c r="E31" s="440" t="s">
        <v>137</v>
      </c>
      <c r="F31" s="441"/>
      <c r="G31" s="441"/>
      <c r="H31" s="110"/>
      <c r="I31" s="110"/>
      <c r="J31" s="1"/>
      <c r="K31" s="1"/>
      <c r="L31" s="1"/>
      <c r="M31" s="1"/>
      <c r="N31" s="1"/>
      <c r="O31" s="1"/>
      <c r="P31" s="1"/>
      <c r="Q31" s="1"/>
      <c r="R31" s="1"/>
      <c r="S31" s="1"/>
      <c r="T31" s="1"/>
      <c r="U31" s="1"/>
      <c r="V31" s="1"/>
      <c r="W31" s="1"/>
      <c r="X31" s="1"/>
      <c r="Y31" s="1"/>
      <c r="Z31" s="1"/>
    </row>
    <row r="32" spans="1:26" ht="15.75">
      <c r="A32" s="413"/>
      <c r="B32" s="437"/>
      <c r="C32" s="565" t="s">
        <v>2065</v>
      </c>
      <c r="D32" s="446">
        <v>0</v>
      </c>
      <c r="E32" s="440" t="s">
        <v>137</v>
      </c>
      <c r="F32" s="441"/>
      <c r="G32" s="441"/>
      <c r="H32" s="110"/>
      <c r="I32" s="110"/>
      <c r="J32" s="1"/>
      <c r="K32" s="1"/>
      <c r="L32" s="1"/>
      <c r="M32" s="1"/>
      <c r="N32" s="1"/>
      <c r="O32" s="1"/>
      <c r="P32" s="1"/>
      <c r="Q32" s="1"/>
      <c r="R32" s="1"/>
      <c r="S32" s="1"/>
      <c r="T32" s="1"/>
      <c r="U32" s="1"/>
      <c r="V32" s="1"/>
      <c r="W32" s="1"/>
      <c r="X32" s="1"/>
      <c r="Y32" s="1"/>
      <c r="Z32" s="1"/>
    </row>
    <row r="33" spans="1:26" ht="30">
      <c r="A33" s="413"/>
      <c r="B33" s="437"/>
      <c r="C33" s="342" t="s">
        <v>2066</v>
      </c>
      <c r="D33" s="446">
        <v>0</v>
      </c>
      <c r="E33" s="440" t="s">
        <v>137</v>
      </c>
      <c r="F33" s="441"/>
      <c r="G33" s="441"/>
      <c r="H33" s="110"/>
      <c r="I33" s="110"/>
      <c r="J33" s="1"/>
      <c r="K33" s="1"/>
      <c r="L33" s="1"/>
      <c r="M33" s="1"/>
      <c r="N33" s="1"/>
      <c r="O33" s="1"/>
      <c r="P33" s="1"/>
      <c r="Q33" s="1"/>
      <c r="R33" s="1"/>
      <c r="S33" s="1"/>
      <c r="T33" s="1"/>
      <c r="U33" s="1"/>
      <c r="V33" s="1"/>
      <c r="W33" s="1"/>
      <c r="X33" s="1"/>
      <c r="Y33" s="1"/>
      <c r="Z33" s="1"/>
    </row>
    <row r="34" spans="1:26" ht="31.5">
      <c r="A34" s="413" t="s">
        <v>96</v>
      </c>
      <c r="B34" s="437" t="s">
        <v>2067</v>
      </c>
      <c r="C34" s="308" t="s">
        <v>2000</v>
      </c>
      <c r="D34" s="446">
        <v>0</v>
      </c>
      <c r="E34" s="440" t="s">
        <v>137</v>
      </c>
      <c r="F34" s="441"/>
      <c r="G34" s="441"/>
      <c r="H34" s="110"/>
      <c r="I34" s="110"/>
      <c r="J34" s="1"/>
      <c r="K34" s="1"/>
      <c r="L34" s="1"/>
      <c r="M34" s="1"/>
      <c r="N34" s="1"/>
      <c r="O34" s="1"/>
      <c r="P34" s="1"/>
      <c r="Q34" s="1"/>
      <c r="R34" s="1"/>
      <c r="S34" s="1"/>
      <c r="T34" s="1"/>
      <c r="U34" s="1"/>
      <c r="V34" s="1"/>
      <c r="W34" s="1"/>
      <c r="X34" s="1"/>
      <c r="Y34" s="1"/>
      <c r="Z34" s="1"/>
    </row>
    <row r="35" spans="1:26" ht="31.5" hidden="1">
      <c r="A35" s="583" t="s">
        <v>98</v>
      </c>
      <c r="B35" s="437" t="s">
        <v>2069</v>
      </c>
      <c r="C35" s="441"/>
      <c r="D35" s="439"/>
      <c r="E35" s="440"/>
      <c r="F35" s="441"/>
      <c r="G35" s="441"/>
      <c r="H35" s="1"/>
      <c r="I35" s="1"/>
      <c r="J35" s="1"/>
      <c r="K35" s="1"/>
      <c r="L35" s="1"/>
      <c r="M35" s="1"/>
      <c r="N35" s="1"/>
      <c r="O35" s="1"/>
      <c r="P35" s="1"/>
      <c r="Q35" s="1"/>
      <c r="R35" s="1"/>
      <c r="S35" s="1"/>
      <c r="T35" s="1"/>
      <c r="U35" s="1"/>
      <c r="V35" s="1"/>
      <c r="W35" s="1"/>
      <c r="X35" s="1"/>
      <c r="Y35" s="1"/>
      <c r="Z35" s="1"/>
    </row>
    <row r="36" spans="1:26" ht="39.75" customHeight="1">
      <c r="A36" s="413" t="s">
        <v>101</v>
      </c>
      <c r="B36" s="1213" t="s">
        <v>102</v>
      </c>
      <c r="C36" s="1049"/>
      <c r="D36" s="1049"/>
      <c r="E36" s="1049"/>
      <c r="F36" s="1049"/>
      <c r="G36" s="1049"/>
      <c r="H36" s="110">
        <f>SUM(D37:D38)</f>
        <v>0</v>
      </c>
      <c r="I36" s="110">
        <f>COUNT(D37:D38)*2</f>
        <v>4</v>
      </c>
      <c r="J36" s="1"/>
      <c r="K36" s="1"/>
      <c r="L36" s="1"/>
      <c r="M36" s="1"/>
      <c r="N36" s="1"/>
      <c r="O36" s="1"/>
      <c r="P36" s="1"/>
      <c r="Q36" s="1"/>
      <c r="R36" s="1"/>
      <c r="S36" s="1"/>
      <c r="T36" s="1"/>
      <c r="U36" s="1"/>
      <c r="V36" s="1"/>
      <c r="W36" s="1"/>
      <c r="X36" s="1"/>
      <c r="Y36" s="1"/>
      <c r="Z36" s="1"/>
    </row>
    <row r="37" spans="1:26" ht="45">
      <c r="A37" s="413" t="s">
        <v>104</v>
      </c>
      <c r="B37" s="437" t="s">
        <v>2071</v>
      </c>
      <c r="C37" s="342" t="s">
        <v>2072</v>
      </c>
      <c r="D37" s="541">
        <v>0</v>
      </c>
      <c r="E37" s="454" t="s">
        <v>87</v>
      </c>
      <c r="F37" s="342" t="s">
        <v>2073</v>
      </c>
      <c r="G37" s="441"/>
      <c r="H37" s="110"/>
      <c r="I37" s="110"/>
      <c r="J37" s="1"/>
      <c r="K37" s="1"/>
      <c r="L37" s="1"/>
      <c r="M37" s="1"/>
      <c r="N37" s="1"/>
      <c r="O37" s="1"/>
      <c r="P37" s="1"/>
      <c r="Q37" s="1"/>
      <c r="R37" s="1"/>
      <c r="S37" s="1"/>
      <c r="T37" s="1"/>
      <c r="U37" s="1"/>
      <c r="V37" s="1"/>
      <c r="W37" s="1"/>
      <c r="X37" s="1"/>
      <c r="Y37" s="1"/>
      <c r="Z37" s="1"/>
    </row>
    <row r="38" spans="1:26" ht="195">
      <c r="A38" s="413" t="s">
        <v>106</v>
      </c>
      <c r="B38" s="437" t="s">
        <v>2074</v>
      </c>
      <c r="C38" s="342" t="s">
        <v>2075</v>
      </c>
      <c r="D38" s="541">
        <v>0</v>
      </c>
      <c r="E38" s="454" t="s">
        <v>87</v>
      </c>
      <c r="F38" s="342" t="s">
        <v>2076</v>
      </c>
      <c r="G38" s="441"/>
      <c r="H38" s="110"/>
      <c r="I38" s="110"/>
      <c r="J38" s="1"/>
      <c r="K38" s="1"/>
      <c r="L38" s="1"/>
      <c r="M38" s="1"/>
      <c r="N38" s="1"/>
      <c r="O38" s="1"/>
      <c r="P38" s="1"/>
      <c r="Q38" s="1"/>
      <c r="R38" s="1"/>
      <c r="S38" s="1"/>
      <c r="T38" s="1"/>
      <c r="U38" s="1"/>
      <c r="V38" s="1"/>
      <c r="W38" s="1"/>
      <c r="X38" s="1"/>
      <c r="Y38" s="1"/>
      <c r="Z38" s="1"/>
    </row>
    <row r="39" spans="1:26" ht="47.25" hidden="1">
      <c r="A39" s="583" t="s">
        <v>108</v>
      </c>
      <c r="B39" s="437" t="s">
        <v>2077</v>
      </c>
      <c r="C39" s="441"/>
      <c r="D39" s="439"/>
      <c r="E39" s="440"/>
      <c r="F39" s="441"/>
      <c r="G39" s="441"/>
      <c r="H39" s="1"/>
      <c r="I39" s="1"/>
      <c r="J39" s="1"/>
      <c r="K39" s="1"/>
      <c r="L39" s="1"/>
      <c r="M39" s="1"/>
      <c r="N39" s="1"/>
      <c r="O39" s="1"/>
      <c r="P39" s="1"/>
      <c r="Q39" s="1"/>
      <c r="R39" s="1"/>
      <c r="S39" s="1"/>
      <c r="T39" s="1"/>
      <c r="U39" s="1"/>
      <c r="V39" s="1"/>
      <c r="W39" s="1"/>
      <c r="X39" s="1"/>
      <c r="Y39" s="1"/>
      <c r="Z39" s="1"/>
    </row>
    <row r="40" spans="1:26" ht="39.75" hidden="1" customHeight="1">
      <c r="A40" s="583" t="s">
        <v>110</v>
      </c>
      <c r="B40" s="1213" t="s">
        <v>111</v>
      </c>
      <c r="C40" s="1049"/>
      <c r="D40" s="1049"/>
      <c r="E40" s="1049"/>
      <c r="F40" s="1049"/>
      <c r="G40" s="1049"/>
      <c r="H40" s="1"/>
      <c r="I40" s="1"/>
      <c r="J40" s="1"/>
      <c r="K40" s="1"/>
      <c r="L40" s="1"/>
      <c r="M40" s="1"/>
      <c r="N40" s="1"/>
      <c r="O40" s="1"/>
      <c r="P40" s="1"/>
      <c r="Q40" s="1"/>
      <c r="R40" s="1"/>
      <c r="S40" s="1"/>
      <c r="T40" s="1"/>
      <c r="U40" s="1"/>
      <c r="V40" s="1"/>
      <c r="W40" s="1"/>
      <c r="X40" s="1"/>
      <c r="Y40" s="1"/>
      <c r="Z40" s="1"/>
    </row>
    <row r="41" spans="1:26" ht="63" hidden="1">
      <c r="A41" s="583" t="s">
        <v>119</v>
      </c>
      <c r="B41" s="437" t="s">
        <v>120</v>
      </c>
      <c r="C41" s="441"/>
      <c r="D41" s="439"/>
      <c r="E41" s="440"/>
      <c r="F41" s="441"/>
      <c r="G41" s="441"/>
      <c r="H41" s="1"/>
      <c r="I41" s="1"/>
      <c r="J41" s="1"/>
      <c r="K41" s="1"/>
      <c r="L41" s="1"/>
      <c r="M41" s="1"/>
      <c r="N41" s="1"/>
      <c r="O41" s="1"/>
      <c r="P41" s="1"/>
      <c r="Q41" s="1"/>
      <c r="R41" s="1"/>
      <c r="S41" s="1"/>
      <c r="T41" s="1"/>
      <c r="U41" s="1"/>
      <c r="V41" s="1"/>
      <c r="W41" s="1"/>
      <c r="X41" s="1"/>
      <c r="Y41" s="1"/>
      <c r="Z41" s="1"/>
    </row>
    <row r="42" spans="1:26" ht="63" hidden="1">
      <c r="A42" s="583" t="s">
        <v>121</v>
      </c>
      <c r="B42" s="437" t="s">
        <v>122</v>
      </c>
      <c r="C42" s="441"/>
      <c r="D42" s="439"/>
      <c r="E42" s="440"/>
      <c r="F42" s="441"/>
      <c r="G42" s="441"/>
      <c r="H42" s="1"/>
      <c r="I42" s="1"/>
      <c r="J42" s="1"/>
      <c r="K42" s="1"/>
      <c r="L42" s="1"/>
      <c r="M42" s="1"/>
      <c r="N42" s="1"/>
      <c r="O42" s="1"/>
      <c r="P42" s="1"/>
      <c r="Q42" s="1"/>
      <c r="R42" s="1"/>
      <c r="S42" s="1"/>
      <c r="T42" s="1"/>
      <c r="U42" s="1"/>
      <c r="V42" s="1"/>
      <c r="W42" s="1"/>
      <c r="X42" s="1"/>
      <c r="Y42" s="1"/>
      <c r="Z42" s="1"/>
    </row>
    <row r="43" spans="1:26" ht="63" hidden="1">
      <c r="A43" s="583" t="s">
        <v>123</v>
      </c>
      <c r="B43" s="437" t="s">
        <v>124</v>
      </c>
      <c r="C43" s="441"/>
      <c r="D43" s="439"/>
      <c r="E43" s="440"/>
      <c r="F43" s="441"/>
      <c r="G43" s="441"/>
      <c r="H43" s="1"/>
      <c r="I43" s="1"/>
      <c r="J43" s="1"/>
      <c r="K43" s="1"/>
      <c r="L43" s="1"/>
      <c r="M43" s="1"/>
      <c r="N43" s="1"/>
      <c r="O43" s="1"/>
      <c r="P43" s="1"/>
      <c r="Q43" s="1"/>
      <c r="R43" s="1"/>
      <c r="S43" s="1"/>
      <c r="T43" s="1"/>
      <c r="U43" s="1"/>
      <c r="V43" s="1"/>
      <c r="W43" s="1"/>
      <c r="X43" s="1"/>
      <c r="Y43" s="1"/>
      <c r="Z43" s="1"/>
    </row>
    <row r="44" spans="1:26" ht="47.25" hidden="1">
      <c r="A44" s="583" t="s">
        <v>125</v>
      </c>
      <c r="B44" s="437" t="s">
        <v>126</v>
      </c>
      <c r="C44" s="441"/>
      <c r="D44" s="439"/>
      <c r="E44" s="440"/>
      <c r="F44" s="441"/>
      <c r="G44" s="441"/>
      <c r="H44" s="1"/>
      <c r="I44" s="1"/>
      <c r="J44" s="1"/>
      <c r="K44" s="1"/>
      <c r="L44" s="1"/>
      <c r="M44" s="1"/>
      <c r="N44" s="1"/>
      <c r="O44" s="1"/>
      <c r="P44" s="1"/>
      <c r="Q44" s="1"/>
      <c r="R44" s="1"/>
      <c r="S44" s="1"/>
      <c r="T44" s="1"/>
      <c r="U44" s="1"/>
      <c r="V44" s="1"/>
      <c r="W44" s="1"/>
      <c r="X44" s="1"/>
      <c r="Y44" s="1"/>
      <c r="Z44" s="1"/>
    </row>
    <row r="45" spans="1:26" ht="63" hidden="1">
      <c r="A45" s="583" t="s">
        <v>127</v>
      </c>
      <c r="B45" s="437" t="s">
        <v>2081</v>
      </c>
      <c r="C45" s="441"/>
      <c r="D45" s="439"/>
      <c r="E45" s="440"/>
      <c r="F45" s="441"/>
      <c r="G45" s="441"/>
      <c r="H45" s="1"/>
      <c r="I45" s="1"/>
      <c r="J45" s="1"/>
      <c r="K45" s="1"/>
      <c r="L45" s="1"/>
      <c r="M45" s="1"/>
      <c r="N45" s="1"/>
      <c r="O45" s="1"/>
      <c r="P45" s="1"/>
      <c r="Q45" s="1"/>
      <c r="R45" s="1"/>
      <c r="S45" s="1"/>
      <c r="T45" s="1"/>
      <c r="U45" s="1"/>
      <c r="V45" s="1"/>
      <c r="W45" s="1"/>
      <c r="X45" s="1"/>
      <c r="Y45" s="1"/>
      <c r="Z45" s="1"/>
    </row>
    <row r="46" spans="1:26" ht="47.25" hidden="1">
      <c r="A46" s="583" t="s">
        <v>129</v>
      </c>
      <c r="B46" s="437" t="s">
        <v>130</v>
      </c>
      <c r="C46" s="441"/>
      <c r="D46" s="439"/>
      <c r="E46" s="440"/>
      <c r="F46" s="441"/>
      <c r="G46" s="441"/>
      <c r="H46" s="1"/>
      <c r="I46" s="1"/>
      <c r="J46" s="1"/>
      <c r="K46" s="1"/>
      <c r="L46" s="1"/>
      <c r="M46" s="1"/>
      <c r="N46" s="1"/>
      <c r="O46" s="1"/>
      <c r="P46" s="1"/>
      <c r="Q46" s="1"/>
      <c r="R46" s="1"/>
      <c r="S46" s="1"/>
      <c r="T46" s="1"/>
      <c r="U46" s="1"/>
      <c r="V46" s="1"/>
      <c r="W46" s="1"/>
      <c r="X46" s="1"/>
      <c r="Y46" s="1"/>
      <c r="Z46" s="1"/>
    </row>
    <row r="47" spans="1:26" ht="63" hidden="1">
      <c r="A47" s="583" t="s">
        <v>131</v>
      </c>
      <c r="B47" s="437" t="s">
        <v>133</v>
      </c>
      <c r="C47" s="441"/>
      <c r="D47" s="439"/>
      <c r="E47" s="440"/>
      <c r="F47" s="441"/>
      <c r="G47" s="441"/>
      <c r="H47" s="1"/>
      <c r="I47" s="1"/>
      <c r="J47" s="1"/>
      <c r="K47" s="1"/>
      <c r="L47" s="1"/>
      <c r="M47" s="1"/>
      <c r="N47" s="1"/>
      <c r="O47" s="1"/>
      <c r="P47" s="1"/>
      <c r="Q47" s="1"/>
      <c r="R47" s="1"/>
      <c r="S47" s="1"/>
      <c r="T47" s="1"/>
      <c r="U47" s="1"/>
      <c r="V47" s="1"/>
      <c r="W47" s="1"/>
      <c r="X47" s="1"/>
      <c r="Y47" s="1"/>
      <c r="Z47" s="1"/>
    </row>
    <row r="48" spans="1:26" ht="110.25" hidden="1">
      <c r="A48" s="583" t="s">
        <v>134</v>
      </c>
      <c r="B48" s="437" t="s">
        <v>136</v>
      </c>
      <c r="C48" s="441"/>
      <c r="D48" s="439"/>
      <c r="E48" s="440"/>
      <c r="F48" s="441"/>
      <c r="G48" s="441"/>
      <c r="H48" s="1"/>
      <c r="I48" s="1"/>
      <c r="J48" s="1"/>
      <c r="K48" s="1"/>
      <c r="L48" s="1"/>
      <c r="M48" s="1"/>
      <c r="N48" s="1"/>
      <c r="O48" s="1"/>
      <c r="P48" s="1"/>
      <c r="Q48" s="1"/>
      <c r="R48" s="1"/>
      <c r="S48" s="1"/>
      <c r="T48" s="1"/>
      <c r="U48" s="1"/>
      <c r="V48" s="1"/>
      <c r="W48" s="1"/>
      <c r="X48" s="1"/>
      <c r="Y48" s="1"/>
      <c r="Z48" s="1"/>
    </row>
    <row r="49" spans="1:26" ht="63" hidden="1">
      <c r="A49" s="583" t="s">
        <v>139</v>
      </c>
      <c r="B49" s="437" t="s">
        <v>140</v>
      </c>
      <c r="C49" s="441"/>
      <c r="D49" s="439"/>
      <c r="E49" s="440"/>
      <c r="F49" s="441"/>
      <c r="G49" s="441"/>
      <c r="H49" s="1"/>
      <c r="I49" s="1"/>
      <c r="J49" s="1"/>
      <c r="K49" s="1"/>
      <c r="L49" s="1"/>
      <c r="M49" s="1"/>
      <c r="N49" s="1"/>
      <c r="O49" s="1"/>
      <c r="P49" s="1"/>
      <c r="Q49" s="1"/>
      <c r="R49" s="1"/>
      <c r="S49" s="1"/>
      <c r="T49" s="1"/>
      <c r="U49" s="1"/>
      <c r="V49" s="1"/>
      <c r="W49" s="1"/>
      <c r="X49" s="1"/>
      <c r="Y49" s="1"/>
      <c r="Z49" s="1"/>
    </row>
    <row r="50" spans="1:26" ht="47.25" hidden="1">
      <c r="A50" s="583" t="s">
        <v>142</v>
      </c>
      <c r="B50" s="437" t="s">
        <v>143</v>
      </c>
      <c r="C50" s="441"/>
      <c r="D50" s="439"/>
      <c r="E50" s="440"/>
      <c r="F50" s="441"/>
      <c r="G50" s="441"/>
      <c r="H50" s="1"/>
      <c r="I50" s="1"/>
      <c r="J50" s="1"/>
      <c r="K50" s="1"/>
      <c r="L50" s="1"/>
      <c r="M50" s="1"/>
      <c r="N50" s="1"/>
      <c r="O50" s="1"/>
      <c r="P50" s="1"/>
      <c r="Q50" s="1"/>
      <c r="R50" s="1"/>
      <c r="S50" s="1"/>
      <c r="T50" s="1"/>
      <c r="U50" s="1"/>
      <c r="V50" s="1"/>
      <c r="W50" s="1"/>
      <c r="X50" s="1"/>
      <c r="Y50" s="1"/>
      <c r="Z50" s="1"/>
    </row>
    <row r="51" spans="1:26" ht="45" hidden="1">
      <c r="A51" s="583" t="s">
        <v>144</v>
      </c>
      <c r="B51" s="489" t="s">
        <v>145</v>
      </c>
      <c r="C51" s="441"/>
      <c r="D51" s="439"/>
      <c r="E51" s="440"/>
      <c r="F51" s="441"/>
      <c r="G51" s="441"/>
      <c r="H51" s="1"/>
      <c r="I51" s="1"/>
      <c r="J51" s="1"/>
      <c r="K51" s="1"/>
      <c r="L51" s="1"/>
      <c r="M51" s="1"/>
      <c r="N51" s="1"/>
      <c r="O51" s="1"/>
      <c r="P51" s="1"/>
      <c r="Q51" s="1"/>
      <c r="R51" s="1"/>
      <c r="S51" s="1"/>
      <c r="T51" s="1"/>
      <c r="U51" s="1"/>
      <c r="V51" s="1"/>
      <c r="W51" s="1"/>
      <c r="X51" s="1"/>
      <c r="Y51" s="1"/>
      <c r="Z51" s="1"/>
    </row>
    <row r="52" spans="1:26" hidden="1">
      <c r="A52" s="583" t="s">
        <v>148</v>
      </c>
      <c r="B52" s="1213" t="s">
        <v>147</v>
      </c>
      <c r="C52" s="1049"/>
      <c r="D52" s="1049"/>
      <c r="E52" s="1049"/>
      <c r="F52" s="1049"/>
      <c r="G52" s="1049"/>
      <c r="H52" s="1"/>
      <c r="I52" s="1"/>
      <c r="J52" s="1"/>
      <c r="K52" s="1"/>
      <c r="L52" s="1"/>
      <c r="M52" s="1"/>
      <c r="N52" s="1"/>
      <c r="O52" s="1"/>
      <c r="P52" s="1"/>
      <c r="Q52" s="1"/>
      <c r="R52" s="1"/>
      <c r="S52" s="1"/>
      <c r="T52" s="1"/>
      <c r="U52" s="1"/>
      <c r="V52" s="1"/>
      <c r="W52" s="1"/>
      <c r="X52" s="1"/>
      <c r="Y52" s="1"/>
      <c r="Z52" s="1"/>
    </row>
    <row r="53" spans="1:26" ht="31.5" hidden="1">
      <c r="A53" s="583" t="s">
        <v>149</v>
      </c>
      <c r="B53" s="437" t="s">
        <v>150</v>
      </c>
      <c r="C53" s="441"/>
      <c r="D53" s="439"/>
      <c r="E53" s="440"/>
      <c r="F53" s="441"/>
      <c r="G53" s="441"/>
      <c r="H53" s="1"/>
      <c r="I53" s="1"/>
      <c r="J53" s="1"/>
      <c r="K53" s="1"/>
      <c r="L53" s="1"/>
      <c r="M53" s="1"/>
      <c r="N53" s="1"/>
      <c r="O53" s="1"/>
      <c r="P53" s="1"/>
      <c r="Q53" s="1"/>
      <c r="R53" s="1"/>
      <c r="S53" s="1"/>
      <c r="T53" s="1"/>
      <c r="U53" s="1"/>
      <c r="V53" s="1"/>
      <c r="W53" s="1"/>
      <c r="X53" s="1"/>
      <c r="Y53" s="1"/>
      <c r="Z53" s="1"/>
    </row>
    <row r="54" spans="1:26" ht="31.5" hidden="1">
      <c r="A54" s="583" t="s">
        <v>151</v>
      </c>
      <c r="B54" s="437" t="s">
        <v>152</v>
      </c>
      <c r="C54" s="441"/>
      <c r="D54" s="439"/>
      <c r="E54" s="440"/>
      <c r="F54" s="441"/>
      <c r="G54" s="441"/>
      <c r="H54" s="1"/>
      <c r="I54" s="1"/>
      <c r="J54" s="1"/>
      <c r="K54" s="1"/>
      <c r="L54" s="1"/>
      <c r="M54" s="1"/>
      <c r="N54" s="1"/>
      <c r="O54" s="1"/>
      <c r="P54" s="1"/>
      <c r="Q54" s="1"/>
      <c r="R54" s="1"/>
      <c r="S54" s="1"/>
      <c r="T54" s="1"/>
      <c r="U54" s="1"/>
      <c r="V54" s="1"/>
      <c r="W54" s="1"/>
      <c r="X54" s="1"/>
      <c r="Y54" s="1"/>
      <c r="Z54" s="1"/>
    </row>
    <row r="55" spans="1:26" ht="31.5" hidden="1">
      <c r="A55" s="583" t="s">
        <v>153</v>
      </c>
      <c r="B55" s="437" t="s">
        <v>154</v>
      </c>
      <c r="C55" s="441"/>
      <c r="D55" s="439"/>
      <c r="E55" s="440"/>
      <c r="F55" s="441"/>
      <c r="G55" s="441"/>
      <c r="H55" s="1"/>
      <c r="I55" s="1"/>
      <c r="J55" s="1"/>
      <c r="K55" s="1"/>
      <c r="L55" s="1"/>
      <c r="M55" s="1"/>
      <c r="N55" s="1"/>
      <c r="O55" s="1"/>
      <c r="P55" s="1"/>
      <c r="Q55" s="1"/>
      <c r="R55" s="1"/>
      <c r="S55" s="1"/>
      <c r="T55" s="1"/>
      <c r="U55" s="1"/>
      <c r="V55" s="1"/>
      <c r="W55" s="1"/>
      <c r="X55" s="1"/>
      <c r="Y55" s="1"/>
      <c r="Z55" s="1"/>
    </row>
    <row r="56" spans="1:26" ht="31.5" hidden="1">
      <c r="A56" s="583" t="s">
        <v>156</v>
      </c>
      <c r="B56" s="437" t="s">
        <v>157</v>
      </c>
      <c r="C56" s="441"/>
      <c r="D56" s="439"/>
      <c r="E56" s="440"/>
      <c r="F56" s="441"/>
      <c r="G56" s="441"/>
      <c r="H56" s="1"/>
      <c r="I56" s="1"/>
      <c r="J56" s="1"/>
      <c r="K56" s="1"/>
      <c r="L56" s="1"/>
      <c r="M56" s="1"/>
      <c r="N56" s="1"/>
      <c r="O56" s="1"/>
      <c r="P56" s="1"/>
      <c r="Q56" s="1"/>
      <c r="R56" s="1"/>
      <c r="S56" s="1"/>
      <c r="T56" s="1"/>
      <c r="U56" s="1"/>
      <c r="V56" s="1"/>
      <c r="W56" s="1"/>
      <c r="X56" s="1"/>
      <c r="Y56" s="1"/>
      <c r="Z56" s="1"/>
    </row>
    <row r="57" spans="1:26" ht="31.5" hidden="1">
      <c r="A57" s="583" t="s">
        <v>158</v>
      </c>
      <c r="B57" s="484" t="s">
        <v>159</v>
      </c>
      <c r="C57" s="441"/>
      <c r="D57" s="439"/>
      <c r="E57" s="440"/>
      <c r="F57" s="441"/>
      <c r="G57" s="441"/>
      <c r="H57" s="1"/>
      <c r="I57" s="1"/>
      <c r="J57" s="1"/>
      <c r="K57" s="1"/>
      <c r="L57" s="1"/>
      <c r="M57" s="1"/>
      <c r="N57" s="1"/>
      <c r="O57" s="1"/>
      <c r="P57" s="1"/>
      <c r="Q57" s="1"/>
      <c r="R57" s="1"/>
      <c r="S57" s="1"/>
      <c r="T57" s="1"/>
      <c r="U57" s="1"/>
      <c r="V57" s="1"/>
      <c r="W57" s="1"/>
      <c r="X57" s="1"/>
      <c r="Y57" s="1"/>
      <c r="Z57" s="1"/>
    </row>
    <row r="58" spans="1:26" ht="31.5" hidden="1">
      <c r="A58" s="583" t="s">
        <v>160</v>
      </c>
      <c r="B58" s="437" t="s">
        <v>161</v>
      </c>
      <c r="C58" s="441"/>
      <c r="D58" s="439"/>
      <c r="E58" s="440"/>
      <c r="F58" s="441"/>
      <c r="G58" s="441"/>
      <c r="H58" s="1"/>
      <c r="I58" s="1"/>
      <c r="J58" s="1"/>
      <c r="K58" s="1"/>
      <c r="L58" s="1"/>
      <c r="M58" s="1"/>
      <c r="N58" s="1"/>
      <c r="O58" s="1"/>
      <c r="P58" s="1"/>
      <c r="Q58" s="1"/>
      <c r="R58" s="1"/>
      <c r="S58" s="1"/>
      <c r="T58" s="1"/>
      <c r="U58" s="1"/>
      <c r="V58" s="1"/>
      <c r="W58" s="1"/>
      <c r="X58" s="1"/>
      <c r="Y58" s="1"/>
      <c r="Z58" s="1"/>
    </row>
    <row r="59" spans="1:26" ht="31.5" hidden="1">
      <c r="A59" s="583" t="s">
        <v>162</v>
      </c>
      <c r="B59" s="437" t="s">
        <v>163</v>
      </c>
      <c r="C59" s="441"/>
      <c r="D59" s="439"/>
      <c r="E59" s="440"/>
      <c r="F59" s="441"/>
      <c r="G59" s="441"/>
      <c r="H59" s="1"/>
      <c r="I59" s="1"/>
      <c r="J59" s="1"/>
      <c r="K59" s="1"/>
      <c r="L59" s="1"/>
      <c r="M59" s="1"/>
      <c r="N59" s="1"/>
      <c r="O59" s="1"/>
      <c r="P59" s="1"/>
      <c r="Q59" s="1"/>
      <c r="R59" s="1"/>
      <c r="S59" s="1"/>
      <c r="T59" s="1"/>
      <c r="U59" s="1"/>
      <c r="V59" s="1"/>
      <c r="W59" s="1"/>
      <c r="X59" s="1"/>
      <c r="Y59" s="1"/>
      <c r="Z59" s="1"/>
    </row>
    <row r="60" spans="1:26" ht="39.75" hidden="1" customHeight="1">
      <c r="A60" s="583" t="s">
        <v>164</v>
      </c>
      <c r="B60" s="1214" t="s">
        <v>165</v>
      </c>
      <c r="C60" s="1049"/>
      <c r="D60" s="1049"/>
      <c r="E60" s="1049"/>
      <c r="F60" s="1049"/>
      <c r="G60" s="1049"/>
      <c r="H60" s="1"/>
      <c r="I60" s="1"/>
      <c r="J60" s="1"/>
      <c r="K60" s="1"/>
      <c r="L60" s="1"/>
      <c r="M60" s="1"/>
      <c r="N60" s="1"/>
      <c r="O60" s="1"/>
      <c r="P60" s="1"/>
      <c r="Q60" s="1"/>
      <c r="R60" s="1"/>
      <c r="S60" s="1"/>
      <c r="T60" s="1"/>
      <c r="U60" s="1"/>
      <c r="V60" s="1"/>
      <c r="W60" s="1"/>
      <c r="X60" s="1"/>
      <c r="Y60" s="1"/>
      <c r="Z60" s="1"/>
    </row>
    <row r="61" spans="1:26" ht="63" hidden="1">
      <c r="A61" s="583" t="s">
        <v>169</v>
      </c>
      <c r="B61" s="484" t="s">
        <v>170</v>
      </c>
      <c r="C61" s="441"/>
      <c r="D61" s="439"/>
      <c r="E61" s="440"/>
      <c r="F61" s="441"/>
      <c r="G61" s="441"/>
      <c r="H61" s="1"/>
      <c r="I61" s="1"/>
      <c r="J61" s="1"/>
      <c r="K61" s="1"/>
      <c r="L61" s="1"/>
      <c r="M61" s="1"/>
      <c r="N61" s="1"/>
      <c r="O61" s="1"/>
      <c r="P61" s="1"/>
      <c r="Q61" s="1"/>
      <c r="R61" s="1"/>
      <c r="S61" s="1"/>
      <c r="T61" s="1"/>
      <c r="U61" s="1"/>
      <c r="V61" s="1"/>
      <c r="W61" s="1"/>
      <c r="X61" s="1"/>
      <c r="Y61" s="1"/>
      <c r="Z61" s="1"/>
    </row>
    <row r="62" spans="1:26" ht="78.75" hidden="1">
      <c r="A62" s="583" t="s">
        <v>171</v>
      </c>
      <c r="B62" s="437" t="s">
        <v>172</v>
      </c>
      <c r="C62" s="441"/>
      <c r="D62" s="439"/>
      <c r="E62" s="440"/>
      <c r="F62" s="441"/>
      <c r="G62" s="441"/>
      <c r="H62" s="1"/>
      <c r="I62" s="1"/>
      <c r="J62" s="1"/>
      <c r="K62" s="1"/>
      <c r="L62" s="1"/>
      <c r="M62" s="1"/>
      <c r="N62" s="1"/>
      <c r="O62" s="1"/>
      <c r="P62" s="1"/>
      <c r="Q62" s="1"/>
      <c r="R62" s="1"/>
      <c r="S62" s="1"/>
      <c r="T62" s="1"/>
      <c r="U62" s="1"/>
      <c r="V62" s="1"/>
      <c r="W62" s="1"/>
      <c r="X62" s="1"/>
      <c r="Y62" s="1"/>
      <c r="Z62" s="1"/>
    </row>
    <row r="63" spans="1:26" ht="18.75">
      <c r="A63" s="584"/>
      <c r="B63" s="1211" t="s">
        <v>173</v>
      </c>
      <c r="C63" s="1049"/>
      <c r="D63" s="1049"/>
      <c r="E63" s="1049"/>
      <c r="F63" s="1049"/>
      <c r="G63" s="1049"/>
      <c r="H63" s="110">
        <f>H64+H85+H90+H98+H112</f>
        <v>0</v>
      </c>
      <c r="I63" s="110">
        <f>I64+I85+I90+I98+I112</f>
        <v>64</v>
      </c>
      <c r="J63" s="1"/>
      <c r="K63" s="1"/>
      <c r="L63" s="1"/>
      <c r="M63" s="1"/>
      <c r="N63" s="1"/>
      <c r="O63" s="1"/>
      <c r="P63" s="1"/>
      <c r="Q63" s="1"/>
      <c r="R63" s="1"/>
      <c r="S63" s="1"/>
      <c r="T63" s="1"/>
      <c r="U63" s="1"/>
      <c r="V63" s="1"/>
      <c r="W63" s="1"/>
      <c r="X63" s="1"/>
      <c r="Y63" s="1"/>
      <c r="Z63" s="1"/>
    </row>
    <row r="64" spans="1:26" ht="39.75" customHeight="1">
      <c r="A64" s="416" t="s">
        <v>177</v>
      </c>
      <c r="B64" s="1215" t="s">
        <v>178</v>
      </c>
      <c r="C64" s="1049"/>
      <c r="D64" s="1049"/>
      <c r="E64" s="1049"/>
      <c r="F64" s="1049"/>
      <c r="G64" s="1049"/>
      <c r="H64" s="110">
        <f>SUM(D65:D78)</f>
        <v>0</v>
      </c>
      <c r="I64" s="110">
        <f>COUNT(D65:D78)*2</f>
        <v>22</v>
      </c>
      <c r="J64" s="1"/>
      <c r="K64" s="1"/>
      <c r="L64" s="1"/>
      <c r="M64" s="1"/>
      <c r="N64" s="1"/>
      <c r="O64" s="1"/>
      <c r="P64" s="1"/>
      <c r="Q64" s="1"/>
      <c r="R64" s="1"/>
      <c r="S64" s="1"/>
      <c r="T64" s="1"/>
      <c r="U64" s="1"/>
      <c r="V64" s="1"/>
      <c r="W64" s="1"/>
      <c r="X64" s="1"/>
      <c r="Y64" s="1"/>
      <c r="Z64" s="1"/>
    </row>
    <row r="65" spans="1:26" ht="60">
      <c r="A65" s="413" t="s">
        <v>180</v>
      </c>
      <c r="B65" s="496" t="s">
        <v>181</v>
      </c>
      <c r="C65" s="342" t="s">
        <v>182</v>
      </c>
      <c r="D65" s="446">
        <v>0</v>
      </c>
      <c r="E65" s="440" t="s">
        <v>183</v>
      </c>
      <c r="F65" s="342" t="s">
        <v>184</v>
      </c>
      <c r="G65" s="441"/>
      <c r="H65" s="110"/>
      <c r="I65" s="110"/>
      <c r="J65" s="1"/>
      <c r="K65" s="1"/>
      <c r="L65" s="1"/>
      <c r="M65" s="1"/>
      <c r="N65" s="1"/>
      <c r="O65" s="1"/>
      <c r="P65" s="1"/>
      <c r="Q65" s="1"/>
      <c r="R65" s="1"/>
      <c r="S65" s="1"/>
      <c r="T65" s="1"/>
      <c r="U65" s="1"/>
      <c r="V65" s="1"/>
      <c r="W65" s="1"/>
      <c r="X65" s="1"/>
      <c r="Y65" s="1"/>
      <c r="Z65" s="1"/>
    </row>
    <row r="66" spans="1:26" ht="30">
      <c r="A66" s="413"/>
      <c r="B66" s="496"/>
      <c r="C66" s="489" t="s">
        <v>1927</v>
      </c>
      <c r="D66" s="446">
        <v>0</v>
      </c>
      <c r="E66" s="440" t="s">
        <v>183</v>
      </c>
      <c r="F66" s="441"/>
      <c r="G66" s="441"/>
      <c r="H66" s="110"/>
      <c r="I66" s="110"/>
      <c r="J66" s="1"/>
      <c r="K66" s="1"/>
      <c r="L66" s="1"/>
      <c r="M66" s="1"/>
      <c r="N66" s="1"/>
      <c r="O66" s="1"/>
      <c r="P66" s="1"/>
      <c r="Q66" s="1"/>
      <c r="R66" s="1"/>
      <c r="S66" s="1"/>
      <c r="T66" s="1"/>
      <c r="U66" s="1"/>
      <c r="V66" s="1"/>
      <c r="W66" s="1"/>
      <c r="X66" s="1"/>
      <c r="Y66" s="1"/>
      <c r="Z66" s="1"/>
    </row>
    <row r="67" spans="1:26" ht="15.75">
      <c r="A67" s="413"/>
      <c r="B67" s="441"/>
      <c r="C67" s="564" t="s">
        <v>1928</v>
      </c>
      <c r="D67" s="446">
        <v>0</v>
      </c>
      <c r="E67" s="440" t="s">
        <v>183</v>
      </c>
      <c r="F67" s="441"/>
      <c r="G67" s="441"/>
      <c r="H67" s="110"/>
      <c r="I67" s="110"/>
      <c r="J67" s="1"/>
      <c r="K67" s="1"/>
      <c r="L67" s="1"/>
      <c r="M67" s="1"/>
      <c r="N67" s="1"/>
      <c r="O67" s="1"/>
      <c r="P67" s="1"/>
      <c r="Q67" s="1"/>
      <c r="R67" s="1"/>
      <c r="S67" s="1"/>
      <c r="T67" s="1"/>
      <c r="U67" s="1"/>
      <c r="V67" s="1"/>
      <c r="W67" s="1"/>
      <c r="X67" s="1"/>
      <c r="Y67" s="1"/>
      <c r="Z67" s="1"/>
    </row>
    <row r="68" spans="1:26" ht="47.25">
      <c r="A68" s="413" t="s">
        <v>187</v>
      </c>
      <c r="B68" s="496" t="s">
        <v>188</v>
      </c>
      <c r="C68" s="308" t="s">
        <v>2121</v>
      </c>
      <c r="D68" s="446">
        <v>0</v>
      </c>
      <c r="E68" s="440" t="s">
        <v>183</v>
      </c>
      <c r="F68" s="441"/>
      <c r="G68" s="441"/>
      <c r="H68" s="110"/>
      <c r="I68" s="110"/>
      <c r="J68" s="1"/>
      <c r="K68" s="1"/>
      <c r="L68" s="1"/>
      <c r="M68" s="1"/>
      <c r="N68" s="1"/>
      <c r="O68" s="1"/>
      <c r="P68" s="1"/>
      <c r="Q68" s="1"/>
      <c r="R68" s="1"/>
      <c r="S68" s="1"/>
      <c r="T68" s="1"/>
      <c r="U68" s="1"/>
      <c r="V68" s="1"/>
      <c r="W68" s="1"/>
      <c r="X68" s="1"/>
      <c r="Y68" s="1"/>
      <c r="Z68" s="1"/>
    </row>
    <row r="69" spans="1:26">
      <c r="A69" s="413"/>
      <c r="B69" s="441"/>
      <c r="C69" s="493" t="s">
        <v>1929</v>
      </c>
      <c r="D69" s="446">
        <v>0</v>
      </c>
      <c r="E69" s="440" t="s">
        <v>183</v>
      </c>
      <c r="F69" s="441"/>
      <c r="G69" s="441"/>
      <c r="H69" s="110"/>
      <c r="I69" s="110"/>
      <c r="J69" s="1"/>
      <c r="K69" s="1"/>
      <c r="L69" s="1"/>
      <c r="M69" s="1"/>
      <c r="N69" s="1"/>
      <c r="O69" s="1"/>
      <c r="P69" s="1"/>
      <c r="Q69" s="1"/>
      <c r="R69" s="1"/>
      <c r="S69" s="1"/>
      <c r="T69" s="1"/>
      <c r="U69" s="1"/>
      <c r="V69" s="1"/>
      <c r="W69" s="1"/>
      <c r="X69" s="1"/>
      <c r="Y69" s="1"/>
      <c r="Z69" s="1"/>
    </row>
    <row r="70" spans="1:26" ht="30">
      <c r="A70" s="413"/>
      <c r="B70" s="441"/>
      <c r="C70" s="493" t="s">
        <v>2123</v>
      </c>
      <c r="D70" s="446">
        <v>0</v>
      </c>
      <c r="E70" s="440" t="s">
        <v>183</v>
      </c>
      <c r="F70" s="441"/>
      <c r="G70" s="441"/>
      <c r="H70" s="110"/>
      <c r="I70" s="110"/>
      <c r="J70" s="1"/>
      <c r="K70" s="1"/>
      <c r="L70" s="1"/>
      <c r="M70" s="1"/>
      <c r="N70" s="1"/>
      <c r="O70" s="1"/>
      <c r="P70" s="1"/>
      <c r="Q70" s="1"/>
      <c r="R70" s="1"/>
      <c r="S70" s="1"/>
      <c r="T70" s="1"/>
      <c r="U70" s="1"/>
      <c r="V70" s="1"/>
      <c r="W70" s="1"/>
      <c r="X70" s="1"/>
      <c r="Y70" s="1"/>
      <c r="Z70" s="1"/>
    </row>
    <row r="71" spans="1:26" ht="30">
      <c r="A71" s="413"/>
      <c r="B71" s="441"/>
      <c r="C71" s="493" t="s">
        <v>2124</v>
      </c>
      <c r="D71" s="446">
        <v>0</v>
      </c>
      <c r="E71" s="440" t="s">
        <v>183</v>
      </c>
      <c r="F71" s="441"/>
      <c r="G71" s="441"/>
      <c r="H71" s="110"/>
      <c r="I71" s="110"/>
      <c r="J71" s="1"/>
      <c r="K71" s="1"/>
      <c r="L71" s="1"/>
      <c r="M71" s="1"/>
      <c r="N71" s="1"/>
      <c r="O71" s="1"/>
      <c r="P71" s="1"/>
      <c r="Q71" s="1"/>
      <c r="R71" s="1"/>
      <c r="S71" s="1"/>
      <c r="T71" s="1"/>
      <c r="U71" s="1"/>
      <c r="V71" s="1"/>
      <c r="W71" s="1"/>
      <c r="X71" s="1"/>
      <c r="Y71" s="1"/>
      <c r="Z71" s="1"/>
    </row>
    <row r="72" spans="1:26" ht="47.25" hidden="1">
      <c r="A72" s="583" t="s">
        <v>202</v>
      </c>
      <c r="B72" s="496" t="s">
        <v>203</v>
      </c>
      <c r="C72" s="441"/>
      <c r="D72" s="446"/>
      <c r="E72" s="440"/>
      <c r="F72" s="441"/>
      <c r="G72" s="441"/>
      <c r="H72" s="1"/>
      <c r="I72" s="1"/>
      <c r="J72" s="1"/>
      <c r="K72" s="1"/>
      <c r="L72" s="1"/>
      <c r="M72" s="1"/>
      <c r="N72" s="1"/>
      <c r="O72" s="1"/>
      <c r="P72" s="1"/>
      <c r="Q72" s="1"/>
      <c r="R72" s="1"/>
      <c r="S72" s="1"/>
      <c r="T72" s="1"/>
      <c r="U72" s="1"/>
      <c r="V72" s="1"/>
      <c r="W72" s="1"/>
      <c r="X72" s="1"/>
      <c r="Y72" s="1"/>
      <c r="Z72" s="1"/>
    </row>
    <row r="73" spans="1:26" ht="47.25" hidden="1">
      <c r="A73" s="583" t="s">
        <v>205</v>
      </c>
      <c r="B73" s="496" t="s">
        <v>206</v>
      </c>
      <c r="C73" s="441"/>
      <c r="D73" s="446"/>
      <c r="E73" s="440"/>
      <c r="F73" s="441"/>
      <c r="G73" s="441"/>
      <c r="H73" s="1"/>
      <c r="I73" s="1"/>
      <c r="J73" s="1"/>
      <c r="K73" s="1"/>
      <c r="L73" s="1"/>
      <c r="M73" s="1"/>
      <c r="N73" s="1"/>
      <c r="O73" s="1"/>
      <c r="P73" s="1"/>
      <c r="Q73" s="1"/>
      <c r="R73" s="1"/>
      <c r="S73" s="1"/>
      <c r="T73" s="1"/>
      <c r="U73" s="1"/>
      <c r="V73" s="1"/>
      <c r="W73" s="1"/>
      <c r="X73" s="1"/>
      <c r="Y73" s="1"/>
      <c r="Z73" s="1"/>
    </row>
    <row r="74" spans="1:26" ht="105">
      <c r="A74" s="413" t="s">
        <v>208</v>
      </c>
      <c r="B74" s="496" t="s">
        <v>209</v>
      </c>
      <c r="C74" s="342" t="s">
        <v>2128</v>
      </c>
      <c r="D74" s="446">
        <v>0</v>
      </c>
      <c r="E74" s="454" t="s">
        <v>183</v>
      </c>
      <c r="F74" s="568" t="s">
        <v>2130</v>
      </c>
      <c r="G74" s="441"/>
      <c r="H74" s="110"/>
      <c r="I74" s="110"/>
      <c r="J74" s="1"/>
      <c r="K74" s="1"/>
      <c r="L74" s="1"/>
      <c r="M74" s="1"/>
      <c r="N74" s="1"/>
      <c r="O74" s="1"/>
      <c r="P74" s="1"/>
      <c r="Q74" s="1"/>
      <c r="R74" s="1"/>
      <c r="S74" s="1"/>
      <c r="T74" s="1"/>
      <c r="U74" s="1"/>
      <c r="V74" s="1"/>
      <c r="W74" s="1"/>
      <c r="X74" s="1"/>
      <c r="Y74" s="1"/>
      <c r="Z74" s="1"/>
    </row>
    <row r="75" spans="1:26" ht="30">
      <c r="A75" s="413"/>
      <c r="B75" s="496"/>
      <c r="C75" s="342" t="s">
        <v>2132</v>
      </c>
      <c r="D75" s="446">
        <v>0</v>
      </c>
      <c r="E75" s="454" t="s">
        <v>183</v>
      </c>
      <c r="F75" s="568"/>
      <c r="G75" s="441"/>
      <c r="H75" s="110"/>
      <c r="I75" s="110"/>
      <c r="J75" s="1"/>
      <c r="K75" s="1"/>
      <c r="L75" s="1"/>
      <c r="M75" s="1"/>
      <c r="N75" s="1"/>
      <c r="O75" s="1"/>
      <c r="P75" s="1"/>
      <c r="Q75" s="1"/>
      <c r="R75" s="1"/>
      <c r="S75" s="1"/>
      <c r="T75" s="1"/>
      <c r="U75" s="1"/>
      <c r="V75" s="1"/>
      <c r="W75" s="1"/>
      <c r="X75" s="1"/>
      <c r="Y75" s="1"/>
      <c r="Z75" s="1"/>
    </row>
    <row r="76" spans="1:26" ht="47.25">
      <c r="A76" s="413" t="s">
        <v>215</v>
      </c>
      <c r="B76" s="496" t="s">
        <v>216</v>
      </c>
      <c r="C76" s="489" t="s">
        <v>217</v>
      </c>
      <c r="D76" s="446">
        <v>0</v>
      </c>
      <c r="E76" s="454" t="s">
        <v>183</v>
      </c>
      <c r="F76" s="441"/>
      <c r="G76" s="441"/>
      <c r="H76" s="110"/>
      <c r="I76" s="110"/>
      <c r="J76" s="1"/>
      <c r="K76" s="1"/>
      <c r="L76" s="1"/>
      <c r="M76" s="1"/>
      <c r="N76" s="1"/>
      <c r="O76" s="1"/>
      <c r="P76" s="1"/>
      <c r="Q76" s="1"/>
      <c r="R76" s="1"/>
      <c r="S76" s="1"/>
      <c r="T76" s="1"/>
      <c r="U76" s="1"/>
      <c r="V76" s="1"/>
      <c r="W76" s="1"/>
      <c r="X76" s="1"/>
      <c r="Y76" s="1"/>
      <c r="Z76" s="1"/>
    </row>
    <row r="77" spans="1:26" ht="63" hidden="1">
      <c r="A77" s="583" t="s">
        <v>218</v>
      </c>
      <c r="B77" s="496" t="s">
        <v>219</v>
      </c>
      <c r="C77" s="441"/>
      <c r="D77" s="446"/>
      <c r="E77" s="440"/>
      <c r="F77" s="441"/>
      <c r="G77" s="441"/>
      <c r="H77" s="1"/>
      <c r="I77" s="1"/>
      <c r="J77" s="1"/>
      <c r="K77" s="1"/>
      <c r="L77" s="1"/>
      <c r="M77" s="1"/>
      <c r="N77" s="1"/>
      <c r="O77" s="1"/>
      <c r="P77" s="1"/>
      <c r="Q77" s="1"/>
      <c r="R77" s="1"/>
      <c r="S77" s="1"/>
      <c r="T77" s="1"/>
      <c r="U77" s="1"/>
      <c r="V77" s="1"/>
      <c r="W77" s="1"/>
      <c r="X77" s="1"/>
      <c r="Y77" s="1"/>
      <c r="Z77" s="1"/>
    </row>
    <row r="78" spans="1:26" ht="47.25">
      <c r="A78" s="413" t="s">
        <v>222</v>
      </c>
      <c r="B78" s="496" t="s">
        <v>223</v>
      </c>
      <c r="C78" s="308" t="s">
        <v>2135</v>
      </c>
      <c r="D78" s="446">
        <v>0</v>
      </c>
      <c r="E78" s="440" t="s">
        <v>183</v>
      </c>
      <c r="F78" s="441"/>
      <c r="G78" s="441"/>
      <c r="H78" s="110"/>
      <c r="I78" s="110"/>
      <c r="J78" s="1"/>
      <c r="K78" s="1"/>
      <c r="L78" s="1"/>
      <c r="M78" s="1"/>
      <c r="N78" s="1"/>
      <c r="O78" s="1"/>
      <c r="P78" s="1"/>
      <c r="Q78" s="1"/>
      <c r="R78" s="1"/>
      <c r="S78" s="1"/>
      <c r="T78" s="1"/>
      <c r="U78" s="1"/>
      <c r="V78" s="1"/>
      <c r="W78" s="1"/>
      <c r="X78" s="1"/>
      <c r="Y78" s="1"/>
      <c r="Z78" s="1"/>
    </row>
    <row r="79" spans="1:26" ht="39.75" hidden="1" customHeight="1">
      <c r="A79" s="585" t="s">
        <v>226</v>
      </c>
      <c r="B79" s="1215" t="s">
        <v>2136</v>
      </c>
      <c r="C79" s="1049"/>
      <c r="D79" s="1049"/>
      <c r="E79" s="1049"/>
      <c r="F79" s="1049"/>
      <c r="G79" s="1049"/>
      <c r="H79" s="1"/>
      <c r="I79" s="1"/>
      <c r="J79" s="1"/>
      <c r="K79" s="1"/>
      <c r="L79" s="1"/>
      <c r="M79" s="1"/>
      <c r="N79" s="1"/>
      <c r="O79" s="1"/>
      <c r="P79" s="1"/>
      <c r="Q79" s="1"/>
      <c r="R79" s="1"/>
      <c r="S79" s="1"/>
      <c r="T79" s="1"/>
      <c r="U79" s="1"/>
      <c r="V79" s="1"/>
      <c r="W79" s="1"/>
      <c r="X79" s="1"/>
      <c r="Y79" s="1"/>
      <c r="Z79" s="1"/>
    </row>
    <row r="80" spans="1:26" ht="47.25" hidden="1">
      <c r="A80" s="583" t="s">
        <v>229</v>
      </c>
      <c r="B80" s="564" t="s">
        <v>230</v>
      </c>
      <c r="C80" s="441"/>
      <c r="D80" s="439"/>
      <c r="E80" s="440"/>
      <c r="F80" s="441"/>
      <c r="G80" s="441"/>
      <c r="H80" s="1"/>
      <c r="I80" s="1"/>
      <c r="J80" s="1"/>
      <c r="K80" s="1"/>
      <c r="L80" s="1"/>
      <c r="M80" s="1"/>
      <c r="N80" s="1"/>
      <c r="O80" s="1"/>
      <c r="P80" s="1"/>
      <c r="Q80" s="1"/>
      <c r="R80" s="1"/>
      <c r="S80" s="1"/>
      <c r="T80" s="1"/>
      <c r="U80" s="1"/>
      <c r="V80" s="1"/>
      <c r="W80" s="1"/>
      <c r="X80" s="1"/>
      <c r="Y80" s="1"/>
      <c r="Z80" s="1"/>
    </row>
    <row r="81" spans="1:26" ht="78.75" hidden="1">
      <c r="A81" s="583" t="s">
        <v>239</v>
      </c>
      <c r="B81" s="564" t="s">
        <v>240</v>
      </c>
      <c r="C81" s="441"/>
      <c r="D81" s="439"/>
      <c r="E81" s="440"/>
      <c r="F81" s="441"/>
      <c r="G81" s="441"/>
      <c r="H81" s="1"/>
      <c r="I81" s="1"/>
      <c r="J81" s="1"/>
      <c r="K81" s="1"/>
      <c r="L81" s="1"/>
      <c r="M81" s="1"/>
      <c r="N81" s="1"/>
      <c r="O81" s="1"/>
      <c r="P81" s="1"/>
      <c r="Q81" s="1"/>
      <c r="R81" s="1"/>
      <c r="S81" s="1"/>
      <c r="T81" s="1"/>
      <c r="U81" s="1"/>
      <c r="V81" s="1"/>
      <c r="W81" s="1"/>
      <c r="X81" s="1"/>
      <c r="Y81" s="1"/>
      <c r="Z81" s="1"/>
    </row>
    <row r="82" spans="1:26" ht="63" hidden="1">
      <c r="A82" s="583" t="s">
        <v>242</v>
      </c>
      <c r="B82" s="494" t="s">
        <v>243</v>
      </c>
      <c r="C82" s="441"/>
      <c r="D82" s="439"/>
      <c r="E82" s="440"/>
      <c r="F82" s="441"/>
      <c r="G82" s="441"/>
      <c r="H82" s="1"/>
      <c r="I82" s="1"/>
      <c r="J82" s="1"/>
      <c r="K82" s="1"/>
      <c r="L82" s="1"/>
      <c r="M82" s="1"/>
      <c r="N82" s="1"/>
      <c r="O82" s="1"/>
      <c r="P82" s="1"/>
      <c r="Q82" s="1"/>
      <c r="R82" s="1"/>
      <c r="S82" s="1"/>
      <c r="T82" s="1"/>
      <c r="U82" s="1"/>
      <c r="V82" s="1"/>
      <c r="W82" s="1"/>
      <c r="X82" s="1"/>
      <c r="Y82" s="1"/>
      <c r="Z82" s="1"/>
    </row>
    <row r="83" spans="1:26" ht="47.25" hidden="1">
      <c r="A83" s="583" t="s">
        <v>250</v>
      </c>
      <c r="B83" s="492" t="s">
        <v>251</v>
      </c>
      <c r="C83" s="342"/>
      <c r="D83" s="439"/>
      <c r="E83" s="440"/>
      <c r="F83" s="441"/>
      <c r="G83" s="441"/>
      <c r="H83" s="1"/>
      <c r="I83" s="1"/>
      <c r="J83" s="1"/>
      <c r="K83" s="1"/>
      <c r="L83" s="1"/>
      <c r="M83" s="1"/>
      <c r="N83" s="1"/>
      <c r="O83" s="1"/>
      <c r="P83" s="1"/>
      <c r="Q83" s="1"/>
      <c r="R83" s="1"/>
      <c r="S83" s="1"/>
      <c r="T83" s="1"/>
      <c r="U83" s="1"/>
      <c r="V83" s="1"/>
      <c r="W83" s="1"/>
      <c r="X83" s="1"/>
      <c r="Y83" s="1"/>
      <c r="Z83" s="1"/>
    </row>
    <row r="84" spans="1:26" ht="47.25" hidden="1">
      <c r="A84" s="583" t="s">
        <v>252</v>
      </c>
      <c r="B84" s="495" t="s">
        <v>254</v>
      </c>
      <c r="C84" s="441"/>
      <c r="D84" s="439"/>
      <c r="E84" s="440"/>
      <c r="F84" s="441"/>
      <c r="G84" s="441"/>
      <c r="H84" s="1"/>
      <c r="I84" s="1"/>
      <c r="J84" s="1"/>
      <c r="K84" s="1"/>
      <c r="L84" s="1"/>
      <c r="M84" s="1"/>
      <c r="N84" s="1"/>
      <c r="O84" s="1"/>
      <c r="P84" s="1"/>
      <c r="Q84" s="1"/>
      <c r="R84" s="1"/>
      <c r="S84" s="1"/>
      <c r="T84" s="1"/>
      <c r="U84" s="1"/>
      <c r="V84" s="1"/>
      <c r="W84" s="1"/>
      <c r="X84" s="1"/>
      <c r="Y84" s="1"/>
      <c r="Z84" s="1"/>
    </row>
    <row r="85" spans="1:26" ht="39.75" customHeight="1">
      <c r="A85" s="417" t="s">
        <v>257</v>
      </c>
      <c r="B85" s="1215" t="s">
        <v>258</v>
      </c>
      <c r="C85" s="1049"/>
      <c r="D85" s="1049"/>
      <c r="E85" s="1049"/>
      <c r="F85" s="1049"/>
      <c r="G85" s="1049"/>
      <c r="H85" s="110">
        <f>SUM(D86:D88)</f>
        <v>0</v>
      </c>
      <c r="I85" s="110">
        <f>COUNT(D86:D88)*2</f>
        <v>6</v>
      </c>
      <c r="J85" s="1"/>
      <c r="K85" s="1"/>
      <c r="L85" s="1"/>
      <c r="M85" s="1"/>
      <c r="N85" s="1"/>
      <c r="O85" s="1"/>
      <c r="P85" s="1"/>
      <c r="Q85" s="1"/>
      <c r="R85" s="1"/>
      <c r="S85" s="1"/>
      <c r="T85" s="1"/>
      <c r="U85" s="1"/>
      <c r="V85" s="1"/>
      <c r="W85" s="1"/>
      <c r="X85" s="1"/>
      <c r="Y85" s="1"/>
      <c r="Z85" s="1"/>
    </row>
    <row r="86" spans="1:26" ht="31.5">
      <c r="A86" s="413" t="s">
        <v>265</v>
      </c>
      <c r="B86" s="564" t="s">
        <v>266</v>
      </c>
      <c r="C86" s="342" t="s">
        <v>2156</v>
      </c>
      <c r="D86" s="446">
        <v>0</v>
      </c>
      <c r="E86" s="440" t="s">
        <v>183</v>
      </c>
      <c r="F86" s="441"/>
      <c r="G86" s="441"/>
      <c r="H86" s="110"/>
      <c r="I86" s="110"/>
      <c r="J86" s="1"/>
      <c r="K86" s="1"/>
      <c r="L86" s="1"/>
      <c r="M86" s="1"/>
      <c r="N86" s="1"/>
      <c r="O86" s="1"/>
      <c r="P86" s="1"/>
      <c r="Q86" s="1"/>
      <c r="R86" s="1"/>
      <c r="S86" s="1"/>
      <c r="T86" s="1"/>
      <c r="U86" s="1"/>
      <c r="V86" s="1"/>
      <c r="W86" s="1"/>
      <c r="X86" s="1"/>
      <c r="Y86" s="1"/>
      <c r="Z86" s="1"/>
    </row>
    <row r="87" spans="1:26" ht="47.25">
      <c r="A87" s="413" t="s">
        <v>270</v>
      </c>
      <c r="B87" s="564" t="s">
        <v>271</v>
      </c>
      <c r="C87" s="342" t="s">
        <v>1940</v>
      </c>
      <c r="D87" s="446">
        <v>0</v>
      </c>
      <c r="E87" s="440" t="s">
        <v>27</v>
      </c>
      <c r="F87" s="441"/>
      <c r="G87" s="441"/>
      <c r="H87" s="110"/>
      <c r="I87" s="110"/>
      <c r="J87" s="1"/>
      <c r="K87" s="1"/>
      <c r="L87" s="1"/>
      <c r="M87" s="1"/>
      <c r="N87" s="1"/>
      <c r="O87" s="1"/>
      <c r="P87" s="1"/>
      <c r="Q87" s="1"/>
      <c r="R87" s="1"/>
      <c r="S87" s="1"/>
      <c r="T87" s="1"/>
      <c r="U87" s="1"/>
      <c r="V87" s="1"/>
      <c r="W87" s="1"/>
      <c r="X87" s="1"/>
      <c r="Y87" s="1"/>
      <c r="Z87" s="1"/>
    </row>
    <row r="88" spans="1:26" ht="63">
      <c r="A88" s="413" t="s">
        <v>273</v>
      </c>
      <c r="B88" s="564" t="s">
        <v>275</v>
      </c>
      <c r="C88" s="489" t="s">
        <v>276</v>
      </c>
      <c r="D88" s="446">
        <v>0</v>
      </c>
      <c r="E88" s="440" t="s">
        <v>1941</v>
      </c>
      <c r="F88" s="441"/>
      <c r="G88" s="441"/>
      <c r="H88" s="110"/>
      <c r="I88" s="110"/>
      <c r="J88" s="1"/>
      <c r="K88" s="1"/>
      <c r="L88" s="1"/>
      <c r="M88" s="1"/>
      <c r="N88" s="1"/>
      <c r="O88" s="1"/>
      <c r="P88" s="1"/>
      <c r="Q88" s="1"/>
      <c r="R88" s="1"/>
      <c r="S88" s="1"/>
      <c r="T88" s="1"/>
      <c r="U88" s="1"/>
      <c r="V88" s="1"/>
      <c r="W88" s="1"/>
      <c r="X88" s="1"/>
      <c r="Y88" s="1"/>
      <c r="Z88" s="1"/>
    </row>
    <row r="89" spans="1:26" ht="78.75" hidden="1">
      <c r="A89" s="583" t="s">
        <v>279</v>
      </c>
      <c r="B89" s="492" t="s">
        <v>280</v>
      </c>
      <c r="C89" s="441"/>
      <c r="D89" s="439"/>
      <c r="E89" s="440"/>
      <c r="F89" s="441"/>
      <c r="G89" s="441"/>
      <c r="H89" s="1"/>
      <c r="I89" s="1"/>
      <c r="J89" s="1"/>
      <c r="K89" s="1"/>
      <c r="L89" s="1"/>
      <c r="M89" s="1"/>
      <c r="N89" s="1"/>
      <c r="O89" s="1"/>
      <c r="P89" s="1"/>
      <c r="Q89" s="1"/>
      <c r="R89" s="1"/>
      <c r="S89" s="1"/>
      <c r="T89" s="1"/>
      <c r="U89" s="1"/>
      <c r="V89" s="1"/>
      <c r="W89" s="1"/>
      <c r="X89" s="1"/>
      <c r="Y89" s="1"/>
      <c r="Z89" s="1"/>
    </row>
    <row r="90" spans="1:26" ht="39.75" customHeight="1">
      <c r="A90" s="417" t="s">
        <v>283</v>
      </c>
      <c r="B90" s="1215" t="s">
        <v>284</v>
      </c>
      <c r="C90" s="1049"/>
      <c r="D90" s="1049"/>
      <c r="E90" s="1049"/>
      <c r="F90" s="1049"/>
      <c r="G90" s="1049"/>
      <c r="H90" s="110">
        <f>SUM(D91:D96)</f>
        <v>0</v>
      </c>
      <c r="I90" s="110">
        <f>COUNT(D91:D96)*2</f>
        <v>8</v>
      </c>
      <c r="J90" s="1"/>
      <c r="K90" s="1"/>
      <c r="L90" s="1"/>
      <c r="M90" s="1"/>
      <c r="N90" s="1"/>
      <c r="O90" s="1"/>
      <c r="P90" s="1"/>
      <c r="Q90" s="1"/>
      <c r="R90" s="1"/>
      <c r="S90" s="1"/>
      <c r="T90" s="1"/>
      <c r="U90" s="1"/>
      <c r="V90" s="1"/>
      <c r="W90" s="1"/>
      <c r="X90" s="1"/>
      <c r="Y90" s="1"/>
      <c r="Z90" s="1"/>
    </row>
    <row r="91" spans="1:26" ht="63">
      <c r="A91" s="413" t="s">
        <v>289</v>
      </c>
      <c r="B91" s="564" t="s">
        <v>291</v>
      </c>
      <c r="C91" s="342" t="s">
        <v>2163</v>
      </c>
      <c r="D91" s="446">
        <v>0</v>
      </c>
      <c r="E91" s="440" t="s">
        <v>63</v>
      </c>
      <c r="F91" s="441"/>
      <c r="G91" s="441"/>
      <c r="H91" s="110"/>
      <c r="I91" s="110"/>
      <c r="J91" s="1"/>
      <c r="K91" s="1"/>
      <c r="L91" s="1"/>
      <c r="M91" s="1"/>
      <c r="N91" s="1"/>
      <c r="O91" s="1"/>
      <c r="P91" s="1"/>
      <c r="Q91" s="1"/>
      <c r="R91" s="1"/>
      <c r="S91" s="1"/>
      <c r="T91" s="1"/>
      <c r="U91" s="1"/>
      <c r="V91" s="1"/>
      <c r="W91" s="1"/>
      <c r="X91" s="1"/>
      <c r="Y91" s="1"/>
      <c r="Z91" s="1"/>
    </row>
    <row r="92" spans="1:26" ht="47.25" hidden="1">
      <c r="A92" s="583" t="s">
        <v>293</v>
      </c>
      <c r="B92" s="564" t="s">
        <v>294</v>
      </c>
      <c r="C92" s="342"/>
      <c r="D92" s="446"/>
      <c r="E92" s="440"/>
      <c r="F92" s="441"/>
      <c r="G92" s="441"/>
      <c r="H92" s="1"/>
      <c r="I92" s="1"/>
      <c r="J92" s="1"/>
      <c r="K92" s="1"/>
      <c r="L92" s="1"/>
      <c r="M92" s="1"/>
      <c r="N92" s="1"/>
      <c r="O92" s="1"/>
      <c r="P92" s="1"/>
      <c r="Q92" s="1"/>
      <c r="R92" s="1"/>
      <c r="S92" s="1"/>
      <c r="T92" s="1"/>
      <c r="U92" s="1"/>
      <c r="V92" s="1"/>
      <c r="W92" s="1"/>
      <c r="X92" s="1"/>
      <c r="Y92" s="1"/>
      <c r="Z92" s="1"/>
    </row>
    <row r="93" spans="1:26" ht="31.5" hidden="1">
      <c r="A93" s="583" t="s">
        <v>296</v>
      </c>
      <c r="B93" s="564" t="s">
        <v>297</v>
      </c>
      <c r="C93" s="342"/>
      <c r="D93" s="446"/>
      <c r="E93" s="440"/>
      <c r="F93" s="441"/>
      <c r="G93" s="441"/>
      <c r="H93" s="1"/>
      <c r="I93" s="1"/>
      <c r="J93" s="1"/>
      <c r="K93" s="1"/>
      <c r="L93" s="1"/>
      <c r="M93" s="1"/>
      <c r="N93" s="1"/>
      <c r="O93" s="1"/>
      <c r="P93" s="1"/>
      <c r="Q93" s="1"/>
      <c r="R93" s="1"/>
      <c r="S93" s="1"/>
      <c r="T93" s="1"/>
      <c r="U93" s="1"/>
      <c r="V93" s="1"/>
      <c r="W93" s="1"/>
      <c r="X93" s="1"/>
      <c r="Y93" s="1"/>
      <c r="Z93" s="1"/>
    </row>
    <row r="94" spans="1:26" ht="63">
      <c r="A94" s="413" t="s">
        <v>298</v>
      </c>
      <c r="B94" s="564" t="s">
        <v>299</v>
      </c>
      <c r="C94" s="342" t="s">
        <v>2164</v>
      </c>
      <c r="D94" s="446">
        <v>0</v>
      </c>
      <c r="E94" s="440" t="s">
        <v>301</v>
      </c>
      <c r="F94" s="441"/>
      <c r="G94" s="441"/>
      <c r="H94" s="110"/>
      <c r="I94" s="110"/>
      <c r="J94" s="1"/>
      <c r="K94" s="1"/>
      <c r="L94" s="1"/>
      <c r="M94" s="1"/>
      <c r="N94" s="1"/>
      <c r="O94" s="1"/>
      <c r="P94" s="1"/>
      <c r="Q94" s="1"/>
      <c r="R94" s="1"/>
      <c r="S94" s="1"/>
      <c r="T94" s="1"/>
      <c r="U94" s="1"/>
      <c r="V94" s="1"/>
      <c r="W94" s="1"/>
      <c r="X94" s="1"/>
      <c r="Y94" s="1"/>
      <c r="Z94" s="1"/>
    </row>
    <row r="95" spans="1:26" ht="45">
      <c r="A95" s="413"/>
      <c r="B95" s="437"/>
      <c r="C95" s="342" t="s">
        <v>2165</v>
      </c>
      <c r="D95" s="446">
        <v>0</v>
      </c>
      <c r="E95" s="440" t="s">
        <v>326</v>
      </c>
      <c r="F95" s="441"/>
      <c r="G95" s="441"/>
      <c r="H95" s="110"/>
      <c r="I95" s="110"/>
      <c r="J95" s="1"/>
      <c r="K95" s="1"/>
      <c r="L95" s="1"/>
      <c r="M95" s="1"/>
      <c r="N95" s="1"/>
      <c r="O95" s="1"/>
      <c r="P95" s="1"/>
      <c r="Q95" s="1"/>
      <c r="R95" s="1"/>
      <c r="S95" s="1"/>
      <c r="T95" s="1"/>
      <c r="U95" s="1"/>
      <c r="V95" s="1"/>
      <c r="W95" s="1"/>
      <c r="X95" s="1"/>
      <c r="Y95" s="1"/>
      <c r="Z95" s="1"/>
    </row>
    <row r="96" spans="1:26" ht="47.25">
      <c r="A96" s="413" t="s">
        <v>309</v>
      </c>
      <c r="B96" s="566" t="s">
        <v>2166</v>
      </c>
      <c r="C96" s="487" t="s">
        <v>2167</v>
      </c>
      <c r="D96" s="446">
        <v>0</v>
      </c>
      <c r="E96" s="440" t="s">
        <v>183</v>
      </c>
      <c r="F96" s="441"/>
      <c r="G96" s="441"/>
      <c r="H96" s="110"/>
      <c r="I96" s="110"/>
      <c r="J96" s="1"/>
      <c r="K96" s="1"/>
      <c r="L96" s="1"/>
      <c r="M96" s="1"/>
      <c r="N96" s="1"/>
      <c r="O96" s="1"/>
      <c r="P96" s="1"/>
      <c r="Q96" s="1"/>
      <c r="R96" s="1"/>
      <c r="S96" s="1"/>
      <c r="T96" s="1"/>
      <c r="U96" s="1"/>
      <c r="V96" s="1"/>
      <c r="W96" s="1"/>
      <c r="X96" s="1"/>
      <c r="Y96" s="1"/>
      <c r="Z96" s="1"/>
    </row>
    <row r="97" spans="1:26" ht="15.75">
      <c r="A97" s="413"/>
      <c r="B97" s="566"/>
      <c r="C97" s="342"/>
      <c r="D97" s="439"/>
      <c r="E97" s="440"/>
      <c r="F97" s="441"/>
      <c r="G97" s="441"/>
      <c r="H97" s="110"/>
      <c r="I97" s="110"/>
      <c r="J97" s="1"/>
      <c r="K97" s="1"/>
      <c r="L97" s="1"/>
      <c r="M97" s="1"/>
      <c r="N97" s="1"/>
      <c r="O97" s="1"/>
      <c r="P97" s="1"/>
      <c r="Q97" s="1"/>
      <c r="R97" s="1"/>
      <c r="S97" s="1"/>
      <c r="T97" s="1"/>
      <c r="U97" s="1"/>
      <c r="V97" s="1"/>
      <c r="W97" s="1"/>
      <c r="X97" s="1"/>
      <c r="Y97" s="1"/>
      <c r="Z97" s="1"/>
    </row>
    <row r="98" spans="1:26" ht="39.75" customHeight="1">
      <c r="A98" s="417" t="s">
        <v>314</v>
      </c>
      <c r="B98" s="1215" t="s">
        <v>315</v>
      </c>
      <c r="C98" s="1049"/>
      <c r="D98" s="1049"/>
      <c r="E98" s="1049"/>
      <c r="F98" s="1049"/>
      <c r="G98" s="1049"/>
      <c r="H98" s="110">
        <f>SUM(D99:D110)</f>
        <v>0</v>
      </c>
      <c r="I98" s="110">
        <f>COUNT(D99:D110)*2</f>
        <v>22</v>
      </c>
      <c r="J98" s="1"/>
      <c r="K98" s="1"/>
      <c r="L98" s="1"/>
      <c r="M98" s="1"/>
      <c r="N98" s="1"/>
      <c r="O98" s="1"/>
      <c r="P98" s="1"/>
      <c r="Q98" s="1"/>
      <c r="R98" s="1"/>
      <c r="S98" s="1"/>
      <c r="T98" s="1"/>
      <c r="U98" s="1"/>
      <c r="V98" s="1"/>
      <c r="W98" s="1"/>
      <c r="X98" s="1"/>
      <c r="Y98" s="1"/>
      <c r="Z98" s="1"/>
    </row>
    <row r="99" spans="1:26" ht="63">
      <c r="A99" s="413" t="s">
        <v>321</v>
      </c>
      <c r="B99" s="564" t="s">
        <v>323</v>
      </c>
      <c r="C99" s="342" t="s">
        <v>2175</v>
      </c>
      <c r="D99" s="446">
        <v>0</v>
      </c>
      <c r="E99" s="440" t="s">
        <v>326</v>
      </c>
      <c r="F99" s="441"/>
      <c r="G99" s="441"/>
      <c r="H99" s="110"/>
      <c r="I99" s="110"/>
      <c r="J99" s="1"/>
      <c r="K99" s="1"/>
      <c r="L99" s="1"/>
      <c r="M99" s="1"/>
      <c r="N99" s="1"/>
      <c r="O99" s="1"/>
      <c r="P99" s="1"/>
      <c r="Q99" s="1"/>
      <c r="R99" s="1"/>
      <c r="S99" s="1"/>
      <c r="T99" s="1"/>
      <c r="U99" s="1"/>
      <c r="V99" s="1"/>
      <c r="W99" s="1"/>
      <c r="X99" s="1"/>
      <c r="Y99" s="1"/>
      <c r="Z99" s="1"/>
    </row>
    <row r="100" spans="1:26" ht="15.75">
      <c r="A100" s="413"/>
      <c r="B100" s="564"/>
      <c r="C100" s="487" t="s">
        <v>2177</v>
      </c>
      <c r="D100" s="446">
        <v>0</v>
      </c>
      <c r="E100" s="440" t="s">
        <v>326</v>
      </c>
      <c r="F100" s="441"/>
      <c r="G100" s="441"/>
      <c r="H100" s="110"/>
      <c r="I100" s="110"/>
      <c r="J100" s="1"/>
      <c r="K100" s="1"/>
      <c r="L100" s="1"/>
      <c r="M100" s="1"/>
      <c r="N100" s="1"/>
      <c r="O100" s="1"/>
      <c r="P100" s="1"/>
      <c r="Q100" s="1"/>
      <c r="R100" s="1"/>
      <c r="S100" s="1"/>
      <c r="T100" s="1"/>
      <c r="U100" s="1"/>
      <c r="V100" s="1"/>
      <c r="W100" s="1"/>
      <c r="X100" s="1"/>
      <c r="Y100" s="1"/>
      <c r="Z100" s="1"/>
    </row>
    <row r="101" spans="1:26" ht="15.75">
      <c r="A101" s="413"/>
      <c r="B101" s="564"/>
      <c r="C101" s="342" t="s">
        <v>2180</v>
      </c>
      <c r="D101" s="446">
        <v>0</v>
      </c>
      <c r="E101" s="440" t="s">
        <v>326</v>
      </c>
      <c r="F101" s="441"/>
      <c r="G101" s="441"/>
      <c r="H101" s="110"/>
      <c r="I101" s="110"/>
      <c r="J101" s="1"/>
      <c r="K101" s="1"/>
      <c r="L101" s="1"/>
      <c r="M101" s="1"/>
      <c r="N101" s="1"/>
      <c r="O101" s="1"/>
      <c r="P101" s="1"/>
      <c r="Q101" s="1"/>
      <c r="R101" s="1"/>
      <c r="S101" s="1"/>
      <c r="T101" s="1"/>
      <c r="U101" s="1"/>
      <c r="V101" s="1"/>
      <c r="W101" s="1"/>
      <c r="X101" s="1"/>
      <c r="Y101" s="1"/>
      <c r="Z101" s="1"/>
    </row>
    <row r="102" spans="1:26" ht="15.75">
      <c r="A102" s="413"/>
      <c r="B102" s="564"/>
      <c r="C102" s="342" t="s">
        <v>2182</v>
      </c>
      <c r="D102" s="446">
        <v>0</v>
      </c>
      <c r="E102" s="440" t="s">
        <v>326</v>
      </c>
      <c r="F102" s="441"/>
      <c r="G102" s="441"/>
      <c r="H102" s="110"/>
      <c r="I102" s="110"/>
      <c r="J102" s="1"/>
      <c r="K102" s="1"/>
      <c r="L102" s="1"/>
      <c r="M102" s="1"/>
      <c r="N102" s="1"/>
      <c r="O102" s="1"/>
      <c r="P102" s="1"/>
      <c r="Q102" s="1"/>
      <c r="R102" s="1"/>
      <c r="S102" s="1"/>
      <c r="T102" s="1"/>
      <c r="U102" s="1"/>
      <c r="V102" s="1"/>
      <c r="W102" s="1"/>
      <c r="X102" s="1"/>
      <c r="Y102" s="1"/>
      <c r="Z102" s="1"/>
    </row>
    <row r="103" spans="1:26" ht="15.75">
      <c r="A103" s="413"/>
      <c r="B103" s="564"/>
      <c r="C103" s="342" t="s">
        <v>2184</v>
      </c>
      <c r="D103" s="446">
        <v>0</v>
      </c>
      <c r="E103" s="440" t="s">
        <v>326</v>
      </c>
      <c r="F103" s="441"/>
      <c r="G103" s="441"/>
      <c r="H103" s="110"/>
      <c r="I103" s="110"/>
      <c r="J103" s="1"/>
      <c r="K103" s="1"/>
      <c r="L103" s="1"/>
      <c r="M103" s="1"/>
      <c r="N103" s="1"/>
      <c r="O103" s="1"/>
      <c r="P103" s="1"/>
      <c r="Q103" s="1"/>
      <c r="R103" s="1"/>
      <c r="S103" s="1"/>
      <c r="T103" s="1"/>
      <c r="U103" s="1"/>
      <c r="V103" s="1"/>
      <c r="W103" s="1"/>
      <c r="X103" s="1"/>
      <c r="Y103" s="1"/>
      <c r="Z103" s="1"/>
    </row>
    <row r="104" spans="1:26" ht="15.75">
      <c r="A104" s="413"/>
      <c r="B104" s="564"/>
      <c r="C104" s="342" t="s">
        <v>2187</v>
      </c>
      <c r="D104" s="446">
        <v>0</v>
      </c>
      <c r="E104" s="440" t="s">
        <v>326</v>
      </c>
      <c r="F104" s="441"/>
      <c r="G104" s="441"/>
      <c r="H104" s="110"/>
      <c r="I104" s="110"/>
      <c r="J104" s="1"/>
      <c r="K104" s="1"/>
      <c r="L104" s="1"/>
      <c r="M104" s="1"/>
      <c r="N104" s="1"/>
      <c r="O104" s="1"/>
      <c r="P104" s="1"/>
      <c r="Q104" s="1"/>
      <c r="R104" s="1"/>
      <c r="S104" s="1"/>
      <c r="T104" s="1"/>
      <c r="U104" s="1"/>
      <c r="V104" s="1"/>
      <c r="W104" s="1"/>
      <c r="X104" s="1"/>
      <c r="Y104" s="1"/>
      <c r="Z104" s="1"/>
    </row>
    <row r="105" spans="1:26" ht="15.75">
      <c r="A105" s="413"/>
      <c r="B105" s="564"/>
      <c r="C105" s="342" t="s">
        <v>2085</v>
      </c>
      <c r="D105" s="446">
        <v>0</v>
      </c>
      <c r="E105" s="440" t="s">
        <v>326</v>
      </c>
      <c r="F105" s="441"/>
      <c r="G105" s="441"/>
      <c r="H105" s="110"/>
      <c r="I105" s="110"/>
      <c r="J105" s="1"/>
      <c r="K105" s="1"/>
      <c r="L105" s="1"/>
      <c r="M105" s="1"/>
      <c r="N105" s="1"/>
      <c r="O105" s="1"/>
      <c r="P105" s="1"/>
      <c r="Q105" s="1"/>
      <c r="R105" s="1"/>
      <c r="S105" s="1"/>
      <c r="T105" s="1"/>
      <c r="U105" s="1"/>
      <c r="V105" s="1"/>
      <c r="W105" s="1"/>
      <c r="X105" s="1"/>
      <c r="Y105" s="1"/>
      <c r="Z105" s="1"/>
    </row>
    <row r="106" spans="1:26" ht="15.75">
      <c r="A106" s="413"/>
      <c r="B106" s="564"/>
      <c r="C106" s="342" t="s">
        <v>2190</v>
      </c>
      <c r="D106" s="446">
        <v>0</v>
      </c>
      <c r="E106" s="440" t="s">
        <v>326</v>
      </c>
      <c r="F106" s="441"/>
      <c r="G106" s="441"/>
      <c r="H106" s="110"/>
      <c r="I106" s="110"/>
      <c r="J106" s="1"/>
      <c r="K106" s="1"/>
      <c r="L106" s="1"/>
      <c r="M106" s="1"/>
      <c r="N106" s="1"/>
      <c r="O106" s="1"/>
      <c r="P106" s="1"/>
      <c r="Q106" s="1"/>
      <c r="R106" s="1"/>
      <c r="S106" s="1"/>
      <c r="T106" s="1"/>
      <c r="U106" s="1"/>
      <c r="V106" s="1"/>
      <c r="W106" s="1"/>
      <c r="X106" s="1"/>
      <c r="Y106" s="1"/>
      <c r="Z106" s="1"/>
    </row>
    <row r="107" spans="1:26" ht="47.25">
      <c r="A107" s="413" t="s">
        <v>328</v>
      </c>
      <c r="B107" s="564" t="s">
        <v>329</v>
      </c>
      <c r="C107" s="489" t="s">
        <v>330</v>
      </c>
      <c r="D107" s="446">
        <v>0</v>
      </c>
      <c r="E107" s="440" t="s">
        <v>326</v>
      </c>
      <c r="F107" s="441"/>
      <c r="G107" s="441"/>
      <c r="H107" s="110"/>
      <c r="I107" s="110"/>
      <c r="J107" s="1"/>
      <c r="K107" s="1"/>
      <c r="L107" s="1"/>
      <c r="M107" s="1"/>
      <c r="N107" s="1"/>
      <c r="O107" s="1"/>
      <c r="P107" s="1"/>
      <c r="Q107" s="1"/>
      <c r="R107" s="1"/>
      <c r="S107" s="1"/>
      <c r="T107" s="1"/>
      <c r="U107" s="1"/>
      <c r="V107" s="1"/>
      <c r="W107" s="1"/>
      <c r="X107" s="1"/>
      <c r="Y107" s="1"/>
      <c r="Z107" s="1"/>
    </row>
    <row r="108" spans="1:26" ht="47.25">
      <c r="A108" s="413" t="s">
        <v>331</v>
      </c>
      <c r="B108" s="492" t="s">
        <v>332</v>
      </c>
      <c r="C108" s="489" t="s">
        <v>333</v>
      </c>
      <c r="D108" s="446">
        <v>0</v>
      </c>
      <c r="E108" s="440" t="s">
        <v>326</v>
      </c>
      <c r="F108" s="441"/>
      <c r="G108" s="441"/>
      <c r="H108" s="110"/>
      <c r="I108" s="110"/>
      <c r="J108" s="1"/>
      <c r="K108" s="1"/>
      <c r="L108" s="1"/>
      <c r="M108" s="1"/>
      <c r="N108" s="1"/>
      <c r="O108" s="1"/>
      <c r="P108" s="1"/>
      <c r="Q108" s="1"/>
      <c r="R108" s="1"/>
      <c r="S108" s="1"/>
      <c r="T108" s="1"/>
      <c r="U108" s="1"/>
      <c r="V108" s="1"/>
      <c r="W108" s="1"/>
      <c r="X108" s="1"/>
      <c r="Y108" s="1"/>
      <c r="Z108" s="1"/>
    </row>
    <row r="109" spans="1:26" ht="63" hidden="1">
      <c r="A109" s="583" t="s">
        <v>334</v>
      </c>
      <c r="B109" s="564" t="s">
        <v>335</v>
      </c>
      <c r="C109" s="308"/>
      <c r="D109" s="446"/>
      <c r="E109" s="440"/>
      <c r="F109" s="441"/>
      <c r="G109" s="441"/>
      <c r="H109" s="1"/>
      <c r="I109" s="1"/>
      <c r="J109" s="1"/>
      <c r="K109" s="1"/>
      <c r="L109" s="1"/>
      <c r="M109" s="1"/>
      <c r="N109" s="1"/>
      <c r="O109" s="1"/>
      <c r="P109" s="1"/>
      <c r="Q109" s="1"/>
      <c r="R109" s="1"/>
      <c r="S109" s="1"/>
      <c r="T109" s="1"/>
      <c r="U109" s="1"/>
      <c r="V109" s="1"/>
      <c r="W109" s="1"/>
      <c r="X109" s="1"/>
      <c r="Y109" s="1"/>
      <c r="Z109" s="1"/>
    </row>
    <row r="110" spans="1:26" ht="63">
      <c r="A110" s="413" t="s">
        <v>338</v>
      </c>
      <c r="B110" s="564" t="s">
        <v>339</v>
      </c>
      <c r="C110" s="342" t="s">
        <v>340</v>
      </c>
      <c r="D110" s="446">
        <v>0</v>
      </c>
      <c r="E110" s="440" t="s">
        <v>337</v>
      </c>
      <c r="F110" s="441"/>
      <c r="G110" s="441"/>
      <c r="H110" s="110"/>
      <c r="I110" s="110"/>
      <c r="J110" s="1"/>
      <c r="K110" s="1"/>
      <c r="L110" s="1"/>
      <c r="M110" s="1"/>
      <c r="N110" s="1"/>
      <c r="O110" s="1"/>
      <c r="P110" s="1"/>
      <c r="Q110" s="1"/>
      <c r="R110" s="1"/>
      <c r="S110" s="1"/>
      <c r="T110" s="1"/>
      <c r="U110" s="1"/>
      <c r="V110" s="1"/>
      <c r="W110" s="1"/>
      <c r="X110" s="1"/>
      <c r="Y110" s="1"/>
      <c r="Z110" s="1"/>
    </row>
    <row r="111" spans="1:26" ht="63" hidden="1">
      <c r="A111" s="583" t="s">
        <v>341</v>
      </c>
      <c r="B111" s="567" t="s">
        <v>342</v>
      </c>
      <c r="C111" s="441"/>
      <c r="D111" s="439"/>
      <c r="E111" s="440"/>
      <c r="F111" s="441"/>
      <c r="G111" s="441"/>
      <c r="H111" s="1"/>
      <c r="I111" s="1"/>
      <c r="J111" s="1"/>
      <c r="K111" s="1"/>
      <c r="L111" s="1"/>
      <c r="M111" s="1"/>
      <c r="N111" s="1"/>
      <c r="O111" s="1"/>
      <c r="P111" s="1"/>
      <c r="Q111" s="1"/>
      <c r="R111" s="1"/>
      <c r="S111" s="1"/>
      <c r="T111" s="1"/>
      <c r="U111" s="1"/>
      <c r="V111" s="1"/>
      <c r="W111" s="1"/>
      <c r="X111" s="1"/>
      <c r="Y111" s="1"/>
      <c r="Z111" s="1"/>
    </row>
    <row r="112" spans="1:26" ht="15.75">
      <c r="A112" s="759" t="s">
        <v>5383</v>
      </c>
      <c r="B112" s="1042" t="s">
        <v>4386</v>
      </c>
      <c r="C112" s="1043"/>
      <c r="D112" s="1043"/>
      <c r="E112" s="1043"/>
      <c r="F112" s="1043"/>
      <c r="G112" s="1047"/>
      <c r="H112" s="797">
        <f>SUM(D113:D124)</f>
        <v>0</v>
      </c>
      <c r="I112" s="797">
        <f>COUNT(D113:D124)*2</f>
        <v>6</v>
      </c>
      <c r="J112" s="1"/>
      <c r="K112" s="1"/>
      <c r="L112" s="1"/>
      <c r="M112" s="1"/>
      <c r="N112" s="1"/>
      <c r="O112" s="1"/>
      <c r="P112" s="1"/>
      <c r="Q112" s="1"/>
      <c r="R112" s="1"/>
      <c r="S112" s="1"/>
      <c r="T112" s="1"/>
      <c r="U112" s="1"/>
      <c r="V112" s="1"/>
      <c r="W112" s="1"/>
      <c r="X112" s="1"/>
      <c r="Y112" s="1"/>
      <c r="Z112" s="1"/>
    </row>
    <row r="113" spans="1:26" ht="105" hidden="1">
      <c r="A113" s="761" t="s">
        <v>4387</v>
      </c>
      <c r="B113" s="378" t="s">
        <v>4388</v>
      </c>
      <c r="C113" s="378" t="s">
        <v>5384</v>
      </c>
      <c r="D113" s="803"/>
      <c r="E113" s="749"/>
      <c r="F113" s="378" t="s">
        <v>5385</v>
      </c>
      <c r="G113" s="784"/>
      <c r="H113" s="797"/>
      <c r="I113" s="797"/>
      <c r="J113" s="1"/>
      <c r="K113" s="1"/>
      <c r="L113" s="1"/>
      <c r="M113" s="1"/>
      <c r="N113" s="1"/>
      <c r="O113" s="1"/>
      <c r="P113" s="1"/>
      <c r="Q113" s="1"/>
      <c r="R113" s="1"/>
      <c r="S113" s="1"/>
      <c r="T113" s="1"/>
      <c r="U113" s="1"/>
      <c r="V113" s="1"/>
      <c r="W113" s="1"/>
      <c r="X113" s="1"/>
      <c r="Y113" s="1"/>
      <c r="Z113" s="1"/>
    </row>
    <row r="114" spans="1:26" ht="45" hidden="1">
      <c r="A114" s="761" t="s">
        <v>4389</v>
      </c>
      <c r="B114" s="378" t="s">
        <v>4390</v>
      </c>
      <c r="C114" s="378" t="s">
        <v>5386</v>
      </c>
      <c r="D114" s="803"/>
      <c r="E114" s="749"/>
      <c r="F114" s="378" t="s">
        <v>5387</v>
      </c>
      <c r="G114" s="784"/>
      <c r="H114" s="797"/>
      <c r="I114" s="797"/>
      <c r="J114" s="1"/>
      <c r="K114" s="1"/>
      <c r="L114" s="1"/>
      <c r="M114" s="1"/>
      <c r="N114" s="1"/>
      <c r="O114" s="1"/>
      <c r="P114" s="1"/>
      <c r="Q114" s="1"/>
      <c r="R114" s="1"/>
      <c r="S114" s="1"/>
      <c r="T114" s="1"/>
      <c r="U114" s="1"/>
      <c r="V114" s="1"/>
      <c r="W114" s="1"/>
      <c r="X114" s="1"/>
      <c r="Y114" s="1"/>
      <c r="Z114" s="1"/>
    </row>
    <row r="115" spans="1:26" ht="180" hidden="1">
      <c r="A115" s="761" t="s">
        <v>4391</v>
      </c>
      <c r="B115" s="378" t="s">
        <v>4392</v>
      </c>
      <c r="C115" s="378" t="s">
        <v>5388</v>
      </c>
      <c r="D115" s="803"/>
      <c r="E115" s="749"/>
      <c r="F115" s="378" t="s">
        <v>5389</v>
      </c>
      <c r="G115" s="784"/>
      <c r="H115" s="797"/>
      <c r="I115" s="797"/>
      <c r="J115" s="1"/>
      <c r="K115" s="1"/>
      <c r="L115" s="1"/>
      <c r="M115" s="1"/>
      <c r="N115" s="1"/>
      <c r="O115" s="1"/>
      <c r="P115" s="1"/>
      <c r="Q115" s="1"/>
      <c r="R115" s="1"/>
      <c r="S115" s="1"/>
      <c r="T115" s="1"/>
      <c r="U115" s="1"/>
      <c r="V115" s="1"/>
      <c r="W115" s="1"/>
      <c r="X115" s="1"/>
      <c r="Y115" s="1"/>
      <c r="Z115" s="1"/>
    </row>
    <row r="116" spans="1:26" ht="105" hidden="1">
      <c r="A116" s="761" t="s">
        <v>4393</v>
      </c>
      <c r="B116" s="378" t="s">
        <v>4394</v>
      </c>
      <c r="C116" s="378" t="s">
        <v>5390</v>
      </c>
      <c r="D116" s="803"/>
      <c r="E116" s="749"/>
      <c r="F116" s="378" t="s">
        <v>5391</v>
      </c>
      <c r="G116" s="784"/>
      <c r="H116" s="797"/>
      <c r="I116" s="797"/>
      <c r="J116" s="1"/>
      <c r="K116" s="1"/>
      <c r="L116" s="1"/>
      <c r="M116" s="1"/>
      <c r="N116" s="1"/>
      <c r="O116" s="1"/>
      <c r="P116" s="1"/>
      <c r="Q116" s="1"/>
      <c r="R116" s="1"/>
      <c r="S116" s="1"/>
      <c r="T116" s="1"/>
      <c r="U116" s="1"/>
      <c r="V116" s="1"/>
      <c r="W116" s="1"/>
      <c r="X116" s="1"/>
      <c r="Y116" s="1"/>
      <c r="Z116" s="1"/>
    </row>
    <row r="117" spans="1:26" ht="180" hidden="1">
      <c r="A117" s="761" t="s">
        <v>4395</v>
      </c>
      <c r="B117" s="378" t="s">
        <v>4396</v>
      </c>
      <c r="C117" s="378" t="s">
        <v>5392</v>
      </c>
      <c r="D117" s="803"/>
      <c r="E117" s="749"/>
      <c r="F117" s="378" t="s">
        <v>5393</v>
      </c>
      <c r="G117" s="784"/>
      <c r="H117" s="797"/>
      <c r="I117" s="797"/>
      <c r="J117" s="1"/>
      <c r="K117" s="1"/>
      <c r="L117" s="1"/>
      <c r="M117" s="1"/>
      <c r="N117" s="1"/>
      <c r="O117" s="1"/>
      <c r="P117" s="1"/>
      <c r="Q117" s="1"/>
      <c r="R117" s="1"/>
      <c r="S117" s="1"/>
      <c r="T117" s="1"/>
      <c r="U117" s="1"/>
      <c r="V117" s="1"/>
      <c r="W117" s="1"/>
      <c r="X117" s="1"/>
      <c r="Y117" s="1"/>
      <c r="Z117" s="1"/>
    </row>
    <row r="118" spans="1:26" ht="45">
      <c r="A118" s="759" t="s">
        <v>4397</v>
      </c>
      <c r="B118" s="823" t="s">
        <v>4398</v>
      </c>
      <c r="C118" s="316" t="s">
        <v>1552</v>
      </c>
      <c r="D118" s="796">
        <v>0</v>
      </c>
      <c r="E118" s="810" t="s">
        <v>137</v>
      </c>
      <c r="F118" s="760"/>
      <c r="G118" s="804"/>
      <c r="H118" s="797"/>
      <c r="I118" s="797"/>
      <c r="J118" s="1"/>
      <c r="K118" s="1"/>
      <c r="L118" s="1"/>
      <c r="M118" s="1"/>
      <c r="N118" s="1"/>
      <c r="O118" s="1"/>
      <c r="P118" s="1"/>
      <c r="Q118" s="1"/>
      <c r="R118" s="1"/>
      <c r="S118" s="1"/>
      <c r="T118" s="1"/>
      <c r="U118" s="1"/>
      <c r="V118" s="1"/>
      <c r="W118" s="1"/>
      <c r="X118" s="1"/>
      <c r="Y118" s="1"/>
      <c r="Z118" s="1"/>
    </row>
    <row r="119" spans="1:26" ht="45">
      <c r="A119" s="759"/>
      <c r="B119" s="823"/>
      <c r="C119" s="316" t="s">
        <v>1558</v>
      </c>
      <c r="D119" s="796">
        <v>0</v>
      </c>
      <c r="E119" s="810" t="s">
        <v>87</v>
      </c>
      <c r="F119" s="760"/>
      <c r="G119" s="804"/>
      <c r="H119" s="797"/>
      <c r="I119" s="797"/>
      <c r="J119" s="1"/>
      <c r="K119" s="1"/>
      <c r="L119" s="1"/>
      <c r="M119" s="1"/>
      <c r="N119" s="1"/>
      <c r="O119" s="1"/>
      <c r="P119" s="1"/>
      <c r="Q119" s="1"/>
      <c r="R119" s="1"/>
      <c r="S119" s="1"/>
      <c r="T119" s="1"/>
      <c r="U119" s="1"/>
      <c r="V119" s="1"/>
      <c r="W119" s="1"/>
      <c r="X119" s="1"/>
      <c r="Y119" s="1"/>
      <c r="Z119" s="1"/>
    </row>
    <row r="120" spans="1:26" ht="75">
      <c r="A120" s="759" t="s">
        <v>5394</v>
      </c>
      <c r="B120" s="823" t="s">
        <v>4400</v>
      </c>
      <c r="C120" s="823" t="s">
        <v>1395</v>
      </c>
      <c r="D120" s="839">
        <v>0</v>
      </c>
      <c r="E120" s="304" t="s">
        <v>780</v>
      </c>
      <c r="F120" s="760"/>
      <c r="G120" s="804"/>
      <c r="H120" s="797"/>
      <c r="I120" s="797"/>
      <c r="J120" s="1"/>
      <c r="K120" s="1"/>
      <c r="L120" s="1"/>
      <c r="M120" s="1"/>
      <c r="N120" s="1"/>
      <c r="O120" s="1"/>
      <c r="P120" s="1"/>
      <c r="Q120" s="1"/>
      <c r="R120" s="1"/>
      <c r="S120" s="1"/>
      <c r="T120" s="1"/>
      <c r="U120" s="1"/>
      <c r="V120" s="1"/>
      <c r="W120" s="1"/>
      <c r="X120" s="1"/>
      <c r="Y120" s="1"/>
      <c r="Z120" s="1"/>
    </row>
    <row r="121" spans="1:26" ht="90" hidden="1">
      <c r="A121" s="761" t="s">
        <v>4401</v>
      </c>
      <c r="B121" s="378" t="s">
        <v>4402</v>
      </c>
      <c r="C121" s="378" t="s">
        <v>5395</v>
      </c>
      <c r="D121" s="803"/>
      <c r="E121" s="749"/>
      <c r="F121" s="378" t="s">
        <v>5396</v>
      </c>
      <c r="G121" s="784"/>
      <c r="H121" s="797"/>
      <c r="I121" s="797"/>
      <c r="J121" s="1"/>
      <c r="K121" s="1"/>
      <c r="L121" s="1"/>
      <c r="M121" s="1"/>
      <c r="N121" s="1"/>
      <c r="O121" s="1"/>
      <c r="P121" s="1"/>
      <c r="Q121" s="1"/>
      <c r="R121" s="1"/>
      <c r="S121" s="1"/>
      <c r="T121" s="1"/>
      <c r="U121" s="1"/>
      <c r="V121" s="1"/>
      <c r="W121" s="1"/>
      <c r="X121" s="1"/>
      <c r="Y121" s="1"/>
      <c r="Z121" s="1"/>
    </row>
    <row r="122" spans="1:26" ht="195" hidden="1">
      <c r="A122" s="761" t="s">
        <v>4403</v>
      </c>
      <c r="B122" s="378" t="s">
        <v>4404</v>
      </c>
      <c r="C122" s="378" t="s">
        <v>5397</v>
      </c>
      <c r="D122" s="803"/>
      <c r="E122" s="749"/>
      <c r="F122" s="378" t="s">
        <v>5398</v>
      </c>
      <c r="G122" s="784"/>
      <c r="H122" s="797"/>
      <c r="I122" s="797"/>
      <c r="J122" s="1"/>
      <c r="K122" s="1"/>
      <c r="L122" s="1"/>
      <c r="M122" s="1"/>
      <c r="N122" s="1"/>
      <c r="O122" s="1"/>
      <c r="P122" s="1"/>
      <c r="Q122" s="1"/>
      <c r="R122" s="1"/>
      <c r="S122" s="1"/>
      <c r="T122" s="1"/>
      <c r="U122" s="1"/>
      <c r="V122" s="1"/>
      <c r="W122" s="1"/>
      <c r="X122" s="1"/>
      <c r="Y122" s="1"/>
      <c r="Z122" s="1"/>
    </row>
    <row r="123" spans="1:26" ht="180" hidden="1">
      <c r="A123" s="761" t="s">
        <v>4405</v>
      </c>
      <c r="B123" s="378" t="s">
        <v>4406</v>
      </c>
      <c r="C123" s="378" t="s">
        <v>5399</v>
      </c>
      <c r="D123" s="803"/>
      <c r="E123" s="749"/>
      <c r="F123" s="378" t="s">
        <v>5400</v>
      </c>
      <c r="G123" s="784"/>
      <c r="H123" s="797"/>
      <c r="I123" s="797"/>
      <c r="J123" s="1"/>
      <c r="K123" s="1"/>
      <c r="L123" s="1"/>
      <c r="M123" s="1"/>
      <c r="N123" s="1"/>
      <c r="O123" s="1"/>
      <c r="P123" s="1"/>
      <c r="Q123" s="1"/>
      <c r="R123" s="1"/>
      <c r="S123" s="1"/>
      <c r="T123" s="1"/>
      <c r="U123" s="1"/>
      <c r="V123" s="1"/>
      <c r="W123" s="1"/>
      <c r="X123" s="1"/>
      <c r="Y123" s="1"/>
      <c r="Z123" s="1"/>
    </row>
    <row r="124" spans="1:26" ht="60" hidden="1">
      <c r="A124" s="761" t="s">
        <v>4407</v>
      </c>
      <c r="B124" s="378" t="s">
        <v>4408</v>
      </c>
      <c r="C124" s="378" t="s">
        <v>5401</v>
      </c>
      <c r="D124" s="805"/>
      <c r="E124" s="740"/>
      <c r="F124" s="378" t="s">
        <v>5402</v>
      </c>
      <c r="G124" s="784"/>
      <c r="H124" s="797"/>
      <c r="I124" s="797"/>
      <c r="J124" s="1"/>
      <c r="K124" s="1"/>
      <c r="L124" s="1"/>
      <c r="M124" s="1"/>
      <c r="N124" s="1"/>
      <c r="O124" s="1"/>
      <c r="P124" s="1"/>
      <c r="Q124" s="1"/>
      <c r="R124" s="1"/>
      <c r="S124" s="1"/>
      <c r="T124" s="1"/>
      <c r="U124" s="1"/>
      <c r="V124" s="1"/>
      <c r="W124" s="1"/>
      <c r="X124" s="1"/>
      <c r="Y124" s="1"/>
      <c r="Z124" s="1"/>
    </row>
    <row r="125" spans="1:26" ht="18.75">
      <c r="A125" s="806"/>
      <c r="B125" s="1216" t="s">
        <v>345</v>
      </c>
      <c r="C125" s="1217"/>
      <c r="D125" s="1217"/>
      <c r="E125" s="1217"/>
      <c r="F125" s="1217"/>
      <c r="G125" s="1217"/>
      <c r="H125" s="797">
        <f>H126+H153+H168+H176+H184+H196+H209</f>
        <v>0</v>
      </c>
      <c r="I125" s="797">
        <f>I126+I153+I168+I176+I184+I196+I209</f>
        <v>170</v>
      </c>
      <c r="J125" s="1"/>
      <c r="K125" s="1"/>
      <c r="L125" s="1"/>
      <c r="M125" s="1"/>
      <c r="N125" s="1"/>
      <c r="O125" s="1"/>
      <c r="P125" s="1"/>
      <c r="Q125" s="1"/>
      <c r="R125" s="1"/>
      <c r="S125" s="1"/>
      <c r="T125" s="1"/>
      <c r="U125" s="1"/>
      <c r="V125" s="1"/>
      <c r="W125" s="1"/>
      <c r="X125" s="1"/>
      <c r="Y125" s="1"/>
      <c r="Z125" s="1"/>
    </row>
    <row r="126" spans="1:26" ht="39.75" customHeight="1">
      <c r="A126" s="413" t="s">
        <v>355</v>
      </c>
      <c r="B126" s="1214" t="s">
        <v>356</v>
      </c>
      <c r="C126" s="1049"/>
      <c r="D126" s="1049"/>
      <c r="E126" s="1049"/>
      <c r="F126" s="1049"/>
      <c r="G126" s="1049"/>
      <c r="H126" s="110">
        <f>SUM(D127:D152)</f>
        <v>0</v>
      </c>
      <c r="I126" s="110">
        <f>COUNT(D127:D152)*2</f>
        <v>52</v>
      </c>
      <c r="J126" s="1"/>
      <c r="K126" s="1"/>
      <c r="L126" s="1"/>
      <c r="M126" s="1"/>
      <c r="N126" s="1"/>
      <c r="O126" s="1"/>
      <c r="P126" s="1"/>
      <c r="Q126" s="1"/>
      <c r="R126" s="1"/>
      <c r="S126" s="1"/>
      <c r="T126" s="1"/>
      <c r="U126" s="1"/>
      <c r="V126" s="1"/>
      <c r="W126" s="1"/>
      <c r="X126" s="1"/>
      <c r="Y126" s="1"/>
      <c r="Z126" s="1"/>
    </row>
    <row r="127" spans="1:26" ht="75">
      <c r="A127" s="413" t="s">
        <v>358</v>
      </c>
      <c r="B127" s="437" t="s">
        <v>359</v>
      </c>
      <c r="C127" s="308" t="s">
        <v>2207</v>
      </c>
      <c r="D127" s="446">
        <v>0</v>
      </c>
      <c r="E127" s="440" t="s">
        <v>183</v>
      </c>
      <c r="F127" s="342" t="s">
        <v>2208</v>
      </c>
      <c r="G127" s="441"/>
      <c r="H127" s="110"/>
      <c r="I127" s="110"/>
      <c r="J127" s="1"/>
      <c r="K127" s="1"/>
      <c r="L127" s="1"/>
      <c r="M127" s="1"/>
      <c r="N127" s="1"/>
      <c r="O127" s="1"/>
      <c r="P127" s="1"/>
      <c r="Q127" s="1"/>
      <c r="R127" s="1"/>
      <c r="S127" s="1"/>
      <c r="T127" s="1"/>
      <c r="U127" s="1"/>
      <c r="V127" s="1"/>
      <c r="W127" s="1"/>
      <c r="X127" s="1"/>
      <c r="Y127" s="1"/>
      <c r="Z127" s="1"/>
    </row>
    <row r="128" spans="1:26" ht="15.75">
      <c r="A128" s="413"/>
      <c r="B128" s="437"/>
      <c r="C128" s="308" t="s">
        <v>2209</v>
      </c>
      <c r="D128" s="446">
        <v>0</v>
      </c>
      <c r="E128" s="440" t="s">
        <v>183</v>
      </c>
      <c r="F128" s="342"/>
      <c r="G128" s="441"/>
      <c r="H128" s="110"/>
      <c r="I128" s="110"/>
      <c r="J128" s="1"/>
      <c r="K128" s="1"/>
      <c r="L128" s="1"/>
      <c r="M128" s="1"/>
      <c r="N128" s="1"/>
      <c r="O128" s="1"/>
      <c r="P128" s="1"/>
      <c r="Q128" s="1"/>
      <c r="R128" s="1"/>
      <c r="S128" s="1"/>
      <c r="T128" s="1"/>
      <c r="U128" s="1"/>
      <c r="V128" s="1"/>
      <c r="W128" s="1"/>
      <c r="X128" s="1"/>
      <c r="Y128" s="1"/>
      <c r="Z128" s="1"/>
    </row>
    <row r="129" spans="1:26" ht="31.5">
      <c r="A129" s="413" t="s">
        <v>368</v>
      </c>
      <c r="B129" s="567" t="s">
        <v>370</v>
      </c>
      <c r="C129" s="342" t="s">
        <v>2095</v>
      </c>
      <c r="D129" s="446">
        <v>0</v>
      </c>
      <c r="E129" s="440" t="s">
        <v>183</v>
      </c>
      <c r="F129" s="342"/>
      <c r="G129" s="441"/>
      <c r="H129" s="110"/>
      <c r="I129" s="110"/>
      <c r="J129" s="1"/>
      <c r="K129" s="1"/>
      <c r="L129" s="1"/>
      <c r="M129" s="1"/>
      <c r="N129" s="1"/>
      <c r="O129" s="1"/>
      <c r="P129" s="1"/>
      <c r="Q129" s="1"/>
      <c r="R129" s="1"/>
      <c r="S129" s="1"/>
      <c r="T129" s="1"/>
      <c r="U129" s="1"/>
      <c r="V129" s="1"/>
      <c r="W129" s="1"/>
      <c r="X129" s="1"/>
      <c r="Y129" s="1"/>
      <c r="Z129" s="1"/>
    </row>
    <row r="130" spans="1:26" ht="15.75">
      <c r="A130" s="413"/>
      <c r="B130" s="567"/>
      <c r="C130" s="342" t="s">
        <v>2213</v>
      </c>
      <c r="D130" s="446">
        <v>0</v>
      </c>
      <c r="E130" s="440" t="s">
        <v>183</v>
      </c>
      <c r="F130" s="493"/>
      <c r="G130" s="441"/>
      <c r="H130" s="110"/>
      <c r="I130" s="110"/>
      <c r="J130" s="1"/>
      <c r="K130" s="1"/>
      <c r="L130" s="1"/>
      <c r="M130" s="1"/>
      <c r="N130" s="1"/>
      <c r="O130" s="1"/>
      <c r="P130" s="1"/>
      <c r="Q130" s="1"/>
      <c r="R130" s="1"/>
      <c r="S130" s="1"/>
      <c r="T130" s="1"/>
      <c r="U130" s="1"/>
      <c r="V130" s="1"/>
      <c r="W130" s="1"/>
      <c r="X130" s="1"/>
      <c r="Y130" s="1"/>
      <c r="Z130" s="1"/>
    </row>
    <row r="131" spans="1:26" ht="15.75">
      <c r="A131" s="413"/>
      <c r="B131" s="567"/>
      <c r="C131" s="342" t="s">
        <v>2098</v>
      </c>
      <c r="D131" s="446">
        <v>0</v>
      </c>
      <c r="E131" s="440" t="s">
        <v>183</v>
      </c>
      <c r="F131" s="565"/>
      <c r="G131" s="441"/>
      <c r="H131" s="110"/>
      <c r="I131" s="110"/>
      <c r="J131" s="1"/>
      <c r="K131" s="1"/>
      <c r="L131" s="1"/>
      <c r="M131" s="1"/>
      <c r="N131" s="1"/>
      <c r="O131" s="1"/>
      <c r="P131" s="1"/>
      <c r="Q131" s="1"/>
      <c r="R131" s="1"/>
      <c r="S131" s="1"/>
      <c r="T131" s="1"/>
      <c r="U131" s="1"/>
      <c r="V131" s="1"/>
      <c r="W131" s="1"/>
      <c r="X131" s="1"/>
      <c r="Y131" s="1"/>
      <c r="Z131" s="1"/>
    </row>
    <row r="132" spans="1:26" ht="15.75">
      <c r="A132" s="413"/>
      <c r="B132" s="567"/>
      <c r="C132" s="342" t="s">
        <v>2214</v>
      </c>
      <c r="D132" s="446">
        <v>0</v>
      </c>
      <c r="E132" s="440" t="s">
        <v>183</v>
      </c>
      <c r="F132" s="441"/>
      <c r="G132" s="441"/>
      <c r="H132" s="110"/>
      <c r="I132" s="110"/>
      <c r="J132" s="1"/>
      <c r="K132" s="1"/>
      <c r="L132" s="1"/>
      <c r="M132" s="1"/>
      <c r="N132" s="1"/>
      <c r="O132" s="1"/>
      <c r="P132" s="1"/>
      <c r="Q132" s="1"/>
      <c r="R132" s="1"/>
      <c r="S132" s="1"/>
      <c r="T132" s="1"/>
      <c r="U132" s="1"/>
      <c r="V132" s="1"/>
      <c r="W132" s="1"/>
      <c r="X132" s="1"/>
      <c r="Y132" s="1"/>
      <c r="Z132" s="1"/>
    </row>
    <row r="133" spans="1:26" ht="47.25">
      <c r="A133" s="413" t="s">
        <v>384</v>
      </c>
      <c r="B133" s="437" t="s">
        <v>385</v>
      </c>
      <c r="C133" s="342" t="s">
        <v>2215</v>
      </c>
      <c r="D133" s="446">
        <v>0</v>
      </c>
      <c r="E133" s="454" t="s">
        <v>183</v>
      </c>
      <c r="F133" s="342"/>
      <c r="G133" s="441"/>
      <c r="H133" s="110"/>
      <c r="I133" s="110"/>
      <c r="J133" s="1"/>
      <c r="K133" s="1"/>
      <c r="L133" s="1"/>
      <c r="M133" s="1"/>
      <c r="N133" s="1"/>
      <c r="O133" s="1"/>
      <c r="P133" s="1"/>
      <c r="Q133" s="1"/>
      <c r="R133" s="1"/>
      <c r="S133" s="1"/>
      <c r="T133" s="1"/>
      <c r="U133" s="1"/>
      <c r="V133" s="1"/>
      <c r="W133" s="1"/>
      <c r="X133" s="1"/>
      <c r="Y133" s="1"/>
      <c r="Z133" s="1"/>
    </row>
    <row r="134" spans="1:26" ht="15.75">
      <c r="A134" s="413"/>
      <c r="B134" s="437"/>
      <c r="C134" s="342" t="s">
        <v>2216</v>
      </c>
      <c r="D134" s="446">
        <v>0</v>
      </c>
      <c r="E134" s="454" t="s">
        <v>183</v>
      </c>
      <c r="F134" s="342"/>
      <c r="G134" s="441"/>
      <c r="H134" s="110"/>
      <c r="I134" s="110"/>
      <c r="J134" s="1"/>
      <c r="K134" s="1"/>
      <c r="L134" s="1"/>
      <c r="M134" s="1"/>
      <c r="N134" s="1"/>
      <c r="O134" s="1"/>
      <c r="P134" s="1"/>
      <c r="Q134" s="1"/>
      <c r="R134" s="1"/>
      <c r="S134" s="1"/>
      <c r="T134" s="1"/>
      <c r="U134" s="1"/>
      <c r="V134" s="1"/>
      <c r="W134" s="1"/>
      <c r="X134" s="1"/>
      <c r="Y134" s="1"/>
      <c r="Z134" s="1"/>
    </row>
    <row r="135" spans="1:26" ht="15.75">
      <c r="A135" s="413"/>
      <c r="B135" s="437"/>
      <c r="C135" s="342" t="s">
        <v>2217</v>
      </c>
      <c r="D135" s="446">
        <v>0</v>
      </c>
      <c r="E135" s="454" t="s">
        <v>183</v>
      </c>
      <c r="F135" s="342"/>
      <c r="G135" s="441"/>
      <c r="H135" s="110"/>
      <c r="I135" s="110"/>
      <c r="J135" s="1"/>
      <c r="K135" s="1"/>
      <c r="L135" s="1"/>
      <c r="M135" s="1"/>
      <c r="N135" s="1"/>
      <c r="O135" s="1"/>
      <c r="P135" s="1"/>
      <c r="Q135" s="1"/>
      <c r="R135" s="1"/>
      <c r="S135" s="1"/>
      <c r="T135" s="1"/>
      <c r="U135" s="1"/>
      <c r="V135" s="1"/>
      <c r="W135" s="1"/>
      <c r="X135" s="1"/>
      <c r="Y135" s="1"/>
      <c r="Z135" s="1"/>
    </row>
    <row r="136" spans="1:26" ht="45">
      <c r="A136" s="413"/>
      <c r="B136" s="437"/>
      <c r="C136" s="586" t="s">
        <v>2219</v>
      </c>
      <c r="D136" s="446">
        <v>0</v>
      </c>
      <c r="E136" s="454" t="s">
        <v>183</v>
      </c>
      <c r="F136" s="342" t="s">
        <v>2220</v>
      </c>
      <c r="G136" s="441"/>
      <c r="H136" s="110"/>
      <c r="I136" s="110"/>
      <c r="J136" s="1"/>
      <c r="K136" s="1"/>
      <c r="L136" s="1"/>
      <c r="M136" s="1"/>
      <c r="N136" s="1"/>
      <c r="O136" s="1"/>
      <c r="P136" s="1"/>
      <c r="Q136" s="1"/>
      <c r="R136" s="1"/>
      <c r="S136" s="1"/>
      <c r="T136" s="1"/>
      <c r="U136" s="1"/>
      <c r="V136" s="1"/>
      <c r="W136" s="1"/>
      <c r="X136" s="1"/>
      <c r="Y136" s="1"/>
      <c r="Z136" s="1"/>
    </row>
    <row r="137" spans="1:26" ht="15.75">
      <c r="A137" s="413"/>
      <c r="B137" s="437"/>
      <c r="C137" s="342" t="s">
        <v>2221</v>
      </c>
      <c r="D137" s="446">
        <v>0</v>
      </c>
      <c r="E137" s="454" t="s">
        <v>183</v>
      </c>
      <c r="F137" s="565"/>
      <c r="G137" s="441"/>
      <c r="H137" s="110"/>
      <c r="I137" s="110"/>
      <c r="J137" s="1"/>
      <c r="K137" s="1"/>
      <c r="L137" s="1"/>
      <c r="M137" s="1"/>
      <c r="N137" s="1"/>
      <c r="O137" s="1"/>
      <c r="P137" s="1"/>
      <c r="Q137" s="1"/>
      <c r="R137" s="1"/>
      <c r="S137" s="1"/>
      <c r="T137" s="1"/>
      <c r="U137" s="1"/>
      <c r="V137" s="1"/>
      <c r="W137" s="1"/>
      <c r="X137" s="1"/>
      <c r="Y137" s="1"/>
      <c r="Z137" s="1"/>
    </row>
    <row r="138" spans="1:26" ht="15.75">
      <c r="A138" s="413"/>
      <c r="B138" s="437"/>
      <c r="C138" s="342" t="s">
        <v>2222</v>
      </c>
      <c r="D138" s="446">
        <v>0</v>
      </c>
      <c r="E138" s="454" t="s">
        <v>183</v>
      </c>
      <c r="F138" s="565"/>
      <c r="G138" s="441"/>
      <c r="H138" s="110"/>
      <c r="I138" s="110"/>
      <c r="J138" s="1"/>
      <c r="K138" s="1"/>
      <c r="L138" s="1"/>
      <c r="M138" s="1"/>
      <c r="N138" s="1"/>
      <c r="O138" s="1"/>
      <c r="P138" s="1"/>
      <c r="Q138" s="1"/>
      <c r="R138" s="1"/>
      <c r="S138" s="1"/>
      <c r="T138" s="1"/>
      <c r="U138" s="1"/>
      <c r="V138" s="1"/>
      <c r="W138" s="1"/>
      <c r="X138" s="1"/>
      <c r="Y138" s="1"/>
      <c r="Z138" s="1"/>
    </row>
    <row r="139" spans="1:26" ht="15.75">
      <c r="A139" s="413"/>
      <c r="B139" s="437"/>
      <c r="C139" s="342" t="s">
        <v>2224</v>
      </c>
      <c r="D139" s="446">
        <v>0</v>
      </c>
      <c r="E139" s="454" t="s">
        <v>183</v>
      </c>
      <c r="F139" s="565"/>
      <c r="G139" s="441"/>
      <c r="H139" s="110"/>
      <c r="I139" s="110"/>
      <c r="J139" s="1"/>
      <c r="K139" s="1"/>
      <c r="L139" s="1"/>
      <c r="M139" s="1"/>
      <c r="N139" s="1"/>
      <c r="O139" s="1"/>
      <c r="P139" s="1"/>
      <c r="Q139" s="1"/>
      <c r="R139" s="1"/>
      <c r="S139" s="1"/>
      <c r="T139" s="1"/>
      <c r="U139" s="1"/>
      <c r="V139" s="1"/>
      <c r="W139" s="1"/>
      <c r="X139" s="1"/>
      <c r="Y139" s="1"/>
      <c r="Z139" s="1"/>
    </row>
    <row r="140" spans="1:26" ht="30">
      <c r="A140" s="413"/>
      <c r="B140" s="437"/>
      <c r="C140" s="342" t="s">
        <v>2225</v>
      </c>
      <c r="D140" s="446">
        <v>0</v>
      </c>
      <c r="E140" s="454" t="s">
        <v>183</v>
      </c>
      <c r="F140" s="565"/>
      <c r="G140" s="441"/>
      <c r="H140" s="110"/>
      <c r="I140" s="110"/>
      <c r="J140" s="1"/>
      <c r="K140" s="1"/>
      <c r="L140" s="1"/>
      <c r="M140" s="1"/>
      <c r="N140" s="1"/>
      <c r="O140" s="1"/>
      <c r="P140" s="1"/>
      <c r="Q140" s="1"/>
      <c r="R140" s="1"/>
      <c r="S140" s="1"/>
      <c r="T140" s="1"/>
      <c r="U140" s="1"/>
      <c r="V140" s="1"/>
      <c r="W140" s="1"/>
      <c r="X140" s="1"/>
      <c r="Y140" s="1"/>
      <c r="Z140" s="1"/>
    </row>
    <row r="141" spans="1:26" ht="15.75">
      <c r="A141" s="413"/>
      <c r="B141" s="437"/>
      <c r="C141" s="342" t="s">
        <v>2228</v>
      </c>
      <c r="D141" s="446">
        <v>0</v>
      </c>
      <c r="E141" s="454" t="s">
        <v>183</v>
      </c>
      <c r="F141" s="565"/>
      <c r="G141" s="441"/>
      <c r="H141" s="110"/>
      <c r="I141" s="110"/>
      <c r="J141" s="1"/>
      <c r="K141" s="1"/>
      <c r="L141" s="1"/>
      <c r="M141" s="1"/>
      <c r="N141" s="1"/>
      <c r="O141" s="1"/>
      <c r="P141" s="1"/>
      <c r="Q141" s="1"/>
      <c r="R141" s="1"/>
      <c r="S141" s="1"/>
      <c r="T141" s="1"/>
      <c r="U141" s="1"/>
      <c r="V141" s="1"/>
      <c r="W141" s="1"/>
      <c r="X141" s="1"/>
      <c r="Y141" s="1"/>
      <c r="Z141" s="1"/>
    </row>
    <row r="142" spans="1:26" ht="15.75">
      <c r="A142" s="413"/>
      <c r="B142" s="437"/>
      <c r="C142" s="342" t="s">
        <v>2229</v>
      </c>
      <c r="D142" s="446">
        <v>0</v>
      </c>
      <c r="E142" s="454" t="s">
        <v>183</v>
      </c>
      <c r="F142" s="565"/>
      <c r="G142" s="441"/>
      <c r="H142" s="110"/>
      <c r="I142" s="110"/>
      <c r="J142" s="1"/>
      <c r="K142" s="1"/>
      <c r="L142" s="1"/>
      <c r="M142" s="1"/>
      <c r="N142" s="1"/>
      <c r="O142" s="1"/>
      <c r="P142" s="1"/>
      <c r="Q142" s="1"/>
      <c r="R142" s="1"/>
      <c r="S142" s="1"/>
      <c r="T142" s="1"/>
      <c r="U142" s="1"/>
      <c r="V142" s="1"/>
      <c r="W142" s="1"/>
      <c r="X142" s="1"/>
      <c r="Y142" s="1"/>
      <c r="Z142" s="1"/>
    </row>
    <row r="143" spans="1:26" ht="45">
      <c r="A143" s="413"/>
      <c r="B143" s="437"/>
      <c r="C143" s="342" t="s">
        <v>2230</v>
      </c>
      <c r="D143" s="446">
        <v>0</v>
      </c>
      <c r="E143" s="454" t="s">
        <v>183</v>
      </c>
      <c r="F143" s="342" t="s">
        <v>2231</v>
      </c>
      <c r="G143" s="441"/>
      <c r="H143" s="110"/>
      <c r="I143" s="110"/>
      <c r="J143" s="1"/>
      <c r="K143" s="1"/>
      <c r="L143" s="1"/>
      <c r="M143" s="1"/>
      <c r="N143" s="1"/>
      <c r="O143" s="1"/>
      <c r="P143" s="1"/>
      <c r="Q143" s="1"/>
      <c r="R143" s="1"/>
      <c r="S143" s="1"/>
      <c r="T143" s="1"/>
      <c r="U143" s="1"/>
      <c r="V143" s="1"/>
      <c r="W143" s="1"/>
      <c r="X143" s="1"/>
      <c r="Y143" s="1"/>
      <c r="Z143" s="1"/>
    </row>
    <row r="144" spans="1:26" ht="15.75">
      <c r="A144" s="413"/>
      <c r="B144" s="437"/>
      <c r="C144" s="342" t="s">
        <v>2232</v>
      </c>
      <c r="D144" s="446">
        <v>0</v>
      </c>
      <c r="E144" s="454" t="s">
        <v>183</v>
      </c>
      <c r="F144" s="565"/>
      <c r="G144" s="441"/>
      <c r="H144" s="110"/>
      <c r="I144" s="110"/>
      <c r="J144" s="1"/>
      <c r="K144" s="1"/>
      <c r="L144" s="1"/>
      <c r="M144" s="1"/>
      <c r="N144" s="1"/>
      <c r="O144" s="1"/>
      <c r="P144" s="1"/>
      <c r="Q144" s="1"/>
      <c r="R144" s="1"/>
      <c r="S144" s="1"/>
      <c r="T144" s="1"/>
      <c r="U144" s="1"/>
      <c r="V144" s="1"/>
      <c r="W144" s="1"/>
      <c r="X144" s="1"/>
      <c r="Y144" s="1"/>
      <c r="Z144" s="1"/>
    </row>
    <row r="145" spans="1:26" ht="30">
      <c r="A145" s="413"/>
      <c r="B145" s="437"/>
      <c r="C145" s="342" t="s">
        <v>2233</v>
      </c>
      <c r="D145" s="446">
        <v>0</v>
      </c>
      <c r="E145" s="454" t="s">
        <v>183</v>
      </c>
      <c r="F145" s="565"/>
      <c r="G145" s="441"/>
      <c r="H145" s="110"/>
      <c r="I145" s="110"/>
      <c r="J145" s="1"/>
      <c r="K145" s="1"/>
      <c r="L145" s="1"/>
      <c r="M145" s="1"/>
      <c r="N145" s="1"/>
      <c r="O145" s="1"/>
      <c r="P145" s="1"/>
      <c r="Q145" s="1"/>
      <c r="R145" s="1"/>
      <c r="S145" s="1"/>
      <c r="T145" s="1"/>
      <c r="U145" s="1"/>
      <c r="V145" s="1"/>
      <c r="W145" s="1"/>
      <c r="X145" s="1"/>
      <c r="Y145" s="1"/>
      <c r="Z145" s="1"/>
    </row>
    <row r="146" spans="1:26" ht="15.75">
      <c r="A146" s="413"/>
      <c r="B146" s="437"/>
      <c r="C146" s="342" t="s">
        <v>2234</v>
      </c>
      <c r="D146" s="446">
        <v>0</v>
      </c>
      <c r="E146" s="454" t="s">
        <v>183</v>
      </c>
      <c r="F146" s="565"/>
      <c r="G146" s="441"/>
      <c r="H146" s="110"/>
      <c r="I146" s="110"/>
      <c r="J146" s="1"/>
      <c r="K146" s="1"/>
      <c r="L146" s="1"/>
      <c r="M146" s="1"/>
      <c r="N146" s="1"/>
      <c r="O146" s="1"/>
      <c r="P146" s="1"/>
      <c r="Q146" s="1"/>
      <c r="R146" s="1"/>
      <c r="S146" s="1"/>
      <c r="T146" s="1"/>
      <c r="U146" s="1"/>
      <c r="V146" s="1"/>
      <c r="W146" s="1"/>
      <c r="X146" s="1"/>
      <c r="Y146" s="1"/>
      <c r="Z146" s="1"/>
    </row>
    <row r="147" spans="1:26" ht="63">
      <c r="A147" s="413" t="s">
        <v>413</v>
      </c>
      <c r="B147" s="437" t="s">
        <v>414</v>
      </c>
      <c r="C147" s="342" t="s">
        <v>2235</v>
      </c>
      <c r="D147" s="446">
        <v>0</v>
      </c>
      <c r="E147" s="454" t="s">
        <v>183</v>
      </c>
      <c r="F147" s="441"/>
      <c r="G147" s="441"/>
      <c r="H147" s="110"/>
      <c r="I147" s="110"/>
      <c r="J147" s="1"/>
      <c r="K147" s="1"/>
      <c r="L147" s="1"/>
      <c r="M147" s="1"/>
      <c r="N147" s="1"/>
      <c r="O147" s="1"/>
      <c r="P147" s="1"/>
      <c r="Q147" s="1"/>
      <c r="R147" s="1"/>
      <c r="S147" s="1"/>
      <c r="T147" s="1"/>
      <c r="U147" s="1"/>
      <c r="V147" s="1"/>
      <c r="W147" s="1"/>
      <c r="X147" s="1"/>
      <c r="Y147" s="1"/>
      <c r="Z147" s="1"/>
    </row>
    <row r="148" spans="1:26" ht="47.25">
      <c r="A148" s="413" t="s">
        <v>433</v>
      </c>
      <c r="B148" s="437" t="s">
        <v>424</v>
      </c>
      <c r="C148" s="342" t="s">
        <v>435</v>
      </c>
      <c r="D148" s="446">
        <v>0</v>
      </c>
      <c r="E148" s="454" t="s">
        <v>183</v>
      </c>
      <c r="F148" s="441"/>
      <c r="G148" s="441"/>
      <c r="H148" s="110"/>
      <c r="I148" s="110"/>
      <c r="J148" s="1"/>
      <c r="K148" s="1"/>
      <c r="L148" s="1"/>
      <c r="M148" s="1"/>
      <c r="N148" s="1"/>
      <c r="O148" s="1"/>
      <c r="P148" s="1"/>
      <c r="Q148" s="1"/>
      <c r="R148" s="1"/>
      <c r="S148" s="1"/>
      <c r="T148" s="1"/>
      <c r="U148" s="1"/>
      <c r="V148" s="1"/>
      <c r="W148" s="1"/>
      <c r="X148" s="1"/>
      <c r="Y148" s="1"/>
      <c r="Z148" s="1"/>
    </row>
    <row r="149" spans="1:26" ht="60">
      <c r="A149" s="413" t="s">
        <v>436</v>
      </c>
      <c r="B149" s="437" t="s">
        <v>428</v>
      </c>
      <c r="C149" s="342" t="s">
        <v>2237</v>
      </c>
      <c r="D149" s="446">
        <v>0</v>
      </c>
      <c r="E149" s="454" t="s">
        <v>183</v>
      </c>
      <c r="F149" s="342" t="s">
        <v>2238</v>
      </c>
      <c r="G149" s="441"/>
      <c r="H149" s="110"/>
      <c r="I149" s="110"/>
      <c r="J149" s="1"/>
      <c r="K149" s="1"/>
      <c r="L149" s="1"/>
      <c r="M149" s="1"/>
      <c r="N149" s="1"/>
      <c r="O149" s="1"/>
      <c r="P149" s="1"/>
      <c r="Q149" s="1"/>
      <c r="R149" s="1"/>
      <c r="S149" s="1"/>
      <c r="T149" s="1"/>
      <c r="U149" s="1"/>
      <c r="V149" s="1"/>
      <c r="W149" s="1"/>
      <c r="X149" s="1"/>
      <c r="Y149" s="1"/>
      <c r="Z149" s="1"/>
    </row>
    <row r="150" spans="1:26" ht="78.75">
      <c r="A150" s="413" t="s">
        <v>443</v>
      </c>
      <c r="B150" s="437" t="s">
        <v>431</v>
      </c>
      <c r="C150" s="493" t="s">
        <v>2239</v>
      </c>
      <c r="D150" s="446">
        <v>0</v>
      </c>
      <c r="E150" s="454" t="s">
        <v>183</v>
      </c>
      <c r="F150" s="342"/>
      <c r="G150" s="441"/>
      <c r="H150" s="110"/>
      <c r="I150" s="110"/>
      <c r="J150" s="1"/>
      <c r="K150" s="1"/>
      <c r="L150" s="1"/>
      <c r="M150" s="1"/>
      <c r="N150" s="1"/>
      <c r="O150" s="1"/>
      <c r="P150" s="1"/>
      <c r="Q150" s="1"/>
      <c r="R150" s="1"/>
      <c r="S150" s="1"/>
      <c r="T150" s="1"/>
      <c r="U150" s="1"/>
      <c r="V150" s="1"/>
      <c r="W150" s="1"/>
      <c r="X150" s="1"/>
      <c r="Y150" s="1"/>
      <c r="Z150" s="1"/>
    </row>
    <row r="151" spans="1:26" ht="30">
      <c r="A151" s="413"/>
      <c r="B151" s="437"/>
      <c r="C151" s="342" t="s">
        <v>2240</v>
      </c>
      <c r="D151" s="446">
        <v>0</v>
      </c>
      <c r="E151" s="454" t="s">
        <v>183</v>
      </c>
      <c r="F151" s="342" t="s">
        <v>2241</v>
      </c>
      <c r="G151" s="441"/>
      <c r="H151" s="110"/>
      <c r="I151" s="110"/>
      <c r="J151" s="1"/>
      <c r="K151" s="1"/>
      <c r="L151" s="1"/>
      <c r="M151" s="1"/>
      <c r="N151" s="1"/>
      <c r="O151" s="1"/>
      <c r="P151" s="1"/>
      <c r="Q151" s="1"/>
      <c r="R151" s="1"/>
      <c r="S151" s="1"/>
      <c r="T151" s="1"/>
      <c r="U151" s="1"/>
      <c r="V151" s="1"/>
      <c r="W151" s="1"/>
      <c r="X151" s="1"/>
      <c r="Y151" s="1"/>
      <c r="Z151" s="1"/>
    </row>
    <row r="152" spans="1:26" ht="45">
      <c r="A152" s="413"/>
      <c r="B152" s="437"/>
      <c r="C152" s="342" t="s">
        <v>2118</v>
      </c>
      <c r="D152" s="446">
        <v>0</v>
      </c>
      <c r="E152" s="454" t="s">
        <v>183</v>
      </c>
      <c r="F152" s="342"/>
      <c r="G152" s="441"/>
      <c r="H152" s="110"/>
      <c r="I152" s="110"/>
      <c r="J152" s="1"/>
      <c r="K152" s="1"/>
      <c r="L152" s="1"/>
      <c r="M152" s="1"/>
      <c r="N152" s="1"/>
      <c r="O152" s="1"/>
      <c r="P152" s="1"/>
      <c r="Q152" s="1"/>
      <c r="R152" s="1"/>
      <c r="S152" s="1"/>
      <c r="T152" s="1"/>
      <c r="U152" s="1"/>
      <c r="V152" s="1"/>
      <c r="W152" s="1"/>
      <c r="X152" s="1"/>
      <c r="Y152" s="1"/>
      <c r="Z152" s="1"/>
    </row>
    <row r="153" spans="1:26" ht="39.75" customHeight="1">
      <c r="A153" s="413" t="s">
        <v>451</v>
      </c>
      <c r="B153" s="1213" t="s">
        <v>2242</v>
      </c>
      <c r="C153" s="1049"/>
      <c r="D153" s="1049"/>
      <c r="E153" s="1049"/>
      <c r="F153" s="1049"/>
      <c r="G153" s="1049"/>
      <c r="H153" s="110">
        <f>SUM(D154:D167)</f>
        <v>0</v>
      </c>
      <c r="I153" s="110">
        <f>COUNT(D154:D167)*2</f>
        <v>26</v>
      </c>
      <c r="J153" s="1"/>
      <c r="K153" s="1"/>
      <c r="L153" s="1"/>
      <c r="M153" s="1"/>
      <c r="N153" s="1"/>
      <c r="O153" s="1"/>
      <c r="P153" s="1"/>
      <c r="Q153" s="1"/>
      <c r="R153" s="1"/>
      <c r="S153" s="1"/>
      <c r="T153" s="1"/>
      <c r="U153" s="1"/>
      <c r="V153" s="1"/>
      <c r="W153" s="1"/>
      <c r="X153" s="1"/>
      <c r="Y153" s="1"/>
      <c r="Z153" s="1"/>
    </row>
    <row r="154" spans="1:26" ht="105">
      <c r="A154" s="413" t="s">
        <v>454</v>
      </c>
      <c r="B154" s="567" t="s">
        <v>455</v>
      </c>
      <c r="C154" s="489" t="s">
        <v>456</v>
      </c>
      <c r="D154" s="488">
        <v>0</v>
      </c>
      <c r="E154" s="440" t="s">
        <v>183</v>
      </c>
      <c r="F154" s="489" t="s">
        <v>457</v>
      </c>
      <c r="G154" s="441"/>
      <c r="H154" s="110"/>
      <c r="I154" s="110"/>
      <c r="J154" s="1"/>
      <c r="K154" s="1"/>
      <c r="L154" s="1"/>
      <c r="M154" s="1"/>
      <c r="N154" s="1"/>
      <c r="O154" s="1"/>
      <c r="P154" s="1"/>
      <c r="Q154" s="1"/>
      <c r="R154" s="1"/>
      <c r="S154" s="1"/>
      <c r="T154" s="1"/>
      <c r="U154" s="1"/>
      <c r="V154" s="1"/>
      <c r="W154" s="1"/>
      <c r="X154" s="1"/>
      <c r="Y154" s="1"/>
      <c r="Z154" s="1"/>
    </row>
    <row r="155" spans="1:26" ht="63" hidden="1">
      <c r="A155" s="583" t="s">
        <v>458</v>
      </c>
      <c r="B155" s="496" t="s">
        <v>459</v>
      </c>
      <c r="C155" s="441"/>
      <c r="D155" s="446"/>
      <c r="E155" s="440"/>
      <c r="F155" s="441"/>
      <c r="G155" s="441"/>
      <c r="H155" s="1"/>
      <c r="I155" s="1"/>
      <c r="J155" s="1"/>
      <c r="K155" s="1"/>
      <c r="L155" s="1"/>
      <c r="M155" s="1"/>
      <c r="N155" s="1"/>
      <c r="O155" s="1"/>
      <c r="P155" s="1"/>
      <c r="Q155" s="1"/>
      <c r="R155" s="1"/>
      <c r="S155" s="1"/>
      <c r="T155" s="1"/>
      <c r="U155" s="1"/>
      <c r="V155" s="1"/>
      <c r="W155" s="1"/>
      <c r="X155" s="1"/>
      <c r="Y155" s="1"/>
      <c r="Z155" s="1"/>
    </row>
    <row r="156" spans="1:26" ht="45">
      <c r="A156" s="413" t="s">
        <v>467</v>
      </c>
      <c r="B156" s="496" t="s">
        <v>462</v>
      </c>
      <c r="C156" s="342" t="s">
        <v>2246</v>
      </c>
      <c r="D156" s="488">
        <v>0</v>
      </c>
      <c r="E156" s="440" t="s">
        <v>183</v>
      </c>
      <c r="F156" s="342" t="s">
        <v>1950</v>
      </c>
      <c r="G156" s="441"/>
      <c r="H156" s="110"/>
      <c r="I156" s="110"/>
      <c r="J156" s="1"/>
      <c r="K156" s="1"/>
      <c r="L156" s="1"/>
      <c r="M156" s="1"/>
      <c r="N156" s="1"/>
      <c r="O156" s="1"/>
      <c r="P156" s="1"/>
      <c r="Q156" s="1"/>
      <c r="R156" s="1"/>
      <c r="S156" s="1"/>
      <c r="T156" s="1"/>
      <c r="U156" s="1"/>
      <c r="V156" s="1"/>
      <c r="W156" s="1"/>
      <c r="X156" s="1"/>
      <c r="Y156" s="1"/>
      <c r="Z156" s="1"/>
    </row>
    <row r="157" spans="1:26" ht="45">
      <c r="A157" s="413"/>
      <c r="B157" s="496"/>
      <c r="C157" s="568" t="s">
        <v>2248</v>
      </c>
      <c r="D157" s="488">
        <v>0</v>
      </c>
      <c r="E157" s="440" t="s">
        <v>262</v>
      </c>
      <c r="F157" s="565"/>
      <c r="G157" s="441"/>
      <c r="H157" s="110"/>
      <c r="I157" s="110"/>
      <c r="J157" s="1"/>
      <c r="K157" s="1"/>
      <c r="L157" s="1"/>
      <c r="M157" s="1"/>
      <c r="N157" s="1"/>
      <c r="O157" s="1"/>
      <c r="P157" s="1"/>
      <c r="Q157" s="1"/>
      <c r="R157" s="1"/>
      <c r="S157" s="1"/>
      <c r="T157" s="1"/>
      <c r="U157" s="1"/>
      <c r="V157" s="1"/>
      <c r="W157" s="1"/>
      <c r="X157" s="1"/>
      <c r="Y157" s="1"/>
      <c r="Z157" s="1"/>
    </row>
    <row r="158" spans="1:26" ht="60">
      <c r="A158" s="413"/>
      <c r="B158" s="496"/>
      <c r="C158" s="342" t="s">
        <v>2249</v>
      </c>
      <c r="D158" s="488">
        <v>0</v>
      </c>
      <c r="E158" s="440" t="s">
        <v>262</v>
      </c>
      <c r="F158" s="342" t="s">
        <v>2250</v>
      </c>
      <c r="G158" s="441"/>
      <c r="H158" s="110"/>
      <c r="I158" s="110"/>
      <c r="J158" s="1"/>
      <c r="K158" s="1"/>
      <c r="L158" s="1"/>
      <c r="M158" s="1"/>
      <c r="N158" s="1"/>
      <c r="O158" s="1"/>
      <c r="P158" s="1"/>
      <c r="Q158" s="1"/>
      <c r="R158" s="1"/>
      <c r="S158" s="1"/>
      <c r="T158" s="1"/>
      <c r="U158" s="1"/>
      <c r="V158" s="1"/>
      <c r="W158" s="1"/>
      <c r="X158" s="1"/>
      <c r="Y158" s="1"/>
      <c r="Z158" s="1"/>
    </row>
    <row r="159" spans="1:26" ht="45">
      <c r="A159" s="413"/>
      <c r="B159" s="496"/>
      <c r="C159" s="342" t="s">
        <v>2254</v>
      </c>
      <c r="D159" s="488">
        <v>0</v>
      </c>
      <c r="E159" s="440" t="s">
        <v>262</v>
      </c>
      <c r="F159" s="342"/>
      <c r="G159" s="441"/>
      <c r="H159" s="110"/>
      <c r="I159" s="110"/>
      <c r="J159" s="1"/>
      <c r="K159" s="1"/>
      <c r="L159" s="1"/>
      <c r="M159" s="1"/>
      <c r="N159" s="1"/>
      <c r="O159" s="1"/>
      <c r="P159" s="1"/>
      <c r="Q159" s="1"/>
      <c r="R159" s="1"/>
      <c r="S159" s="1"/>
      <c r="T159" s="1"/>
      <c r="U159" s="1"/>
      <c r="V159" s="1"/>
      <c r="W159" s="1"/>
      <c r="X159" s="1"/>
      <c r="Y159" s="1"/>
      <c r="Z159" s="1"/>
    </row>
    <row r="160" spans="1:26" ht="30">
      <c r="A160" s="413"/>
      <c r="B160" s="496"/>
      <c r="C160" s="342" t="s">
        <v>2256</v>
      </c>
      <c r="D160" s="488">
        <v>0</v>
      </c>
      <c r="E160" s="440" t="s">
        <v>262</v>
      </c>
      <c r="F160" s="308" t="s">
        <v>2257</v>
      </c>
      <c r="G160" s="441"/>
      <c r="H160" s="110"/>
      <c r="I160" s="110"/>
      <c r="J160" s="1"/>
      <c r="K160" s="1"/>
      <c r="L160" s="1"/>
      <c r="M160" s="1"/>
      <c r="N160" s="1"/>
      <c r="O160" s="1"/>
      <c r="P160" s="1"/>
      <c r="Q160" s="1"/>
      <c r="R160" s="1"/>
      <c r="S160" s="1"/>
      <c r="T160" s="1"/>
      <c r="U160" s="1"/>
      <c r="V160" s="1"/>
      <c r="W160" s="1"/>
      <c r="X160" s="1"/>
      <c r="Y160" s="1"/>
      <c r="Z160" s="1"/>
    </row>
    <row r="161" spans="1:26" ht="45">
      <c r="A161" s="413"/>
      <c r="B161" s="496"/>
      <c r="C161" s="342" t="s">
        <v>2261</v>
      </c>
      <c r="D161" s="488">
        <v>0</v>
      </c>
      <c r="E161" s="440" t="s">
        <v>262</v>
      </c>
      <c r="F161" s="342" t="s">
        <v>2263</v>
      </c>
      <c r="G161" s="441"/>
      <c r="H161" s="110"/>
      <c r="I161" s="110"/>
      <c r="J161" s="1"/>
      <c r="K161" s="1"/>
      <c r="L161" s="1"/>
      <c r="M161" s="1"/>
      <c r="N161" s="1"/>
      <c r="O161" s="1"/>
      <c r="P161" s="1"/>
      <c r="Q161" s="1"/>
      <c r="R161" s="1"/>
      <c r="S161" s="1"/>
      <c r="T161" s="1"/>
      <c r="U161" s="1"/>
      <c r="V161" s="1"/>
      <c r="W161" s="1"/>
      <c r="X161" s="1"/>
      <c r="Y161" s="1"/>
      <c r="Z161" s="1"/>
    </row>
    <row r="162" spans="1:26" ht="45">
      <c r="A162" s="413"/>
      <c r="B162" s="496"/>
      <c r="C162" s="342" t="s">
        <v>2265</v>
      </c>
      <c r="D162" s="488">
        <v>0</v>
      </c>
      <c r="E162" s="454" t="s">
        <v>183</v>
      </c>
      <c r="F162" s="342" t="s">
        <v>2267</v>
      </c>
      <c r="G162" s="441"/>
      <c r="H162" s="110"/>
      <c r="I162" s="110"/>
      <c r="J162" s="1"/>
      <c r="K162" s="1"/>
      <c r="L162" s="1"/>
      <c r="M162" s="1"/>
      <c r="N162" s="1"/>
      <c r="O162" s="1"/>
      <c r="P162" s="1"/>
      <c r="Q162" s="1"/>
      <c r="R162" s="1"/>
      <c r="S162" s="1"/>
      <c r="T162" s="1"/>
      <c r="U162" s="1"/>
      <c r="V162" s="1"/>
      <c r="W162" s="1"/>
      <c r="X162" s="1"/>
      <c r="Y162" s="1"/>
      <c r="Z162" s="1"/>
    </row>
    <row r="163" spans="1:26" ht="45">
      <c r="A163" s="413"/>
      <c r="B163" s="496"/>
      <c r="C163" s="342" t="s">
        <v>2269</v>
      </c>
      <c r="D163" s="488">
        <v>0</v>
      </c>
      <c r="E163" s="454" t="s">
        <v>183</v>
      </c>
      <c r="F163" s="308"/>
      <c r="G163" s="441"/>
      <c r="H163" s="110"/>
      <c r="I163" s="110"/>
      <c r="J163" s="1"/>
      <c r="K163" s="1"/>
      <c r="L163" s="1"/>
      <c r="M163" s="1"/>
      <c r="N163" s="1"/>
      <c r="O163" s="1"/>
      <c r="P163" s="1"/>
      <c r="Q163" s="1"/>
      <c r="R163" s="1"/>
      <c r="S163" s="1"/>
      <c r="T163" s="1"/>
      <c r="U163" s="1"/>
      <c r="V163" s="1"/>
      <c r="W163" s="1"/>
      <c r="X163" s="1"/>
      <c r="Y163" s="1"/>
      <c r="Z163" s="1"/>
    </row>
    <row r="164" spans="1:26" ht="30">
      <c r="A164" s="413"/>
      <c r="B164" s="496"/>
      <c r="C164" s="342" t="s">
        <v>2270</v>
      </c>
      <c r="D164" s="488">
        <v>0</v>
      </c>
      <c r="E164" s="454" t="s">
        <v>183</v>
      </c>
      <c r="F164" s="308"/>
      <c r="G164" s="441"/>
      <c r="H164" s="110"/>
      <c r="I164" s="110"/>
      <c r="J164" s="1"/>
      <c r="K164" s="1"/>
      <c r="L164" s="1"/>
      <c r="M164" s="1"/>
      <c r="N164" s="1"/>
      <c r="O164" s="1"/>
      <c r="P164" s="1"/>
      <c r="Q164" s="1"/>
      <c r="R164" s="1"/>
      <c r="S164" s="1"/>
      <c r="T164" s="1"/>
      <c r="U164" s="1"/>
      <c r="V164" s="1"/>
      <c r="W164" s="1"/>
      <c r="X164" s="1"/>
      <c r="Y164" s="1"/>
      <c r="Z164" s="1"/>
    </row>
    <row r="165" spans="1:26" ht="60">
      <c r="A165" s="413"/>
      <c r="B165" s="496"/>
      <c r="C165" s="342" t="s">
        <v>2272</v>
      </c>
      <c r="D165" s="488">
        <v>0</v>
      </c>
      <c r="E165" s="454" t="s">
        <v>262</v>
      </c>
      <c r="F165" s="308" t="s">
        <v>2273</v>
      </c>
      <c r="G165" s="441"/>
      <c r="H165" s="110"/>
      <c r="I165" s="110"/>
      <c r="J165" s="1"/>
      <c r="K165" s="1"/>
      <c r="L165" s="1"/>
      <c r="M165" s="1"/>
      <c r="N165" s="1"/>
      <c r="O165" s="1"/>
      <c r="P165" s="1"/>
      <c r="Q165" s="1"/>
      <c r="R165" s="1"/>
      <c r="S165" s="1"/>
      <c r="T165" s="1"/>
      <c r="U165" s="1"/>
      <c r="V165" s="1"/>
      <c r="W165" s="1"/>
      <c r="X165" s="1"/>
      <c r="Y165" s="1"/>
      <c r="Z165" s="1"/>
    </row>
    <row r="166" spans="1:26" ht="47.25">
      <c r="A166" s="413" t="s">
        <v>469</v>
      </c>
      <c r="B166" s="567" t="s">
        <v>466</v>
      </c>
      <c r="C166" s="493" t="s">
        <v>2274</v>
      </c>
      <c r="D166" s="488">
        <v>0</v>
      </c>
      <c r="E166" s="454" t="s">
        <v>183</v>
      </c>
      <c r="F166" s="493"/>
      <c r="G166" s="441"/>
      <c r="H166" s="110"/>
      <c r="I166" s="110"/>
      <c r="J166" s="1"/>
      <c r="K166" s="1"/>
      <c r="L166" s="1"/>
      <c r="M166" s="1"/>
      <c r="N166" s="1"/>
      <c r="O166" s="1"/>
      <c r="P166" s="1"/>
      <c r="Q166" s="1"/>
      <c r="R166" s="1"/>
      <c r="S166" s="1"/>
      <c r="T166" s="1"/>
      <c r="U166" s="1"/>
      <c r="V166" s="1"/>
      <c r="W166" s="1"/>
      <c r="X166" s="1"/>
      <c r="Y166" s="1"/>
      <c r="Z166" s="1"/>
    </row>
    <row r="167" spans="1:26" ht="30">
      <c r="A167" s="413"/>
      <c r="B167" s="567"/>
      <c r="C167" s="493" t="s">
        <v>2275</v>
      </c>
      <c r="D167" s="488">
        <v>0</v>
      </c>
      <c r="E167" s="454" t="s">
        <v>183</v>
      </c>
      <c r="F167" s="565"/>
      <c r="G167" s="441"/>
      <c r="H167" s="110"/>
      <c r="I167" s="110"/>
      <c r="J167" s="1"/>
      <c r="K167" s="1"/>
      <c r="L167" s="1"/>
      <c r="M167" s="1"/>
      <c r="N167" s="1"/>
      <c r="O167" s="1"/>
      <c r="P167" s="1"/>
      <c r="Q167" s="1"/>
      <c r="R167" s="1"/>
      <c r="S167" s="1"/>
      <c r="T167" s="1"/>
      <c r="U167" s="1"/>
      <c r="V167" s="1"/>
      <c r="W167" s="1"/>
      <c r="X167" s="1"/>
      <c r="Y167" s="1"/>
      <c r="Z167" s="1"/>
    </row>
    <row r="168" spans="1:26" ht="39.75" customHeight="1">
      <c r="A168" s="413" t="s">
        <v>473</v>
      </c>
      <c r="B168" s="1213" t="s">
        <v>2276</v>
      </c>
      <c r="C168" s="1049"/>
      <c r="D168" s="1049"/>
      <c r="E168" s="1049"/>
      <c r="F168" s="1049"/>
      <c r="G168" s="1049"/>
      <c r="H168" s="110">
        <f>SUM(D169:D175)</f>
        <v>0</v>
      </c>
      <c r="I168" s="110">
        <f>COUNT(D169:D175)*2</f>
        <v>14</v>
      </c>
      <c r="J168" s="1"/>
      <c r="K168" s="1"/>
      <c r="L168" s="1"/>
      <c r="M168" s="1"/>
      <c r="N168" s="1"/>
      <c r="O168" s="1"/>
      <c r="P168" s="1"/>
      <c r="Q168" s="1"/>
      <c r="R168" s="1"/>
      <c r="S168" s="1"/>
      <c r="T168" s="1"/>
      <c r="U168" s="1"/>
      <c r="V168" s="1"/>
      <c r="W168" s="1"/>
      <c r="X168" s="1"/>
      <c r="Y168" s="1"/>
      <c r="Z168" s="1"/>
    </row>
    <row r="169" spans="1:26" ht="31.5">
      <c r="A169" s="413" t="s">
        <v>476</v>
      </c>
      <c r="B169" s="567" t="s">
        <v>477</v>
      </c>
      <c r="C169" s="568" t="s">
        <v>2277</v>
      </c>
      <c r="D169" s="446">
        <v>0</v>
      </c>
      <c r="E169" s="440" t="s">
        <v>264</v>
      </c>
      <c r="F169" s="441"/>
      <c r="G169" s="441"/>
      <c r="H169" s="110"/>
      <c r="I169" s="110"/>
      <c r="J169" s="1"/>
      <c r="K169" s="1"/>
      <c r="L169" s="1"/>
      <c r="M169" s="1"/>
      <c r="N169" s="1"/>
      <c r="O169" s="1"/>
      <c r="P169" s="1"/>
      <c r="Q169" s="1"/>
      <c r="R169" s="1"/>
      <c r="S169" s="1"/>
      <c r="T169" s="1"/>
      <c r="U169" s="1"/>
      <c r="V169" s="1"/>
      <c r="W169" s="1"/>
      <c r="X169" s="1"/>
      <c r="Y169" s="1"/>
      <c r="Z169" s="1"/>
    </row>
    <row r="170" spans="1:26" ht="30">
      <c r="A170" s="413"/>
      <c r="B170" s="567"/>
      <c r="C170" s="568" t="s">
        <v>483</v>
      </c>
      <c r="D170" s="446">
        <v>0</v>
      </c>
      <c r="E170" s="440" t="s">
        <v>183</v>
      </c>
      <c r="F170" s="441"/>
      <c r="G170" s="441"/>
      <c r="H170" s="110"/>
      <c r="I170" s="110"/>
      <c r="J170" s="1"/>
      <c r="K170" s="1"/>
      <c r="L170" s="1"/>
      <c r="M170" s="1"/>
      <c r="N170" s="1"/>
      <c r="O170" s="1"/>
      <c r="P170" s="1"/>
      <c r="Q170" s="1"/>
      <c r="R170" s="1"/>
      <c r="S170" s="1"/>
      <c r="T170" s="1"/>
      <c r="U170" s="1"/>
      <c r="V170" s="1"/>
      <c r="W170" s="1"/>
      <c r="X170" s="1"/>
      <c r="Y170" s="1"/>
      <c r="Z170" s="1"/>
    </row>
    <row r="171" spans="1:26" ht="31.5">
      <c r="A171" s="413" t="s">
        <v>484</v>
      </c>
      <c r="B171" s="567" t="s">
        <v>485</v>
      </c>
      <c r="C171" s="568" t="s">
        <v>2279</v>
      </c>
      <c r="D171" s="446">
        <v>0</v>
      </c>
      <c r="E171" s="440" t="s">
        <v>183</v>
      </c>
      <c r="F171" s="441"/>
      <c r="G171" s="441"/>
      <c r="H171" s="110"/>
      <c r="I171" s="110"/>
      <c r="J171" s="1"/>
      <c r="K171" s="1"/>
      <c r="L171" s="1"/>
      <c r="M171" s="1"/>
      <c r="N171" s="1"/>
      <c r="O171" s="1"/>
      <c r="P171" s="1"/>
      <c r="Q171" s="1"/>
      <c r="R171" s="1"/>
      <c r="S171" s="1"/>
      <c r="T171" s="1"/>
      <c r="U171" s="1"/>
      <c r="V171" s="1"/>
      <c r="W171" s="1"/>
      <c r="X171" s="1"/>
      <c r="Y171" s="1"/>
      <c r="Z171" s="1"/>
    </row>
    <row r="172" spans="1:26" ht="30">
      <c r="A172" s="413"/>
      <c r="B172" s="567"/>
      <c r="C172" s="568" t="s">
        <v>2281</v>
      </c>
      <c r="D172" s="446">
        <v>0</v>
      </c>
      <c r="E172" s="440" t="s">
        <v>183</v>
      </c>
      <c r="F172" s="441"/>
      <c r="G172" s="441"/>
      <c r="H172" s="110"/>
      <c r="I172" s="110"/>
      <c r="J172" s="1"/>
      <c r="K172" s="1"/>
      <c r="L172" s="1"/>
      <c r="M172" s="1"/>
      <c r="N172" s="1"/>
      <c r="O172" s="1"/>
      <c r="P172" s="1"/>
      <c r="Q172" s="1"/>
      <c r="R172" s="1"/>
      <c r="S172" s="1"/>
      <c r="T172" s="1"/>
      <c r="U172" s="1"/>
      <c r="V172" s="1"/>
      <c r="W172" s="1"/>
      <c r="X172" s="1"/>
      <c r="Y172" s="1"/>
      <c r="Z172" s="1"/>
    </row>
    <row r="173" spans="1:26" ht="45">
      <c r="A173" s="413"/>
      <c r="B173" s="567"/>
      <c r="C173" s="568" t="s">
        <v>2282</v>
      </c>
      <c r="D173" s="446">
        <v>0</v>
      </c>
      <c r="E173" s="440" t="s">
        <v>262</v>
      </c>
      <c r="F173" s="441"/>
      <c r="G173" s="441"/>
      <c r="H173" s="110"/>
      <c r="I173" s="110"/>
      <c r="J173" s="1"/>
      <c r="K173" s="1"/>
      <c r="L173" s="1"/>
      <c r="M173" s="1"/>
      <c r="N173" s="1"/>
      <c r="O173" s="1"/>
      <c r="P173" s="1"/>
      <c r="Q173" s="1"/>
      <c r="R173" s="1"/>
      <c r="S173" s="1"/>
      <c r="T173" s="1"/>
      <c r="U173" s="1"/>
      <c r="V173" s="1"/>
      <c r="W173" s="1"/>
      <c r="X173" s="1"/>
      <c r="Y173" s="1"/>
      <c r="Z173" s="1"/>
    </row>
    <row r="174" spans="1:26" ht="45">
      <c r="A174" s="413"/>
      <c r="B174" s="567"/>
      <c r="C174" s="568" t="s">
        <v>487</v>
      </c>
      <c r="D174" s="446">
        <v>0</v>
      </c>
      <c r="E174" s="440" t="s">
        <v>262</v>
      </c>
      <c r="F174" s="441"/>
      <c r="G174" s="441"/>
      <c r="H174" s="110"/>
      <c r="I174" s="110"/>
      <c r="J174" s="1"/>
      <c r="K174" s="1"/>
      <c r="L174" s="1"/>
      <c r="M174" s="1"/>
      <c r="N174" s="1"/>
      <c r="O174" s="1"/>
      <c r="P174" s="1"/>
      <c r="Q174" s="1"/>
      <c r="R174" s="1"/>
      <c r="S174" s="1"/>
      <c r="T174" s="1"/>
      <c r="U174" s="1"/>
      <c r="V174" s="1"/>
      <c r="W174" s="1"/>
      <c r="X174" s="1"/>
      <c r="Y174" s="1"/>
      <c r="Z174" s="1"/>
    </row>
    <row r="175" spans="1:26" ht="78.75">
      <c r="A175" s="413" t="s">
        <v>488</v>
      </c>
      <c r="B175" s="567" t="s">
        <v>489</v>
      </c>
      <c r="C175" s="489" t="s">
        <v>2283</v>
      </c>
      <c r="D175" s="446">
        <v>0</v>
      </c>
      <c r="E175" s="440" t="s">
        <v>63</v>
      </c>
      <c r="F175" s="441"/>
      <c r="G175" s="441"/>
      <c r="H175" s="110"/>
      <c r="I175" s="110"/>
      <c r="J175" s="1"/>
      <c r="K175" s="1"/>
      <c r="L175" s="1"/>
      <c r="M175" s="1"/>
      <c r="N175" s="1"/>
      <c r="O175" s="1"/>
      <c r="P175" s="1"/>
      <c r="Q175" s="1"/>
      <c r="R175" s="1"/>
      <c r="S175" s="1"/>
      <c r="T175" s="1"/>
      <c r="U175" s="1"/>
      <c r="V175" s="1"/>
      <c r="W175" s="1"/>
      <c r="X175" s="1"/>
      <c r="Y175" s="1"/>
      <c r="Z175" s="1"/>
    </row>
    <row r="176" spans="1:26" ht="39.75" customHeight="1">
      <c r="A176" s="413" t="s">
        <v>493</v>
      </c>
      <c r="B176" s="1213" t="s">
        <v>2284</v>
      </c>
      <c r="C176" s="1049"/>
      <c r="D176" s="1049"/>
      <c r="E176" s="1049"/>
      <c r="F176" s="1049"/>
      <c r="G176" s="1049"/>
      <c r="H176" s="110">
        <f>SUM(D177:D183)</f>
        <v>0</v>
      </c>
      <c r="I176" s="110">
        <f>COUNT(D177:D183)*2</f>
        <v>14</v>
      </c>
      <c r="J176" s="1"/>
      <c r="K176" s="1"/>
      <c r="L176" s="1"/>
      <c r="M176" s="1"/>
      <c r="N176" s="1"/>
      <c r="O176" s="1"/>
      <c r="P176" s="1"/>
      <c r="Q176" s="1"/>
      <c r="R176" s="1"/>
      <c r="S176" s="1"/>
      <c r="T176" s="1"/>
      <c r="U176" s="1"/>
      <c r="V176" s="1"/>
      <c r="W176" s="1"/>
      <c r="X176" s="1"/>
      <c r="Y176" s="1"/>
      <c r="Z176" s="1"/>
    </row>
    <row r="177" spans="1:26" ht="47.25">
      <c r="A177" s="413" t="s">
        <v>500</v>
      </c>
      <c r="B177" s="437" t="s">
        <v>501</v>
      </c>
      <c r="C177" s="342" t="s">
        <v>2286</v>
      </c>
      <c r="D177" s="446">
        <v>0</v>
      </c>
      <c r="E177" s="454" t="s">
        <v>262</v>
      </c>
      <c r="F177" s="308" t="s">
        <v>2287</v>
      </c>
      <c r="G177" s="441"/>
      <c r="H177" s="110"/>
      <c r="I177" s="110"/>
      <c r="J177" s="1"/>
      <c r="K177" s="1"/>
      <c r="L177" s="1"/>
      <c r="M177" s="1"/>
      <c r="N177" s="1"/>
      <c r="O177" s="1"/>
      <c r="P177" s="1"/>
      <c r="Q177" s="1"/>
      <c r="R177" s="1"/>
      <c r="S177" s="1"/>
      <c r="T177" s="1"/>
      <c r="U177" s="1"/>
      <c r="V177" s="1"/>
      <c r="W177" s="1"/>
      <c r="X177" s="1"/>
      <c r="Y177" s="1"/>
      <c r="Z177" s="1"/>
    </row>
    <row r="178" spans="1:26" ht="47.25">
      <c r="A178" s="413" t="s">
        <v>504</v>
      </c>
      <c r="B178" s="437" t="s">
        <v>505</v>
      </c>
      <c r="C178" s="342" t="s">
        <v>2288</v>
      </c>
      <c r="D178" s="446">
        <v>0</v>
      </c>
      <c r="E178" s="440" t="s">
        <v>262</v>
      </c>
      <c r="F178" s="441"/>
      <c r="G178" s="441"/>
      <c r="H178" s="110"/>
      <c r="I178" s="110"/>
      <c r="J178" s="1"/>
      <c r="K178" s="1"/>
      <c r="L178" s="1"/>
      <c r="M178" s="1"/>
      <c r="N178" s="1"/>
      <c r="O178" s="1"/>
      <c r="P178" s="1"/>
      <c r="Q178" s="1"/>
      <c r="R178" s="1"/>
      <c r="S178" s="1"/>
      <c r="T178" s="1"/>
      <c r="U178" s="1"/>
      <c r="V178" s="1"/>
      <c r="W178" s="1"/>
      <c r="X178" s="1"/>
      <c r="Y178" s="1"/>
      <c r="Z178" s="1"/>
    </row>
    <row r="179" spans="1:26" ht="47.25">
      <c r="A179" s="413" t="s">
        <v>507</v>
      </c>
      <c r="B179" s="437" t="s">
        <v>508</v>
      </c>
      <c r="C179" s="342" t="s">
        <v>2289</v>
      </c>
      <c r="D179" s="446">
        <v>0</v>
      </c>
      <c r="E179" s="440" t="s">
        <v>510</v>
      </c>
      <c r="F179" s="441"/>
      <c r="G179" s="441"/>
      <c r="H179" s="110"/>
      <c r="I179" s="110"/>
      <c r="J179" s="1"/>
      <c r="K179" s="1"/>
      <c r="L179" s="1"/>
      <c r="M179" s="1"/>
      <c r="N179" s="1"/>
      <c r="O179" s="1"/>
      <c r="P179" s="1"/>
      <c r="Q179" s="1"/>
      <c r="R179" s="1"/>
      <c r="S179" s="1"/>
      <c r="T179" s="1"/>
      <c r="U179" s="1"/>
      <c r="V179" s="1"/>
      <c r="W179" s="1"/>
      <c r="X179" s="1"/>
      <c r="Y179" s="1"/>
      <c r="Z179" s="1"/>
    </row>
    <row r="180" spans="1:26" ht="47.25">
      <c r="A180" s="413" t="s">
        <v>512</v>
      </c>
      <c r="B180" s="437" t="s">
        <v>513</v>
      </c>
      <c r="C180" s="308" t="s">
        <v>2290</v>
      </c>
      <c r="D180" s="446">
        <v>0</v>
      </c>
      <c r="E180" s="440" t="s">
        <v>264</v>
      </c>
      <c r="F180" s="441"/>
      <c r="G180" s="441"/>
      <c r="H180" s="110"/>
      <c r="I180" s="110"/>
      <c r="J180" s="1"/>
      <c r="K180" s="1"/>
      <c r="L180" s="1"/>
      <c r="M180" s="1"/>
      <c r="N180" s="1"/>
      <c r="O180" s="1"/>
      <c r="P180" s="1"/>
      <c r="Q180" s="1"/>
      <c r="R180" s="1"/>
      <c r="S180" s="1"/>
      <c r="T180" s="1"/>
      <c r="U180" s="1"/>
      <c r="V180" s="1"/>
      <c r="W180" s="1"/>
      <c r="X180" s="1"/>
      <c r="Y180" s="1"/>
      <c r="Z180" s="1"/>
    </row>
    <row r="181" spans="1:26" ht="45">
      <c r="A181" s="413" t="s">
        <v>528</v>
      </c>
      <c r="B181" s="437" t="s">
        <v>529</v>
      </c>
      <c r="C181" s="342" t="s">
        <v>2291</v>
      </c>
      <c r="D181" s="446">
        <v>0</v>
      </c>
      <c r="E181" s="440" t="s">
        <v>63</v>
      </c>
      <c r="F181" s="308" t="s">
        <v>2292</v>
      </c>
      <c r="G181" s="441"/>
      <c r="H181" s="110"/>
      <c r="I181" s="110"/>
      <c r="J181" s="1"/>
      <c r="K181" s="1"/>
      <c r="L181" s="1"/>
      <c r="M181" s="1"/>
      <c r="N181" s="1"/>
      <c r="O181" s="1"/>
      <c r="P181" s="1"/>
      <c r="Q181" s="1"/>
      <c r="R181" s="1"/>
      <c r="S181" s="1"/>
      <c r="T181" s="1"/>
      <c r="U181" s="1"/>
      <c r="V181" s="1"/>
      <c r="W181" s="1"/>
      <c r="X181" s="1"/>
      <c r="Y181" s="1"/>
      <c r="Z181" s="1"/>
    </row>
    <row r="182" spans="1:26" ht="15.75">
      <c r="A182" s="413"/>
      <c r="B182" s="437"/>
      <c r="C182" s="342" t="s">
        <v>2154</v>
      </c>
      <c r="D182" s="446">
        <v>0</v>
      </c>
      <c r="E182" s="440" t="s">
        <v>63</v>
      </c>
      <c r="F182" s="441"/>
      <c r="G182" s="441"/>
      <c r="H182" s="110"/>
      <c r="I182" s="110"/>
      <c r="J182" s="1"/>
      <c r="K182" s="1"/>
      <c r="L182" s="1"/>
      <c r="M182" s="1"/>
      <c r="N182" s="1"/>
      <c r="O182" s="1"/>
      <c r="P182" s="1"/>
      <c r="Q182" s="1"/>
      <c r="R182" s="1"/>
      <c r="S182" s="1"/>
      <c r="T182" s="1"/>
      <c r="U182" s="1"/>
      <c r="V182" s="1"/>
      <c r="W182" s="1"/>
      <c r="X182" s="1"/>
      <c r="Y182" s="1"/>
      <c r="Z182" s="1"/>
    </row>
    <row r="183" spans="1:26" ht="15.75">
      <c r="A183" s="413"/>
      <c r="B183" s="437"/>
      <c r="C183" s="571" t="s">
        <v>2293</v>
      </c>
      <c r="D183" s="446">
        <v>0</v>
      </c>
      <c r="E183" s="575" t="s">
        <v>63</v>
      </c>
      <c r="F183" s="587"/>
      <c r="G183" s="441"/>
      <c r="H183" s="110"/>
      <c r="I183" s="110"/>
      <c r="J183" s="1"/>
      <c r="K183" s="1"/>
      <c r="L183" s="1"/>
      <c r="M183" s="1"/>
      <c r="N183" s="1"/>
      <c r="O183" s="1"/>
      <c r="P183" s="1"/>
      <c r="Q183" s="1"/>
      <c r="R183" s="1"/>
      <c r="S183" s="1"/>
      <c r="T183" s="1"/>
      <c r="U183" s="1"/>
      <c r="V183" s="1"/>
      <c r="W183" s="1"/>
      <c r="X183" s="1"/>
      <c r="Y183" s="1"/>
      <c r="Z183" s="1"/>
    </row>
    <row r="184" spans="1:26" ht="39.75" customHeight="1">
      <c r="A184" s="413" t="s">
        <v>551</v>
      </c>
      <c r="B184" s="1213" t="s">
        <v>552</v>
      </c>
      <c r="C184" s="1049"/>
      <c r="D184" s="1049"/>
      <c r="E184" s="1049"/>
      <c r="F184" s="1049"/>
      <c r="G184" s="1049"/>
      <c r="H184" s="110">
        <f>SUM(D185:D195)</f>
        <v>0</v>
      </c>
      <c r="I184" s="110">
        <f>COUNT(D185:D195)*2</f>
        <v>22</v>
      </c>
      <c r="J184" s="1"/>
      <c r="K184" s="1"/>
      <c r="L184" s="1"/>
      <c r="M184" s="1"/>
      <c r="N184" s="1"/>
      <c r="O184" s="1"/>
      <c r="P184" s="1"/>
      <c r="Q184" s="1"/>
      <c r="R184" s="1"/>
      <c r="S184" s="1"/>
      <c r="T184" s="1"/>
      <c r="U184" s="1"/>
      <c r="V184" s="1"/>
      <c r="W184" s="1"/>
      <c r="X184" s="1"/>
      <c r="Y184" s="1"/>
      <c r="Z184" s="1"/>
    </row>
    <row r="185" spans="1:26" ht="105">
      <c r="A185" s="413" t="s">
        <v>555</v>
      </c>
      <c r="B185" s="437" t="s">
        <v>556</v>
      </c>
      <c r="C185" s="342" t="s">
        <v>577</v>
      </c>
      <c r="D185" s="446">
        <v>0</v>
      </c>
      <c r="E185" s="440" t="s">
        <v>558</v>
      </c>
      <c r="F185" s="342" t="s">
        <v>2314</v>
      </c>
      <c r="G185" s="441"/>
      <c r="H185" s="110"/>
      <c r="I185" s="110"/>
      <c r="J185" s="1"/>
      <c r="K185" s="1"/>
      <c r="L185" s="1"/>
      <c r="M185" s="1"/>
      <c r="N185" s="1"/>
      <c r="O185" s="1"/>
      <c r="P185" s="1"/>
      <c r="Q185" s="1"/>
      <c r="R185" s="1"/>
      <c r="S185" s="1"/>
      <c r="T185" s="1"/>
      <c r="U185" s="1"/>
      <c r="V185" s="1"/>
      <c r="W185" s="1"/>
      <c r="X185" s="1"/>
      <c r="Y185" s="1"/>
      <c r="Z185" s="1"/>
    </row>
    <row r="186" spans="1:26" ht="15.75">
      <c r="A186" s="413"/>
      <c r="B186" s="437"/>
      <c r="C186" s="342" t="s">
        <v>2315</v>
      </c>
      <c r="D186" s="446">
        <v>0</v>
      </c>
      <c r="E186" s="440" t="s">
        <v>558</v>
      </c>
      <c r="F186" s="342" t="s">
        <v>2316</v>
      </c>
      <c r="G186" s="441"/>
      <c r="H186" s="110"/>
      <c r="I186" s="110"/>
      <c r="J186" s="1"/>
      <c r="K186" s="1"/>
      <c r="L186" s="1"/>
      <c r="M186" s="1"/>
      <c r="N186" s="1"/>
      <c r="O186" s="1"/>
      <c r="P186" s="1"/>
      <c r="Q186" s="1"/>
      <c r="R186" s="1"/>
      <c r="S186" s="1"/>
      <c r="T186" s="1"/>
      <c r="U186" s="1"/>
      <c r="V186" s="1"/>
      <c r="W186" s="1"/>
      <c r="X186" s="1"/>
      <c r="Y186" s="1"/>
      <c r="Z186" s="1"/>
    </row>
    <row r="187" spans="1:26" ht="30">
      <c r="A187" s="413"/>
      <c r="B187" s="437"/>
      <c r="C187" s="342" t="s">
        <v>1969</v>
      </c>
      <c r="D187" s="446">
        <v>0</v>
      </c>
      <c r="E187" s="440" t="s">
        <v>558</v>
      </c>
      <c r="F187" s="342" t="s">
        <v>2317</v>
      </c>
      <c r="G187" s="441"/>
      <c r="H187" s="110"/>
      <c r="I187" s="110"/>
      <c r="J187" s="1"/>
      <c r="K187" s="1"/>
      <c r="L187" s="1"/>
      <c r="M187" s="1"/>
      <c r="N187" s="1"/>
      <c r="O187" s="1"/>
      <c r="P187" s="1"/>
      <c r="Q187" s="1"/>
      <c r="R187" s="1"/>
      <c r="S187" s="1"/>
      <c r="T187" s="1"/>
      <c r="U187" s="1"/>
      <c r="V187" s="1"/>
      <c r="W187" s="1"/>
      <c r="X187" s="1"/>
      <c r="Y187" s="1"/>
      <c r="Z187" s="1"/>
    </row>
    <row r="188" spans="1:26" ht="180">
      <c r="A188" s="413"/>
      <c r="B188" s="437"/>
      <c r="C188" s="342" t="s">
        <v>2178</v>
      </c>
      <c r="D188" s="446">
        <v>0</v>
      </c>
      <c r="E188" s="440" t="s">
        <v>558</v>
      </c>
      <c r="F188" s="342" t="s">
        <v>2318</v>
      </c>
      <c r="G188" s="441"/>
      <c r="H188" s="110"/>
      <c r="I188" s="110"/>
      <c r="J188" s="1"/>
      <c r="K188" s="1"/>
      <c r="L188" s="1"/>
      <c r="M188" s="1"/>
      <c r="N188" s="1"/>
      <c r="O188" s="1"/>
      <c r="P188" s="1"/>
      <c r="Q188" s="1"/>
      <c r="R188" s="1"/>
      <c r="S188" s="1"/>
      <c r="T188" s="1"/>
      <c r="U188" s="1"/>
      <c r="V188" s="1"/>
      <c r="W188" s="1"/>
      <c r="X188" s="1"/>
      <c r="Y188" s="1"/>
      <c r="Z188" s="1"/>
    </row>
    <row r="189" spans="1:26" ht="90">
      <c r="A189" s="413"/>
      <c r="B189" s="437"/>
      <c r="C189" s="342" t="s">
        <v>2319</v>
      </c>
      <c r="D189" s="446">
        <v>0</v>
      </c>
      <c r="E189" s="440" t="s">
        <v>558</v>
      </c>
      <c r="F189" s="342" t="s">
        <v>2320</v>
      </c>
      <c r="G189" s="441"/>
      <c r="H189" s="110"/>
      <c r="I189" s="110"/>
      <c r="J189" s="1"/>
      <c r="K189" s="1"/>
      <c r="L189" s="1"/>
      <c r="M189" s="1"/>
      <c r="N189" s="1"/>
      <c r="O189" s="1"/>
      <c r="P189" s="1"/>
      <c r="Q189" s="1"/>
      <c r="R189" s="1"/>
      <c r="S189" s="1"/>
      <c r="T189" s="1"/>
      <c r="U189" s="1"/>
      <c r="V189" s="1"/>
      <c r="W189" s="1"/>
      <c r="X189" s="1"/>
      <c r="Y189" s="1"/>
      <c r="Z189" s="1"/>
    </row>
    <row r="190" spans="1:26" ht="15.75">
      <c r="A190" s="413"/>
      <c r="B190" s="437"/>
      <c r="C190" s="342" t="s">
        <v>1972</v>
      </c>
      <c r="D190" s="446">
        <v>0</v>
      </c>
      <c r="E190" s="440" t="s">
        <v>558</v>
      </c>
      <c r="F190" s="342" t="s">
        <v>2321</v>
      </c>
      <c r="G190" s="441"/>
      <c r="H190" s="110"/>
      <c r="I190" s="110"/>
      <c r="J190" s="1"/>
      <c r="K190" s="1"/>
      <c r="L190" s="1"/>
      <c r="M190" s="1"/>
      <c r="N190" s="1"/>
      <c r="O190" s="1"/>
      <c r="P190" s="1"/>
      <c r="Q190" s="1"/>
      <c r="R190" s="1"/>
      <c r="S190" s="1"/>
      <c r="T190" s="1"/>
      <c r="U190" s="1"/>
      <c r="V190" s="1"/>
      <c r="W190" s="1"/>
      <c r="X190" s="1"/>
      <c r="Y190" s="1"/>
      <c r="Z190" s="1"/>
    </row>
    <row r="191" spans="1:26" ht="47.25">
      <c r="A191" s="413" t="s">
        <v>562</v>
      </c>
      <c r="B191" s="437" t="s">
        <v>563</v>
      </c>
      <c r="C191" s="342" t="s">
        <v>2322</v>
      </c>
      <c r="D191" s="446">
        <v>0</v>
      </c>
      <c r="E191" s="440" t="s">
        <v>558</v>
      </c>
      <c r="F191" s="342" t="s">
        <v>2323</v>
      </c>
      <c r="G191" s="441"/>
      <c r="H191" s="110"/>
      <c r="I191" s="110"/>
      <c r="J191" s="1"/>
      <c r="K191" s="1"/>
      <c r="L191" s="1"/>
      <c r="M191" s="1"/>
      <c r="N191" s="1"/>
      <c r="O191" s="1"/>
      <c r="P191" s="1"/>
      <c r="Q191" s="1"/>
      <c r="R191" s="1"/>
      <c r="S191" s="1"/>
      <c r="T191" s="1"/>
      <c r="U191" s="1"/>
      <c r="V191" s="1"/>
      <c r="W191" s="1"/>
      <c r="X191" s="1"/>
      <c r="Y191" s="1"/>
      <c r="Z191" s="1"/>
    </row>
    <row r="192" spans="1:26" ht="75">
      <c r="A192" s="413"/>
      <c r="B192" s="437"/>
      <c r="C192" s="342" t="s">
        <v>1975</v>
      </c>
      <c r="D192" s="446">
        <v>0</v>
      </c>
      <c r="E192" s="440" t="s">
        <v>558</v>
      </c>
      <c r="F192" s="342" t="s">
        <v>2324</v>
      </c>
      <c r="G192" s="441"/>
      <c r="H192" s="110"/>
      <c r="I192" s="110"/>
      <c r="J192" s="1"/>
      <c r="K192" s="1"/>
      <c r="L192" s="1"/>
      <c r="M192" s="1"/>
      <c r="N192" s="1"/>
      <c r="O192" s="1"/>
      <c r="P192" s="1"/>
      <c r="Q192" s="1"/>
      <c r="R192" s="1"/>
      <c r="S192" s="1"/>
      <c r="T192" s="1"/>
      <c r="U192" s="1"/>
      <c r="V192" s="1"/>
      <c r="W192" s="1"/>
      <c r="X192" s="1"/>
      <c r="Y192" s="1"/>
      <c r="Z192" s="1"/>
    </row>
    <row r="193" spans="1:26" ht="15.75">
      <c r="A193" s="413"/>
      <c r="B193" s="437"/>
      <c r="C193" s="342" t="s">
        <v>1529</v>
      </c>
      <c r="D193" s="446">
        <v>0</v>
      </c>
      <c r="E193" s="440" t="s">
        <v>558</v>
      </c>
      <c r="F193" s="565" t="s">
        <v>1976</v>
      </c>
      <c r="G193" s="441"/>
      <c r="H193" s="110"/>
      <c r="I193" s="110"/>
      <c r="J193" s="1"/>
      <c r="K193" s="1"/>
      <c r="L193" s="1"/>
      <c r="M193" s="1"/>
      <c r="N193" s="1"/>
      <c r="O193" s="1"/>
      <c r="P193" s="1"/>
      <c r="Q193" s="1"/>
      <c r="R193" s="1"/>
      <c r="S193" s="1"/>
      <c r="T193" s="1"/>
      <c r="U193" s="1"/>
      <c r="V193" s="1"/>
      <c r="W193" s="1"/>
      <c r="X193" s="1"/>
      <c r="Y193" s="1"/>
      <c r="Z193" s="1"/>
    </row>
    <row r="194" spans="1:26" ht="30">
      <c r="A194" s="413"/>
      <c r="B194" s="437"/>
      <c r="C194" s="342" t="s">
        <v>1971</v>
      </c>
      <c r="D194" s="446">
        <v>0</v>
      </c>
      <c r="E194" s="440" t="s">
        <v>558</v>
      </c>
      <c r="F194" s="569" t="s">
        <v>2325</v>
      </c>
      <c r="G194" s="441"/>
      <c r="H194" s="110"/>
      <c r="I194" s="110"/>
      <c r="J194" s="1"/>
      <c r="K194" s="1"/>
      <c r="L194" s="1"/>
      <c r="M194" s="1"/>
      <c r="N194" s="1"/>
      <c r="O194" s="1"/>
      <c r="P194" s="1"/>
      <c r="Q194" s="1"/>
      <c r="R194" s="1"/>
      <c r="S194" s="1"/>
      <c r="T194" s="1"/>
      <c r="U194" s="1"/>
      <c r="V194" s="1"/>
      <c r="W194" s="1"/>
      <c r="X194" s="1"/>
      <c r="Y194" s="1"/>
      <c r="Z194" s="1"/>
    </row>
    <row r="195" spans="1:26" ht="63">
      <c r="A195" s="413" t="s">
        <v>567</v>
      </c>
      <c r="B195" s="496" t="s">
        <v>568</v>
      </c>
      <c r="C195" s="308" t="s">
        <v>1978</v>
      </c>
      <c r="D195" s="446">
        <v>0</v>
      </c>
      <c r="E195" s="440" t="s">
        <v>558</v>
      </c>
      <c r="F195" s="441"/>
      <c r="G195" s="441"/>
      <c r="H195" s="110"/>
      <c r="I195" s="110"/>
      <c r="J195" s="1"/>
      <c r="K195" s="1"/>
      <c r="L195" s="1"/>
      <c r="M195" s="1"/>
      <c r="N195" s="1"/>
      <c r="O195" s="1"/>
      <c r="P195" s="1"/>
      <c r="Q195" s="1"/>
      <c r="R195" s="1"/>
      <c r="S195" s="1"/>
      <c r="T195" s="1"/>
      <c r="U195" s="1"/>
      <c r="V195" s="1"/>
      <c r="W195" s="1"/>
      <c r="X195" s="1"/>
      <c r="Y195" s="1"/>
      <c r="Z195" s="1"/>
    </row>
    <row r="196" spans="1:26" ht="39.75" customHeight="1">
      <c r="A196" s="413" t="s">
        <v>570</v>
      </c>
      <c r="B196" s="1213" t="s">
        <v>2326</v>
      </c>
      <c r="C196" s="1049"/>
      <c r="D196" s="1049"/>
      <c r="E196" s="1049"/>
      <c r="F196" s="1049"/>
      <c r="G196" s="1049"/>
      <c r="H196" s="110">
        <f>SUM(D197:D208)</f>
        <v>0</v>
      </c>
      <c r="I196" s="110">
        <f>COUNT(D197:D208)*2</f>
        <v>22</v>
      </c>
      <c r="J196" s="1"/>
      <c r="K196" s="1"/>
      <c r="L196" s="1"/>
      <c r="M196" s="1"/>
      <c r="N196" s="1"/>
      <c r="O196" s="1"/>
      <c r="P196" s="1"/>
      <c r="Q196" s="1"/>
      <c r="R196" s="1"/>
      <c r="S196" s="1"/>
      <c r="T196" s="1"/>
      <c r="U196" s="1"/>
      <c r="V196" s="1"/>
      <c r="W196" s="1"/>
      <c r="X196" s="1"/>
      <c r="Y196" s="1"/>
      <c r="Z196" s="1"/>
    </row>
    <row r="197" spans="1:26" ht="75">
      <c r="A197" s="413" t="s">
        <v>574</v>
      </c>
      <c r="B197" s="437" t="s">
        <v>575</v>
      </c>
      <c r="C197" s="484" t="s">
        <v>576</v>
      </c>
      <c r="D197" s="446">
        <v>0</v>
      </c>
      <c r="E197" s="454" t="s">
        <v>183</v>
      </c>
      <c r="F197" s="342" t="s">
        <v>2327</v>
      </c>
      <c r="G197" s="441"/>
      <c r="H197" s="110"/>
      <c r="I197" s="110"/>
      <c r="J197" s="1"/>
      <c r="K197" s="1"/>
      <c r="L197" s="1"/>
      <c r="M197" s="1"/>
      <c r="N197" s="1"/>
      <c r="O197" s="1"/>
      <c r="P197" s="1"/>
      <c r="Q197" s="1"/>
      <c r="R197" s="1"/>
      <c r="S197" s="1"/>
      <c r="T197" s="1"/>
      <c r="U197" s="1"/>
      <c r="V197" s="1"/>
      <c r="W197" s="1"/>
      <c r="X197" s="1"/>
      <c r="Y197" s="1"/>
      <c r="Z197" s="1"/>
    </row>
    <row r="198" spans="1:26" ht="63" hidden="1">
      <c r="A198" s="583" t="s">
        <v>579</v>
      </c>
      <c r="B198" s="437" t="s">
        <v>580</v>
      </c>
      <c r="C198" s="441"/>
      <c r="D198" s="446"/>
      <c r="E198" s="440"/>
      <c r="F198" s="441"/>
      <c r="G198" s="441"/>
      <c r="H198" s="1"/>
      <c r="I198" s="1"/>
      <c r="J198" s="1"/>
      <c r="K198" s="1"/>
      <c r="L198" s="1"/>
      <c r="M198" s="1"/>
      <c r="N198" s="1"/>
      <c r="O198" s="1"/>
      <c r="P198" s="1"/>
      <c r="Q198" s="1"/>
      <c r="R198" s="1"/>
      <c r="S198" s="1"/>
      <c r="T198" s="1"/>
      <c r="U198" s="1"/>
      <c r="V198" s="1"/>
      <c r="W198" s="1"/>
      <c r="X198" s="1"/>
      <c r="Y198" s="1"/>
      <c r="Z198" s="1"/>
    </row>
    <row r="199" spans="1:26" ht="90">
      <c r="A199" s="413" t="s">
        <v>584</v>
      </c>
      <c r="B199" s="437" t="s">
        <v>585</v>
      </c>
      <c r="C199" s="484" t="s">
        <v>2330</v>
      </c>
      <c r="D199" s="446">
        <v>0</v>
      </c>
      <c r="E199" s="454" t="s">
        <v>195</v>
      </c>
      <c r="F199" s="342" t="s">
        <v>2331</v>
      </c>
      <c r="G199" s="441"/>
      <c r="H199" s="110"/>
      <c r="I199" s="110"/>
      <c r="J199" s="1"/>
      <c r="K199" s="1"/>
      <c r="L199" s="1"/>
      <c r="M199" s="1"/>
      <c r="N199" s="1"/>
      <c r="O199" s="1"/>
      <c r="P199" s="1"/>
      <c r="Q199" s="1"/>
      <c r="R199" s="1"/>
      <c r="S199" s="1"/>
      <c r="T199" s="1"/>
      <c r="U199" s="1"/>
      <c r="V199" s="1"/>
      <c r="W199" s="1"/>
      <c r="X199" s="1"/>
      <c r="Y199" s="1"/>
      <c r="Z199" s="1"/>
    </row>
    <row r="200" spans="1:26" ht="78.75">
      <c r="A200" s="413" t="s">
        <v>589</v>
      </c>
      <c r="B200" s="437" t="s">
        <v>590</v>
      </c>
      <c r="C200" s="342" t="s">
        <v>2332</v>
      </c>
      <c r="D200" s="446">
        <v>0</v>
      </c>
      <c r="E200" s="454" t="s">
        <v>195</v>
      </c>
      <c r="F200" s="342" t="s">
        <v>2333</v>
      </c>
      <c r="G200" s="441"/>
      <c r="H200" s="110"/>
      <c r="I200" s="110"/>
      <c r="J200" s="1"/>
      <c r="K200" s="1"/>
      <c r="L200" s="1"/>
      <c r="M200" s="1"/>
      <c r="N200" s="1"/>
      <c r="O200" s="1"/>
      <c r="P200" s="1"/>
      <c r="Q200" s="1"/>
      <c r="R200" s="1"/>
      <c r="S200" s="1"/>
      <c r="T200" s="1"/>
      <c r="U200" s="1"/>
      <c r="V200" s="1"/>
      <c r="W200" s="1"/>
      <c r="X200" s="1"/>
      <c r="Y200" s="1"/>
      <c r="Z200" s="1"/>
    </row>
    <row r="201" spans="1:26" ht="90">
      <c r="A201" s="413"/>
      <c r="B201" s="437"/>
      <c r="C201" s="342" t="s">
        <v>2334</v>
      </c>
      <c r="D201" s="446">
        <v>0</v>
      </c>
      <c r="E201" s="454" t="s">
        <v>195</v>
      </c>
      <c r="F201" s="342" t="s">
        <v>2335</v>
      </c>
      <c r="G201" s="441"/>
      <c r="H201" s="110"/>
      <c r="I201" s="110"/>
      <c r="J201" s="1"/>
      <c r="K201" s="1"/>
      <c r="L201" s="1"/>
      <c r="M201" s="1"/>
      <c r="N201" s="1"/>
      <c r="O201" s="1"/>
      <c r="P201" s="1"/>
      <c r="Q201" s="1"/>
      <c r="R201" s="1"/>
      <c r="S201" s="1"/>
      <c r="T201" s="1"/>
      <c r="U201" s="1"/>
      <c r="V201" s="1"/>
      <c r="W201" s="1"/>
      <c r="X201" s="1"/>
      <c r="Y201" s="1"/>
      <c r="Z201" s="1"/>
    </row>
    <row r="202" spans="1:26" ht="60">
      <c r="A202" s="413"/>
      <c r="B202" s="437"/>
      <c r="C202" s="342" t="s">
        <v>2336</v>
      </c>
      <c r="D202" s="446">
        <v>0</v>
      </c>
      <c r="E202" s="454" t="s">
        <v>195</v>
      </c>
      <c r="F202" s="342" t="s">
        <v>2337</v>
      </c>
      <c r="G202" s="441"/>
      <c r="H202" s="110"/>
      <c r="I202" s="110"/>
      <c r="J202" s="1"/>
      <c r="K202" s="1"/>
      <c r="L202" s="1"/>
      <c r="M202" s="1"/>
      <c r="N202" s="1"/>
      <c r="O202" s="1"/>
      <c r="P202" s="1"/>
      <c r="Q202" s="1"/>
      <c r="R202" s="1"/>
      <c r="S202" s="1"/>
      <c r="T202" s="1"/>
      <c r="U202" s="1"/>
      <c r="V202" s="1"/>
      <c r="W202" s="1"/>
      <c r="X202" s="1"/>
      <c r="Y202" s="1"/>
      <c r="Z202" s="1"/>
    </row>
    <row r="203" spans="1:26" ht="60">
      <c r="A203" s="413" t="s">
        <v>591</v>
      </c>
      <c r="B203" s="437" t="s">
        <v>592</v>
      </c>
      <c r="C203" s="484" t="s">
        <v>593</v>
      </c>
      <c r="D203" s="446">
        <v>0</v>
      </c>
      <c r="E203" s="454" t="s">
        <v>195</v>
      </c>
      <c r="F203" s="489" t="s">
        <v>1989</v>
      </c>
      <c r="G203" s="441"/>
      <c r="H203" s="110"/>
      <c r="I203" s="110"/>
      <c r="J203" s="1"/>
      <c r="K203" s="1"/>
      <c r="L203" s="1"/>
      <c r="M203" s="1"/>
      <c r="N203" s="1"/>
      <c r="O203" s="1"/>
      <c r="P203" s="1"/>
      <c r="Q203" s="1"/>
      <c r="R203" s="1"/>
      <c r="S203" s="1"/>
      <c r="T203" s="1"/>
      <c r="U203" s="1"/>
      <c r="V203" s="1"/>
      <c r="W203" s="1"/>
      <c r="X203" s="1"/>
      <c r="Y203" s="1"/>
      <c r="Z203" s="1"/>
    </row>
    <row r="204" spans="1:26" ht="90">
      <c r="A204" s="413" t="s">
        <v>595</v>
      </c>
      <c r="B204" s="437" t="s">
        <v>596</v>
      </c>
      <c r="C204" s="484" t="s">
        <v>597</v>
      </c>
      <c r="D204" s="446">
        <v>0</v>
      </c>
      <c r="E204" s="454" t="s">
        <v>195</v>
      </c>
      <c r="F204" s="489" t="s">
        <v>2339</v>
      </c>
      <c r="G204" s="441"/>
      <c r="H204" s="110"/>
      <c r="I204" s="110"/>
      <c r="J204" s="1"/>
      <c r="K204" s="1"/>
      <c r="L204" s="1"/>
      <c r="M204" s="1"/>
      <c r="N204" s="1"/>
      <c r="O204" s="1"/>
      <c r="P204" s="1"/>
      <c r="Q204" s="1"/>
      <c r="R204" s="1"/>
      <c r="S204" s="1"/>
      <c r="T204" s="1"/>
      <c r="U204" s="1"/>
      <c r="V204" s="1"/>
      <c r="W204" s="1"/>
      <c r="X204" s="1"/>
      <c r="Y204" s="1"/>
      <c r="Z204" s="1"/>
    </row>
    <row r="205" spans="1:26" ht="31.5">
      <c r="A205" s="413"/>
      <c r="B205" s="437"/>
      <c r="C205" s="484" t="s">
        <v>2340</v>
      </c>
      <c r="D205" s="446">
        <v>0</v>
      </c>
      <c r="E205" s="454" t="s">
        <v>195</v>
      </c>
      <c r="F205" s="489"/>
      <c r="G205" s="441"/>
      <c r="H205" s="110"/>
      <c r="I205" s="110"/>
      <c r="J205" s="1"/>
      <c r="K205" s="1"/>
      <c r="L205" s="1"/>
      <c r="M205" s="1"/>
      <c r="N205" s="1"/>
      <c r="O205" s="1"/>
      <c r="P205" s="1"/>
      <c r="Q205" s="1"/>
      <c r="R205" s="1"/>
      <c r="S205" s="1"/>
      <c r="T205" s="1"/>
      <c r="U205" s="1"/>
      <c r="V205" s="1"/>
      <c r="W205" s="1"/>
      <c r="X205" s="1"/>
      <c r="Y205" s="1"/>
      <c r="Z205" s="1"/>
    </row>
    <row r="206" spans="1:26" ht="31.5">
      <c r="A206" s="413"/>
      <c r="B206" s="437"/>
      <c r="C206" s="484" t="s">
        <v>600</v>
      </c>
      <c r="D206" s="446">
        <v>0</v>
      </c>
      <c r="E206" s="454" t="s">
        <v>195</v>
      </c>
      <c r="F206" s="489" t="s">
        <v>2342</v>
      </c>
      <c r="G206" s="441"/>
      <c r="H206" s="110"/>
      <c r="I206" s="110"/>
      <c r="J206" s="1"/>
      <c r="K206" s="1"/>
      <c r="L206" s="1"/>
      <c r="M206" s="1"/>
      <c r="N206" s="1"/>
      <c r="O206" s="1"/>
      <c r="P206" s="1"/>
      <c r="Q206" s="1"/>
      <c r="R206" s="1"/>
      <c r="S206" s="1"/>
      <c r="T206" s="1"/>
      <c r="U206" s="1"/>
      <c r="V206" s="1"/>
      <c r="W206" s="1"/>
      <c r="X206" s="1"/>
      <c r="Y206" s="1"/>
      <c r="Z206" s="1"/>
    </row>
    <row r="207" spans="1:26" ht="47.25">
      <c r="A207" s="413" t="s">
        <v>604</v>
      </c>
      <c r="B207" s="437" t="s">
        <v>605</v>
      </c>
      <c r="C207" s="441" t="s">
        <v>606</v>
      </c>
      <c r="D207" s="446">
        <v>0</v>
      </c>
      <c r="E207" s="454" t="s">
        <v>195</v>
      </c>
      <c r="F207" s="308" t="s">
        <v>2344</v>
      </c>
      <c r="G207" s="441"/>
      <c r="H207" s="110"/>
      <c r="I207" s="110"/>
      <c r="J207" s="1"/>
      <c r="K207" s="1"/>
      <c r="L207" s="1"/>
      <c r="M207" s="1"/>
      <c r="N207" s="1"/>
      <c r="O207" s="1"/>
      <c r="P207" s="1"/>
      <c r="Q207" s="1"/>
      <c r="R207" s="1"/>
      <c r="S207" s="1"/>
      <c r="T207" s="1"/>
      <c r="U207" s="1"/>
      <c r="V207" s="1"/>
      <c r="W207" s="1"/>
      <c r="X207" s="1"/>
      <c r="Y207" s="1"/>
      <c r="Z207" s="1"/>
    </row>
    <row r="208" spans="1:26" ht="90">
      <c r="A208" s="588"/>
      <c r="B208" s="441"/>
      <c r="C208" s="342" t="s">
        <v>2345</v>
      </c>
      <c r="D208" s="446">
        <v>0</v>
      </c>
      <c r="E208" s="454" t="s">
        <v>195</v>
      </c>
      <c r="F208" s="342" t="s">
        <v>2346</v>
      </c>
      <c r="G208" s="441"/>
      <c r="H208" s="110"/>
      <c r="I208" s="110"/>
      <c r="J208" s="1"/>
      <c r="K208" s="1"/>
      <c r="L208" s="1"/>
      <c r="M208" s="1"/>
      <c r="N208" s="1"/>
      <c r="O208" s="1"/>
      <c r="P208" s="1"/>
      <c r="Q208" s="1"/>
      <c r="R208" s="1"/>
      <c r="S208" s="1"/>
      <c r="T208" s="1"/>
      <c r="U208" s="1"/>
      <c r="V208" s="1"/>
      <c r="W208" s="1"/>
      <c r="X208" s="1"/>
      <c r="Y208" s="1"/>
      <c r="Z208" s="1"/>
    </row>
    <row r="209" spans="1:26" ht="15.75">
      <c r="A209" s="768" t="s">
        <v>4476</v>
      </c>
      <c r="B209" s="1042" t="s">
        <v>5403</v>
      </c>
      <c r="C209" s="1043"/>
      <c r="D209" s="1043"/>
      <c r="E209" s="1043"/>
      <c r="F209" s="1043"/>
      <c r="G209" s="1047"/>
      <c r="H209" s="797">
        <f>SUM(D210:D226)</f>
        <v>0</v>
      </c>
      <c r="I209" s="797">
        <f>COUNT(D210:D226)*2</f>
        <v>20</v>
      </c>
      <c r="J209" s="1"/>
      <c r="K209" s="1"/>
      <c r="L209" s="1"/>
      <c r="M209" s="1"/>
      <c r="N209" s="1"/>
      <c r="O209" s="1"/>
      <c r="P209" s="1"/>
      <c r="Q209" s="1"/>
      <c r="R209" s="1"/>
      <c r="S209" s="1"/>
      <c r="T209" s="1"/>
      <c r="U209" s="1"/>
      <c r="V209" s="1"/>
      <c r="W209" s="1"/>
      <c r="X209" s="1"/>
      <c r="Y209" s="1"/>
      <c r="Z209" s="1"/>
    </row>
    <row r="210" spans="1:26" ht="195">
      <c r="A210" s="768" t="s">
        <v>4478</v>
      </c>
      <c r="B210" s="823" t="s">
        <v>4479</v>
      </c>
      <c r="C210" s="823" t="s">
        <v>4480</v>
      </c>
      <c r="D210" s="853">
        <v>0</v>
      </c>
      <c r="E210" s="748" t="s">
        <v>780</v>
      </c>
      <c r="F210" s="823" t="s">
        <v>5404</v>
      </c>
      <c r="G210" s="787"/>
      <c r="H210" s="797"/>
      <c r="I210" s="797"/>
      <c r="J210" s="1"/>
      <c r="K210" s="1"/>
      <c r="L210" s="1"/>
      <c r="M210" s="1"/>
      <c r="N210" s="1"/>
      <c r="O210" s="1"/>
      <c r="P210" s="1"/>
      <c r="Q210" s="1"/>
      <c r="R210" s="1"/>
      <c r="S210" s="1"/>
      <c r="T210" s="1"/>
      <c r="U210" s="1"/>
      <c r="V210" s="1"/>
      <c r="W210" s="1"/>
      <c r="X210" s="1"/>
      <c r="Y210" s="1"/>
      <c r="Z210" s="1"/>
    </row>
    <row r="211" spans="1:26" ht="120">
      <c r="A211" s="768" t="s">
        <v>4482</v>
      </c>
      <c r="B211" s="823" t="s">
        <v>4483</v>
      </c>
      <c r="C211" s="823" t="s">
        <v>4484</v>
      </c>
      <c r="D211" s="854">
        <v>0</v>
      </c>
      <c r="E211" s="748" t="s">
        <v>780</v>
      </c>
      <c r="F211" s="823" t="s">
        <v>4485</v>
      </c>
      <c r="G211" s="787"/>
      <c r="H211" s="797"/>
      <c r="I211" s="797"/>
      <c r="J211" s="1"/>
      <c r="K211" s="1"/>
      <c r="L211" s="1"/>
      <c r="M211" s="1"/>
      <c r="N211" s="1"/>
      <c r="O211" s="1"/>
      <c r="P211" s="1"/>
      <c r="Q211" s="1"/>
      <c r="R211" s="1"/>
      <c r="S211" s="1"/>
      <c r="T211" s="1"/>
      <c r="U211" s="1"/>
      <c r="V211" s="1"/>
      <c r="W211" s="1"/>
      <c r="X211" s="1"/>
      <c r="Y211" s="1"/>
      <c r="Z211" s="1"/>
    </row>
    <row r="212" spans="1:26" ht="105" hidden="1">
      <c r="A212" s="769" t="s">
        <v>4486</v>
      </c>
      <c r="B212" s="378" t="s">
        <v>4487</v>
      </c>
      <c r="C212" s="378" t="s">
        <v>5423</v>
      </c>
      <c r="D212" s="803"/>
      <c r="E212" s="749"/>
      <c r="F212" s="378" t="s">
        <v>5424</v>
      </c>
      <c r="G212" s="784"/>
      <c r="H212" s="797"/>
      <c r="I212" s="797"/>
      <c r="J212" s="1"/>
      <c r="K212" s="1"/>
      <c r="L212" s="1"/>
      <c r="M212" s="1"/>
      <c r="N212" s="1"/>
      <c r="O212" s="1"/>
      <c r="P212" s="1"/>
      <c r="Q212" s="1"/>
      <c r="R212" s="1"/>
      <c r="S212" s="1"/>
      <c r="T212" s="1"/>
      <c r="U212" s="1"/>
      <c r="V212" s="1"/>
      <c r="W212" s="1"/>
      <c r="X212" s="1"/>
      <c r="Y212" s="1"/>
      <c r="Z212" s="1"/>
    </row>
    <row r="213" spans="1:26" ht="150" hidden="1">
      <c r="A213" s="769" t="s">
        <v>4488</v>
      </c>
      <c r="B213" s="378" t="s">
        <v>4489</v>
      </c>
      <c r="C213" s="378" t="s">
        <v>5425</v>
      </c>
      <c r="D213" s="803"/>
      <c r="E213" s="749"/>
      <c r="F213" s="378" t="s">
        <v>5426</v>
      </c>
      <c r="G213" s="784"/>
      <c r="H213" s="797"/>
      <c r="I213" s="797"/>
      <c r="J213" s="1"/>
      <c r="K213" s="1"/>
      <c r="L213" s="1"/>
      <c r="M213" s="1"/>
      <c r="N213" s="1"/>
      <c r="O213" s="1"/>
      <c r="P213" s="1"/>
      <c r="Q213" s="1"/>
      <c r="R213" s="1"/>
      <c r="S213" s="1"/>
      <c r="T213" s="1"/>
      <c r="U213" s="1"/>
      <c r="V213" s="1"/>
      <c r="W213" s="1"/>
      <c r="X213" s="1"/>
      <c r="Y213" s="1"/>
      <c r="Z213" s="1"/>
    </row>
    <row r="214" spans="1:26" ht="120" hidden="1">
      <c r="A214" s="769" t="s">
        <v>4490</v>
      </c>
      <c r="B214" s="799" t="s">
        <v>4491</v>
      </c>
      <c r="C214" s="799" t="s">
        <v>5427</v>
      </c>
      <c r="D214" s="803"/>
      <c r="E214" s="749"/>
      <c r="F214" s="378" t="s">
        <v>5428</v>
      </c>
      <c r="G214" s="784"/>
      <c r="H214" s="797"/>
      <c r="I214" s="797"/>
      <c r="J214" s="1"/>
      <c r="K214" s="1"/>
      <c r="L214" s="1"/>
      <c r="M214" s="1"/>
      <c r="N214" s="1"/>
      <c r="O214" s="1"/>
      <c r="P214" s="1"/>
      <c r="Q214" s="1"/>
      <c r="R214" s="1"/>
      <c r="S214" s="1"/>
      <c r="T214" s="1"/>
      <c r="U214" s="1"/>
      <c r="V214" s="1"/>
      <c r="W214" s="1"/>
      <c r="X214" s="1"/>
      <c r="Y214" s="1"/>
      <c r="Z214" s="1"/>
    </row>
    <row r="215" spans="1:26" ht="165" hidden="1">
      <c r="A215" s="769" t="s">
        <v>4492</v>
      </c>
      <c r="B215" s="378" t="s">
        <v>4493</v>
      </c>
      <c r="C215" s="378" t="s">
        <v>5429</v>
      </c>
      <c r="D215" s="803"/>
      <c r="E215" s="749"/>
      <c r="F215" s="378" t="s">
        <v>5430</v>
      </c>
      <c r="G215" s="784"/>
      <c r="H215" s="797"/>
      <c r="I215" s="797"/>
      <c r="J215" s="1"/>
      <c r="K215" s="1"/>
      <c r="L215" s="1"/>
      <c r="M215" s="1"/>
      <c r="N215" s="1"/>
      <c r="O215" s="1"/>
      <c r="P215" s="1"/>
      <c r="Q215" s="1"/>
      <c r="R215" s="1"/>
      <c r="S215" s="1"/>
      <c r="T215" s="1"/>
      <c r="U215" s="1"/>
      <c r="V215" s="1"/>
      <c r="W215" s="1"/>
      <c r="X215" s="1"/>
      <c r="Y215" s="1"/>
      <c r="Z215" s="1"/>
    </row>
    <row r="216" spans="1:26" ht="240" hidden="1">
      <c r="A216" s="769" t="s">
        <v>4494</v>
      </c>
      <c r="B216" s="378" t="s">
        <v>5431</v>
      </c>
      <c r="C216" s="378" t="s">
        <v>5432</v>
      </c>
      <c r="D216" s="803"/>
      <c r="E216" s="749"/>
      <c r="F216" s="378" t="s">
        <v>5433</v>
      </c>
      <c r="G216" s="784"/>
      <c r="H216" s="797"/>
      <c r="I216" s="797"/>
      <c r="J216" s="1"/>
      <c r="K216" s="1"/>
      <c r="L216" s="1"/>
      <c r="M216" s="1"/>
      <c r="N216" s="1"/>
      <c r="O216" s="1"/>
      <c r="P216" s="1"/>
      <c r="Q216" s="1"/>
      <c r="R216" s="1"/>
      <c r="S216" s="1"/>
      <c r="T216" s="1"/>
      <c r="U216" s="1"/>
      <c r="V216" s="1"/>
      <c r="W216" s="1"/>
      <c r="X216" s="1"/>
      <c r="Y216" s="1"/>
      <c r="Z216" s="1"/>
    </row>
    <row r="217" spans="1:26" ht="225" hidden="1">
      <c r="A217" s="769" t="s">
        <v>4496</v>
      </c>
      <c r="B217" s="378" t="s">
        <v>4497</v>
      </c>
      <c r="C217" s="378" t="s">
        <v>5434</v>
      </c>
      <c r="D217" s="803"/>
      <c r="E217" s="749"/>
      <c r="F217" s="378" t="s">
        <v>5435</v>
      </c>
      <c r="G217" s="784"/>
      <c r="H217" s="797"/>
      <c r="I217" s="797"/>
      <c r="J217" s="1"/>
      <c r="K217" s="1"/>
      <c r="L217" s="1"/>
      <c r="M217" s="1"/>
      <c r="N217" s="1"/>
      <c r="O217" s="1"/>
      <c r="P217" s="1"/>
      <c r="Q217" s="1"/>
      <c r="R217" s="1"/>
      <c r="S217" s="1"/>
      <c r="T217" s="1"/>
      <c r="U217" s="1"/>
      <c r="V217" s="1"/>
      <c r="W217" s="1"/>
      <c r="X217" s="1"/>
      <c r="Y217" s="1"/>
      <c r="Z217" s="1"/>
    </row>
    <row r="218" spans="1:26" ht="45">
      <c r="A218" s="759" t="s">
        <v>5405</v>
      </c>
      <c r="B218" s="823" t="s">
        <v>4499</v>
      </c>
      <c r="C218" s="304" t="s">
        <v>2296</v>
      </c>
      <c r="D218" s="796">
        <v>0</v>
      </c>
      <c r="E218" s="748" t="s">
        <v>63</v>
      </c>
      <c r="F218" s="823" t="s">
        <v>2297</v>
      </c>
      <c r="G218" s="789"/>
      <c r="H218" s="797"/>
      <c r="I218" s="797"/>
      <c r="J218" s="1"/>
      <c r="K218" s="1"/>
      <c r="L218" s="1"/>
      <c r="M218" s="1"/>
      <c r="N218" s="1"/>
      <c r="O218" s="1"/>
      <c r="P218" s="1"/>
      <c r="Q218" s="1"/>
      <c r="R218" s="1"/>
      <c r="S218" s="1"/>
      <c r="T218" s="1"/>
      <c r="U218" s="1"/>
      <c r="V218" s="1"/>
      <c r="W218" s="1"/>
      <c r="X218" s="1"/>
      <c r="Y218" s="1"/>
      <c r="Z218" s="1"/>
    </row>
    <row r="219" spans="1:26">
      <c r="A219" s="807"/>
      <c r="B219" s="902"/>
      <c r="C219" s="832" t="s">
        <v>2300</v>
      </c>
      <c r="D219" s="796">
        <v>0</v>
      </c>
      <c r="E219" s="748" t="s">
        <v>63</v>
      </c>
      <c r="F219" s="709"/>
      <c r="G219" s="789"/>
      <c r="H219" s="797"/>
      <c r="I219" s="797"/>
      <c r="J219" s="1"/>
      <c r="K219" s="1"/>
      <c r="L219" s="1"/>
      <c r="M219" s="1"/>
      <c r="N219" s="1"/>
      <c r="O219" s="1"/>
      <c r="P219" s="1"/>
      <c r="Q219" s="1"/>
      <c r="R219" s="1"/>
      <c r="S219" s="1"/>
      <c r="T219" s="1"/>
      <c r="U219" s="1"/>
      <c r="V219" s="1"/>
      <c r="W219" s="1"/>
      <c r="X219" s="1"/>
      <c r="Y219" s="1"/>
      <c r="Z219" s="1"/>
    </row>
    <row r="220" spans="1:26">
      <c r="A220" s="807"/>
      <c r="B220" s="902"/>
      <c r="C220" s="316" t="s">
        <v>2303</v>
      </c>
      <c r="D220" s="796">
        <v>0</v>
      </c>
      <c r="E220" s="748" t="s">
        <v>63</v>
      </c>
      <c r="F220" s="709"/>
      <c r="G220" s="789"/>
      <c r="H220" s="797"/>
      <c r="I220" s="797"/>
      <c r="J220" s="1"/>
      <c r="K220" s="1"/>
      <c r="L220" s="1"/>
      <c r="M220" s="1"/>
      <c r="N220" s="1"/>
      <c r="O220" s="1"/>
      <c r="P220" s="1"/>
      <c r="Q220" s="1"/>
      <c r="R220" s="1"/>
      <c r="S220" s="1"/>
      <c r="T220" s="1"/>
      <c r="U220" s="1"/>
      <c r="V220" s="1"/>
      <c r="W220" s="1"/>
      <c r="X220" s="1"/>
      <c r="Y220" s="1"/>
      <c r="Z220" s="1"/>
    </row>
    <row r="221" spans="1:26">
      <c r="A221" s="807"/>
      <c r="B221" s="902"/>
      <c r="C221" s="903" t="s">
        <v>539</v>
      </c>
      <c r="D221" s="796">
        <v>0</v>
      </c>
      <c r="E221" s="748" t="s">
        <v>63</v>
      </c>
      <c r="F221" s="709"/>
      <c r="G221" s="789"/>
      <c r="H221" s="797"/>
      <c r="I221" s="797"/>
      <c r="J221" s="1"/>
      <c r="K221" s="1"/>
      <c r="L221" s="1"/>
      <c r="M221" s="1"/>
      <c r="N221" s="1"/>
      <c r="O221" s="1"/>
      <c r="P221" s="1"/>
      <c r="Q221" s="1"/>
      <c r="R221" s="1"/>
      <c r="S221" s="1"/>
      <c r="T221" s="1"/>
      <c r="U221" s="1"/>
      <c r="V221" s="1"/>
      <c r="W221" s="1"/>
      <c r="X221" s="1"/>
      <c r="Y221" s="1"/>
      <c r="Z221" s="1"/>
    </row>
    <row r="222" spans="1:26" ht="150">
      <c r="A222" s="768" t="s">
        <v>4507</v>
      </c>
      <c r="B222" s="823" t="s">
        <v>4508</v>
      </c>
      <c r="C222" s="316" t="s">
        <v>2306</v>
      </c>
      <c r="D222" s="796">
        <v>0</v>
      </c>
      <c r="E222" s="748" t="s">
        <v>63</v>
      </c>
      <c r="F222" s="823" t="s">
        <v>5407</v>
      </c>
      <c r="G222" s="789"/>
      <c r="H222" s="797"/>
      <c r="I222" s="797"/>
      <c r="J222" s="1"/>
      <c r="K222" s="1"/>
      <c r="L222" s="1"/>
      <c r="M222" s="1"/>
      <c r="N222" s="1"/>
      <c r="O222" s="1"/>
      <c r="P222" s="1"/>
      <c r="Q222" s="1"/>
      <c r="R222" s="1"/>
      <c r="S222" s="1"/>
      <c r="T222" s="1"/>
      <c r="U222" s="1"/>
      <c r="V222" s="1"/>
      <c r="W222" s="1"/>
      <c r="X222" s="1"/>
      <c r="Y222" s="1"/>
      <c r="Z222" s="1"/>
    </row>
    <row r="223" spans="1:26" ht="150">
      <c r="A223" s="768"/>
      <c r="B223" s="823"/>
      <c r="C223" s="823" t="s">
        <v>2307</v>
      </c>
      <c r="D223" s="796">
        <v>0</v>
      </c>
      <c r="E223" s="748" t="s">
        <v>63</v>
      </c>
      <c r="F223" s="823" t="s">
        <v>5407</v>
      </c>
      <c r="G223" s="789"/>
      <c r="H223" s="797"/>
      <c r="I223" s="797"/>
      <c r="J223" s="1"/>
      <c r="K223" s="1"/>
      <c r="L223" s="1"/>
      <c r="M223" s="1"/>
      <c r="N223" s="1"/>
      <c r="O223" s="1"/>
      <c r="P223" s="1"/>
      <c r="Q223" s="1"/>
      <c r="R223" s="1"/>
      <c r="S223" s="1"/>
      <c r="T223" s="1"/>
      <c r="U223" s="1"/>
      <c r="V223" s="1"/>
      <c r="W223" s="1"/>
      <c r="X223" s="1"/>
      <c r="Y223" s="1"/>
      <c r="Z223" s="1"/>
    </row>
    <row r="224" spans="1:26" ht="150">
      <c r="A224" s="768"/>
      <c r="B224" s="823"/>
      <c r="C224" s="855" t="s">
        <v>1964</v>
      </c>
      <c r="D224" s="904">
        <v>0</v>
      </c>
      <c r="E224" s="846" t="s">
        <v>63</v>
      </c>
      <c r="F224" s="823" t="s">
        <v>5407</v>
      </c>
      <c r="G224" s="789"/>
      <c r="H224" s="797"/>
      <c r="I224" s="797"/>
      <c r="J224" s="1"/>
      <c r="K224" s="1"/>
      <c r="L224" s="1"/>
      <c r="M224" s="1"/>
      <c r="N224" s="1"/>
      <c r="O224" s="1"/>
      <c r="P224" s="1"/>
      <c r="Q224" s="1"/>
      <c r="R224" s="1"/>
      <c r="S224" s="1"/>
      <c r="T224" s="1"/>
      <c r="U224" s="1"/>
      <c r="V224" s="1"/>
      <c r="W224" s="1"/>
      <c r="X224" s="1"/>
      <c r="Y224" s="1"/>
      <c r="Z224" s="1"/>
    </row>
    <row r="225" spans="1:26" ht="150">
      <c r="A225" s="768"/>
      <c r="B225" s="823"/>
      <c r="C225" s="823" t="s">
        <v>2309</v>
      </c>
      <c r="D225" s="796">
        <v>0</v>
      </c>
      <c r="E225" s="748" t="s">
        <v>63</v>
      </c>
      <c r="F225" s="823" t="s">
        <v>5407</v>
      </c>
      <c r="G225" s="789"/>
      <c r="H225" s="797"/>
      <c r="I225" s="797"/>
      <c r="J225" s="1"/>
      <c r="K225" s="1"/>
      <c r="L225" s="1"/>
      <c r="M225" s="1"/>
      <c r="N225" s="1"/>
      <c r="O225" s="1"/>
      <c r="P225" s="1"/>
      <c r="Q225" s="1"/>
      <c r="R225" s="1"/>
      <c r="S225" s="1"/>
      <c r="T225" s="1"/>
      <c r="U225" s="1"/>
      <c r="V225" s="1"/>
      <c r="W225" s="1"/>
      <c r="X225" s="1"/>
      <c r="Y225" s="1"/>
      <c r="Z225" s="1"/>
    </row>
    <row r="226" spans="1:26" ht="135" hidden="1">
      <c r="A226" s="769" t="s">
        <v>4509</v>
      </c>
      <c r="B226" s="378" t="s">
        <v>4510</v>
      </c>
      <c r="C226" s="378" t="s">
        <v>5408</v>
      </c>
      <c r="D226" s="803"/>
      <c r="E226" s="749"/>
      <c r="F226" s="378" t="s">
        <v>5409</v>
      </c>
      <c r="G226" s="789"/>
      <c r="H226" s="797"/>
      <c r="I226" s="797"/>
      <c r="J226" s="1"/>
      <c r="K226" s="1"/>
      <c r="L226" s="1"/>
      <c r="M226" s="1"/>
      <c r="N226" s="1"/>
      <c r="O226" s="1"/>
      <c r="P226" s="1"/>
      <c r="Q226" s="1"/>
      <c r="R226" s="1"/>
      <c r="S226" s="1"/>
      <c r="T226" s="1"/>
      <c r="U226" s="1"/>
      <c r="V226" s="1"/>
      <c r="W226" s="1"/>
      <c r="X226" s="1"/>
      <c r="Y226" s="1"/>
      <c r="Z226" s="1"/>
    </row>
    <row r="227" spans="1:26" ht="18.75">
      <c r="A227" s="584"/>
      <c r="B227" s="1211" t="s">
        <v>612</v>
      </c>
      <c r="C227" s="1049"/>
      <c r="D227" s="1049"/>
      <c r="E227" s="1049"/>
      <c r="F227" s="1049"/>
      <c r="G227" s="1049"/>
      <c r="H227" s="110">
        <f>H228+H237+H254+H268+H281+H287+H292+H308+H313</f>
        <v>0</v>
      </c>
      <c r="I227" s="110">
        <f>I228+I237+I254+I268+I281+I287+I292+I308+I313</f>
        <v>124</v>
      </c>
      <c r="J227" s="1"/>
      <c r="K227" s="1"/>
      <c r="L227" s="1"/>
      <c r="M227" s="1"/>
      <c r="N227" s="1"/>
      <c r="O227" s="1"/>
      <c r="P227" s="1"/>
      <c r="Q227" s="1"/>
      <c r="R227" s="1"/>
      <c r="S227" s="1"/>
      <c r="T227" s="1"/>
      <c r="U227" s="1"/>
      <c r="V227" s="1"/>
      <c r="W227" s="1"/>
      <c r="X227" s="1"/>
      <c r="Y227" s="1"/>
      <c r="Z227" s="1"/>
    </row>
    <row r="228" spans="1:26" ht="39.75" customHeight="1">
      <c r="A228" s="417" t="s">
        <v>617</v>
      </c>
      <c r="B228" s="1213" t="s">
        <v>2351</v>
      </c>
      <c r="C228" s="1049"/>
      <c r="D228" s="1049"/>
      <c r="E228" s="1049"/>
      <c r="F228" s="1049"/>
      <c r="G228" s="1049"/>
      <c r="H228" s="110">
        <f>SUM(D229:D236)</f>
        <v>0</v>
      </c>
      <c r="I228" s="110">
        <f>COUNT(D229:D236)*2</f>
        <v>16</v>
      </c>
      <c r="J228" s="1"/>
      <c r="K228" s="1"/>
      <c r="L228" s="1"/>
      <c r="M228" s="1"/>
      <c r="N228" s="1"/>
      <c r="O228" s="1"/>
      <c r="P228" s="1"/>
      <c r="Q228" s="1"/>
      <c r="R228" s="1"/>
      <c r="S228" s="1"/>
      <c r="T228" s="1"/>
      <c r="U228" s="1"/>
      <c r="V228" s="1"/>
      <c r="W228" s="1"/>
      <c r="X228" s="1"/>
      <c r="Y228" s="1"/>
      <c r="Z228" s="1"/>
    </row>
    <row r="229" spans="1:26" ht="75">
      <c r="A229" s="413" t="s">
        <v>626</v>
      </c>
      <c r="B229" s="567" t="s">
        <v>627</v>
      </c>
      <c r="C229" s="489" t="s">
        <v>629</v>
      </c>
      <c r="D229" s="540">
        <v>0</v>
      </c>
      <c r="E229" s="440" t="s">
        <v>137</v>
      </c>
      <c r="F229" s="342" t="s">
        <v>2354</v>
      </c>
      <c r="G229" s="441"/>
      <c r="H229" s="110"/>
      <c r="I229" s="110"/>
      <c r="J229" s="1"/>
      <c r="K229" s="1"/>
      <c r="L229" s="1"/>
      <c r="M229" s="1"/>
      <c r="N229" s="1"/>
      <c r="O229" s="1"/>
      <c r="P229" s="1"/>
      <c r="Q229" s="1"/>
      <c r="R229" s="1"/>
      <c r="S229" s="1"/>
      <c r="T229" s="1"/>
      <c r="U229" s="1"/>
      <c r="V229" s="1"/>
      <c r="W229" s="1"/>
      <c r="X229" s="1"/>
      <c r="Y229" s="1"/>
      <c r="Z229" s="1"/>
    </row>
    <row r="230" spans="1:26" ht="30">
      <c r="A230" s="413"/>
      <c r="B230" s="567"/>
      <c r="C230" s="487" t="s">
        <v>630</v>
      </c>
      <c r="D230" s="446">
        <v>0</v>
      </c>
      <c r="E230" s="440" t="s">
        <v>137</v>
      </c>
      <c r="F230" s="441"/>
      <c r="G230" s="441"/>
      <c r="H230" s="110"/>
      <c r="I230" s="110"/>
      <c r="J230" s="1"/>
      <c r="K230" s="1"/>
      <c r="L230" s="1"/>
      <c r="M230" s="1"/>
      <c r="N230" s="1"/>
      <c r="O230" s="1"/>
      <c r="P230" s="1"/>
      <c r="Q230" s="1"/>
      <c r="R230" s="1"/>
      <c r="S230" s="1"/>
      <c r="T230" s="1"/>
      <c r="U230" s="1"/>
      <c r="V230" s="1"/>
      <c r="W230" s="1"/>
      <c r="X230" s="1"/>
      <c r="Y230" s="1"/>
      <c r="Z230" s="1"/>
    </row>
    <row r="231" spans="1:26" ht="45">
      <c r="A231" s="413"/>
      <c r="B231" s="567"/>
      <c r="C231" s="308" t="s">
        <v>2356</v>
      </c>
      <c r="D231" s="446">
        <v>0</v>
      </c>
      <c r="E231" s="454" t="s">
        <v>262</v>
      </c>
      <c r="F231" s="308"/>
      <c r="G231" s="441"/>
      <c r="H231" s="110"/>
      <c r="I231" s="110"/>
      <c r="J231" s="1"/>
      <c r="K231" s="1"/>
      <c r="L231" s="1"/>
      <c r="M231" s="1"/>
      <c r="N231" s="1"/>
      <c r="O231" s="1"/>
      <c r="P231" s="1"/>
      <c r="Q231" s="1"/>
      <c r="R231" s="1"/>
      <c r="S231" s="1"/>
      <c r="T231" s="1"/>
      <c r="U231" s="1"/>
      <c r="V231" s="1"/>
      <c r="W231" s="1"/>
      <c r="X231" s="1"/>
      <c r="Y231" s="1"/>
      <c r="Z231" s="1"/>
    </row>
    <row r="232" spans="1:26" ht="30">
      <c r="A232" s="413"/>
      <c r="B232" s="567"/>
      <c r="C232" s="489" t="s">
        <v>761</v>
      </c>
      <c r="D232" s="446">
        <v>0</v>
      </c>
      <c r="E232" s="440" t="s">
        <v>137</v>
      </c>
      <c r="F232" s="308"/>
      <c r="G232" s="441"/>
      <c r="H232" s="110"/>
      <c r="I232" s="110"/>
      <c r="J232" s="1"/>
      <c r="K232" s="1"/>
      <c r="L232" s="1"/>
      <c r="M232" s="1"/>
      <c r="N232" s="1"/>
      <c r="O232" s="1"/>
      <c r="P232" s="1"/>
      <c r="Q232" s="1"/>
      <c r="R232" s="1"/>
      <c r="S232" s="1"/>
      <c r="T232" s="1"/>
      <c r="U232" s="1"/>
      <c r="V232" s="1"/>
      <c r="W232" s="1"/>
      <c r="X232" s="1"/>
      <c r="Y232" s="1"/>
      <c r="Z232" s="1"/>
    </row>
    <row r="233" spans="1:26" ht="45">
      <c r="A233" s="413"/>
      <c r="B233" s="567"/>
      <c r="C233" s="308" t="s">
        <v>2358</v>
      </c>
      <c r="D233" s="446">
        <v>0</v>
      </c>
      <c r="E233" s="440" t="s">
        <v>137</v>
      </c>
      <c r="F233" s="308"/>
      <c r="G233" s="441"/>
      <c r="H233" s="110"/>
      <c r="I233" s="110"/>
      <c r="J233" s="1"/>
      <c r="K233" s="1"/>
      <c r="L233" s="1"/>
      <c r="M233" s="1"/>
      <c r="N233" s="1"/>
      <c r="O233" s="1"/>
      <c r="P233" s="1"/>
      <c r="Q233" s="1"/>
      <c r="R233" s="1"/>
      <c r="S233" s="1"/>
      <c r="T233" s="1"/>
      <c r="U233" s="1"/>
      <c r="V233" s="1"/>
      <c r="W233" s="1"/>
      <c r="X233" s="1"/>
      <c r="Y233" s="1"/>
      <c r="Z233" s="1"/>
    </row>
    <row r="234" spans="1:26" ht="63">
      <c r="A234" s="413" t="s">
        <v>634</v>
      </c>
      <c r="B234" s="437" t="s">
        <v>635</v>
      </c>
      <c r="C234" s="489" t="s">
        <v>636</v>
      </c>
      <c r="D234" s="446">
        <v>0</v>
      </c>
      <c r="E234" s="440" t="s">
        <v>637</v>
      </c>
      <c r="F234" s="342"/>
      <c r="G234" s="441"/>
      <c r="H234" s="110"/>
      <c r="I234" s="110"/>
      <c r="J234" s="1"/>
      <c r="K234" s="1"/>
      <c r="L234" s="1"/>
      <c r="M234" s="1"/>
      <c r="N234" s="1"/>
      <c r="O234" s="1"/>
      <c r="P234" s="1"/>
      <c r="Q234" s="1"/>
      <c r="R234" s="1"/>
      <c r="S234" s="1"/>
      <c r="T234" s="1"/>
      <c r="U234" s="1"/>
      <c r="V234" s="1"/>
      <c r="W234" s="1"/>
      <c r="X234" s="1"/>
      <c r="Y234" s="1"/>
      <c r="Z234" s="1"/>
    </row>
    <row r="235" spans="1:26" ht="45">
      <c r="A235" s="413"/>
      <c r="B235" s="437"/>
      <c r="C235" s="342" t="s">
        <v>2359</v>
      </c>
      <c r="D235" s="446">
        <v>0</v>
      </c>
      <c r="E235" s="440" t="s">
        <v>637</v>
      </c>
      <c r="F235" s="342"/>
      <c r="G235" s="441"/>
      <c r="H235" s="110"/>
      <c r="I235" s="110"/>
      <c r="J235" s="1"/>
      <c r="K235" s="1"/>
      <c r="L235" s="1"/>
      <c r="M235" s="1"/>
      <c r="N235" s="1"/>
      <c r="O235" s="1"/>
      <c r="P235" s="1"/>
      <c r="Q235" s="1"/>
      <c r="R235" s="1"/>
      <c r="S235" s="1"/>
      <c r="T235" s="1"/>
      <c r="U235" s="1"/>
      <c r="V235" s="1"/>
      <c r="W235" s="1"/>
      <c r="X235" s="1"/>
      <c r="Y235" s="1"/>
      <c r="Z235" s="1"/>
    </row>
    <row r="236" spans="1:26" ht="47.25">
      <c r="A236" s="413" t="s">
        <v>640</v>
      </c>
      <c r="B236" s="437" t="s">
        <v>641</v>
      </c>
      <c r="C236" s="342" t="s">
        <v>2360</v>
      </c>
      <c r="D236" s="446">
        <v>0</v>
      </c>
      <c r="E236" s="440" t="s">
        <v>264</v>
      </c>
      <c r="F236" s="441"/>
      <c r="G236" s="441"/>
      <c r="H236" s="110"/>
      <c r="I236" s="110"/>
      <c r="J236" s="1"/>
      <c r="K236" s="1"/>
      <c r="L236" s="1"/>
      <c r="M236" s="1"/>
      <c r="N236" s="1"/>
      <c r="O236" s="1"/>
      <c r="P236" s="1"/>
      <c r="Q236" s="1"/>
      <c r="R236" s="1"/>
      <c r="S236" s="1"/>
      <c r="T236" s="1"/>
      <c r="U236" s="1"/>
      <c r="V236" s="1"/>
      <c r="W236" s="1"/>
      <c r="X236" s="1"/>
      <c r="Y236" s="1"/>
      <c r="Z236" s="1"/>
    </row>
    <row r="237" spans="1:26" ht="39.75" customHeight="1">
      <c r="A237" s="417" t="s">
        <v>642</v>
      </c>
      <c r="B237" s="1213" t="s">
        <v>644</v>
      </c>
      <c r="C237" s="1049"/>
      <c r="D237" s="1049"/>
      <c r="E237" s="1049"/>
      <c r="F237" s="1049"/>
      <c r="G237" s="1049"/>
      <c r="H237" s="110">
        <f>SUM(D238:D252)</f>
        <v>0</v>
      </c>
      <c r="I237" s="110">
        <f>COUNT(D238:D252)*2</f>
        <v>26</v>
      </c>
      <c r="J237" s="1"/>
      <c r="K237" s="1"/>
      <c r="L237" s="1"/>
      <c r="M237" s="1"/>
      <c r="N237" s="1"/>
      <c r="O237" s="1"/>
      <c r="P237" s="1"/>
      <c r="Q237" s="1"/>
      <c r="R237" s="1"/>
      <c r="S237" s="1"/>
      <c r="T237" s="1"/>
      <c r="U237" s="1"/>
      <c r="V237" s="1"/>
      <c r="W237" s="1"/>
      <c r="X237" s="1"/>
      <c r="Y237" s="1"/>
      <c r="Z237" s="1"/>
    </row>
    <row r="238" spans="1:26" ht="75">
      <c r="A238" s="413" t="s">
        <v>650</v>
      </c>
      <c r="B238" s="437" t="s">
        <v>651</v>
      </c>
      <c r="C238" s="342" t="s">
        <v>2236</v>
      </c>
      <c r="D238" s="488">
        <v>0</v>
      </c>
      <c r="E238" s="440" t="s">
        <v>137</v>
      </c>
      <c r="F238" s="342" t="s">
        <v>653</v>
      </c>
      <c r="G238" s="441"/>
      <c r="H238" s="110"/>
      <c r="I238" s="110"/>
      <c r="J238" s="1"/>
      <c r="K238" s="1"/>
      <c r="L238" s="1"/>
      <c r="M238" s="1"/>
      <c r="N238" s="1"/>
      <c r="O238" s="1"/>
      <c r="P238" s="1"/>
      <c r="Q238" s="1"/>
      <c r="R238" s="1"/>
      <c r="S238" s="1"/>
      <c r="T238" s="1"/>
      <c r="U238" s="1"/>
      <c r="V238" s="1"/>
      <c r="W238" s="1"/>
      <c r="X238" s="1"/>
      <c r="Y238" s="1"/>
      <c r="Z238" s="1"/>
    </row>
    <row r="239" spans="1:26" ht="15.75">
      <c r="A239" s="413"/>
      <c r="B239" s="437"/>
      <c r="C239" s="342" t="s">
        <v>2369</v>
      </c>
      <c r="D239" s="488">
        <v>0</v>
      </c>
      <c r="E239" s="440" t="s">
        <v>510</v>
      </c>
      <c r="F239" s="441"/>
      <c r="G239" s="441"/>
      <c r="H239" s="110"/>
      <c r="I239" s="110"/>
      <c r="J239" s="1"/>
      <c r="K239" s="1"/>
      <c r="L239" s="1"/>
      <c r="M239" s="1"/>
      <c r="N239" s="1"/>
      <c r="O239" s="1"/>
      <c r="P239" s="1"/>
      <c r="Q239" s="1"/>
      <c r="R239" s="1"/>
      <c r="S239" s="1"/>
      <c r="T239" s="1"/>
      <c r="U239" s="1"/>
      <c r="V239" s="1"/>
      <c r="W239" s="1"/>
      <c r="X239" s="1"/>
      <c r="Y239" s="1"/>
      <c r="Z239" s="1"/>
    </row>
    <row r="240" spans="1:26" ht="47.25" hidden="1">
      <c r="A240" s="583" t="s">
        <v>654</v>
      </c>
      <c r="B240" s="567" t="s">
        <v>655</v>
      </c>
      <c r="C240" s="308"/>
      <c r="D240" s="446"/>
      <c r="E240" s="440"/>
      <c r="F240" s="441"/>
      <c r="G240" s="441"/>
      <c r="H240" s="1"/>
      <c r="I240" s="1"/>
      <c r="J240" s="1"/>
      <c r="K240" s="1"/>
      <c r="L240" s="1"/>
      <c r="M240" s="1"/>
      <c r="N240" s="1"/>
      <c r="O240" s="1"/>
      <c r="P240" s="1"/>
      <c r="Q240" s="1"/>
      <c r="R240" s="1"/>
      <c r="S240" s="1"/>
      <c r="T240" s="1"/>
      <c r="U240" s="1"/>
      <c r="V240" s="1"/>
      <c r="W240" s="1"/>
      <c r="X240" s="1"/>
      <c r="Y240" s="1"/>
      <c r="Z240" s="1"/>
    </row>
    <row r="241" spans="1:26" ht="15.75" hidden="1">
      <c r="A241" s="583"/>
      <c r="B241" s="567"/>
      <c r="C241" s="308"/>
      <c r="D241" s="446"/>
      <c r="E241" s="440"/>
      <c r="F241" s="441"/>
      <c r="G241" s="441"/>
      <c r="H241" s="1"/>
      <c r="I241" s="1"/>
      <c r="J241" s="1"/>
      <c r="K241" s="1"/>
      <c r="L241" s="1"/>
      <c r="M241" s="1"/>
      <c r="N241" s="1"/>
      <c r="O241" s="1"/>
      <c r="P241" s="1"/>
      <c r="Q241" s="1"/>
      <c r="R241" s="1"/>
      <c r="S241" s="1"/>
      <c r="T241" s="1"/>
      <c r="U241" s="1"/>
      <c r="V241" s="1"/>
      <c r="W241" s="1"/>
      <c r="X241" s="1"/>
      <c r="Y241" s="1"/>
      <c r="Z241" s="1"/>
    </row>
    <row r="242" spans="1:26" ht="47.25">
      <c r="A242" s="413" t="s">
        <v>656</v>
      </c>
      <c r="B242" s="437" t="s">
        <v>657</v>
      </c>
      <c r="C242" s="342" t="s">
        <v>658</v>
      </c>
      <c r="D242" s="488">
        <v>0</v>
      </c>
      <c r="E242" s="440" t="s">
        <v>183</v>
      </c>
      <c r="F242" s="441"/>
      <c r="G242" s="441"/>
      <c r="H242" s="110"/>
      <c r="I242" s="110"/>
      <c r="J242" s="1"/>
      <c r="K242" s="1"/>
      <c r="L242" s="1"/>
      <c r="M242" s="1"/>
      <c r="N242" s="1"/>
      <c r="O242" s="1"/>
      <c r="P242" s="1"/>
      <c r="Q242" s="1"/>
      <c r="R242" s="1"/>
      <c r="S242" s="1"/>
      <c r="T242" s="1"/>
      <c r="U242" s="1"/>
      <c r="V242" s="1"/>
      <c r="W242" s="1"/>
      <c r="X242" s="1"/>
      <c r="Y242" s="1"/>
      <c r="Z242" s="1"/>
    </row>
    <row r="243" spans="1:26" ht="15.75">
      <c r="A243" s="413"/>
      <c r="B243" s="437"/>
      <c r="C243" s="342" t="s">
        <v>789</v>
      </c>
      <c r="D243" s="488">
        <v>0</v>
      </c>
      <c r="E243" s="440" t="s">
        <v>183</v>
      </c>
      <c r="F243" s="441"/>
      <c r="G243" s="441"/>
      <c r="H243" s="110"/>
      <c r="I243" s="110"/>
      <c r="J243" s="1"/>
      <c r="K243" s="1"/>
      <c r="L243" s="1"/>
      <c r="M243" s="1"/>
      <c r="N243" s="1"/>
      <c r="O243" s="1"/>
      <c r="P243" s="1"/>
      <c r="Q243" s="1"/>
      <c r="R243" s="1"/>
      <c r="S243" s="1"/>
      <c r="T243" s="1"/>
      <c r="U243" s="1"/>
      <c r="V243" s="1"/>
      <c r="W243" s="1"/>
      <c r="X243" s="1"/>
      <c r="Y243" s="1"/>
      <c r="Z243" s="1"/>
    </row>
    <row r="244" spans="1:26" ht="30">
      <c r="A244" s="413"/>
      <c r="B244" s="437"/>
      <c r="C244" s="342" t="s">
        <v>2372</v>
      </c>
      <c r="D244" s="488">
        <v>0</v>
      </c>
      <c r="E244" s="440" t="s">
        <v>262</v>
      </c>
      <c r="F244" s="441"/>
      <c r="G244" s="441"/>
      <c r="H244" s="110"/>
      <c r="I244" s="110"/>
      <c r="J244" s="1"/>
      <c r="K244" s="1"/>
      <c r="L244" s="1"/>
      <c r="M244" s="1"/>
      <c r="N244" s="1"/>
      <c r="O244" s="1"/>
      <c r="P244" s="1"/>
      <c r="Q244" s="1"/>
      <c r="R244" s="1"/>
      <c r="S244" s="1"/>
      <c r="T244" s="1"/>
      <c r="U244" s="1"/>
      <c r="V244" s="1"/>
      <c r="W244" s="1"/>
      <c r="X244" s="1"/>
      <c r="Y244" s="1"/>
      <c r="Z244" s="1"/>
    </row>
    <row r="245" spans="1:26" ht="47.25">
      <c r="A245" s="413" t="s">
        <v>660</v>
      </c>
      <c r="B245" s="437" t="s">
        <v>661</v>
      </c>
      <c r="C245" s="489" t="s">
        <v>791</v>
      </c>
      <c r="D245" s="488">
        <v>0</v>
      </c>
      <c r="E245" s="440" t="s">
        <v>262</v>
      </c>
      <c r="F245" s="441"/>
      <c r="G245" s="441"/>
      <c r="H245" s="110"/>
      <c r="I245" s="110"/>
      <c r="J245" s="1"/>
      <c r="K245" s="1"/>
      <c r="L245" s="1"/>
      <c r="M245" s="1"/>
      <c r="N245" s="1"/>
      <c r="O245" s="1"/>
      <c r="P245" s="1"/>
      <c r="Q245" s="1"/>
      <c r="R245" s="1"/>
      <c r="S245" s="1"/>
      <c r="T245" s="1"/>
      <c r="U245" s="1"/>
      <c r="V245" s="1"/>
      <c r="W245" s="1"/>
      <c r="X245" s="1"/>
      <c r="Y245" s="1"/>
      <c r="Z245" s="1"/>
    </row>
    <row r="246" spans="1:26" ht="15.75">
      <c r="A246" s="413"/>
      <c r="B246" s="437"/>
      <c r="C246" s="454" t="s">
        <v>664</v>
      </c>
      <c r="D246" s="488">
        <v>0</v>
      </c>
      <c r="E246" s="454" t="s">
        <v>262</v>
      </c>
      <c r="F246" s="441"/>
      <c r="G246" s="441"/>
      <c r="H246" s="110"/>
      <c r="I246" s="110"/>
      <c r="J246" s="1"/>
      <c r="K246" s="1"/>
      <c r="L246" s="1"/>
      <c r="M246" s="1"/>
      <c r="N246" s="1"/>
      <c r="O246" s="1"/>
      <c r="P246" s="1"/>
      <c r="Q246" s="1"/>
      <c r="R246" s="1"/>
      <c r="S246" s="1"/>
      <c r="T246" s="1"/>
      <c r="U246" s="1"/>
      <c r="V246" s="1"/>
      <c r="W246" s="1"/>
      <c r="X246" s="1"/>
      <c r="Y246" s="1"/>
      <c r="Z246" s="1"/>
    </row>
    <row r="247" spans="1:26" ht="30">
      <c r="A247" s="413"/>
      <c r="B247" s="437"/>
      <c r="C247" s="487" t="s">
        <v>666</v>
      </c>
      <c r="D247" s="488">
        <v>0</v>
      </c>
      <c r="E247" s="454" t="s">
        <v>667</v>
      </c>
      <c r="F247" s="441"/>
      <c r="G247" s="441"/>
      <c r="H247" s="110"/>
      <c r="I247" s="110"/>
      <c r="J247" s="1"/>
      <c r="K247" s="1"/>
      <c r="L247" s="1"/>
      <c r="M247" s="1"/>
      <c r="N247" s="1"/>
      <c r="O247" s="1"/>
      <c r="P247" s="1"/>
      <c r="Q247" s="1"/>
      <c r="R247" s="1"/>
      <c r="S247" s="1"/>
      <c r="T247" s="1"/>
      <c r="U247" s="1"/>
      <c r="V247" s="1"/>
      <c r="W247" s="1"/>
      <c r="X247" s="1"/>
      <c r="Y247" s="1"/>
      <c r="Z247" s="1"/>
    </row>
    <row r="248" spans="1:26" ht="47.25">
      <c r="A248" s="413" t="s">
        <v>668</v>
      </c>
      <c r="B248" s="567" t="s">
        <v>669</v>
      </c>
      <c r="C248" s="308" t="s">
        <v>2375</v>
      </c>
      <c r="D248" s="488">
        <v>0</v>
      </c>
      <c r="E248" s="440" t="s">
        <v>137</v>
      </c>
      <c r="F248" s="441"/>
      <c r="G248" s="441"/>
      <c r="H248" s="110"/>
      <c r="I248" s="110"/>
      <c r="J248" s="1"/>
      <c r="K248" s="1"/>
      <c r="L248" s="1"/>
      <c r="M248" s="1"/>
      <c r="N248" s="1"/>
      <c r="O248" s="1"/>
      <c r="P248" s="1"/>
      <c r="Q248" s="1"/>
      <c r="R248" s="1"/>
      <c r="S248" s="1"/>
      <c r="T248" s="1"/>
      <c r="U248" s="1"/>
      <c r="V248" s="1"/>
      <c r="W248" s="1"/>
      <c r="X248" s="1"/>
      <c r="Y248" s="1"/>
      <c r="Z248" s="1"/>
    </row>
    <row r="249" spans="1:26" ht="45">
      <c r="A249" s="413"/>
      <c r="B249" s="567"/>
      <c r="C249" s="308" t="s">
        <v>672</v>
      </c>
      <c r="D249" s="488">
        <v>0</v>
      </c>
      <c r="E249" s="440" t="s">
        <v>780</v>
      </c>
      <c r="F249" s="441"/>
      <c r="G249" s="441"/>
      <c r="H249" s="110"/>
      <c r="I249" s="110"/>
      <c r="J249" s="1"/>
      <c r="K249" s="1"/>
      <c r="L249" s="1"/>
      <c r="M249" s="1"/>
      <c r="N249" s="1"/>
      <c r="O249" s="1"/>
      <c r="P249" s="1"/>
      <c r="Q249" s="1"/>
      <c r="R249" s="1"/>
      <c r="S249" s="1"/>
      <c r="T249" s="1"/>
      <c r="U249" s="1"/>
      <c r="V249" s="1"/>
      <c r="W249" s="1"/>
      <c r="X249" s="1"/>
      <c r="Y249" s="1"/>
      <c r="Z249" s="1"/>
    </row>
    <row r="250" spans="1:26" ht="45">
      <c r="A250" s="413" t="s">
        <v>674</v>
      </c>
      <c r="B250" s="308" t="s">
        <v>676</v>
      </c>
      <c r="C250" s="489" t="s">
        <v>677</v>
      </c>
      <c r="D250" s="488">
        <v>0</v>
      </c>
      <c r="E250" s="440" t="s">
        <v>137</v>
      </c>
      <c r="F250" s="441"/>
      <c r="G250" s="441"/>
      <c r="H250" s="110"/>
      <c r="I250" s="110"/>
      <c r="J250" s="1"/>
      <c r="K250" s="1"/>
      <c r="L250" s="1"/>
      <c r="M250" s="1"/>
      <c r="N250" s="1"/>
      <c r="O250" s="1"/>
      <c r="P250" s="1"/>
      <c r="Q250" s="1"/>
      <c r="R250" s="1"/>
      <c r="S250" s="1"/>
      <c r="T250" s="1"/>
      <c r="U250" s="1"/>
      <c r="V250" s="1"/>
      <c r="W250" s="1"/>
      <c r="X250" s="1"/>
      <c r="Y250" s="1"/>
      <c r="Z250" s="1"/>
    </row>
    <row r="251" spans="1:26">
      <c r="A251" s="413"/>
      <c r="B251" s="308"/>
      <c r="C251" s="489" t="s">
        <v>679</v>
      </c>
      <c r="D251" s="488">
        <v>0</v>
      </c>
      <c r="E251" s="440" t="s">
        <v>827</v>
      </c>
      <c r="F251" s="441"/>
      <c r="G251" s="441"/>
      <c r="H251" s="110"/>
      <c r="I251" s="110"/>
      <c r="J251" s="1"/>
      <c r="K251" s="1"/>
      <c r="L251" s="1"/>
      <c r="M251" s="1"/>
      <c r="N251" s="1"/>
      <c r="O251" s="1"/>
      <c r="P251" s="1"/>
      <c r="Q251" s="1"/>
      <c r="R251" s="1"/>
      <c r="S251" s="1"/>
      <c r="T251" s="1"/>
      <c r="U251" s="1"/>
      <c r="V251" s="1"/>
      <c r="W251" s="1"/>
      <c r="X251" s="1"/>
      <c r="Y251" s="1"/>
      <c r="Z251" s="1"/>
    </row>
    <row r="252" spans="1:26" ht="63">
      <c r="A252" s="413" t="s">
        <v>683</v>
      </c>
      <c r="B252" s="437" t="s">
        <v>684</v>
      </c>
      <c r="C252" s="487" t="s">
        <v>831</v>
      </c>
      <c r="D252" s="488">
        <v>0</v>
      </c>
      <c r="E252" s="440" t="s">
        <v>262</v>
      </c>
      <c r="F252" s="489" t="s">
        <v>686</v>
      </c>
      <c r="G252" s="441"/>
      <c r="H252" s="110"/>
      <c r="I252" s="110"/>
      <c r="J252" s="1"/>
      <c r="K252" s="1"/>
      <c r="L252" s="1"/>
      <c r="M252" s="1"/>
      <c r="N252" s="1"/>
      <c r="O252" s="1"/>
      <c r="P252" s="1"/>
      <c r="Q252" s="1"/>
      <c r="R252" s="1"/>
      <c r="S252" s="1"/>
      <c r="T252" s="1"/>
      <c r="U252" s="1"/>
      <c r="V252" s="1"/>
      <c r="W252" s="1"/>
      <c r="X252" s="1"/>
      <c r="Y252" s="1"/>
      <c r="Z252" s="1"/>
    </row>
    <row r="253" spans="1:26" ht="47.25" hidden="1">
      <c r="A253" s="583" t="s">
        <v>692</v>
      </c>
      <c r="B253" s="437" t="s">
        <v>693</v>
      </c>
      <c r="C253" s="342"/>
      <c r="D253" s="439"/>
      <c r="E253" s="440"/>
      <c r="F253" s="441"/>
      <c r="G253" s="441"/>
      <c r="H253" s="1"/>
      <c r="I253" s="1"/>
      <c r="J253" s="1"/>
      <c r="K253" s="1"/>
      <c r="L253" s="1"/>
      <c r="M253" s="1"/>
      <c r="N253" s="1"/>
      <c r="O253" s="1"/>
      <c r="P253" s="1"/>
      <c r="Q253" s="1"/>
      <c r="R253" s="1"/>
      <c r="S253" s="1"/>
      <c r="T253" s="1"/>
      <c r="U253" s="1"/>
      <c r="V253" s="1"/>
      <c r="W253" s="1"/>
      <c r="X253" s="1"/>
      <c r="Y253" s="1"/>
      <c r="Z253" s="1"/>
    </row>
    <row r="254" spans="1:26" ht="39.75" customHeight="1">
      <c r="A254" s="417" t="s">
        <v>695</v>
      </c>
      <c r="B254" s="1213" t="s">
        <v>696</v>
      </c>
      <c r="C254" s="1049"/>
      <c r="D254" s="1049"/>
      <c r="E254" s="1049"/>
      <c r="F254" s="1049"/>
      <c r="G254" s="1049"/>
      <c r="H254" s="110">
        <f>SUM(D255:D267)</f>
        <v>0</v>
      </c>
      <c r="I254" s="110">
        <f>COUNT(D255:D267)*2</f>
        <v>26</v>
      </c>
      <c r="J254" s="1"/>
      <c r="K254" s="1"/>
      <c r="L254" s="1"/>
      <c r="M254" s="1"/>
      <c r="N254" s="1"/>
      <c r="O254" s="1"/>
      <c r="P254" s="1"/>
      <c r="Q254" s="1"/>
      <c r="R254" s="1"/>
      <c r="S254" s="1"/>
      <c r="T254" s="1"/>
      <c r="U254" s="1"/>
      <c r="V254" s="1"/>
      <c r="W254" s="1"/>
      <c r="X254" s="1"/>
      <c r="Y254" s="1"/>
      <c r="Z254" s="1"/>
    </row>
    <row r="255" spans="1:26" ht="165">
      <c r="A255" s="413" t="s">
        <v>699</v>
      </c>
      <c r="B255" s="437" t="s">
        <v>700</v>
      </c>
      <c r="C255" s="342" t="s">
        <v>2252</v>
      </c>
      <c r="D255" s="446">
        <v>0</v>
      </c>
      <c r="E255" s="440" t="s">
        <v>183</v>
      </c>
      <c r="F255" s="342" t="s">
        <v>2380</v>
      </c>
      <c r="G255" s="441"/>
      <c r="H255" s="110"/>
      <c r="I255" s="110"/>
      <c r="J255" s="1"/>
      <c r="K255" s="1"/>
      <c r="L255" s="1"/>
      <c r="M255" s="1"/>
      <c r="N255" s="1"/>
      <c r="O255" s="1"/>
      <c r="P255" s="1"/>
      <c r="Q255" s="1"/>
      <c r="R255" s="1"/>
      <c r="S255" s="1"/>
      <c r="T255" s="1"/>
      <c r="U255" s="1"/>
      <c r="V255" s="1"/>
      <c r="W255" s="1"/>
      <c r="X255" s="1"/>
      <c r="Y255" s="1"/>
      <c r="Z255" s="1"/>
    </row>
    <row r="256" spans="1:26" ht="15.75">
      <c r="A256" s="413"/>
      <c r="B256" s="437"/>
      <c r="C256" s="342" t="s">
        <v>2382</v>
      </c>
      <c r="D256" s="446">
        <v>0</v>
      </c>
      <c r="E256" s="440" t="s">
        <v>183</v>
      </c>
      <c r="F256" s="342"/>
      <c r="G256" s="441"/>
      <c r="H256" s="110"/>
      <c r="I256" s="110"/>
      <c r="J256" s="1"/>
      <c r="K256" s="1"/>
      <c r="L256" s="1"/>
      <c r="M256" s="1"/>
      <c r="N256" s="1"/>
      <c r="O256" s="1"/>
      <c r="P256" s="1"/>
      <c r="Q256" s="1"/>
      <c r="R256" s="1"/>
      <c r="S256" s="1"/>
      <c r="T256" s="1"/>
      <c r="U256" s="1"/>
      <c r="V256" s="1"/>
      <c r="W256" s="1"/>
      <c r="X256" s="1"/>
      <c r="Y256" s="1"/>
      <c r="Z256" s="1"/>
    </row>
    <row r="257" spans="1:26" ht="47.25">
      <c r="A257" s="413" t="s">
        <v>708</v>
      </c>
      <c r="B257" s="437" t="s">
        <v>709</v>
      </c>
      <c r="C257" s="342" t="s">
        <v>2383</v>
      </c>
      <c r="D257" s="446">
        <v>0</v>
      </c>
      <c r="E257" s="440" t="s">
        <v>264</v>
      </c>
      <c r="F257" s="565"/>
      <c r="G257" s="441"/>
      <c r="H257" s="110"/>
      <c r="I257" s="110"/>
      <c r="J257" s="1"/>
      <c r="K257" s="1"/>
      <c r="L257" s="1"/>
      <c r="M257" s="1"/>
      <c r="N257" s="1"/>
      <c r="O257" s="1"/>
      <c r="P257" s="1"/>
      <c r="Q257" s="1"/>
      <c r="R257" s="1"/>
      <c r="S257" s="1"/>
      <c r="T257" s="1"/>
      <c r="U257" s="1"/>
      <c r="V257" s="1"/>
      <c r="W257" s="1"/>
      <c r="X257" s="1"/>
      <c r="Y257" s="1"/>
      <c r="Z257" s="1"/>
    </row>
    <row r="258" spans="1:26" ht="15.75">
      <c r="A258" s="413"/>
      <c r="B258" s="437"/>
      <c r="C258" s="493" t="s">
        <v>2384</v>
      </c>
      <c r="D258" s="446">
        <v>0</v>
      </c>
      <c r="E258" s="440" t="s">
        <v>183</v>
      </c>
      <c r="F258" s="565"/>
      <c r="G258" s="441"/>
      <c r="H258" s="110"/>
      <c r="I258" s="110"/>
      <c r="J258" s="1"/>
      <c r="K258" s="1"/>
      <c r="L258" s="1"/>
      <c r="M258" s="1"/>
      <c r="N258" s="1"/>
      <c r="O258" s="1"/>
      <c r="P258" s="1"/>
      <c r="Q258" s="1"/>
      <c r="R258" s="1"/>
      <c r="S258" s="1"/>
      <c r="T258" s="1"/>
      <c r="U258" s="1"/>
      <c r="V258" s="1"/>
      <c r="W258" s="1"/>
      <c r="X258" s="1"/>
      <c r="Y258" s="1"/>
      <c r="Z258" s="1"/>
    </row>
    <row r="259" spans="1:26" ht="15.75">
      <c r="A259" s="413"/>
      <c r="B259" s="437"/>
      <c r="C259" s="342" t="s">
        <v>2259</v>
      </c>
      <c r="D259" s="446">
        <v>0</v>
      </c>
      <c r="E259" s="440" t="s">
        <v>318</v>
      </c>
      <c r="F259" s="565"/>
      <c r="G259" s="441"/>
      <c r="H259" s="110"/>
      <c r="I259" s="110"/>
      <c r="J259" s="1"/>
      <c r="K259" s="1"/>
      <c r="L259" s="1"/>
      <c r="M259" s="1"/>
      <c r="N259" s="1"/>
      <c r="O259" s="1"/>
      <c r="P259" s="1"/>
      <c r="Q259" s="1"/>
      <c r="R259" s="1"/>
      <c r="S259" s="1"/>
      <c r="T259" s="1"/>
      <c r="U259" s="1"/>
      <c r="V259" s="1"/>
      <c r="W259" s="1"/>
      <c r="X259" s="1"/>
      <c r="Y259" s="1"/>
      <c r="Z259" s="1"/>
    </row>
    <row r="260" spans="1:26" ht="135">
      <c r="A260" s="413" t="s">
        <v>717</v>
      </c>
      <c r="B260" s="437" t="s">
        <v>718</v>
      </c>
      <c r="C260" s="307" t="s">
        <v>2385</v>
      </c>
      <c r="D260" s="446">
        <v>0</v>
      </c>
      <c r="E260" s="454" t="s">
        <v>137</v>
      </c>
      <c r="F260" s="342" t="s">
        <v>2386</v>
      </c>
      <c r="G260" s="441"/>
      <c r="H260" s="110"/>
      <c r="I260" s="110"/>
      <c r="J260" s="1"/>
      <c r="K260" s="1"/>
      <c r="L260" s="1"/>
      <c r="M260" s="1"/>
      <c r="N260" s="1"/>
      <c r="O260" s="1"/>
      <c r="P260" s="1"/>
      <c r="Q260" s="1"/>
      <c r="R260" s="1"/>
      <c r="S260" s="1"/>
      <c r="T260" s="1"/>
      <c r="U260" s="1"/>
      <c r="V260" s="1"/>
      <c r="W260" s="1"/>
      <c r="X260" s="1"/>
      <c r="Y260" s="1"/>
      <c r="Z260" s="1"/>
    </row>
    <row r="261" spans="1:26" ht="195">
      <c r="A261" s="413"/>
      <c r="B261" s="437"/>
      <c r="C261" s="342" t="s">
        <v>2387</v>
      </c>
      <c r="D261" s="446">
        <v>0</v>
      </c>
      <c r="E261" s="454" t="s">
        <v>137</v>
      </c>
      <c r="F261" s="342" t="s">
        <v>2389</v>
      </c>
      <c r="G261" s="441"/>
      <c r="H261" s="110"/>
      <c r="I261" s="110"/>
      <c r="J261" s="1"/>
      <c r="K261" s="1"/>
      <c r="L261" s="1"/>
      <c r="M261" s="1"/>
      <c r="N261" s="1"/>
      <c r="O261" s="1"/>
      <c r="P261" s="1"/>
      <c r="Q261" s="1"/>
      <c r="R261" s="1"/>
      <c r="S261" s="1"/>
      <c r="T261" s="1"/>
      <c r="U261" s="1"/>
      <c r="V261" s="1"/>
      <c r="W261" s="1"/>
      <c r="X261" s="1"/>
      <c r="Y261" s="1"/>
      <c r="Z261" s="1"/>
    </row>
    <row r="262" spans="1:26" ht="75">
      <c r="A262" s="413"/>
      <c r="B262" s="437"/>
      <c r="C262" s="568" t="s">
        <v>2390</v>
      </c>
      <c r="D262" s="446">
        <v>0</v>
      </c>
      <c r="E262" s="454" t="s">
        <v>137</v>
      </c>
      <c r="F262" s="342" t="s">
        <v>2391</v>
      </c>
      <c r="G262" s="441"/>
      <c r="H262" s="110"/>
      <c r="I262" s="110"/>
      <c r="J262" s="1"/>
      <c r="K262" s="1"/>
      <c r="L262" s="1"/>
      <c r="M262" s="1"/>
      <c r="N262" s="1"/>
      <c r="O262" s="1"/>
      <c r="P262" s="1"/>
      <c r="Q262" s="1"/>
      <c r="R262" s="1"/>
      <c r="S262" s="1"/>
      <c r="T262" s="1"/>
      <c r="U262" s="1"/>
      <c r="V262" s="1"/>
      <c r="W262" s="1"/>
      <c r="X262" s="1"/>
      <c r="Y262" s="1"/>
      <c r="Z262" s="1"/>
    </row>
    <row r="263" spans="1:26" ht="30">
      <c r="A263" s="413"/>
      <c r="B263" s="437"/>
      <c r="C263" s="342" t="s">
        <v>2392</v>
      </c>
      <c r="D263" s="446">
        <v>0</v>
      </c>
      <c r="E263" s="454" t="s">
        <v>137</v>
      </c>
      <c r="F263" s="342" t="s">
        <v>2393</v>
      </c>
      <c r="G263" s="441"/>
      <c r="H263" s="110"/>
      <c r="I263" s="110"/>
      <c r="J263" s="1"/>
      <c r="K263" s="1"/>
      <c r="L263" s="1"/>
      <c r="M263" s="1"/>
      <c r="N263" s="1"/>
      <c r="O263" s="1"/>
      <c r="P263" s="1"/>
      <c r="Q263" s="1"/>
      <c r="R263" s="1"/>
      <c r="S263" s="1"/>
      <c r="T263" s="1"/>
      <c r="U263" s="1"/>
      <c r="V263" s="1"/>
      <c r="W263" s="1"/>
      <c r="X263" s="1"/>
      <c r="Y263" s="1"/>
      <c r="Z263" s="1"/>
    </row>
    <row r="264" spans="1:26" ht="31.5">
      <c r="A264" s="413" t="s">
        <v>724</v>
      </c>
      <c r="B264" s="437" t="s">
        <v>725</v>
      </c>
      <c r="C264" s="493" t="s">
        <v>2017</v>
      </c>
      <c r="D264" s="446">
        <v>0</v>
      </c>
      <c r="E264" s="440" t="s">
        <v>262</v>
      </c>
      <c r="F264" s="441"/>
      <c r="G264" s="441"/>
      <c r="H264" s="110"/>
      <c r="I264" s="110"/>
      <c r="J264" s="1"/>
      <c r="K264" s="1"/>
      <c r="L264" s="1"/>
      <c r="M264" s="1"/>
      <c r="N264" s="1"/>
      <c r="O264" s="1"/>
      <c r="P264" s="1"/>
      <c r="Q264" s="1"/>
      <c r="R264" s="1"/>
      <c r="S264" s="1"/>
      <c r="T264" s="1"/>
      <c r="U264" s="1"/>
      <c r="V264" s="1"/>
      <c r="W264" s="1"/>
      <c r="X264" s="1"/>
      <c r="Y264" s="1"/>
      <c r="Z264" s="1"/>
    </row>
    <row r="265" spans="1:26" ht="30">
      <c r="A265" s="413"/>
      <c r="B265" s="441"/>
      <c r="C265" s="571" t="s">
        <v>2394</v>
      </c>
      <c r="D265" s="446">
        <v>0</v>
      </c>
      <c r="E265" s="440" t="s">
        <v>350</v>
      </c>
      <c r="F265" s="441"/>
      <c r="G265" s="441"/>
      <c r="H265" s="110"/>
      <c r="I265" s="110"/>
      <c r="J265" s="1"/>
      <c r="K265" s="1"/>
      <c r="L265" s="1"/>
      <c r="M265" s="1"/>
      <c r="N265" s="1"/>
      <c r="O265" s="1"/>
      <c r="P265" s="1"/>
      <c r="Q265" s="1"/>
      <c r="R265" s="1"/>
      <c r="S265" s="1"/>
      <c r="T265" s="1"/>
      <c r="U265" s="1"/>
      <c r="V265" s="1"/>
      <c r="W265" s="1"/>
      <c r="X265" s="1"/>
      <c r="Y265" s="1"/>
      <c r="Z265" s="1"/>
    </row>
    <row r="266" spans="1:26" ht="15.75">
      <c r="A266" s="413"/>
      <c r="B266" s="437"/>
      <c r="C266" s="487" t="s">
        <v>2395</v>
      </c>
      <c r="D266" s="446">
        <v>0</v>
      </c>
      <c r="E266" s="440" t="s">
        <v>183</v>
      </c>
      <c r="F266" s="441"/>
      <c r="G266" s="441"/>
      <c r="H266" s="110"/>
      <c r="I266" s="110"/>
      <c r="J266" s="1"/>
      <c r="K266" s="1"/>
      <c r="L266" s="1"/>
      <c r="M266" s="1"/>
      <c r="N266" s="1"/>
      <c r="O266" s="1"/>
      <c r="P266" s="1"/>
      <c r="Q266" s="1"/>
      <c r="R266" s="1"/>
      <c r="S266" s="1"/>
      <c r="T266" s="1"/>
      <c r="U266" s="1"/>
      <c r="V266" s="1"/>
      <c r="W266" s="1"/>
      <c r="X266" s="1"/>
      <c r="Y266" s="1"/>
      <c r="Z266" s="1"/>
    </row>
    <row r="267" spans="1:26" ht="45">
      <c r="A267" s="413" t="s">
        <v>727</v>
      </c>
      <c r="B267" s="571" t="s">
        <v>728</v>
      </c>
      <c r="C267" s="489" t="s">
        <v>729</v>
      </c>
      <c r="D267" s="446">
        <v>0</v>
      </c>
      <c r="E267" s="440" t="s">
        <v>350</v>
      </c>
      <c r="F267" s="441"/>
      <c r="G267" s="441"/>
      <c r="H267" s="110"/>
      <c r="I267" s="110"/>
      <c r="J267" s="1"/>
      <c r="K267" s="1"/>
      <c r="L267" s="1"/>
      <c r="M267" s="1"/>
      <c r="N267" s="1"/>
      <c r="O267" s="1"/>
      <c r="P267" s="1"/>
      <c r="Q267" s="1"/>
      <c r="R267" s="1"/>
      <c r="S267" s="1"/>
      <c r="T267" s="1"/>
      <c r="U267" s="1"/>
      <c r="V267" s="1"/>
      <c r="W267" s="1"/>
      <c r="X267" s="1"/>
      <c r="Y267" s="1"/>
      <c r="Z267" s="1"/>
    </row>
    <row r="268" spans="1:26" ht="39.75" customHeight="1">
      <c r="A268" s="589" t="s">
        <v>730</v>
      </c>
      <c r="B268" s="1213" t="s">
        <v>731</v>
      </c>
      <c r="C268" s="1049"/>
      <c r="D268" s="1049"/>
      <c r="E268" s="1049"/>
      <c r="F268" s="1049"/>
      <c r="G268" s="1049"/>
      <c r="H268" s="110">
        <f>SUM(D269:D280)</f>
        <v>0</v>
      </c>
      <c r="I268" s="110">
        <f>COUNT(D269:D280)*2</f>
        <v>22</v>
      </c>
      <c r="J268" s="1"/>
      <c r="K268" s="1"/>
      <c r="L268" s="1"/>
      <c r="M268" s="1"/>
      <c r="N268" s="1"/>
      <c r="O268" s="1"/>
      <c r="P268" s="1"/>
      <c r="Q268" s="1"/>
      <c r="R268" s="1"/>
      <c r="S268" s="1"/>
      <c r="T268" s="1"/>
      <c r="U268" s="1"/>
      <c r="V268" s="1"/>
      <c r="W268" s="1"/>
      <c r="X268" s="1"/>
      <c r="Y268" s="1"/>
      <c r="Z268" s="1"/>
    </row>
    <row r="269" spans="1:26" ht="31.5">
      <c r="A269" s="413" t="s">
        <v>733</v>
      </c>
      <c r="B269" s="496" t="s">
        <v>734</v>
      </c>
      <c r="C269" s="342" t="s">
        <v>735</v>
      </c>
      <c r="D269" s="446">
        <v>0</v>
      </c>
      <c r="E269" s="440" t="s">
        <v>183</v>
      </c>
      <c r="F269" s="441"/>
      <c r="G269" s="441"/>
      <c r="H269" s="110"/>
      <c r="I269" s="110"/>
      <c r="J269" s="1"/>
      <c r="K269" s="1"/>
      <c r="L269" s="1"/>
      <c r="M269" s="1"/>
      <c r="N269" s="1"/>
      <c r="O269" s="1"/>
      <c r="P269" s="1"/>
      <c r="Q269" s="1"/>
      <c r="R269" s="1"/>
      <c r="S269" s="1"/>
      <c r="T269" s="1"/>
      <c r="U269" s="1"/>
      <c r="V269" s="1"/>
      <c r="W269" s="1"/>
      <c r="X269" s="1"/>
      <c r="Y269" s="1"/>
      <c r="Z269" s="1"/>
    </row>
    <row r="270" spans="1:26" ht="30">
      <c r="A270" s="413"/>
      <c r="B270" s="496"/>
      <c r="C270" s="342" t="s">
        <v>736</v>
      </c>
      <c r="D270" s="446">
        <v>0</v>
      </c>
      <c r="E270" s="440" t="s">
        <v>183</v>
      </c>
      <c r="F270" s="441"/>
      <c r="G270" s="441"/>
      <c r="H270" s="110"/>
      <c r="I270" s="110"/>
      <c r="J270" s="1"/>
      <c r="K270" s="1"/>
      <c r="L270" s="1"/>
      <c r="M270" s="1"/>
      <c r="N270" s="1"/>
      <c r="O270" s="1"/>
      <c r="P270" s="1"/>
      <c r="Q270" s="1"/>
      <c r="R270" s="1"/>
      <c r="S270" s="1"/>
      <c r="T270" s="1"/>
      <c r="U270" s="1"/>
      <c r="V270" s="1"/>
      <c r="W270" s="1"/>
      <c r="X270" s="1"/>
      <c r="Y270" s="1"/>
      <c r="Z270" s="1"/>
    </row>
    <row r="271" spans="1:26" ht="45">
      <c r="A271" s="413" t="s">
        <v>737</v>
      </c>
      <c r="B271" s="567" t="s">
        <v>738</v>
      </c>
      <c r="C271" s="342" t="s">
        <v>739</v>
      </c>
      <c r="D271" s="446">
        <v>0</v>
      </c>
      <c r="E271" s="440" t="s">
        <v>183</v>
      </c>
      <c r="F271" s="342" t="s">
        <v>740</v>
      </c>
      <c r="G271" s="441"/>
      <c r="H271" s="110"/>
      <c r="I271" s="110"/>
      <c r="J271" s="1"/>
      <c r="K271" s="1"/>
      <c r="L271" s="1"/>
      <c r="M271" s="1"/>
      <c r="N271" s="1"/>
      <c r="O271" s="1"/>
      <c r="P271" s="1"/>
      <c r="Q271" s="1"/>
      <c r="R271" s="1"/>
      <c r="S271" s="1"/>
      <c r="T271" s="1"/>
      <c r="U271" s="1"/>
      <c r="V271" s="1"/>
      <c r="W271" s="1"/>
      <c r="X271" s="1"/>
      <c r="Y271" s="1"/>
      <c r="Z271" s="1"/>
    </row>
    <row r="272" spans="1:26" ht="15.75">
      <c r="A272" s="413"/>
      <c r="B272" s="567"/>
      <c r="C272" s="489" t="s">
        <v>741</v>
      </c>
      <c r="D272" s="446">
        <v>0</v>
      </c>
      <c r="E272" s="440" t="s">
        <v>183</v>
      </c>
      <c r="F272" s="489"/>
      <c r="G272" s="441"/>
      <c r="H272" s="110"/>
      <c r="I272" s="110"/>
      <c r="J272" s="1"/>
      <c r="K272" s="1"/>
      <c r="L272" s="1"/>
      <c r="M272" s="1"/>
      <c r="N272" s="1"/>
      <c r="O272" s="1"/>
      <c r="P272" s="1"/>
      <c r="Q272" s="1"/>
      <c r="R272" s="1"/>
      <c r="S272" s="1"/>
      <c r="T272" s="1"/>
      <c r="U272" s="1"/>
      <c r="V272" s="1"/>
      <c r="W272" s="1"/>
      <c r="X272" s="1"/>
      <c r="Y272" s="1"/>
      <c r="Z272" s="1"/>
    </row>
    <row r="273" spans="1:26" ht="30">
      <c r="A273" s="413"/>
      <c r="B273" s="567"/>
      <c r="C273" s="308" t="s">
        <v>742</v>
      </c>
      <c r="D273" s="446">
        <v>0</v>
      </c>
      <c r="E273" s="440" t="s">
        <v>183</v>
      </c>
      <c r="F273" s="489"/>
      <c r="G273" s="441"/>
      <c r="H273" s="110"/>
      <c r="I273" s="110"/>
      <c r="J273" s="1"/>
      <c r="K273" s="1"/>
      <c r="L273" s="1"/>
      <c r="M273" s="1"/>
      <c r="N273" s="1"/>
      <c r="O273" s="1"/>
      <c r="P273" s="1"/>
      <c r="Q273" s="1"/>
      <c r="R273" s="1"/>
      <c r="S273" s="1"/>
      <c r="T273" s="1"/>
      <c r="U273" s="1"/>
      <c r="V273" s="1"/>
      <c r="W273" s="1"/>
      <c r="X273" s="1"/>
      <c r="Y273" s="1"/>
      <c r="Z273" s="1"/>
    </row>
    <row r="274" spans="1:26" ht="31.5">
      <c r="A274" s="413" t="s">
        <v>743</v>
      </c>
      <c r="B274" s="437" t="s">
        <v>744</v>
      </c>
      <c r="C274" s="489" t="s">
        <v>745</v>
      </c>
      <c r="D274" s="446">
        <v>0</v>
      </c>
      <c r="E274" s="440" t="s">
        <v>183</v>
      </c>
      <c r="F274" s="441"/>
      <c r="G274" s="441"/>
      <c r="H274" s="110"/>
      <c r="I274" s="110"/>
      <c r="J274" s="1"/>
      <c r="K274" s="1"/>
      <c r="L274" s="1"/>
      <c r="M274" s="1"/>
      <c r="N274" s="1"/>
      <c r="O274" s="1"/>
      <c r="P274" s="1"/>
      <c r="Q274" s="1"/>
      <c r="R274" s="1"/>
      <c r="S274" s="1"/>
      <c r="T274" s="1"/>
      <c r="U274" s="1"/>
      <c r="V274" s="1"/>
      <c r="W274" s="1"/>
      <c r="X274" s="1"/>
      <c r="Y274" s="1"/>
      <c r="Z274" s="1"/>
    </row>
    <row r="275" spans="1:26" ht="30">
      <c r="A275" s="413"/>
      <c r="B275" s="437"/>
      <c r="C275" s="342" t="s">
        <v>747</v>
      </c>
      <c r="D275" s="446">
        <v>0</v>
      </c>
      <c r="E275" s="440" t="s">
        <v>183</v>
      </c>
      <c r="F275" s="441"/>
      <c r="G275" s="441"/>
      <c r="H275" s="110"/>
      <c r="I275" s="110"/>
      <c r="J275" s="1"/>
      <c r="K275" s="1"/>
      <c r="L275" s="1"/>
      <c r="M275" s="1"/>
      <c r="N275" s="1"/>
      <c r="O275" s="1"/>
      <c r="P275" s="1"/>
      <c r="Q275" s="1"/>
      <c r="R275" s="1"/>
      <c r="S275" s="1"/>
      <c r="T275" s="1"/>
      <c r="U275" s="1"/>
      <c r="V275" s="1"/>
      <c r="W275" s="1"/>
      <c r="X275" s="1"/>
      <c r="Y275" s="1"/>
      <c r="Z275" s="1"/>
    </row>
    <row r="276" spans="1:26" ht="15.75">
      <c r="A276" s="413"/>
      <c r="B276" s="437"/>
      <c r="C276" s="342" t="s">
        <v>748</v>
      </c>
      <c r="D276" s="446">
        <v>0</v>
      </c>
      <c r="E276" s="440" t="s">
        <v>183</v>
      </c>
      <c r="F276" s="441"/>
      <c r="G276" s="441"/>
      <c r="H276" s="110"/>
      <c r="I276" s="110"/>
      <c r="J276" s="1"/>
      <c r="K276" s="1"/>
      <c r="L276" s="1"/>
      <c r="M276" s="1"/>
      <c r="N276" s="1"/>
      <c r="O276" s="1"/>
      <c r="P276" s="1"/>
      <c r="Q276" s="1"/>
      <c r="R276" s="1"/>
      <c r="S276" s="1"/>
      <c r="T276" s="1"/>
      <c r="U276" s="1"/>
      <c r="V276" s="1"/>
      <c r="W276" s="1"/>
      <c r="X276" s="1"/>
      <c r="Y276" s="1"/>
      <c r="Z276" s="1"/>
    </row>
    <row r="277" spans="1:26" ht="15.75">
      <c r="A277" s="413"/>
      <c r="B277" s="437"/>
      <c r="C277" s="342" t="s">
        <v>749</v>
      </c>
      <c r="D277" s="446">
        <v>0</v>
      </c>
      <c r="E277" s="440" t="s">
        <v>183</v>
      </c>
      <c r="F277" s="441"/>
      <c r="G277" s="441"/>
      <c r="H277" s="110"/>
      <c r="I277" s="110"/>
      <c r="J277" s="1"/>
      <c r="K277" s="1"/>
      <c r="L277" s="1"/>
      <c r="M277" s="1"/>
      <c r="N277" s="1"/>
      <c r="O277" s="1"/>
      <c r="P277" s="1"/>
      <c r="Q277" s="1"/>
      <c r="R277" s="1"/>
      <c r="S277" s="1"/>
      <c r="T277" s="1"/>
      <c r="U277" s="1"/>
      <c r="V277" s="1"/>
      <c r="W277" s="1"/>
      <c r="X277" s="1"/>
      <c r="Y277" s="1"/>
      <c r="Z277" s="1"/>
    </row>
    <row r="278" spans="1:26" ht="31.5" hidden="1">
      <c r="A278" s="583" t="s">
        <v>750</v>
      </c>
      <c r="B278" s="437" t="s">
        <v>751</v>
      </c>
      <c r="C278" s="441"/>
      <c r="D278" s="446"/>
      <c r="E278" s="440"/>
      <c r="F278" s="441"/>
      <c r="G278" s="441"/>
      <c r="H278" s="1"/>
      <c r="I278" s="1"/>
      <c r="J278" s="1"/>
      <c r="K278" s="1"/>
      <c r="L278" s="1"/>
      <c r="M278" s="1"/>
      <c r="N278" s="1"/>
      <c r="O278" s="1"/>
      <c r="P278" s="1"/>
      <c r="Q278" s="1"/>
      <c r="R278" s="1"/>
      <c r="S278" s="1"/>
      <c r="T278" s="1"/>
      <c r="U278" s="1"/>
      <c r="V278" s="1"/>
      <c r="W278" s="1"/>
      <c r="X278" s="1"/>
      <c r="Y278" s="1"/>
      <c r="Z278" s="1"/>
    </row>
    <row r="279" spans="1:26" ht="47.25">
      <c r="A279" s="413" t="s">
        <v>752</v>
      </c>
      <c r="B279" s="437" t="s">
        <v>753</v>
      </c>
      <c r="C279" s="342" t="s">
        <v>2405</v>
      </c>
      <c r="D279" s="446">
        <v>0</v>
      </c>
      <c r="E279" s="440" t="s">
        <v>183</v>
      </c>
      <c r="F279" s="441"/>
      <c r="G279" s="441"/>
      <c r="H279" s="110"/>
      <c r="I279" s="110"/>
      <c r="J279" s="1"/>
      <c r="K279" s="1"/>
      <c r="L279" s="1"/>
      <c r="M279" s="1"/>
      <c r="N279" s="1"/>
      <c r="O279" s="1"/>
      <c r="P279" s="1"/>
      <c r="Q279" s="1"/>
      <c r="R279" s="1"/>
      <c r="S279" s="1"/>
      <c r="T279" s="1"/>
      <c r="U279" s="1"/>
      <c r="V279" s="1"/>
      <c r="W279" s="1"/>
      <c r="X279" s="1"/>
      <c r="Y279" s="1"/>
      <c r="Z279" s="1"/>
    </row>
    <row r="280" spans="1:26" ht="47.25">
      <c r="A280" s="413" t="s">
        <v>755</v>
      </c>
      <c r="B280" s="437" t="s">
        <v>756</v>
      </c>
      <c r="C280" s="487" t="s">
        <v>757</v>
      </c>
      <c r="D280" s="446">
        <v>0</v>
      </c>
      <c r="E280" s="440" t="s">
        <v>183</v>
      </c>
      <c r="F280" s="441"/>
      <c r="G280" s="441"/>
      <c r="H280" s="110"/>
      <c r="I280" s="110"/>
      <c r="J280" s="1"/>
      <c r="K280" s="1"/>
      <c r="L280" s="1"/>
      <c r="M280" s="1"/>
      <c r="N280" s="1"/>
      <c r="O280" s="1"/>
      <c r="P280" s="1"/>
      <c r="Q280" s="1"/>
      <c r="R280" s="1"/>
      <c r="S280" s="1"/>
      <c r="T280" s="1"/>
      <c r="U280" s="1"/>
      <c r="V280" s="1"/>
      <c r="W280" s="1"/>
      <c r="X280" s="1"/>
      <c r="Y280" s="1"/>
      <c r="Z280" s="1"/>
    </row>
    <row r="281" spans="1:26" ht="39.75" customHeight="1">
      <c r="A281" s="417" t="s">
        <v>759</v>
      </c>
      <c r="B281" s="1214" t="s">
        <v>760</v>
      </c>
      <c r="C281" s="1049"/>
      <c r="D281" s="1049"/>
      <c r="E281" s="1049"/>
      <c r="F281" s="1049"/>
      <c r="G281" s="1049"/>
      <c r="H281" s="110">
        <f>SUM(D282:D286)</f>
        <v>0</v>
      </c>
      <c r="I281" s="110">
        <f>COUNT(D282:D286)*2</f>
        <v>10</v>
      </c>
      <c r="J281" s="1"/>
      <c r="K281" s="1"/>
      <c r="L281" s="1"/>
      <c r="M281" s="1"/>
      <c r="N281" s="1"/>
      <c r="O281" s="1"/>
      <c r="P281" s="1"/>
      <c r="Q281" s="1"/>
      <c r="R281" s="1"/>
      <c r="S281" s="1"/>
      <c r="T281" s="1"/>
      <c r="U281" s="1"/>
      <c r="V281" s="1"/>
      <c r="W281" s="1"/>
      <c r="X281" s="1"/>
      <c r="Y281" s="1"/>
      <c r="Z281" s="1"/>
    </row>
    <row r="282" spans="1:26" ht="63">
      <c r="A282" s="413" t="s">
        <v>764</v>
      </c>
      <c r="B282" s="437" t="s">
        <v>765</v>
      </c>
      <c r="C282" s="489" t="s">
        <v>766</v>
      </c>
      <c r="D282" s="446">
        <v>0</v>
      </c>
      <c r="E282" s="440" t="s">
        <v>264</v>
      </c>
      <c r="F282" s="441"/>
      <c r="G282" s="441"/>
      <c r="H282" s="110"/>
      <c r="I282" s="110"/>
      <c r="J282" s="1"/>
      <c r="K282" s="1"/>
      <c r="L282" s="1"/>
      <c r="M282" s="1"/>
      <c r="N282" s="1"/>
      <c r="O282" s="1"/>
      <c r="P282" s="1"/>
      <c r="Q282" s="1"/>
      <c r="R282" s="1"/>
      <c r="S282" s="1"/>
      <c r="T282" s="1"/>
      <c r="U282" s="1"/>
      <c r="V282" s="1"/>
      <c r="W282" s="1"/>
      <c r="X282" s="1"/>
      <c r="Y282" s="1"/>
      <c r="Z282" s="1"/>
    </row>
    <row r="283" spans="1:26" ht="47.25">
      <c r="A283" s="413" t="s">
        <v>767</v>
      </c>
      <c r="B283" s="437" t="s">
        <v>769</v>
      </c>
      <c r="C283" s="342" t="s">
        <v>2407</v>
      </c>
      <c r="D283" s="446">
        <v>0</v>
      </c>
      <c r="E283" s="440" t="s">
        <v>264</v>
      </c>
      <c r="F283" s="441"/>
      <c r="G283" s="441"/>
      <c r="H283" s="110"/>
      <c r="I283" s="110"/>
      <c r="J283" s="1"/>
      <c r="K283" s="1"/>
      <c r="L283" s="1"/>
      <c r="M283" s="1"/>
      <c r="N283" s="1"/>
      <c r="O283" s="1"/>
      <c r="P283" s="1"/>
      <c r="Q283" s="1"/>
      <c r="R283" s="1"/>
      <c r="S283" s="1"/>
      <c r="T283" s="1"/>
      <c r="U283" s="1"/>
      <c r="V283" s="1"/>
      <c r="W283" s="1"/>
      <c r="X283" s="1"/>
      <c r="Y283" s="1"/>
      <c r="Z283" s="1"/>
    </row>
    <row r="284" spans="1:26" ht="15.75">
      <c r="A284" s="413"/>
      <c r="B284" s="437"/>
      <c r="C284" s="489" t="s">
        <v>2050</v>
      </c>
      <c r="D284" s="446">
        <v>0</v>
      </c>
      <c r="E284" s="440" t="s">
        <v>264</v>
      </c>
      <c r="F284" s="441"/>
      <c r="G284" s="441"/>
      <c r="H284" s="110"/>
      <c r="I284" s="110"/>
      <c r="J284" s="1"/>
      <c r="K284" s="1"/>
      <c r="L284" s="1"/>
      <c r="M284" s="1"/>
      <c r="N284" s="1"/>
      <c r="O284" s="1"/>
      <c r="P284" s="1"/>
      <c r="Q284" s="1"/>
      <c r="R284" s="1"/>
      <c r="S284" s="1"/>
      <c r="T284" s="1"/>
      <c r="U284" s="1"/>
      <c r="V284" s="1"/>
      <c r="W284" s="1"/>
      <c r="X284" s="1"/>
      <c r="Y284" s="1"/>
      <c r="Z284" s="1"/>
    </row>
    <row r="285" spans="1:26" ht="15.75">
      <c r="A285" s="413"/>
      <c r="B285" s="437"/>
      <c r="C285" s="489" t="s">
        <v>926</v>
      </c>
      <c r="D285" s="446">
        <v>0</v>
      </c>
      <c r="E285" s="440" t="s">
        <v>264</v>
      </c>
      <c r="F285" s="441"/>
      <c r="G285" s="441"/>
      <c r="H285" s="110"/>
      <c r="I285" s="110"/>
      <c r="J285" s="1"/>
      <c r="K285" s="1"/>
      <c r="L285" s="1"/>
      <c r="M285" s="1"/>
      <c r="N285" s="1"/>
      <c r="O285" s="1"/>
      <c r="P285" s="1"/>
      <c r="Q285" s="1"/>
      <c r="R285" s="1"/>
      <c r="S285" s="1"/>
      <c r="T285" s="1"/>
      <c r="U285" s="1"/>
      <c r="V285" s="1"/>
      <c r="W285" s="1"/>
      <c r="X285" s="1"/>
      <c r="Y285" s="1"/>
      <c r="Z285" s="1"/>
    </row>
    <row r="286" spans="1:26" ht="60">
      <c r="A286" s="413" t="s">
        <v>772</v>
      </c>
      <c r="B286" s="498" t="s">
        <v>773</v>
      </c>
      <c r="C286" s="489" t="s">
        <v>2055</v>
      </c>
      <c r="D286" s="446">
        <v>0</v>
      </c>
      <c r="E286" s="440" t="s">
        <v>183</v>
      </c>
      <c r="F286" s="441"/>
      <c r="G286" s="441"/>
      <c r="H286" s="110"/>
      <c r="I286" s="110"/>
      <c r="J286" s="1"/>
      <c r="K286" s="1"/>
      <c r="L286" s="1"/>
      <c r="M286" s="1"/>
      <c r="N286" s="1"/>
      <c r="O286" s="1"/>
      <c r="P286" s="1"/>
      <c r="Q286" s="1"/>
      <c r="R286" s="1"/>
      <c r="S286" s="1"/>
      <c r="T286" s="1"/>
      <c r="U286" s="1"/>
      <c r="V286" s="1"/>
      <c r="W286" s="1"/>
      <c r="X286" s="1"/>
      <c r="Y286" s="1"/>
      <c r="Z286" s="1"/>
    </row>
    <row r="287" spans="1:26" ht="39.75" customHeight="1">
      <c r="A287" s="417" t="s">
        <v>775</v>
      </c>
      <c r="B287" s="1210" t="s">
        <v>776</v>
      </c>
      <c r="C287" s="1049"/>
      <c r="D287" s="1049"/>
      <c r="E287" s="1049"/>
      <c r="F287" s="1049"/>
      <c r="G287" s="1049"/>
      <c r="H287" s="110">
        <f>SUM(D288:D290)</f>
        <v>0</v>
      </c>
      <c r="I287" s="110">
        <f>COUNT(D288:D290)*2</f>
        <v>6</v>
      </c>
      <c r="J287" s="1"/>
      <c r="K287" s="1"/>
      <c r="L287" s="1"/>
      <c r="M287" s="1"/>
      <c r="N287" s="1"/>
      <c r="O287" s="1"/>
      <c r="P287" s="1"/>
      <c r="Q287" s="1"/>
      <c r="R287" s="1"/>
      <c r="S287" s="1"/>
      <c r="T287" s="1"/>
      <c r="U287" s="1"/>
      <c r="V287" s="1"/>
      <c r="W287" s="1"/>
      <c r="X287" s="1"/>
      <c r="Y287" s="1"/>
      <c r="Z287" s="1"/>
    </row>
    <row r="288" spans="1:26" ht="47.25">
      <c r="A288" s="417" t="s">
        <v>777</v>
      </c>
      <c r="B288" s="437" t="s">
        <v>778</v>
      </c>
      <c r="C288" s="342" t="s">
        <v>2411</v>
      </c>
      <c r="D288" s="446">
        <v>0</v>
      </c>
      <c r="E288" s="454" t="s">
        <v>780</v>
      </c>
      <c r="F288" s="441"/>
      <c r="G288" s="441"/>
      <c r="H288" s="110"/>
      <c r="I288" s="110"/>
      <c r="J288" s="1"/>
      <c r="K288" s="1"/>
      <c r="L288" s="1"/>
      <c r="M288" s="1"/>
      <c r="N288" s="1"/>
      <c r="O288" s="1"/>
      <c r="P288" s="1"/>
      <c r="Q288" s="1"/>
      <c r="R288" s="1"/>
      <c r="S288" s="1"/>
      <c r="T288" s="1"/>
      <c r="U288" s="1"/>
      <c r="V288" s="1"/>
      <c r="W288" s="1"/>
      <c r="X288" s="1"/>
      <c r="Y288" s="1"/>
      <c r="Z288" s="1"/>
    </row>
    <row r="289" spans="1:26" ht="60">
      <c r="A289" s="417" t="s">
        <v>781</v>
      </c>
      <c r="B289" s="437" t="s">
        <v>783</v>
      </c>
      <c r="C289" s="342" t="s">
        <v>2298</v>
      </c>
      <c r="D289" s="446">
        <v>0</v>
      </c>
      <c r="E289" s="454" t="s">
        <v>262</v>
      </c>
      <c r="F289" s="342" t="s">
        <v>2299</v>
      </c>
      <c r="G289" s="441"/>
      <c r="H289" s="110"/>
      <c r="I289" s="110"/>
      <c r="J289" s="1"/>
      <c r="K289" s="1"/>
      <c r="L289" s="1"/>
      <c r="M289" s="1"/>
      <c r="N289" s="1"/>
      <c r="O289" s="1"/>
      <c r="P289" s="1"/>
      <c r="Q289" s="1"/>
      <c r="R289" s="1"/>
      <c r="S289" s="1"/>
      <c r="T289" s="1"/>
      <c r="U289" s="1"/>
      <c r="V289" s="1"/>
      <c r="W289" s="1"/>
      <c r="X289" s="1"/>
      <c r="Y289" s="1"/>
      <c r="Z289" s="1"/>
    </row>
    <row r="290" spans="1:26" ht="60">
      <c r="A290" s="417"/>
      <c r="B290" s="437"/>
      <c r="C290" s="342" t="s">
        <v>2301</v>
      </c>
      <c r="D290" s="446">
        <v>0</v>
      </c>
      <c r="E290" s="454" t="s">
        <v>326</v>
      </c>
      <c r="F290" s="342" t="s">
        <v>2302</v>
      </c>
      <c r="G290" s="441"/>
      <c r="H290" s="110"/>
      <c r="I290" s="110"/>
      <c r="J290" s="1"/>
      <c r="K290" s="1"/>
      <c r="L290" s="1"/>
      <c r="M290" s="1"/>
      <c r="N290" s="1"/>
      <c r="O290" s="1"/>
      <c r="P290" s="1"/>
      <c r="Q290" s="1"/>
      <c r="R290" s="1"/>
      <c r="S290" s="1"/>
      <c r="T290" s="1"/>
      <c r="U290" s="1"/>
      <c r="V290" s="1"/>
      <c r="W290" s="1"/>
      <c r="X290" s="1"/>
      <c r="Y290" s="1"/>
      <c r="Z290" s="1"/>
    </row>
    <row r="291" spans="1:26" ht="60" hidden="1">
      <c r="A291" s="585" t="s">
        <v>784</v>
      </c>
      <c r="B291" s="489" t="s">
        <v>785</v>
      </c>
      <c r="C291" s="441"/>
      <c r="D291" s="439"/>
      <c r="E291" s="440"/>
      <c r="F291" s="441"/>
      <c r="G291" s="441"/>
      <c r="H291" s="1"/>
      <c r="I291" s="1"/>
      <c r="J291" s="1"/>
      <c r="K291" s="1"/>
      <c r="L291" s="1"/>
      <c r="M291" s="1"/>
      <c r="N291" s="1"/>
      <c r="O291" s="1"/>
      <c r="P291" s="1"/>
      <c r="Q291" s="1"/>
      <c r="R291" s="1"/>
      <c r="S291" s="1"/>
      <c r="T291" s="1"/>
      <c r="U291" s="1"/>
      <c r="V291" s="1"/>
      <c r="W291" s="1"/>
      <c r="X291" s="1"/>
      <c r="Y291" s="1"/>
      <c r="Z291" s="1"/>
    </row>
    <row r="292" spans="1:26" ht="39.75" customHeight="1">
      <c r="A292" s="417" t="s">
        <v>786</v>
      </c>
      <c r="B292" s="1210" t="s">
        <v>787</v>
      </c>
      <c r="C292" s="1049"/>
      <c r="D292" s="1049"/>
      <c r="E292" s="1049"/>
      <c r="F292" s="1049"/>
      <c r="G292" s="1049"/>
      <c r="H292" s="110">
        <f>SUM(D293:D296)</f>
        <v>0</v>
      </c>
      <c r="I292" s="110">
        <f>COUNT(D293:D296)*2</f>
        <v>8</v>
      </c>
      <c r="J292" s="1"/>
      <c r="K292" s="1"/>
      <c r="L292" s="1"/>
      <c r="M292" s="1"/>
      <c r="N292" s="1"/>
      <c r="O292" s="1"/>
      <c r="P292" s="1"/>
      <c r="Q292" s="1"/>
      <c r="R292" s="1"/>
      <c r="S292" s="1"/>
      <c r="T292" s="1"/>
      <c r="U292" s="1"/>
      <c r="V292" s="1"/>
      <c r="W292" s="1"/>
      <c r="X292" s="1"/>
      <c r="Y292" s="1"/>
      <c r="Z292" s="1"/>
    </row>
    <row r="293" spans="1:26" ht="31.5">
      <c r="A293" s="413" t="s">
        <v>792</v>
      </c>
      <c r="B293" s="437" t="s">
        <v>793</v>
      </c>
      <c r="C293" s="342" t="s">
        <v>2423</v>
      </c>
      <c r="D293" s="446">
        <v>0</v>
      </c>
      <c r="E293" s="440" t="s">
        <v>262</v>
      </c>
      <c r="F293" s="441"/>
      <c r="G293" s="441"/>
      <c r="H293" s="110"/>
      <c r="I293" s="110"/>
      <c r="J293" s="1"/>
      <c r="K293" s="1"/>
      <c r="L293" s="1"/>
      <c r="M293" s="1"/>
      <c r="N293" s="1"/>
      <c r="O293" s="1"/>
      <c r="P293" s="1"/>
      <c r="Q293" s="1"/>
      <c r="R293" s="1"/>
      <c r="S293" s="1"/>
      <c r="T293" s="1"/>
      <c r="U293" s="1"/>
      <c r="V293" s="1"/>
      <c r="W293" s="1"/>
      <c r="X293" s="1"/>
      <c r="Y293" s="1"/>
      <c r="Z293" s="1"/>
    </row>
    <row r="294" spans="1:26" ht="30">
      <c r="A294" s="413"/>
      <c r="B294" s="437"/>
      <c r="C294" s="342" t="s">
        <v>2425</v>
      </c>
      <c r="D294" s="446">
        <v>0</v>
      </c>
      <c r="E294" s="440" t="s">
        <v>262</v>
      </c>
      <c r="F294" s="441"/>
      <c r="G294" s="441"/>
      <c r="H294" s="110"/>
      <c r="I294" s="110"/>
      <c r="J294" s="1"/>
      <c r="K294" s="1"/>
      <c r="L294" s="1"/>
      <c r="M294" s="1"/>
      <c r="N294" s="1"/>
      <c r="O294" s="1"/>
      <c r="P294" s="1"/>
      <c r="Q294" s="1"/>
      <c r="R294" s="1"/>
      <c r="S294" s="1"/>
      <c r="T294" s="1"/>
      <c r="U294" s="1"/>
      <c r="V294" s="1"/>
      <c r="W294" s="1"/>
      <c r="X294" s="1"/>
      <c r="Y294" s="1"/>
      <c r="Z294" s="1"/>
    </row>
    <row r="295" spans="1:26" ht="47.25">
      <c r="A295" s="413" t="s">
        <v>795</v>
      </c>
      <c r="B295" s="437" t="s">
        <v>796</v>
      </c>
      <c r="C295" s="342" t="s">
        <v>2312</v>
      </c>
      <c r="D295" s="446">
        <v>0</v>
      </c>
      <c r="E295" s="440" t="s">
        <v>262</v>
      </c>
      <c r="F295" s="441"/>
      <c r="G295" s="441"/>
      <c r="H295" s="110"/>
      <c r="I295" s="110"/>
      <c r="J295" s="1"/>
      <c r="K295" s="1"/>
      <c r="L295" s="1"/>
      <c r="M295" s="1"/>
      <c r="N295" s="1"/>
      <c r="O295" s="1"/>
      <c r="P295" s="1"/>
      <c r="Q295" s="1"/>
      <c r="R295" s="1"/>
      <c r="S295" s="1"/>
      <c r="T295" s="1"/>
      <c r="U295" s="1"/>
      <c r="V295" s="1"/>
      <c r="W295" s="1"/>
      <c r="X295" s="1"/>
      <c r="Y295" s="1"/>
      <c r="Z295" s="1"/>
    </row>
    <row r="296" spans="1:26" ht="60">
      <c r="A296" s="413" t="s">
        <v>797</v>
      </c>
      <c r="B296" s="489" t="s">
        <v>798</v>
      </c>
      <c r="C296" s="342" t="s">
        <v>954</v>
      </c>
      <c r="D296" s="446">
        <v>0</v>
      </c>
      <c r="E296" s="440" t="s">
        <v>137</v>
      </c>
      <c r="F296" s="441"/>
      <c r="G296" s="441"/>
      <c r="H296" s="110"/>
      <c r="I296" s="110"/>
      <c r="J296" s="1"/>
      <c r="K296" s="1"/>
      <c r="L296" s="1"/>
      <c r="M296" s="1"/>
      <c r="N296" s="1"/>
      <c r="O296" s="1"/>
      <c r="P296" s="1"/>
      <c r="Q296" s="1"/>
      <c r="R296" s="1"/>
      <c r="S296" s="1"/>
      <c r="T296" s="1"/>
      <c r="U296" s="1"/>
      <c r="V296" s="1"/>
      <c r="W296" s="1"/>
      <c r="X296" s="1"/>
      <c r="Y296" s="1"/>
      <c r="Z296" s="1"/>
    </row>
    <row r="297" spans="1:26">
      <c r="A297" s="413"/>
      <c r="B297" s="489"/>
      <c r="C297" s="342"/>
      <c r="D297" s="439"/>
      <c r="E297" s="440"/>
      <c r="F297" s="342"/>
      <c r="G297" s="441"/>
      <c r="H297" s="110"/>
      <c r="I297" s="110"/>
      <c r="J297" s="1"/>
      <c r="K297" s="1"/>
      <c r="L297" s="1"/>
      <c r="M297" s="1"/>
      <c r="N297" s="1"/>
      <c r="O297" s="1"/>
      <c r="P297" s="1"/>
      <c r="Q297" s="1"/>
      <c r="R297" s="1"/>
      <c r="S297" s="1"/>
      <c r="T297" s="1"/>
      <c r="U297" s="1"/>
      <c r="V297" s="1"/>
      <c r="W297" s="1"/>
      <c r="X297" s="1"/>
      <c r="Y297" s="1"/>
      <c r="Z297" s="1"/>
    </row>
    <row r="298" spans="1:26" ht="39.75" hidden="1" customHeight="1">
      <c r="A298" s="585" t="s">
        <v>799</v>
      </c>
      <c r="B298" s="1210" t="s">
        <v>800</v>
      </c>
      <c r="C298" s="1049"/>
      <c r="D298" s="1049"/>
      <c r="E298" s="1049"/>
      <c r="F298" s="1049"/>
      <c r="G298" s="1049"/>
      <c r="H298" s="1"/>
      <c r="I298" s="1"/>
      <c r="J298" s="1"/>
      <c r="K298" s="1"/>
      <c r="L298" s="1"/>
      <c r="M298" s="1"/>
      <c r="N298" s="1"/>
      <c r="O298" s="1"/>
      <c r="P298" s="1"/>
      <c r="Q298" s="1"/>
      <c r="R298" s="1"/>
      <c r="S298" s="1"/>
      <c r="T298" s="1"/>
      <c r="U298" s="1"/>
      <c r="V298" s="1"/>
      <c r="W298" s="1"/>
      <c r="X298" s="1"/>
      <c r="Y298" s="1"/>
      <c r="Z298" s="1"/>
    </row>
    <row r="299" spans="1:26" ht="63" hidden="1">
      <c r="A299" s="583" t="s">
        <v>803</v>
      </c>
      <c r="B299" s="437" t="s">
        <v>804</v>
      </c>
      <c r="C299" s="441"/>
      <c r="D299" s="439"/>
      <c r="E299" s="440"/>
      <c r="F299" s="441"/>
      <c r="G299" s="441"/>
      <c r="H299" s="1"/>
      <c r="I299" s="1"/>
      <c r="J299" s="1"/>
      <c r="K299" s="1"/>
      <c r="L299" s="1"/>
      <c r="M299" s="1"/>
      <c r="N299" s="1"/>
      <c r="O299" s="1"/>
      <c r="P299" s="1"/>
      <c r="Q299" s="1"/>
      <c r="R299" s="1"/>
      <c r="S299" s="1"/>
      <c r="T299" s="1"/>
      <c r="U299" s="1"/>
      <c r="V299" s="1"/>
      <c r="W299" s="1"/>
      <c r="X299" s="1"/>
      <c r="Y299" s="1"/>
      <c r="Z299" s="1"/>
    </row>
    <row r="300" spans="1:26" ht="63" hidden="1">
      <c r="A300" s="583" t="s">
        <v>805</v>
      </c>
      <c r="B300" s="484" t="s">
        <v>806</v>
      </c>
      <c r="C300" s="441"/>
      <c r="D300" s="439"/>
      <c r="E300" s="440"/>
      <c r="F300" s="441"/>
      <c r="G300" s="441"/>
      <c r="H300" s="1"/>
      <c r="I300" s="1"/>
      <c r="J300" s="1"/>
      <c r="K300" s="1"/>
      <c r="L300" s="1"/>
      <c r="M300" s="1"/>
      <c r="N300" s="1"/>
      <c r="O300" s="1"/>
      <c r="P300" s="1"/>
      <c r="Q300" s="1"/>
      <c r="R300" s="1"/>
      <c r="S300" s="1"/>
      <c r="T300" s="1"/>
      <c r="U300" s="1"/>
      <c r="V300" s="1"/>
      <c r="W300" s="1"/>
      <c r="X300" s="1"/>
      <c r="Y300" s="1"/>
      <c r="Z300" s="1"/>
    </row>
    <row r="301" spans="1:26" ht="39.75" hidden="1" customHeight="1">
      <c r="A301" s="585" t="s">
        <v>807</v>
      </c>
      <c r="B301" s="1210" t="s">
        <v>809</v>
      </c>
      <c r="C301" s="1049"/>
      <c r="D301" s="1049"/>
      <c r="E301" s="1049"/>
      <c r="F301" s="1049"/>
      <c r="G301" s="1049"/>
      <c r="H301" s="1"/>
      <c r="I301" s="1"/>
      <c r="J301" s="1"/>
      <c r="K301" s="1"/>
      <c r="L301" s="1"/>
      <c r="M301" s="1"/>
      <c r="N301" s="1"/>
      <c r="O301" s="1"/>
      <c r="P301" s="1"/>
      <c r="Q301" s="1"/>
      <c r="R301" s="1"/>
      <c r="S301" s="1"/>
      <c r="T301" s="1"/>
      <c r="U301" s="1"/>
      <c r="V301" s="1"/>
      <c r="W301" s="1"/>
      <c r="X301" s="1"/>
      <c r="Y301" s="1"/>
      <c r="Z301" s="1"/>
    </row>
    <row r="302" spans="1:26" ht="31.5" hidden="1">
      <c r="A302" s="583" t="s">
        <v>810</v>
      </c>
      <c r="B302" s="437" t="s">
        <v>811</v>
      </c>
      <c r="C302" s="441"/>
      <c r="D302" s="439"/>
      <c r="E302" s="440"/>
      <c r="F302" s="441"/>
      <c r="G302" s="441"/>
      <c r="H302" s="1"/>
      <c r="I302" s="1"/>
      <c r="J302" s="1"/>
      <c r="K302" s="1"/>
      <c r="L302" s="1"/>
      <c r="M302" s="1"/>
      <c r="N302" s="1"/>
      <c r="O302" s="1"/>
      <c r="P302" s="1"/>
      <c r="Q302" s="1"/>
      <c r="R302" s="1"/>
      <c r="S302" s="1"/>
      <c r="T302" s="1"/>
      <c r="U302" s="1"/>
      <c r="V302" s="1"/>
      <c r="W302" s="1"/>
      <c r="X302" s="1"/>
      <c r="Y302" s="1"/>
      <c r="Z302" s="1"/>
    </row>
    <row r="303" spans="1:26" ht="47.25" hidden="1">
      <c r="A303" s="583" t="s">
        <v>812</v>
      </c>
      <c r="B303" s="437" t="s">
        <v>813</v>
      </c>
      <c r="C303" s="441"/>
      <c r="D303" s="439"/>
      <c r="E303" s="440"/>
      <c r="F303" s="441"/>
      <c r="G303" s="441"/>
      <c r="H303" s="1"/>
      <c r="I303" s="1"/>
      <c r="J303" s="1"/>
      <c r="K303" s="1"/>
      <c r="L303" s="1"/>
      <c r="M303" s="1"/>
      <c r="N303" s="1"/>
      <c r="O303" s="1"/>
      <c r="P303" s="1"/>
      <c r="Q303" s="1"/>
      <c r="R303" s="1"/>
      <c r="S303" s="1"/>
      <c r="T303" s="1"/>
      <c r="U303" s="1"/>
      <c r="V303" s="1"/>
      <c r="W303" s="1"/>
      <c r="X303" s="1"/>
      <c r="Y303" s="1"/>
      <c r="Z303" s="1"/>
    </row>
    <row r="304" spans="1:26" ht="39.75" hidden="1" customHeight="1">
      <c r="A304" s="585" t="s">
        <v>814</v>
      </c>
      <c r="B304" s="1210" t="s">
        <v>2084</v>
      </c>
      <c r="C304" s="1049"/>
      <c r="D304" s="1049"/>
      <c r="E304" s="1049"/>
      <c r="F304" s="1049"/>
      <c r="G304" s="1049"/>
      <c r="H304" s="1"/>
      <c r="I304" s="1"/>
      <c r="J304" s="1"/>
      <c r="K304" s="1"/>
      <c r="L304" s="1"/>
      <c r="M304" s="1"/>
      <c r="N304" s="1"/>
      <c r="O304" s="1"/>
      <c r="P304" s="1"/>
      <c r="Q304" s="1"/>
      <c r="R304" s="1"/>
      <c r="S304" s="1"/>
      <c r="T304" s="1"/>
      <c r="U304" s="1"/>
      <c r="V304" s="1"/>
      <c r="W304" s="1"/>
      <c r="X304" s="1"/>
      <c r="Y304" s="1"/>
      <c r="Z304" s="1"/>
    </row>
    <row r="305" spans="1:26" ht="63" hidden="1">
      <c r="A305" s="583" t="s">
        <v>818</v>
      </c>
      <c r="B305" s="437" t="s">
        <v>819</v>
      </c>
      <c r="C305" s="441"/>
      <c r="D305" s="439"/>
      <c r="E305" s="440"/>
      <c r="F305" s="441"/>
      <c r="G305" s="441"/>
      <c r="H305" s="1"/>
      <c r="I305" s="1"/>
      <c r="J305" s="1"/>
      <c r="K305" s="1"/>
      <c r="L305" s="1"/>
      <c r="M305" s="1"/>
      <c r="N305" s="1"/>
      <c r="O305" s="1"/>
      <c r="P305" s="1"/>
      <c r="Q305" s="1"/>
      <c r="R305" s="1"/>
      <c r="S305" s="1"/>
      <c r="T305" s="1"/>
      <c r="U305" s="1"/>
      <c r="V305" s="1"/>
      <c r="W305" s="1"/>
      <c r="X305" s="1"/>
      <c r="Y305" s="1"/>
      <c r="Z305" s="1"/>
    </row>
    <row r="306" spans="1:26" ht="63" hidden="1">
      <c r="A306" s="583" t="s">
        <v>822</v>
      </c>
      <c r="B306" s="437" t="s">
        <v>823</v>
      </c>
      <c r="C306" s="441"/>
      <c r="D306" s="439"/>
      <c r="E306" s="440"/>
      <c r="F306" s="441"/>
      <c r="G306" s="441"/>
      <c r="H306" s="1"/>
      <c r="I306" s="1"/>
      <c r="J306" s="1"/>
      <c r="K306" s="1"/>
      <c r="L306" s="1"/>
      <c r="M306" s="1"/>
      <c r="N306" s="1"/>
      <c r="O306" s="1"/>
      <c r="P306" s="1"/>
      <c r="Q306" s="1"/>
      <c r="R306" s="1"/>
      <c r="S306" s="1"/>
      <c r="T306" s="1"/>
      <c r="U306" s="1"/>
      <c r="V306" s="1"/>
      <c r="W306" s="1"/>
      <c r="X306" s="1"/>
      <c r="Y306" s="1"/>
      <c r="Z306" s="1"/>
    </row>
    <row r="307" spans="1:26" ht="47.25" hidden="1">
      <c r="A307" s="583" t="s">
        <v>824</v>
      </c>
      <c r="B307" s="567" t="s">
        <v>825</v>
      </c>
      <c r="C307" s="441"/>
      <c r="D307" s="439"/>
      <c r="E307" s="440"/>
      <c r="F307" s="441"/>
      <c r="G307" s="441"/>
      <c r="H307" s="1"/>
      <c r="I307" s="1"/>
      <c r="J307" s="1"/>
      <c r="K307" s="1"/>
      <c r="L307" s="1"/>
      <c r="M307" s="1"/>
      <c r="N307" s="1"/>
      <c r="O307" s="1"/>
      <c r="P307" s="1"/>
      <c r="Q307" s="1"/>
      <c r="R307" s="1"/>
      <c r="S307" s="1"/>
      <c r="T307" s="1"/>
      <c r="U307" s="1"/>
      <c r="V307" s="1"/>
      <c r="W307" s="1"/>
      <c r="X307" s="1"/>
      <c r="Y307" s="1"/>
      <c r="Z307" s="1"/>
    </row>
    <row r="308" spans="1:26" ht="39.75" customHeight="1">
      <c r="A308" s="417" t="s">
        <v>828</v>
      </c>
      <c r="B308" s="1210" t="s">
        <v>2088</v>
      </c>
      <c r="C308" s="1049"/>
      <c r="D308" s="1049"/>
      <c r="E308" s="1049"/>
      <c r="F308" s="1049"/>
      <c r="G308" s="1049"/>
      <c r="H308" s="110">
        <f>SUM(D309:D312)</f>
        <v>0</v>
      </c>
      <c r="I308" s="110">
        <f>COUNT(D309:D312)*2</f>
        <v>8</v>
      </c>
      <c r="J308" s="1"/>
      <c r="K308" s="1"/>
      <c r="L308" s="1"/>
      <c r="M308" s="1"/>
      <c r="N308" s="1"/>
      <c r="O308" s="1"/>
      <c r="P308" s="1"/>
      <c r="Q308" s="1"/>
      <c r="R308" s="1"/>
      <c r="S308" s="1"/>
      <c r="T308" s="1"/>
      <c r="U308" s="1"/>
      <c r="V308" s="1"/>
      <c r="W308" s="1"/>
      <c r="X308" s="1"/>
      <c r="Y308" s="1"/>
      <c r="Z308" s="1"/>
    </row>
    <row r="309" spans="1:26" ht="47.25">
      <c r="A309" s="413" t="s">
        <v>833</v>
      </c>
      <c r="B309" s="437" t="s">
        <v>834</v>
      </c>
      <c r="C309" s="437" t="s">
        <v>2329</v>
      </c>
      <c r="D309" s="446">
        <v>0</v>
      </c>
      <c r="E309" s="440" t="s">
        <v>350</v>
      </c>
      <c r="F309" s="441"/>
      <c r="G309" s="441"/>
      <c r="H309" s="110"/>
      <c r="I309" s="110"/>
      <c r="J309" s="1"/>
      <c r="K309" s="1"/>
      <c r="L309" s="1"/>
      <c r="M309" s="1"/>
      <c r="N309" s="1"/>
      <c r="O309" s="1"/>
      <c r="P309" s="1"/>
      <c r="Q309" s="1"/>
      <c r="R309" s="1"/>
      <c r="S309" s="1"/>
      <c r="T309" s="1"/>
      <c r="U309" s="1"/>
      <c r="V309" s="1"/>
      <c r="W309" s="1"/>
      <c r="X309" s="1"/>
      <c r="Y309" s="1"/>
      <c r="Z309" s="1"/>
    </row>
    <row r="310" spans="1:26" ht="75">
      <c r="A310" s="413" t="s">
        <v>837</v>
      </c>
      <c r="B310" s="437" t="s">
        <v>838</v>
      </c>
      <c r="C310" s="489" t="s">
        <v>839</v>
      </c>
      <c r="D310" s="446">
        <v>0</v>
      </c>
      <c r="E310" s="440" t="s">
        <v>780</v>
      </c>
      <c r="F310" s="489" t="s">
        <v>840</v>
      </c>
      <c r="G310" s="441"/>
      <c r="H310" s="110"/>
      <c r="I310" s="110"/>
      <c r="J310" s="1"/>
      <c r="K310" s="1"/>
      <c r="L310" s="1"/>
      <c r="M310" s="1"/>
      <c r="N310" s="1"/>
      <c r="O310" s="1"/>
      <c r="P310" s="1"/>
      <c r="Q310" s="1"/>
      <c r="R310" s="1"/>
      <c r="S310" s="1"/>
      <c r="T310" s="1"/>
      <c r="U310" s="1"/>
      <c r="V310" s="1"/>
      <c r="W310" s="1"/>
      <c r="X310" s="1"/>
      <c r="Y310" s="1"/>
      <c r="Z310" s="1"/>
    </row>
    <row r="311" spans="1:26" ht="15.75">
      <c r="A311" s="413"/>
      <c r="B311" s="437"/>
      <c r="C311" s="489" t="s">
        <v>841</v>
      </c>
      <c r="D311" s="446">
        <v>0</v>
      </c>
      <c r="E311" s="440" t="s">
        <v>350</v>
      </c>
      <c r="F311" s="440"/>
      <c r="G311" s="441"/>
      <c r="H311" s="110"/>
      <c r="I311" s="110"/>
      <c r="J311" s="1"/>
      <c r="K311" s="1"/>
      <c r="L311" s="1"/>
      <c r="M311" s="1"/>
      <c r="N311" s="1"/>
      <c r="O311" s="1"/>
      <c r="P311" s="1"/>
      <c r="Q311" s="1"/>
      <c r="R311" s="1"/>
      <c r="S311" s="1"/>
      <c r="T311" s="1"/>
      <c r="U311" s="1"/>
      <c r="V311" s="1"/>
      <c r="W311" s="1"/>
      <c r="X311" s="1"/>
      <c r="Y311" s="1"/>
      <c r="Z311" s="1"/>
    </row>
    <row r="312" spans="1:26" ht="63">
      <c r="A312" s="413" t="s">
        <v>842</v>
      </c>
      <c r="B312" s="437" t="s">
        <v>843</v>
      </c>
      <c r="C312" s="342" t="s">
        <v>844</v>
      </c>
      <c r="D312" s="446">
        <v>0</v>
      </c>
      <c r="E312" s="440" t="s">
        <v>183</v>
      </c>
      <c r="F312" s="441"/>
      <c r="G312" s="441"/>
      <c r="H312" s="110"/>
      <c r="I312" s="110"/>
      <c r="J312" s="1"/>
      <c r="K312" s="1"/>
      <c r="L312" s="1"/>
      <c r="M312" s="1"/>
      <c r="N312" s="1"/>
      <c r="O312" s="1"/>
      <c r="P312" s="1"/>
      <c r="Q312" s="1"/>
      <c r="R312" s="1"/>
      <c r="S312" s="1"/>
      <c r="T312" s="1"/>
      <c r="U312" s="1"/>
      <c r="V312" s="1"/>
      <c r="W312" s="1"/>
      <c r="X312" s="1"/>
      <c r="Y312" s="1"/>
      <c r="Z312" s="1"/>
    </row>
    <row r="313" spans="1:26" ht="39.75" customHeight="1">
      <c r="A313" s="417" t="s">
        <v>845</v>
      </c>
      <c r="B313" s="1210" t="s">
        <v>2091</v>
      </c>
      <c r="C313" s="1049"/>
      <c r="D313" s="1049"/>
      <c r="E313" s="1049"/>
      <c r="F313" s="1049"/>
      <c r="G313" s="1049"/>
      <c r="H313" s="110">
        <f>SUM(D314)</f>
        <v>0</v>
      </c>
      <c r="I313" s="110">
        <f>COUNT(D314)*2</f>
        <v>2</v>
      </c>
      <c r="J313" s="1"/>
      <c r="K313" s="1"/>
      <c r="L313" s="1"/>
      <c r="M313" s="1"/>
      <c r="N313" s="1"/>
      <c r="O313" s="1"/>
      <c r="P313" s="1"/>
      <c r="Q313" s="1"/>
      <c r="R313" s="1"/>
      <c r="S313" s="1"/>
      <c r="T313" s="1"/>
      <c r="U313" s="1"/>
      <c r="V313" s="1"/>
      <c r="W313" s="1"/>
      <c r="X313" s="1"/>
      <c r="Y313" s="1"/>
      <c r="Z313" s="1"/>
    </row>
    <row r="314" spans="1:26" ht="120">
      <c r="A314" s="413" t="s">
        <v>852</v>
      </c>
      <c r="B314" s="308" t="s">
        <v>853</v>
      </c>
      <c r="C314" s="342" t="s">
        <v>856</v>
      </c>
      <c r="D314" s="446">
        <v>0</v>
      </c>
      <c r="E314" s="440" t="s">
        <v>137</v>
      </c>
      <c r="F314" s="308" t="s">
        <v>1041</v>
      </c>
      <c r="G314" s="441"/>
      <c r="H314" s="110"/>
      <c r="I314" s="110"/>
      <c r="J314" s="1"/>
      <c r="K314" s="1"/>
      <c r="L314" s="1"/>
      <c r="M314" s="1"/>
      <c r="N314" s="1"/>
      <c r="O314" s="1"/>
      <c r="P314" s="1"/>
      <c r="Q314" s="1"/>
      <c r="R314" s="1"/>
      <c r="S314" s="1"/>
      <c r="T314" s="1"/>
      <c r="U314" s="1"/>
      <c r="V314" s="1"/>
      <c r="W314" s="1"/>
      <c r="X314" s="1"/>
      <c r="Y314" s="1"/>
      <c r="Z314" s="1"/>
    </row>
    <row r="315" spans="1:26">
      <c r="A315" s="413"/>
      <c r="B315" s="307"/>
      <c r="C315" s="342"/>
      <c r="D315" s="443"/>
      <c r="E315" s="454"/>
      <c r="F315" s="574"/>
      <c r="G315" s="441"/>
      <c r="H315" s="110"/>
      <c r="I315" s="110"/>
      <c r="J315" s="1"/>
      <c r="K315" s="1"/>
      <c r="L315" s="1"/>
      <c r="M315" s="1"/>
      <c r="N315" s="1"/>
      <c r="O315" s="1"/>
      <c r="P315" s="1"/>
      <c r="Q315" s="1"/>
      <c r="R315" s="1"/>
      <c r="S315" s="1"/>
      <c r="T315" s="1"/>
      <c r="U315" s="1"/>
      <c r="V315" s="1"/>
      <c r="W315" s="1"/>
      <c r="X315" s="1"/>
      <c r="Y315" s="1"/>
      <c r="Z315" s="1"/>
    </row>
    <row r="316" spans="1:26" ht="45" hidden="1">
      <c r="A316" s="583" t="s">
        <v>858</v>
      </c>
      <c r="B316" s="308" t="s">
        <v>859</v>
      </c>
      <c r="C316" s="441"/>
      <c r="D316" s="439"/>
      <c r="E316" s="440"/>
      <c r="F316" s="441"/>
      <c r="G316" s="441"/>
      <c r="H316" s="1"/>
      <c r="I316" s="1"/>
      <c r="J316" s="1"/>
      <c r="K316" s="1"/>
      <c r="L316" s="1"/>
      <c r="M316" s="1"/>
      <c r="N316" s="1"/>
      <c r="O316" s="1"/>
      <c r="P316" s="1"/>
      <c r="Q316" s="1"/>
      <c r="R316" s="1"/>
      <c r="S316" s="1"/>
      <c r="T316" s="1"/>
      <c r="U316" s="1"/>
      <c r="V316" s="1"/>
      <c r="W316" s="1"/>
      <c r="X316" s="1"/>
      <c r="Y316" s="1"/>
      <c r="Z316" s="1"/>
    </row>
    <row r="317" spans="1:26" ht="18.75">
      <c r="A317" s="584"/>
      <c r="B317" s="1211" t="s">
        <v>861</v>
      </c>
      <c r="C317" s="1049"/>
      <c r="D317" s="1049"/>
      <c r="E317" s="1049"/>
      <c r="F317" s="1049"/>
      <c r="G317" s="1049"/>
      <c r="H317" s="110">
        <f>H318+H327+H336+H346+H356+H359+H365+H379+H388+H400+H404+H417+H421+H445+H471</f>
        <v>0</v>
      </c>
      <c r="I317" s="110">
        <f>I318+I327+I336+I346+I356+I359+I365+I379+I388+I400+I404+I417+I421+I445+I471</f>
        <v>204</v>
      </c>
      <c r="J317" s="1"/>
      <c r="K317" s="1"/>
      <c r="L317" s="1"/>
      <c r="M317" s="1"/>
      <c r="N317" s="1"/>
      <c r="O317" s="1"/>
      <c r="P317" s="1"/>
      <c r="Q317" s="1"/>
      <c r="R317" s="1"/>
      <c r="S317" s="1"/>
      <c r="T317" s="1"/>
      <c r="U317" s="1"/>
      <c r="V317" s="1"/>
      <c r="W317" s="1"/>
      <c r="X317" s="1"/>
      <c r="Y317" s="1"/>
      <c r="Z317" s="1"/>
    </row>
    <row r="318" spans="1:26" ht="39.75" customHeight="1">
      <c r="A318" s="417" t="s">
        <v>867</v>
      </c>
      <c r="B318" s="1210" t="s">
        <v>868</v>
      </c>
      <c r="C318" s="1049"/>
      <c r="D318" s="1049"/>
      <c r="E318" s="1049"/>
      <c r="F318" s="1049"/>
      <c r="G318" s="1049"/>
      <c r="H318" s="110">
        <f>SUM(D319:D326)</f>
        <v>0</v>
      </c>
      <c r="I318" s="110">
        <f>COUNT(D319:D326)*2</f>
        <v>14</v>
      </c>
      <c r="J318" s="1"/>
      <c r="K318" s="1"/>
      <c r="L318" s="1"/>
      <c r="M318" s="1"/>
      <c r="N318" s="1"/>
      <c r="O318" s="1"/>
      <c r="P318" s="1"/>
      <c r="Q318" s="1"/>
      <c r="R318" s="1"/>
      <c r="S318" s="1"/>
      <c r="T318" s="1"/>
      <c r="U318" s="1"/>
      <c r="V318" s="1"/>
      <c r="W318" s="1"/>
      <c r="X318" s="1"/>
      <c r="Y318" s="1"/>
      <c r="Z318" s="1"/>
    </row>
    <row r="319" spans="1:26" ht="47.25">
      <c r="A319" s="413" t="s">
        <v>869</v>
      </c>
      <c r="B319" s="437" t="s">
        <v>870</v>
      </c>
      <c r="C319" s="489" t="s">
        <v>871</v>
      </c>
      <c r="D319" s="446">
        <v>0</v>
      </c>
      <c r="E319" s="440" t="s">
        <v>667</v>
      </c>
      <c r="F319" s="441"/>
      <c r="G319" s="441"/>
      <c r="H319" s="110"/>
      <c r="I319" s="110"/>
      <c r="J319" s="1"/>
      <c r="K319" s="1"/>
      <c r="L319" s="1"/>
      <c r="M319" s="1"/>
      <c r="N319" s="1"/>
      <c r="O319" s="1"/>
      <c r="P319" s="1"/>
      <c r="Q319" s="1"/>
      <c r="R319" s="1"/>
      <c r="S319" s="1"/>
      <c r="T319" s="1"/>
      <c r="U319" s="1"/>
      <c r="V319" s="1"/>
      <c r="W319" s="1"/>
      <c r="X319" s="1"/>
      <c r="Y319" s="1"/>
      <c r="Z319" s="1"/>
    </row>
    <row r="320" spans="1:26" ht="60">
      <c r="A320" s="413"/>
      <c r="B320" s="437"/>
      <c r="C320" s="489" t="s">
        <v>1078</v>
      </c>
      <c r="D320" s="446">
        <v>0</v>
      </c>
      <c r="E320" s="440" t="s">
        <v>667</v>
      </c>
      <c r="F320" s="489" t="s">
        <v>2122</v>
      </c>
      <c r="G320" s="441"/>
      <c r="H320" s="110"/>
      <c r="I320" s="110"/>
      <c r="J320" s="1"/>
      <c r="K320" s="1"/>
      <c r="L320" s="1"/>
      <c r="M320" s="1"/>
      <c r="N320" s="1"/>
      <c r="O320" s="1"/>
      <c r="P320" s="1"/>
      <c r="Q320" s="1"/>
      <c r="R320" s="1"/>
      <c r="S320" s="1"/>
      <c r="T320" s="1"/>
      <c r="U320" s="1"/>
      <c r="V320" s="1"/>
      <c r="W320" s="1"/>
      <c r="X320" s="1"/>
      <c r="Y320" s="1"/>
      <c r="Z320" s="1"/>
    </row>
    <row r="321" spans="1:26" ht="31.5" hidden="1">
      <c r="A321" s="583" t="s">
        <v>876</v>
      </c>
      <c r="B321" s="437" t="s">
        <v>877</v>
      </c>
      <c r="C321" s="437"/>
      <c r="D321" s="446"/>
      <c r="E321" s="440"/>
      <c r="F321" s="441"/>
      <c r="G321" s="441"/>
      <c r="H321" s="1"/>
      <c r="I321" s="1"/>
      <c r="J321" s="1"/>
      <c r="K321" s="1"/>
      <c r="L321" s="1"/>
      <c r="M321" s="1"/>
      <c r="N321" s="1"/>
      <c r="O321" s="1"/>
      <c r="P321" s="1"/>
      <c r="Q321" s="1"/>
      <c r="R321" s="1"/>
      <c r="S321" s="1"/>
      <c r="T321" s="1"/>
      <c r="U321" s="1"/>
      <c r="V321" s="1"/>
      <c r="W321" s="1"/>
      <c r="X321" s="1"/>
      <c r="Y321" s="1"/>
      <c r="Z321" s="1"/>
    </row>
    <row r="322" spans="1:26" ht="31.5">
      <c r="A322" s="413" t="s">
        <v>886</v>
      </c>
      <c r="B322" s="437" t="s">
        <v>887</v>
      </c>
      <c r="C322" s="342" t="s">
        <v>2455</v>
      </c>
      <c r="D322" s="446">
        <v>0</v>
      </c>
      <c r="E322" s="440" t="s">
        <v>137</v>
      </c>
      <c r="F322" s="441"/>
      <c r="G322" s="441"/>
      <c r="H322" s="110"/>
      <c r="I322" s="110"/>
      <c r="J322" s="1"/>
      <c r="K322" s="1"/>
      <c r="L322" s="1"/>
      <c r="M322" s="1"/>
      <c r="N322" s="1"/>
      <c r="O322" s="1"/>
      <c r="P322" s="1"/>
      <c r="Q322" s="1"/>
      <c r="R322" s="1"/>
      <c r="S322" s="1"/>
      <c r="T322" s="1"/>
      <c r="U322" s="1"/>
      <c r="V322" s="1"/>
      <c r="W322" s="1"/>
      <c r="X322" s="1"/>
      <c r="Y322" s="1"/>
      <c r="Z322" s="1"/>
    </row>
    <row r="323" spans="1:26" ht="15.75">
      <c r="A323" s="413"/>
      <c r="B323" s="437"/>
      <c r="C323" s="342" t="s">
        <v>2456</v>
      </c>
      <c r="D323" s="446">
        <v>0</v>
      </c>
      <c r="E323" s="440" t="s">
        <v>2127</v>
      </c>
      <c r="F323" s="342"/>
      <c r="G323" s="441"/>
      <c r="H323" s="110"/>
      <c r="I323" s="110"/>
      <c r="J323" s="1"/>
      <c r="K323" s="1"/>
      <c r="L323" s="1"/>
      <c r="M323" s="1"/>
      <c r="N323" s="1"/>
      <c r="O323" s="1"/>
      <c r="P323" s="1"/>
      <c r="Q323" s="1"/>
      <c r="R323" s="1"/>
      <c r="S323" s="1"/>
      <c r="T323" s="1"/>
      <c r="U323" s="1"/>
      <c r="V323" s="1"/>
      <c r="W323" s="1"/>
      <c r="X323" s="1"/>
      <c r="Y323" s="1"/>
      <c r="Z323" s="1"/>
    </row>
    <row r="324" spans="1:26" ht="30">
      <c r="A324" s="413"/>
      <c r="B324" s="437"/>
      <c r="C324" s="489" t="s">
        <v>1095</v>
      </c>
      <c r="D324" s="446">
        <v>0</v>
      </c>
      <c r="E324" s="440" t="s">
        <v>2127</v>
      </c>
      <c r="F324" s="489"/>
      <c r="G324" s="441"/>
      <c r="H324" s="110"/>
      <c r="I324" s="110"/>
      <c r="J324" s="1"/>
      <c r="K324" s="1"/>
      <c r="L324" s="1"/>
      <c r="M324" s="1"/>
      <c r="N324" s="1"/>
      <c r="O324" s="1"/>
      <c r="P324" s="1"/>
      <c r="Q324" s="1"/>
      <c r="R324" s="1"/>
      <c r="S324" s="1"/>
      <c r="T324" s="1"/>
      <c r="U324" s="1"/>
      <c r="V324" s="1"/>
      <c r="W324" s="1"/>
      <c r="X324" s="1"/>
      <c r="Y324" s="1"/>
      <c r="Z324" s="1"/>
    </row>
    <row r="325" spans="1:26" ht="30">
      <c r="A325" s="413"/>
      <c r="B325" s="437"/>
      <c r="C325" s="489" t="s">
        <v>1103</v>
      </c>
      <c r="D325" s="446">
        <v>0</v>
      </c>
      <c r="E325" s="440" t="s">
        <v>667</v>
      </c>
      <c r="F325" s="489"/>
      <c r="G325" s="441"/>
      <c r="H325" s="110"/>
      <c r="I325" s="110"/>
      <c r="J325" s="1"/>
      <c r="K325" s="1"/>
      <c r="L325" s="1"/>
      <c r="M325" s="1"/>
      <c r="N325" s="1"/>
      <c r="O325" s="1"/>
      <c r="P325" s="1"/>
      <c r="Q325" s="1"/>
      <c r="R325" s="1"/>
      <c r="S325" s="1"/>
      <c r="T325" s="1"/>
      <c r="U325" s="1"/>
      <c r="V325" s="1"/>
      <c r="W325" s="1"/>
      <c r="X325" s="1"/>
      <c r="Y325" s="1"/>
      <c r="Z325" s="1"/>
    </row>
    <row r="326" spans="1:26" ht="63">
      <c r="A326" s="413" t="s">
        <v>890</v>
      </c>
      <c r="B326" s="484" t="s">
        <v>891</v>
      </c>
      <c r="C326" s="493" t="s">
        <v>2460</v>
      </c>
      <c r="D326" s="446">
        <v>0</v>
      </c>
      <c r="E326" s="440" t="s">
        <v>264</v>
      </c>
      <c r="F326" s="493"/>
      <c r="G326" s="441"/>
      <c r="H326" s="110"/>
      <c r="I326" s="110"/>
      <c r="J326" s="1"/>
      <c r="K326" s="1"/>
      <c r="L326" s="1"/>
      <c r="M326" s="1"/>
      <c r="N326" s="1"/>
      <c r="O326" s="1"/>
      <c r="P326" s="1"/>
      <c r="Q326" s="1"/>
      <c r="R326" s="1"/>
      <c r="S326" s="1"/>
      <c r="T326" s="1"/>
      <c r="U326" s="1"/>
      <c r="V326" s="1"/>
      <c r="W326" s="1"/>
      <c r="X326" s="1"/>
      <c r="Y326" s="1"/>
      <c r="Z326" s="1"/>
    </row>
    <row r="327" spans="1:26" ht="39.75" customHeight="1">
      <c r="A327" s="417" t="s">
        <v>892</v>
      </c>
      <c r="B327" s="1210" t="s">
        <v>893</v>
      </c>
      <c r="C327" s="1049"/>
      <c r="D327" s="1049"/>
      <c r="E327" s="1049"/>
      <c r="F327" s="1049"/>
      <c r="G327" s="1049"/>
      <c r="H327" s="110">
        <f>SUM(D328:D335)</f>
        <v>0</v>
      </c>
      <c r="I327" s="110">
        <f>COUNT(D328:D335)*2</f>
        <v>16</v>
      </c>
      <c r="J327" s="1"/>
      <c r="K327" s="1"/>
      <c r="L327" s="1"/>
      <c r="M327" s="1"/>
      <c r="N327" s="1"/>
      <c r="O327" s="1"/>
      <c r="P327" s="1"/>
      <c r="Q327" s="1"/>
      <c r="R327" s="1"/>
      <c r="S327" s="1"/>
      <c r="T327" s="1"/>
      <c r="U327" s="1"/>
      <c r="V327" s="1"/>
      <c r="W327" s="1"/>
      <c r="X327" s="1"/>
      <c r="Y327" s="1"/>
      <c r="Z327" s="1"/>
    </row>
    <row r="328" spans="1:26" ht="60">
      <c r="A328" s="413" t="s">
        <v>895</v>
      </c>
      <c r="B328" s="437" t="s">
        <v>896</v>
      </c>
      <c r="C328" s="342" t="s">
        <v>2467</v>
      </c>
      <c r="D328" s="446">
        <v>0</v>
      </c>
      <c r="E328" s="500" t="s">
        <v>780</v>
      </c>
      <c r="F328" s="307" t="s">
        <v>2468</v>
      </c>
      <c r="G328" s="441"/>
      <c r="H328" s="110"/>
      <c r="I328" s="110"/>
      <c r="J328" s="1"/>
      <c r="K328" s="1"/>
      <c r="L328" s="1"/>
      <c r="M328" s="1"/>
      <c r="N328" s="1"/>
      <c r="O328" s="1"/>
      <c r="P328" s="1"/>
      <c r="Q328" s="1"/>
      <c r="R328" s="1"/>
      <c r="S328" s="1"/>
      <c r="T328" s="1"/>
      <c r="U328" s="1"/>
      <c r="V328" s="1"/>
      <c r="W328" s="1"/>
      <c r="X328" s="1"/>
      <c r="Y328" s="1"/>
      <c r="Z328" s="1"/>
    </row>
    <row r="329" spans="1:26" ht="15.75">
      <c r="A329" s="413"/>
      <c r="B329" s="437"/>
      <c r="C329" s="342" t="s">
        <v>880</v>
      </c>
      <c r="D329" s="446">
        <v>0</v>
      </c>
      <c r="E329" s="440" t="s">
        <v>667</v>
      </c>
      <c r="F329" s="307"/>
      <c r="G329" s="441"/>
      <c r="H329" s="110"/>
      <c r="I329" s="110"/>
      <c r="J329" s="1"/>
      <c r="K329" s="1"/>
      <c r="L329" s="1"/>
      <c r="M329" s="1"/>
      <c r="N329" s="1"/>
      <c r="O329" s="1"/>
      <c r="P329" s="1"/>
      <c r="Q329" s="1"/>
      <c r="R329" s="1"/>
      <c r="S329" s="1"/>
      <c r="T329" s="1"/>
      <c r="U329" s="1"/>
      <c r="V329" s="1"/>
      <c r="W329" s="1"/>
      <c r="X329" s="1"/>
      <c r="Y329" s="1"/>
      <c r="Z329" s="1"/>
    </row>
    <row r="330" spans="1:26" ht="30">
      <c r="A330" s="413"/>
      <c r="B330" s="437"/>
      <c r="C330" s="342" t="s">
        <v>881</v>
      </c>
      <c r="D330" s="446">
        <v>0</v>
      </c>
      <c r="E330" s="440" t="s">
        <v>667</v>
      </c>
      <c r="F330" s="307"/>
      <c r="G330" s="441"/>
      <c r="H330" s="110"/>
      <c r="I330" s="110"/>
      <c r="J330" s="1"/>
      <c r="K330" s="1"/>
      <c r="L330" s="1"/>
      <c r="M330" s="1"/>
      <c r="N330" s="1"/>
      <c r="O330" s="1"/>
      <c r="P330" s="1"/>
      <c r="Q330" s="1"/>
      <c r="R330" s="1"/>
      <c r="S330" s="1"/>
      <c r="T330" s="1"/>
      <c r="U330" s="1"/>
      <c r="V330" s="1"/>
      <c r="W330" s="1"/>
      <c r="X330" s="1"/>
      <c r="Y330" s="1"/>
      <c r="Z330" s="1"/>
    </row>
    <row r="331" spans="1:26" ht="15.75">
      <c r="A331" s="413"/>
      <c r="B331" s="437"/>
      <c r="C331" s="342" t="s">
        <v>882</v>
      </c>
      <c r="D331" s="446">
        <v>0</v>
      </c>
      <c r="E331" s="440" t="s">
        <v>667</v>
      </c>
      <c r="F331" s="307"/>
      <c r="G331" s="441"/>
      <c r="H331" s="110"/>
      <c r="I331" s="110"/>
      <c r="J331" s="1"/>
      <c r="K331" s="1"/>
      <c r="L331" s="1"/>
      <c r="M331" s="1"/>
      <c r="N331" s="1"/>
      <c r="O331" s="1"/>
      <c r="P331" s="1"/>
      <c r="Q331" s="1"/>
      <c r="R331" s="1"/>
      <c r="S331" s="1"/>
      <c r="T331" s="1"/>
      <c r="U331" s="1"/>
      <c r="V331" s="1"/>
      <c r="W331" s="1"/>
      <c r="X331" s="1"/>
      <c r="Y331" s="1"/>
      <c r="Z331" s="1"/>
    </row>
    <row r="332" spans="1:26" ht="45">
      <c r="A332" s="413"/>
      <c r="B332" s="437"/>
      <c r="C332" s="487" t="s">
        <v>1135</v>
      </c>
      <c r="D332" s="446">
        <v>0</v>
      </c>
      <c r="E332" s="454" t="s">
        <v>780</v>
      </c>
      <c r="F332" s="307"/>
      <c r="G332" s="441"/>
      <c r="H332" s="110"/>
      <c r="I332" s="110"/>
      <c r="J332" s="1"/>
      <c r="K332" s="1"/>
      <c r="L332" s="1"/>
      <c r="M332" s="1"/>
      <c r="N332" s="1"/>
      <c r="O332" s="1"/>
      <c r="P332" s="1"/>
      <c r="Q332" s="1"/>
      <c r="R332" s="1"/>
      <c r="S332" s="1"/>
      <c r="T332" s="1"/>
      <c r="U332" s="1"/>
      <c r="V332" s="1"/>
      <c r="W332" s="1"/>
      <c r="X332" s="1"/>
      <c r="Y332" s="1"/>
      <c r="Z332" s="1"/>
    </row>
    <row r="333" spans="1:26" ht="30">
      <c r="A333" s="413"/>
      <c r="B333" s="437"/>
      <c r="C333" s="487" t="s">
        <v>1138</v>
      </c>
      <c r="D333" s="446">
        <v>0</v>
      </c>
      <c r="E333" s="454" t="s">
        <v>667</v>
      </c>
      <c r="F333" s="565"/>
      <c r="G333" s="441"/>
      <c r="H333" s="110"/>
      <c r="I333" s="110"/>
      <c r="J333" s="1"/>
      <c r="K333" s="1"/>
      <c r="L333" s="1"/>
      <c r="M333" s="1"/>
      <c r="N333" s="1"/>
      <c r="O333" s="1"/>
      <c r="P333" s="1"/>
      <c r="Q333" s="1"/>
      <c r="R333" s="1"/>
      <c r="S333" s="1"/>
      <c r="T333" s="1"/>
      <c r="U333" s="1"/>
      <c r="V333" s="1"/>
      <c r="W333" s="1"/>
      <c r="X333" s="1"/>
      <c r="Y333" s="1"/>
      <c r="Z333" s="1"/>
    </row>
    <row r="334" spans="1:26" ht="47.25">
      <c r="A334" s="413" t="s">
        <v>898</v>
      </c>
      <c r="B334" s="437" t="s">
        <v>899</v>
      </c>
      <c r="C334" s="342" t="s">
        <v>2370</v>
      </c>
      <c r="D334" s="446">
        <v>0</v>
      </c>
      <c r="E334" s="454" t="s">
        <v>913</v>
      </c>
      <c r="F334" s="565"/>
      <c r="G334" s="441"/>
      <c r="H334" s="110"/>
      <c r="I334" s="110"/>
      <c r="J334" s="1"/>
      <c r="K334" s="1"/>
      <c r="L334" s="1"/>
      <c r="M334" s="1"/>
      <c r="N334" s="1"/>
      <c r="O334" s="1"/>
      <c r="P334" s="1"/>
      <c r="Q334" s="1"/>
      <c r="R334" s="1"/>
      <c r="S334" s="1"/>
      <c r="T334" s="1"/>
      <c r="U334" s="1"/>
      <c r="V334" s="1"/>
      <c r="W334" s="1"/>
      <c r="X334" s="1"/>
      <c r="Y334" s="1"/>
      <c r="Z334" s="1"/>
    </row>
    <row r="335" spans="1:26" ht="30">
      <c r="A335" s="413"/>
      <c r="B335" s="437"/>
      <c r="C335" s="342" t="s">
        <v>2371</v>
      </c>
      <c r="D335" s="446">
        <v>0</v>
      </c>
      <c r="E335" s="454" t="s">
        <v>913</v>
      </c>
      <c r="F335" s="565"/>
      <c r="G335" s="441"/>
      <c r="H335" s="110"/>
      <c r="I335" s="110"/>
      <c r="J335" s="1"/>
      <c r="K335" s="1"/>
      <c r="L335" s="1"/>
      <c r="M335" s="1"/>
      <c r="N335" s="1"/>
      <c r="O335" s="1"/>
      <c r="P335" s="1"/>
      <c r="Q335" s="1"/>
      <c r="R335" s="1"/>
      <c r="S335" s="1"/>
      <c r="T335" s="1"/>
      <c r="U335" s="1"/>
      <c r="V335" s="1"/>
      <c r="W335" s="1"/>
      <c r="X335" s="1"/>
      <c r="Y335" s="1"/>
      <c r="Z335" s="1"/>
    </row>
    <row r="336" spans="1:26" ht="39.75" customHeight="1">
      <c r="A336" s="417" t="s">
        <v>901</v>
      </c>
      <c r="B336" s="1210" t="s">
        <v>2155</v>
      </c>
      <c r="C336" s="1049"/>
      <c r="D336" s="1049"/>
      <c r="E336" s="1049"/>
      <c r="F336" s="1049"/>
      <c r="G336" s="1049"/>
      <c r="H336" s="110">
        <f>SUM(D337:D344)</f>
        <v>0</v>
      </c>
      <c r="I336" s="110">
        <f>COUNT(D337:D344)*2</f>
        <v>16</v>
      </c>
      <c r="J336" s="1"/>
      <c r="K336" s="1"/>
      <c r="L336" s="1"/>
      <c r="M336" s="1"/>
      <c r="N336" s="1"/>
      <c r="O336" s="1"/>
      <c r="P336" s="1"/>
      <c r="Q336" s="1"/>
      <c r="R336" s="1"/>
      <c r="S336" s="1"/>
      <c r="T336" s="1"/>
      <c r="U336" s="1"/>
      <c r="V336" s="1"/>
      <c r="W336" s="1"/>
      <c r="X336" s="1"/>
      <c r="Y336" s="1"/>
      <c r="Z336" s="1"/>
    </row>
    <row r="337" spans="1:26" ht="63">
      <c r="A337" s="413" t="s">
        <v>906</v>
      </c>
      <c r="B337" s="437" t="s">
        <v>2159</v>
      </c>
      <c r="C337" s="342" t="s">
        <v>2482</v>
      </c>
      <c r="D337" s="446">
        <v>0</v>
      </c>
      <c r="E337" s="487" t="s">
        <v>780</v>
      </c>
      <c r="F337" s="437" t="s">
        <v>2483</v>
      </c>
      <c r="G337" s="441"/>
      <c r="H337" s="110"/>
      <c r="I337" s="110"/>
      <c r="J337" s="1"/>
      <c r="K337" s="1"/>
      <c r="L337" s="1"/>
      <c r="M337" s="1"/>
      <c r="N337" s="1"/>
      <c r="O337" s="1"/>
      <c r="P337" s="1"/>
      <c r="Q337" s="1"/>
      <c r="R337" s="1"/>
      <c r="S337" s="1"/>
      <c r="T337" s="1"/>
      <c r="U337" s="1"/>
      <c r="V337" s="1"/>
      <c r="W337" s="1"/>
      <c r="X337" s="1"/>
      <c r="Y337" s="1"/>
      <c r="Z337" s="1"/>
    </row>
    <row r="338" spans="1:26" ht="75">
      <c r="A338" s="413" t="s">
        <v>910</v>
      </c>
      <c r="B338" s="308" t="s">
        <v>2162</v>
      </c>
      <c r="C338" s="342" t="s">
        <v>1161</v>
      </c>
      <c r="D338" s="446">
        <v>0</v>
      </c>
      <c r="E338" s="487" t="s">
        <v>780</v>
      </c>
      <c r="F338" s="441"/>
      <c r="G338" s="441"/>
      <c r="H338" s="110"/>
      <c r="I338" s="110"/>
      <c r="J338" s="1"/>
      <c r="K338" s="1"/>
      <c r="L338" s="1"/>
      <c r="M338" s="1"/>
      <c r="N338" s="1"/>
      <c r="O338" s="1"/>
      <c r="P338" s="1"/>
      <c r="Q338" s="1"/>
      <c r="R338" s="1"/>
      <c r="S338" s="1"/>
      <c r="T338" s="1"/>
      <c r="U338" s="1"/>
      <c r="V338" s="1"/>
      <c r="W338" s="1"/>
      <c r="X338" s="1"/>
      <c r="Y338" s="1"/>
      <c r="Z338" s="1"/>
    </row>
    <row r="339" spans="1:26" ht="30">
      <c r="A339" s="413"/>
      <c r="B339" s="308"/>
      <c r="C339" s="342" t="s">
        <v>1166</v>
      </c>
      <c r="D339" s="446">
        <v>0</v>
      </c>
      <c r="E339" s="487" t="s">
        <v>780</v>
      </c>
      <c r="F339" s="441"/>
      <c r="G339" s="441"/>
      <c r="H339" s="110"/>
      <c r="I339" s="110"/>
      <c r="J339" s="1"/>
      <c r="K339" s="1"/>
      <c r="L339" s="1"/>
      <c r="M339" s="1"/>
      <c r="N339" s="1"/>
      <c r="O339" s="1"/>
      <c r="P339" s="1"/>
      <c r="Q339" s="1"/>
      <c r="R339" s="1"/>
      <c r="S339" s="1"/>
      <c r="T339" s="1"/>
      <c r="U339" s="1"/>
      <c r="V339" s="1"/>
      <c r="W339" s="1"/>
      <c r="X339" s="1"/>
      <c r="Y339" s="1"/>
      <c r="Z339" s="1"/>
    </row>
    <row r="340" spans="1:26">
      <c r="A340" s="413"/>
      <c r="B340" s="308"/>
      <c r="C340" s="342" t="s">
        <v>1169</v>
      </c>
      <c r="D340" s="446">
        <v>0</v>
      </c>
      <c r="E340" s="487" t="s">
        <v>137</v>
      </c>
      <c r="F340" s="441"/>
      <c r="G340" s="441"/>
      <c r="H340" s="110"/>
      <c r="I340" s="110"/>
      <c r="J340" s="1"/>
      <c r="K340" s="1"/>
      <c r="L340" s="1"/>
      <c r="M340" s="1"/>
      <c r="N340" s="1"/>
      <c r="O340" s="1"/>
      <c r="P340" s="1"/>
      <c r="Q340" s="1"/>
      <c r="R340" s="1"/>
      <c r="S340" s="1"/>
      <c r="T340" s="1"/>
      <c r="U340" s="1"/>
      <c r="V340" s="1"/>
      <c r="W340" s="1"/>
      <c r="X340" s="1"/>
      <c r="Y340" s="1"/>
      <c r="Z340" s="1"/>
    </row>
    <row r="341" spans="1:26" ht="30">
      <c r="A341" s="588"/>
      <c r="B341" s="437"/>
      <c r="C341" s="342" t="s">
        <v>1172</v>
      </c>
      <c r="D341" s="446">
        <v>0</v>
      </c>
      <c r="E341" s="487" t="s">
        <v>667</v>
      </c>
      <c r="F341" s="441"/>
      <c r="G341" s="441"/>
      <c r="H341" s="110"/>
      <c r="I341" s="110"/>
      <c r="J341" s="1"/>
      <c r="K341" s="1"/>
      <c r="L341" s="1"/>
      <c r="M341" s="1"/>
      <c r="N341" s="1"/>
      <c r="O341" s="1"/>
      <c r="P341" s="1"/>
      <c r="Q341" s="1"/>
      <c r="R341" s="1"/>
      <c r="S341" s="1"/>
      <c r="T341" s="1"/>
      <c r="U341" s="1"/>
      <c r="V341" s="1"/>
      <c r="W341" s="1"/>
      <c r="X341" s="1"/>
      <c r="Y341" s="1"/>
      <c r="Z341" s="1"/>
    </row>
    <row r="342" spans="1:26" ht="45">
      <c r="A342" s="588"/>
      <c r="B342" s="437"/>
      <c r="C342" s="564" t="s">
        <v>917</v>
      </c>
      <c r="D342" s="446">
        <v>0</v>
      </c>
      <c r="E342" s="492" t="s">
        <v>137</v>
      </c>
      <c r="F342" s="308" t="s">
        <v>1180</v>
      </c>
      <c r="G342" s="441"/>
      <c r="H342" s="110"/>
      <c r="I342" s="110"/>
      <c r="J342" s="1"/>
      <c r="K342" s="1"/>
      <c r="L342" s="1"/>
      <c r="M342" s="1"/>
      <c r="N342" s="1"/>
      <c r="O342" s="1"/>
      <c r="P342" s="1"/>
      <c r="Q342" s="1"/>
      <c r="R342" s="1"/>
      <c r="S342" s="1"/>
      <c r="T342" s="1"/>
      <c r="U342" s="1"/>
      <c r="V342" s="1"/>
      <c r="W342" s="1"/>
      <c r="X342" s="1"/>
      <c r="Y342" s="1"/>
      <c r="Z342" s="1"/>
    </row>
    <row r="343" spans="1:26" ht="31.5">
      <c r="A343" s="588"/>
      <c r="B343" s="437"/>
      <c r="C343" s="564" t="s">
        <v>918</v>
      </c>
      <c r="D343" s="446">
        <v>0</v>
      </c>
      <c r="E343" s="440" t="s">
        <v>667</v>
      </c>
      <c r="F343" s="308"/>
      <c r="G343" s="441"/>
      <c r="H343" s="110"/>
      <c r="I343" s="110"/>
      <c r="J343" s="1"/>
      <c r="K343" s="1"/>
      <c r="L343" s="1"/>
      <c r="M343" s="1"/>
      <c r="N343" s="1"/>
      <c r="O343" s="1"/>
      <c r="P343" s="1"/>
      <c r="Q343" s="1"/>
      <c r="R343" s="1"/>
      <c r="S343" s="1"/>
      <c r="T343" s="1"/>
      <c r="U343" s="1"/>
      <c r="V343" s="1"/>
      <c r="W343" s="1"/>
      <c r="X343" s="1"/>
      <c r="Y343" s="1"/>
      <c r="Z343" s="1"/>
    </row>
    <row r="344" spans="1:26" ht="31.5">
      <c r="A344" s="413" t="s">
        <v>922</v>
      </c>
      <c r="B344" s="437" t="s">
        <v>923</v>
      </c>
      <c r="C344" s="342" t="s">
        <v>2377</v>
      </c>
      <c r="D344" s="446">
        <v>0</v>
      </c>
      <c r="E344" s="440" t="s">
        <v>780</v>
      </c>
      <c r="F344" s="441"/>
      <c r="G344" s="441"/>
      <c r="H344" s="110"/>
      <c r="I344" s="110"/>
      <c r="J344" s="1"/>
      <c r="K344" s="1"/>
      <c r="L344" s="1"/>
      <c r="M344" s="1"/>
      <c r="N344" s="1"/>
      <c r="O344" s="1"/>
      <c r="P344" s="1"/>
      <c r="Q344" s="1"/>
      <c r="R344" s="1"/>
      <c r="S344" s="1"/>
      <c r="T344" s="1"/>
      <c r="U344" s="1"/>
      <c r="V344" s="1"/>
      <c r="W344" s="1"/>
      <c r="X344" s="1"/>
      <c r="Y344" s="1"/>
      <c r="Z344" s="1"/>
    </row>
    <row r="345" spans="1:26" ht="47.25" hidden="1">
      <c r="A345" s="583" t="s">
        <v>924</v>
      </c>
      <c r="B345" s="484" t="s">
        <v>2170</v>
      </c>
      <c r="C345" s="441"/>
      <c r="D345" s="439"/>
      <c r="E345" s="440"/>
      <c r="F345" s="441"/>
      <c r="G345" s="441"/>
      <c r="H345" s="1"/>
      <c r="I345" s="1"/>
      <c r="J345" s="1"/>
      <c r="K345" s="1"/>
      <c r="L345" s="1"/>
      <c r="M345" s="1"/>
      <c r="N345" s="1"/>
      <c r="O345" s="1"/>
      <c r="P345" s="1"/>
      <c r="Q345" s="1"/>
      <c r="R345" s="1"/>
      <c r="S345" s="1"/>
      <c r="T345" s="1"/>
      <c r="U345" s="1"/>
      <c r="V345" s="1"/>
      <c r="W345" s="1"/>
      <c r="X345" s="1"/>
      <c r="Y345" s="1"/>
      <c r="Z345" s="1"/>
    </row>
    <row r="346" spans="1:26" ht="39.75" customHeight="1">
      <c r="A346" s="417" t="s">
        <v>927</v>
      </c>
      <c r="B346" s="1210" t="s">
        <v>928</v>
      </c>
      <c r="C346" s="1049"/>
      <c r="D346" s="1049"/>
      <c r="E346" s="1049"/>
      <c r="F346" s="1049"/>
      <c r="G346" s="1049"/>
      <c r="H346" s="110">
        <f>SUM(D347:D355)</f>
        <v>0</v>
      </c>
      <c r="I346" s="110">
        <f>COUNT(D347:D355)*2</f>
        <v>18</v>
      </c>
      <c r="J346" s="1"/>
      <c r="K346" s="1"/>
      <c r="L346" s="1"/>
      <c r="M346" s="1"/>
      <c r="N346" s="1"/>
      <c r="O346" s="1"/>
      <c r="P346" s="1"/>
      <c r="Q346" s="1"/>
      <c r="R346" s="1"/>
      <c r="S346" s="1"/>
      <c r="T346" s="1"/>
      <c r="U346" s="1"/>
      <c r="V346" s="1"/>
      <c r="W346" s="1"/>
      <c r="X346" s="1"/>
      <c r="Y346" s="1"/>
      <c r="Z346" s="1"/>
    </row>
    <row r="347" spans="1:26" ht="47.25">
      <c r="A347" s="413" t="s">
        <v>930</v>
      </c>
      <c r="B347" s="484" t="s">
        <v>931</v>
      </c>
      <c r="C347" s="342" t="s">
        <v>2492</v>
      </c>
      <c r="D347" s="446">
        <v>0</v>
      </c>
      <c r="E347" s="440" t="s">
        <v>264</v>
      </c>
      <c r="F347" s="441"/>
      <c r="G347" s="441"/>
      <c r="H347" s="110"/>
      <c r="I347" s="110"/>
      <c r="J347" s="1"/>
      <c r="K347" s="1"/>
      <c r="L347" s="1"/>
      <c r="M347" s="1"/>
      <c r="N347" s="1"/>
      <c r="O347" s="1"/>
      <c r="P347" s="1"/>
      <c r="Q347" s="1"/>
      <c r="R347" s="1"/>
      <c r="S347" s="1"/>
      <c r="T347" s="1"/>
      <c r="U347" s="1"/>
      <c r="V347" s="1"/>
      <c r="W347" s="1"/>
      <c r="X347" s="1"/>
      <c r="Y347" s="1"/>
      <c r="Z347" s="1"/>
    </row>
    <row r="348" spans="1:26" ht="90">
      <c r="A348" s="413" t="s">
        <v>932</v>
      </c>
      <c r="B348" s="489" t="s">
        <v>933</v>
      </c>
      <c r="C348" s="484" t="s">
        <v>1201</v>
      </c>
      <c r="D348" s="446">
        <v>0</v>
      </c>
      <c r="E348" s="440" t="s">
        <v>667</v>
      </c>
      <c r="F348" s="489" t="s">
        <v>1203</v>
      </c>
      <c r="G348" s="441"/>
      <c r="H348" s="110"/>
      <c r="I348" s="110"/>
      <c r="J348" s="1"/>
      <c r="K348" s="1"/>
      <c r="L348" s="1"/>
      <c r="M348" s="1"/>
      <c r="N348" s="1"/>
      <c r="O348" s="1"/>
      <c r="P348" s="1"/>
      <c r="Q348" s="1"/>
      <c r="R348" s="1"/>
      <c r="S348" s="1"/>
      <c r="T348" s="1"/>
      <c r="U348" s="1"/>
      <c r="V348" s="1"/>
      <c r="W348" s="1"/>
      <c r="X348" s="1"/>
      <c r="Y348" s="1"/>
      <c r="Z348" s="1"/>
    </row>
    <row r="349" spans="1:26" ht="45">
      <c r="A349" s="413"/>
      <c r="B349" s="489"/>
      <c r="C349" s="484" t="s">
        <v>2185</v>
      </c>
      <c r="D349" s="446">
        <v>0</v>
      </c>
      <c r="E349" s="440" t="s">
        <v>137</v>
      </c>
      <c r="F349" s="489" t="s">
        <v>1206</v>
      </c>
      <c r="G349" s="441"/>
      <c r="H349" s="110"/>
      <c r="I349" s="110"/>
      <c r="J349" s="1"/>
      <c r="K349" s="1"/>
      <c r="L349" s="1"/>
      <c r="M349" s="1"/>
      <c r="N349" s="1"/>
      <c r="O349" s="1"/>
      <c r="P349" s="1"/>
      <c r="Q349" s="1"/>
      <c r="R349" s="1"/>
      <c r="S349" s="1"/>
      <c r="T349" s="1"/>
      <c r="U349" s="1"/>
      <c r="V349" s="1"/>
      <c r="W349" s="1"/>
      <c r="X349" s="1"/>
      <c r="Y349" s="1"/>
      <c r="Z349" s="1"/>
    </row>
    <row r="350" spans="1:26" ht="47.25">
      <c r="A350" s="413" t="s">
        <v>934</v>
      </c>
      <c r="B350" s="484" t="s">
        <v>935</v>
      </c>
      <c r="C350" s="489" t="s">
        <v>1208</v>
      </c>
      <c r="D350" s="446">
        <v>0</v>
      </c>
      <c r="E350" s="440" t="s">
        <v>137</v>
      </c>
      <c r="F350" s="441"/>
      <c r="G350" s="441"/>
      <c r="H350" s="110"/>
      <c r="I350" s="110"/>
      <c r="J350" s="1"/>
      <c r="K350" s="1"/>
      <c r="L350" s="1"/>
      <c r="M350" s="1"/>
      <c r="N350" s="1"/>
      <c r="O350" s="1"/>
      <c r="P350" s="1"/>
      <c r="Q350" s="1"/>
      <c r="R350" s="1"/>
      <c r="S350" s="1"/>
      <c r="T350" s="1"/>
      <c r="U350" s="1"/>
      <c r="V350" s="1"/>
      <c r="W350" s="1"/>
      <c r="X350" s="1"/>
      <c r="Y350" s="1"/>
      <c r="Z350" s="1"/>
    </row>
    <row r="351" spans="1:26" ht="15.75">
      <c r="A351" s="413"/>
      <c r="B351" s="437"/>
      <c r="C351" s="489" t="s">
        <v>1211</v>
      </c>
      <c r="D351" s="446">
        <v>0</v>
      </c>
      <c r="E351" s="440" t="s">
        <v>667</v>
      </c>
      <c r="F351" s="565"/>
      <c r="G351" s="441"/>
      <c r="H351" s="110"/>
      <c r="I351" s="110"/>
      <c r="J351" s="1"/>
      <c r="K351" s="1"/>
      <c r="L351" s="1"/>
      <c r="M351" s="1"/>
      <c r="N351" s="1"/>
      <c r="O351" s="1"/>
      <c r="P351" s="1"/>
      <c r="Q351" s="1"/>
      <c r="R351" s="1"/>
      <c r="S351" s="1"/>
      <c r="T351" s="1"/>
      <c r="U351" s="1"/>
      <c r="V351" s="1"/>
      <c r="W351" s="1"/>
      <c r="X351" s="1"/>
      <c r="Y351" s="1"/>
      <c r="Z351" s="1"/>
    </row>
    <row r="352" spans="1:26" ht="15.75">
      <c r="A352" s="413"/>
      <c r="B352" s="437"/>
      <c r="C352" s="489" t="s">
        <v>1214</v>
      </c>
      <c r="D352" s="446">
        <v>0</v>
      </c>
      <c r="E352" s="440" t="s">
        <v>137</v>
      </c>
      <c r="F352" s="565"/>
      <c r="G352" s="441"/>
      <c r="H352" s="110"/>
      <c r="I352" s="110"/>
      <c r="J352" s="1"/>
      <c r="K352" s="1"/>
      <c r="L352" s="1"/>
      <c r="M352" s="1"/>
      <c r="N352" s="1"/>
      <c r="O352" s="1"/>
      <c r="P352" s="1"/>
      <c r="Q352" s="1"/>
      <c r="R352" s="1"/>
      <c r="S352" s="1"/>
      <c r="T352" s="1"/>
      <c r="U352" s="1"/>
      <c r="V352" s="1"/>
      <c r="W352" s="1"/>
      <c r="X352" s="1"/>
      <c r="Y352" s="1"/>
      <c r="Z352" s="1"/>
    </row>
    <row r="353" spans="1:26" ht="45">
      <c r="A353" s="413" t="s">
        <v>936</v>
      </c>
      <c r="B353" s="437" t="s">
        <v>937</v>
      </c>
      <c r="C353" s="489" t="s">
        <v>1218</v>
      </c>
      <c r="D353" s="446">
        <v>0</v>
      </c>
      <c r="E353" s="440" t="s">
        <v>780</v>
      </c>
      <c r="F353" s="489" t="s">
        <v>1219</v>
      </c>
      <c r="G353" s="441"/>
      <c r="H353" s="110"/>
      <c r="I353" s="110"/>
      <c r="J353" s="1"/>
      <c r="K353" s="1"/>
      <c r="L353" s="1"/>
      <c r="M353" s="1"/>
      <c r="N353" s="1"/>
      <c r="O353" s="1"/>
      <c r="P353" s="1"/>
      <c r="Q353" s="1"/>
      <c r="R353" s="1"/>
      <c r="S353" s="1"/>
      <c r="T353" s="1"/>
      <c r="U353" s="1"/>
      <c r="V353" s="1"/>
      <c r="W353" s="1"/>
      <c r="X353" s="1"/>
      <c r="Y353" s="1"/>
      <c r="Z353" s="1"/>
    </row>
    <row r="354" spans="1:26" ht="60">
      <c r="A354" s="413" t="s">
        <v>938</v>
      </c>
      <c r="B354" s="437" t="s">
        <v>939</v>
      </c>
      <c r="C354" s="484" t="s">
        <v>1222</v>
      </c>
      <c r="D354" s="446">
        <v>0</v>
      </c>
      <c r="E354" s="440" t="s">
        <v>780</v>
      </c>
      <c r="F354" s="489" t="s">
        <v>2500</v>
      </c>
      <c r="G354" s="441"/>
      <c r="H354" s="110"/>
      <c r="I354" s="110"/>
      <c r="J354" s="1"/>
      <c r="K354" s="1"/>
      <c r="L354" s="1"/>
      <c r="M354" s="1"/>
      <c r="N354" s="1"/>
      <c r="O354" s="1"/>
      <c r="P354" s="1"/>
      <c r="Q354" s="1"/>
      <c r="R354" s="1"/>
      <c r="S354" s="1"/>
      <c r="T354" s="1"/>
      <c r="U354" s="1"/>
      <c r="V354" s="1"/>
      <c r="W354" s="1"/>
      <c r="X354" s="1"/>
      <c r="Y354" s="1"/>
      <c r="Z354" s="1"/>
    </row>
    <row r="355" spans="1:26" ht="45">
      <c r="A355" s="413"/>
      <c r="B355" s="437"/>
      <c r="C355" s="484" t="s">
        <v>1227</v>
      </c>
      <c r="D355" s="446">
        <v>0</v>
      </c>
      <c r="E355" s="440" t="s">
        <v>780</v>
      </c>
      <c r="F355" s="489" t="s">
        <v>1228</v>
      </c>
      <c r="G355" s="441"/>
      <c r="H355" s="110"/>
      <c r="I355" s="110"/>
      <c r="J355" s="1"/>
      <c r="K355" s="1"/>
      <c r="L355" s="1"/>
      <c r="M355" s="1"/>
      <c r="N355" s="1"/>
      <c r="O355" s="1"/>
      <c r="P355" s="1"/>
      <c r="Q355" s="1"/>
      <c r="R355" s="1"/>
      <c r="S355" s="1"/>
      <c r="T355" s="1"/>
      <c r="U355" s="1"/>
      <c r="V355" s="1"/>
      <c r="W355" s="1"/>
      <c r="X355" s="1"/>
      <c r="Y355" s="1"/>
      <c r="Z355" s="1"/>
    </row>
    <row r="356" spans="1:26" ht="39.75" customHeight="1">
      <c r="A356" s="417" t="s">
        <v>940</v>
      </c>
      <c r="B356" s="1048" t="s">
        <v>2194</v>
      </c>
      <c r="C356" s="1049"/>
      <c r="D356" s="1049"/>
      <c r="E356" s="1049"/>
      <c r="F356" s="1049"/>
      <c r="G356" s="1049"/>
      <c r="H356" s="110">
        <f>SUM(D357:D358)</f>
        <v>0</v>
      </c>
      <c r="I356" s="110">
        <f>COUNT(D357:D358)*2</f>
        <v>4</v>
      </c>
      <c r="J356" s="1"/>
      <c r="K356" s="1"/>
      <c r="L356" s="1"/>
      <c r="M356" s="1"/>
      <c r="N356" s="1"/>
      <c r="O356" s="1"/>
      <c r="P356" s="1"/>
      <c r="Q356" s="1"/>
      <c r="R356" s="1"/>
      <c r="S356" s="1"/>
      <c r="T356" s="1"/>
      <c r="U356" s="1"/>
      <c r="V356" s="1"/>
      <c r="W356" s="1"/>
      <c r="X356" s="1"/>
      <c r="Y356" s="1"/>
      <c r="Z356" s="1"/>
    </row>
    <row r="357" spans="1:26" ht="60">
      <c r="A357" s="413" t="s">
        <v>943</v>
      </c>
      <c r="B357" s="308" t="s">
        <v>944</v>
      </c>
      <c r="C357" s="489" t="s">
        <v>1241</v>
      </c>
      <c r="D357" s="446">
        <v>0</v>
      </c>
      <c r="E357" s="440" t="s">
        <v>264</v>
      </c>
      <c r="F357" s="308" t="s">
        <v>2200</v>
      </c>
      <c r="G357" s="441"/>
      <c r="H357" s="110"/>
      <c r="I357" s="110"/>
      <c r="J357" s="1"/>
      <c r="K357" s="1"/>
      <c r="L357" s="1"/>
      <c r="M357" s="1"/>
      <c r="N357" s="1"/>
      <c r="O357" s="1"/>
      <c r="P357" s="1"/>
      <c r="Q357" s="1"/>
      <c r="R357" s="1"/>
      <c r="S357" s="1"/>
      <c r="T357" s="1"/>
      <c r="U357" s="1"/>
      <c r="V357" s="1"/>
      <c r="W357" s="1"/>
      <c r="X357" s="1"/>
      <c r="Y357" s="1"/>
      <c r="Z357" s="1"/>
    </row>
    <row r="358" spans="1:26" ht="45">
      <c r="A358" s="413" t="s">
        <v>945</v>
      </c>
      <c r="B358" s="489" t="s">
        <v>946</v>
      </c>
      <c r="C358" s="489" t="s">
        <v>2507</v>
      </c>
      <c r="D358" s="446">
        <v>0</v>
      </c>
      <c r="E358" s="440" t="s">
        <v>264</v>
      </c>
      <c r="F358" s="441"/>
      <c r="G358" s="441"/>
      <c r="H358" s="110"/>
      <c r="I358" s="110"/>
      <c r="J358" s="1"/>
      <c r="K358" s="1"/>
      <c r="L358" s="1"/>
      <c r="M358" s="1"/>
      <c r="N358" s="1"/>
      <c r="O358" s="1"/>
      <c r="P358" s="1"/>
      <c r="Q358" s="1"/>
      <c r="R358" s="1"/>
      <c r="S358" s="1"/>
      <c r="T358" s="1"/>
      <c r="U358" s="1"/>
      <c r="V358" s="1"/>
      <c r="W358" s="1"/>
      <c r="X358" s="1"/>
      <c r="Y358" s="1"/>
      <c r="Z358" s="1"/>
    </row>
    <row r="359" spans="1:26" ht="39.75" customHeight="1">
      <c r="A359" s="417" t="s">
        <v>948</v>
      </c>
      <c r="B359" s="1210" t="s">
        <v>2206</v>
      </c>
      <c r="C359" s="1049"/>
      <c r="D359" s="1049"/>
      <c r="E359" s="1049"/>
      <c r="F359" s="1049"/>
      <c r="G359" s="1049"/>
      <c r="H359" s="110">
        <f>SUM(D360:D364)</f>
        <v>0</v>
      </c>
      <c r="I359" s="110">
        <f>COUNT(D360:D364)*2</f>
        <v>10</v>
      </c>
      <c r="J359" s="1"/>
      <c r="K359" s="1"/>
      <c r="L359" s="1"/>
      <c r="M359" s="1"/>
      <c r="N359" s="1"/>
      <c r="O359" s="1"/>
      <c r="P359" s="1"/>
      <c r="Q359" s="1"/>
      <c r="R359" s="1"/>
      <c r="S359" s="1"/>
      <c r="T359" s="1"/>
      <c r="U359" s="1"/>
      <c r="V359" s="1"/>
      <c r="W359" s="1"/>
      <c r="X359" s="1"/>
      <c r="Y359" s="1"/>
      <c r="Z359" s="1"/>
    </row>
    <row r="360" spans="1:26" ht="45">
      <c r="A360" s="413" t="s">
        <v>955</v>
      </c>
      <c r="B360" s="308" t="s">
        <v>2212</v>
      </c>
      <c r="C360" s="342" t="s">
        <v>2401</v>
      </c>
      <c r="D360" s="446">
        <v>0</v>
      </c>
      <c r="E360" s="440" t="s">
        <v>667</v>
      </c>
      <c r="F360" s="441"/>
      <c r="G360" s="441"/>
      <c r="H360" s="110"/>
      <c r="I360" s="110"/>
      <c r="J360" s="1"/>
      <c r="K360" s="1"/>
      <c r="L360" s="1"/>
      <c r="M360" s="1"/>
      <c r="N360" s="1"/>
      <c r="O360" s="1"/>
      <c r="P360" s="1"/>
      <c r="Q360" s="1"/>
      <c r="R360" s="1"/>
      <c r="S360" s="1"/>
      <c r="T360" s="1"/>
      <c r="U360" s="1"/>
      <c r="V360" s="1"/>
      <c r="W360" s="1"/>
      <c r="X360" s="1"/>
      <c r="Y360" s="1"/>
      <c r="Z360" s="1"/>
    </row>
    <row r="361" spans="1:26" ht="30">
      <c r="A361" s="413" t="s">
        <v>959</v>
      </c>
      <c r="B361" s="308" t="s">
        <v>960</v>
      </c>
      <c r="C361" s="308" t="s">
        <v>961</v>
      </c>
      <c r="D361" s="446">
        <v>0</v>
      </c>
      <c r="E361" s="440" t="s">
        <v>667</v>
      </c>
      <c r="F361" s="342"/>
      <c r="G361" s="441"/>
      <c r="H361" s="110"/>
      <c r="I361" s="110"/>
      <c r="J361" s="1"/>
      <c r="K361" s="1"/>
      <c r="L361" s="1"/>
      <c r="M361" s="1"/>
      <c r="N361" s="1"/>
      <c r="O361" s="1"/>
      <c r="P361" s="1"/>
      <c r="Q361" s="1"/>
      <c r="R361" s="1"/>
      <c r="S361" s="1"/>
      <c r="T361" s="1"/>
      <c r="U361" s="1"/>
      <c r="V361" s="1"/>
      <c r="W361" s="1"/>
      <c r="X361" s="1"/>
      <c r="Y361" s="1"/>
      <c r="Z361" s="1"/>
    </row>
    <row r="362" spans="1:26" ht="30">
      <c r="A362" s="413"/>
      <c r="B362" s="308"/>
      <c r="C362" s="489" t="s">
        <v>962</v>
      </c>
      <c r="D362" s="446">
        <v>0</v>
      </c>
      <c r="E362" s="440" t="s">
        <v>137</v>
      </c>
      <c r="F362" s="342"/>
      <c r="G362" s="441"/>
      <c r="H362" s="110"/>
      <c r="I362" s="110"/>
      <c r="J362" s="1"/>
      <c r="K362" s="1"/>
      <c r="L362" s="1"/>
      <c r="M362" s="1"/>
      <c r="N362" s="1"/>
      <c r="O362" s="1"/>
      <c r="P362" s="1"/>
      <c r="Q362" s="1"/>
      <c r="R362" s="1"/>
      <c r="S362" s="1"/>
      <c r="T362" s="1"/>
      <c r="U362" s="1"/>
      <c r="V362" s="1"/>
      <c r="W362" s="1"/>
      <c r="X362" s="1"/>
      <c r="Y362" s="1"/>
      <c r="Z362" s="1"/>
    </row>
    <row r="363" spans="1:26">
      <c r="A363" s="413"/>
      <c r="B363" s="308"/>
      <c r="C363" s="489" t="s">
        <v>1258</v>
      </c>
      <c r="D363" s="446">
        <v>0</v>
      </c>
      <c r="E363" s="440" t="s">
        <v>667</v>
      </c>
      <c r="F363" s="342"/>
      <c r="G363" s="441"/>
      <c r="H363" s="110"/>
      <c r="I363" s="110"/>
      <c r="J363" s="1"/>
      <c r="K363" s="1"/>
      <c r="L363" s="1"/>
      <c r="M363" s="1"/>
      <c r="N363" s="1"/>
      <c r="O363" s="1"/>
      <c r="P363" s="1"/>
      <c r="Q363" s="1"/>
      <c r="R363" s="1"/>
      <c r="S363" s="1"/>
      <c r="T363" s="1"/>
      <c r="U363" s="1"/>
      <c r="V363" s="1"/>
      <c r="W363" s="1"/>
      <c r="X363" s="1"/>
      <c r="Y363" s="1"/>
      <c r="Z363" s="1"/>
    </row>
    <row r="364" spans="1:26">
      <c r="A364" s="413"/>
      <c r="B364" s="308"/>
      <c r="C364" s="489" t="s">
        <v>964</v>
      </c>
      <c r="D364" s="446">
        <v>0</v>
      </c>
      <c r="E364" s="440" t="s">
        <v>87</v>
      </c>
      <c r="F364" s="342"/>
      <c r="G364" s="441"/>
      <c r="H364" s="110"/>
      <c r="I364" s="110"/>
      <c r="J364" s="1"/>
      <c r="K364" s="1"/>
      <c r="L364" s="1"/>
      <c r="M364" s="1"/>
      <c r="N364" s="1"/>
      <c r="O364" s="1"/>
      <c r="P364" s="1"/>
      <c r="Q364" s="1"/>
      <c r="R364" s="1"/>
      <c r="S364" s="1"/>
      <c r="T364" s="1"/>
      <c r="U364" s="1"/>
      <c r="V364" s="1"/>
      <c r="W364" s="1"/>
      <c r="X364" s="1"/>
      <c r="Y364" s="1"/>
      <c r="Z364" s="1"/>
    </row>
    <row r="365" spans="1:26" ht="39.75" customHeight="1">
      <c r="A365" s="417" t="s">
        <v>965</v>
      </c>
      <c r="B365" s="1048" t="s">
        <v>2218</v>
      </c>
      <c r="C365" s="1049"/>
      <c r="D365" s="1049"/>
      <c r="E365" s="1049"/>
      <c r="F365" s="1049"/>
      <c r="G365" s="1049"/>
      <c r="H365" s="110">
        <f>SUM(D366:D377)</f>
        <v>0</v>
      </c>
      <c r="I365" s="110">
        <f>COUNT(D366:D377)*2</f>
        <v>24</v>
      </c>
      <c r="J365" s="1"/>
      <c r="K365" s="1"/>
      <c r="L365" s="1"/>
      <c r="M365" s="1"/>
      <c r="N365" s="1"/>
      <c r="O365" s="1"/>
      <c r="P365" s="1"/>
      <c r="Q365" s="1"/>
      <c r="R365" s="1"/>
      <c r="S365" s="1"/>
      <c r="T365" s="1"/>
      <c r="U365" s="1"/>
      <c r="V365" s="1"/>
      <c r="W365" s="1"/>
      <c r="X365" s="1"/>
      <c r="Y365" s="1"/>
      <c r="Z365" s="1"/>
    </row>
    <row r="366" spans="1:26" ht="150">
      <c r="A366" s="413" t="s">
        <v>967</v>
      </c>
      <c r="B366" s="496" t="s">
        <v>968</v>
      </c>
      <c r="C366" s="489" t="s">
        <v>1271</v>
      </c>
      <c r="D366" s="446">
        <v>0</v>
      </c>
      <c r="E366" s="440" t="s">
        <v>87</v>
      </c>
      <c r="F366" s="489" t="s">
        <v>2517</v>
      </c>
      <c r="G366" s="441"/>
      <c r="H366" s="110"/>
      <c r="I366" s="110"/>
      <c r="J366" s="1"/>
      <c r="K366" s="1"/>
      <c r="L366" s="1"/>
      <c r="M366" s="1"/>
      <c r="N366" s="1"/>
      <c r="O366" s="1"/>
      <c r="P366" s="1"/>
      <c r="Q366" s="1"/>
      <c r="R366" s="1"/>
      <c r="S366" s="1"/>
      <c r="T366" s="1"/>
      <c r="U366" s="1"/>
      <c r="V366" s="1"/>
      <c r="W366" s="1"/>
      <c r="X366" s="1"/>
      <c r="Y366" s="1"/>
      <c r="Z366" s="1"/>
    </row>
    <row r="367" spans="1:26" ht="90">
      <c r="A367" s="413"/>
      <c r="B367" s="567"/>
      <c r="C367" s="489" t="s">
        <v>1276</v>
      </c>
      <c r="D367" s="446">
        <v>0</v>
      </c>
      <c r="E367" s="440" t="s">
        <v>137</v>
      </c>
      <c r="F367" s="489" t="s">
        <v>1278</v>
      </c>
      <c r="G367" s="441"/>
      <c r="H367" s="110"/>
      <c r="I367" s="110"/>
      <c r="J367" s="1"/>
      <c r="K367" s="1"/>
      <c r="L367" s="1"/>
      <c r="M367" s="1"/>
      <c r="N367" s="1"/>
      <c r="O367" s="1"/>
      <c r="P367" s="1"/>
      <c r="Q367" s="1"/>
      <c r="R367" s="1"/>
      <c r="S367" s="1"/>
      <c r="T367" s="1"/>
      <c r="U367" s="1"/>
      <c r="V367" s="1"/>
      <c r="W367" s="1"/>
      <c r="X367" s="1"/>
      <c r="Y367" s="1"/>
      <c r="Z367" s="1"/>
    </row>
    <row r="368" spans="1:26" ht="105">
      <c r="A368" s="413"/>
      <c r="B368" s="567"/>
      <c r="C368" s="489" t="s">
        <v>1281</v>
      </c>
      <c r="D368" s="446">
        <v>0</v>
      </c>
      <c r="E368" s="440" t="s">
        <v>137</v>
      </c>
      <c r="F368" s="489" t="s">
        <v>1282</v>
      </c>
      <c r="G368" s="441"/>
      <c r="H368" s="110"/>
      <c r="I368" s="110"/>
      <c r="J368" s="1"/>
      <c r="K368" s="1"/>
      <c r="L368" s="1"/>
      <c r="M368" s="1"/>
      <c r="N368" s="1"/>
      <c r="O368" s="1"/>
      <c r="P368" s="1"/>
      <c r="Q368" s="1"/>
      <c r="R368" s="1"/>
      <c r="S368" s="1"/>
      <c r="T368" s="1"/>
      <c r="U368" s="1"/>
      <c r="V368" s="1"/>
      <c r="W368" s="1"/>
      <c r="X368" s="1"/>
      <c r="Y368" s="1"/>
      <c r="Z368" s="1"/>
    </row>
    <row r="369" spans="1:26" ht="31.5">
      <c r="A369" s="413" t="s">
        <v>969</v>
      </c>
      <c r="B369" s="437" t="s">
        <v>970</v>
      </c>
      <c r="C369" s="484" t="s">
        <v>971</v>
      </c>
      <c r="D369" s="446">
        <v>0</v>
      </c>
      <c r="E369" s="440" t="s">
        <v>667</v>
      </c>
      <c r="F369" s="441"/>
      <c r="G369" s="441"/>
      <c r="H369" s="110"/>
      <c r="I369" s="110"/>
      <c r="J369" s="1"/>
      <c r="K369" s="1"/>
      <c r="L369" s="1"/>
      <c r="M369" s="1"/>
      <c r="N369" s="1"/>
      <c r="O369" s="1"/>
      <c r="P369" s="1"/>
      <c r="Q369" s="1"/>
      <c r="R369" s="1"/>
      <c r="S369" s="1"/>
      <c r="T369" s="1"/>
      <c r="U369" s="1"/>
      <c r="V369" s="1"/>
      <c r="W369" s="1"/>
      <c r="X369" s="1"/>
      <c r="Y369" s="1"/>
      <c r="Z369" s="1"/>
    </row>
    <row r="370" spans="1:26" ht="30">
      <c r="A370" s="413"/>
      <c r="B370" s="437"/>
      <c r="C370" s="489" t="s">
        <v>973</v>
      </c>
      <c r="D370" s="446">
        <v>0</v>
      </c>
      <c r="E370" s="440" t="s">
        <v>780</v>
      </c>
      <c r="F370" s="441"/>
      <c r="G370" s="441"/>
      <c r="H370" s="110"/>
      <c r="I370" s="110"/>
      <c r="J370" s="1"/>
      <c r="K370" s="1"/>
      <c r="L370" s="1"/>
      <c r="M370" s="1"/>
      <c r="N370" s="1"/>
      <c r="O370" s="1"/>
      <c r="P370" s="1"/>
      <c r="Q370" s="1"/>
      <c r="R370" s="1"/>
      <c r="S370" s="1"/>
      <c r="T370" s="1"/>
      <c r="U370" s="1"/>
      <c r="V370" s="1"/>
      <c r="W370" s="1"/>
      <c r="X370" s="1"/>
      <c r="Y370" s="1"/>
      <c r="Z370" s="1"/>
    </row>
    <row r="371" spans="1:26" ht="47.25">
      <c r="A371" s="413" t="s">
        <v>974</v>
      </c>
      <c r="B371" s="437" t="s">
        <v>975</v>
      </c>
      <c r="C371" s="502" t="s">
        <v>976</v>
      </c>
      <c r="D371" s="446">
        <v>0</v>
      </c>
      <c r="E371" s="440" t="s">
        <v>264</v>
      </c>
      <c r="F371" s="489"/>
      <c r="G371" s="441"/>
      <c r="H371" s="110"/>
      <c r="I371" s="110"/>
      <c r="J371" s="1"/>
      <c r="K371" s="1"/>
      <c r="L371" s="1"/>
      <c r="M371" s="1"/>
      <c r="N371" s="1"/>
      <c r="O371" s="1"/>
      <c r="P371" s="1"/>
      <c r="Q371" s="1"/>
      <c r="R371" s="1"/>
      <c r="S371" s="1"/>
      <c r="T371" s="1"/>
      <c r="U371" s="1"/>
      <c r="V371" s="1"/>
      <c r="W371" s="1"/>
      <c r="X371" s="1"/>
      <c r="Y371" s="1"/>
      <c r="Z371" s="1"/>
    </row>
    <row r="372" spans="1:26" ht="75">
      <c r="A372" s="413"/>
      <c r="B372" s="441"/>
      <c r="C372" s="489" t="s">
        <v>978</v>
      </c>
      <c r="D372" s="446">
        <v>0</v>
      </c>
      <c r="E372" s="440" t="s">
        <v>183</v>
      </c>
      <c r="F372" s="489" t="s">
        <v>979</v>
      </c>
      <c r="G372" s="441"/>
      <c r="H372" s="110"/>
      <c r="I372" s="110"/>
      <c r="J372" s="1"/>
      <c r="K372" s="1"/>
      <c r="L372" s="1"/>
      <c r="M372" s="1"/>
      <c r="N372" s="1"/>
      <c r="O372" s="1"/>
      <c r="P372" s="1"/>
      <c r="Q372" s="1"/>
      <c r="R372" s="1"/>
      <c r="S372" s="1"/>
      <c r="T372" s="1"/>
      <c r="U372" s="1"/>
      <c r="V372" s="1"/>
      <c r="W372" s="1"/>
      <c r="X372" s="1"/>
      <c r="Y372" s="1"/>
      <c r="Z372" s="1"/>
    </row>
    <row r="373" spans="1:26" ht="60">
      <c r="A373" s="413"/>
      <c r="B373" s="437"/>
      <c r="C373" s="489" t="s">
        <v>980</v>
      </c>
      <c r="D373" s="446">
        <v>0</v>
      </c>
      <c r="E373" s="440" t="s">
        <v>183</v>
      </c>
      <c r="F373" s="308" t="s">
        <v>981</v>
      </c>
      <c r="G373" s="441"/>
      <c r="H373" s="110"/>
      <c r="I373" s="110"/>
      <c r="J373" s="1"/>
      <c r="K373" s="1"/>
      <c r="L373" s="1"/>
      <c r="M373" s="1"/>
      <c r="N373" s="1"/>
      <c r="O373" s="1"/>
      <c r="P373" s="1"/>
      <c r="Q373" s="1"/>
      <c r="R373" s="1"/>
      <c r="S373" s="1"/>
      <c r="T373" s="1"/>
      <c r="U373" s="1"/>
      <c r="V373" s="1"/>
      <c r="W373" s="1"/>
      <c r="X373" s="1"/>
      <c r="Y373" s="1"/>
      <c r="Z373" s="1"/>
    </row>
    <row r="374" spans="1:26" ht="30">
      <c r="A374" s="413"/>
      <c r="B374" s="437"/>
      <c r="C374" s="489" t="s">
        <v>982</v>
      </c>
      <c r="D374" s="446">
        <v>0</v>
      </c>
      <c r="E374" s="440" t="s">
        <v>780</v>
      </c>
      <c r="F374" s="489"/>
      <c r="G374" s="441"/>
      <c r="H374" s="110"/>
      <c r="I374" s="110"/>
      <c r="J374" s="1"/>
      <c r="K374" s="1"/>
      <c r="L374" s="1"/>
      <c r="M374" s="1"/>
      <c r="N374" s="1"/>
      <c r="O374" s="1"/>
      <c r="P374" s="1"/>
      <c r="Q374" s="1"/>
      <c r="R374" s="1"/>
      <c r="S374" s="1"/>
      <c r="T374" s="1"/>
      <c r="U374" s="1"/>
      <c r="V374" s="1"/>
      <c r="W374" s="1"/>
      <c r="X374" s="1"/>
      <c r="Y374" s="1"/>
      <c r="Z374" s="1"/>
    </row>
    <row r="375" spans="1:26" ht="47.25">
      <c r="A375" s="413" t="s">
        <v>983</v>
      </c>
      <c r="B375" s="437" t="s">
        <v>984</v>
      </c>
      <c r="C375" s="308" t="s">
        <v>2520</v>
      </c>
      <c r="D375" s="446">
        <v>0</v>
      </c>
      <c r="E375" s="440" t="s">
        <v>137</v>
      </c>
      <c r="F375" s="308" t="s">
        <v>2521</v>
      </c>
      <c r="G375" s="441"/>
      <c r="H375" s="110"/>
      <c r="I375" s="110"/>
      <c r="J375" s="1"/>
      <c r="K375" s="1"/>
      <c r="L375" s="1"/>
      <c r="M375" s="1"/>
      <c r="N375" s="1"/>
      <c r="O375" s="1"/>
      <c r="P375" s="1"/>
      <c r="Q375" s="1"/>
      <c r="R375" s="1"/>
      <c r="S375" s="1"/>
      <c r="T375" s="1"/>
      <c r="U375" s="1"/>
      <c r="V375" s="1"/>
      <c r="W375" s="1"/>
      <c r="X375" s="1"/>
      <c r="Y375" s="1"/>
      <c r="Z375" s="1"/>
    </row>
    <row r="376" spans="1:26" ht="45">
      <c r="A376" s="413"/>
      <c r="B376" s="437"/>
      <c r="C376" s="308" t="s">
        <v>2522</v>
      </c>
      <c r="D376" s="446">
        <v>0</v>
      </c>
      <c r="E376" s="440" t="s">
        <v>137</v>
      </c>
      <c r="F376" s="308" t="s">
        <v>2523</v>
      </c>
      <c r="G376" s="441"/>
      <c r="H376" s="110"/>
      <c r="I376" s="110"/>
      <c r="J376" s="1"/>
      <c r="K376" s="1"/>
      <c r="L376" s="1"/>
      <c r="M376" s="1"/>
      <c r="N376" s="1"/>
      <c r="O376" s="1"/>
      <c r="P376" s="1"/>
      <c r="Q376" s="1"/>
      <c r="R376" s="1"/>
      <c r="S376" s="1"/>
      <c r="T376" s="1"/>
      <c r="U376" s="1"/>
      <c r="V376" s="1"/>
      <c r="W376" s="1"/>
      <c r="X376" s="1"/>
      <c r="Y376" s="1"/>
      <c r="Z376" s="1"/>
    </row>
    <row r="377" spans="1:26" ht="45">
      <c r="A377" s="413"/>
      <c r="B377" s="437"/>
      <c r="C377" s="342" t="s">
        <v>1308</v>
      </c>
      <c r="D377" s="446">
        <v>0</v>
      </c>
      <c r="E377" s="440" t="s">
        <v>87</v>
      </c>
      <c r="F377" s="308"/>
      <c r="G377" s="441"/>
      <c r="H377" s="110"/>
      <c r="I377" s="110"/>
      <c r="J377" s="1"/>
      <c r="K377" s="1"/>
      <c r="L377" s="1"/>
      <c r="M377" s="1"/>
      <c r="N377" s="1"/>
      <c r="O377" s="1"/>
      <c r="P377" s="1"/>
      <c r="Q377" s="1"/>
      <c r="R377" s="1"/>
      <c r="S377" s="1"/>
      <c r="T377" s="1"/>
      <c r="U377" s="1"/>
      <c r="V377" s="1"/>
      <c r="W377" s="1"/>
      <c r="X377" s="1"/>
      <c r="Y377" s="1"/>
      <c r="Z377" s="1"/>
    </row>
    <row r="378" spans="1:26" ht="31.5" hidden="1">
      <c r="A378" s="583" t="s">
        <v>987</v>
      </c>
      <c r="B378" s="437" t="s">
        <v>988</v>
      </c>
      <c r="C378" s="489"/>
      <c r="D378" s="439"/>
      <c r="E378" s="440"/>
      <c r="F378" s="441"/>
      <c r="G378" s="441"/>
      <c r="H378" s="1"/>
      <c r="I378" s="1"/>
      <c r="J378" s="1"/>
      <c r="K378" s="1"/>
      <c r="L378" s="1"/>
      <c r="M378" s="1"/>
      <c r="N378" s="1"/>
      <c r="O378" s="1"/>
      <c r="P378" s="1"/>
      <c r="Q378" s="1"/>
      <c r="R378" s="1"/>
      <c r="S378" s="1"/>
      <c r="T378" s="1"/>
      <c r="U378" s="1"/>
      <c r="V378" s="1"/>
      <c r="W378" s="1"/>
      <c r="X378" s="1"/>
      <c r="Y378" s="1"/>
      <c r="Z378" s="1"/>
    </row>
    <row r="379" spans="1:26" ht="39.75" customHeight="1">
      <c r="A379" s="417" t="s">
        <v>991</v>
      </c>
      <c r="B379" s="1210" t="s">
        <v>2243</v>
      </c>
      <c r="C379" s="1049"/>
      <c r="D379" s="1049"/>
      <c r="E379" s="1049"/>
      <c r="F379" s="1049"/>
      <c r="G379" s="1049"/>
      <c r="H379" s="110">
        <f>SUM(D380:D387)</f>
        <v>0</v>
      </c>
      <c r="I379" s="110">
        <f>COUNT(D380:D387)*2</f>
        <v>16</v>
      </c>
      <c r="J379" s="1"/>
      <c r="K379" s="1"/>
      <c r="L379" s="1"/>
      <c r="M379" s="1"/>
      <c r="N379" s="1"/>
      <c r="O379" s="1"/>
      <c r="P379" s="1"/>
      <c r="Q379" s="1"/>
      <c r="R379" s="1"/>
      <c r="S379" s="1"/>
      <c r="T379" s="1"/>
      <c r="U379" s="1"/>
      <c r="V379" s="1"/>
      <c r="W379" s="1"/>
      <c r="X379" s="1"/>
      <c r="Y379" s="1"/>
      <c r="Z379" s="1"/>
    </row>
    <row r="380" spans="1:26" ht="47.25">
      <c r="A380" s="413" t="s">
        <v>996</v>
      </c>
      <c r="B380" s="484" t="s">
        <v>997</v>
      </c>
      <c r="C380" s="342" t="s">
        <v>2525</v>
      </c>
      <c r="D380" s="446">
        <v>0</v>
      </c>
      <c r="E380" s="440" t="s">
        <v>667</v>
      </c>
      <c r="F380" s="441"/>
      <c r="G380" s="441"/>
      <c r="H380" s="110"/>
      <c r="I380" s="110"/>
      <c r="J380" s="1"/>
      <c r="K380" s="1"/>
      <c r="L380" s="1"/>
      <c r="M380" s="1"/>
      <c r="N380" s="1"/>
      <c r="O380" s="1"/>
      <c r="P380" s="1"/>
      <c r="Q380" s="1"/>
      <c r="R380" s="1"/>
      <c r="S380" s="1"/>
      <c r="T380" s="1"/>
      <c r="U380" s="1"/>
      <c r="V380" s="1"/>
      <c r="W380" s="1"/>
      <c r="X380" s="1"/>
      <c r="Y380" s="1"/>
      <c r="Z380" s="1"/>
    </row>
    <row r="381" spans="1:26" ht="47.25">
      <c r="A381" s="413" t="s">
        <v>999</v>
      </c>
      <c r="B381" s="437" t="s">
        <v>1000</v>
      </c>
      <c r="C381" s="489" t="s">
        <v>1329</v>
      </c>
      <c r="D381" s="446">
        <v>0</v>
      </c>
      <c r="E381" s="440" t="s">
        <v>667</v>
      </c>
      <c r="F381" s="489" t="s">
        <v>1330</v>
      </c>
      <c r="G381" s="441"/>
      <c r="H381" s="110"/>
      <c r="I381" s="110"/>
      <c r="J381" s="1"/>
      <c r="K381" s="1"/>
      <c r="L381" s="1"/>
      <c r="M381" s="1"/>
      <c r="N381" s="1"/>
      <c r="O381" s="1"/>
      <c r="P381" s="1"/>
      <c r="Q381" s="1"/>
      <c r="R381" s="1"/>
      <c r="S381" s="1"/>
      <c r="T381" s="1"/>
      <c r="U381" s="1"/>
      <c r="V381" s="1"/>
      <c r="W381" s="1"/>
      <c r="X381" s="1"/>
      <c r="Y381" s="1"/>
      <c r="Z381" s="1"/>
    </row>
    <row r="382" spans="1:26" ht="47.25">
      <c r="A382" s="413" t="s">
        <v>1002</v>
      </c>
      <c r="B382" s="437" t="s">
        <v>1003</v>
      </c>
      <c r="C382" s="489" t="s">
        <v>1332</v>
      </c>
      <c r="D382" s="446">
        <v>0</v>
      </c>
      <c r="E382" s="440" t="s">
        <v>667</v>
      </c>
      <c r="F382" s="489" t="s">
        <v>1333</v>
      </c>
      <c r="G382" s="441"/>
      <c r="H382" s="110"/>
      <c r="I382" s="110"/>
      <c r="J382" s="1"/>
      <c r="K382" s="1"/>
      <c r="L382" s="1"/>
      <c r="M382" s="1"/>
      <c r="N382" s="1"/>
      <c r="O382" s="1"/>
      <c r="P382" s="1"/>
      <c r="Q382" s="1"/>
      <c r="R382" s="1"/>
      <c r="S382" s="1"/>
      <c r="T382" s="1"/>
      <c r="U382" s="1"/>
      <c r="V382" s="1"/>
      <c r="W382" s="1"/>
      <c r="X382" s="1"/>
      <c r="Y382" s="1"/>
      <c r="Z382" s="1"/>
    </row>
    <row r="383" spans="1:26" ht="31.5">
      <c r="A383" s="413" t="s">
        <v>1004</v>
      </c>
      <c r="B383" s="567" t="s">
        <v>1005</v>
      </c>
      <c r="C383" s="493" t="s">
        <v>2526</v>
      </c>
      <c r="D383" s="446">
        <v>0</v>
      </c>
      <c r="E383" s="440" t="s">
        <v>667</v>
      </c>
      <c r="F383" s="342" t="s">
        <v>2527</v>
      </c>
      <c r="G383" s="441"/>
      <c r="H383" s="110"/>
      <c r="I383" s="110"/>
      <c r="J383" s="1"/>
      <c r="K383" s="1"/>
      <c r="L383" s="1"/>
      <c r="M383" s="1"/>
      <c r="N383" s="1"/>
      <c r="O383" s="1"/>
      <c r="P383" s="1"/>
      <c r="Q383" s="1"/>
      <c r="R383" s="1"/>
      <c r="S383" s="1"/>
      <c r="T383" s="1"/>
      <c r="U383" s="1"/>
      <c r="V383" s="1"/>
      <c r="W383" s="1"/>
      <c r="X383" s="1"/>
      <c r="Y383" s="1"/>
      <c r="Z383" s="1"/>
    </row>
    <row r="384" spans="1:26" ht="120">
      <c r="A384" s="413" t="s">
        <v>1007</v>
      </c>
      <c r="B384" s="437" t="s">
        <v>1008</v>
      </c>
      <c r="C384" s="342" t="s">
        <v>2528</v>
      </c>
      <c r="D384" s="446">
        <v>0</v>
      </c>
      <c r="E384" s="440" t="s">
        <v>225</v>
      </c>
      <c r="F384" s="342" t="s">
        <v>2529</v>
      </c>
      <c r="G384" s="441"/>
      <c r="H384" s="110"/>
      <c r="I384" s="110"/>
      <c r="J384" s="1"/>
      <c r="K384" s="1"/>
      <c r="L384" s="1"/>
      <c r="M384" s="1"/>
      <c r="N384" s="1"/>
      <c r="O384" s="1"/>
      <c r="P384" s="1"/>
      <c r="Q384" s="1"/>
      <c r="R384" s="1"/>
      <c r="S384" s="1"/>
      <c r="T384" s="1"/>
      <c r="U384" s="1"/>
      <c r="V384" s="1"/>
      <c r="W384" s="1"/>
      <c r="X384" s="1"/>
      <c r="Y384" s="1"/>
      <c r="Z384" s="1"/>
    </row>
    <row r="385" spans="1:26" ht="180">
      <c r="A385" s="413" t="s">
        <v>1010</v>
      </c>
      <c r="B385" s="437" t="s">
        <v>1011</v>
      </c>
      <c r="C385" s="342" t="s">
        <v>2268</v>
      </c>
      <c r="D385" s="446">
        <v>0</v>
      </c>
      <c r="E385" s="440" t="s">
        <v>667</v>
      </c>
      <c r="F385" s="342" t="s">
        <v>2530</v>
      </c>
      <c r="G385" s="441"/>
      <c r="H385" s="110"/>
      <c r="I385" s="110"/>
      <c r="J385" s="1"/>
      <c r="K385" s="1"/>
      <c r="L385" s="1"/>
      <c r="M385" s="1"/>
      <c r="N385" s="1"/>
      <c r="O385" s="1"/>
      <c r="P385" s="1"/>
      <c r="Q385" s="1"/>
      <c r="R385" s="1"/>
      <c r="S385" s="1"/>
      <c r="T385" s="1"/>
      <c r="U385" s="1"/>
      <c r="V385" s="1"/>
      <c r="W385" s="1"/>
      <c r="X385" s="1"/>
      <c r="Y385" s="1"/>
      <c r="Z385" s="1"/>
    </row>
    <row r="386" spans="1:26" ht="30">
      <c r="A386" s="413"/>
      <c r="B386" s="437"/>
      <c r="C386" s="308" t="s">
        <v>1014</v>
      </c>
      <c r="D386" s="446">
        <v>0</v>
      </c>
      <c r="E386" s="440" t="s">
        <v>667</v>
      </c>
      <c r="F386" s="441"/>
      <c r="G386" s="441"/>
      <c r="H386" s="110"/>
      <c r="I386" s="110"/>
      <c r="J386" s="1"/>
      <c r="K386" s="1"/>
      <c r="L386" s="1"/>
      <c r="M386" s="1"/>
      <c r="N386" s="1"/>
      <c r="O386" s="1"/>
      <c r="P386" s="1"/>
      <c r="Q386" s="1"/>
      <c r="R386" s="1"/>
      <c r="S386" s="1"/>
      <c r="T386" s="1"/>
      <c r="U386" s="1"/>
      <c r="V386" s="1"/>
      <c r="W386" s="1"/>
      <c r="X386" s="1"/>
      <c r="Y386" s="1"/>
      <c r="Z386" s="1"/>
    </row>
    <row r="387" spans="1:26" ht="47.25">
      <c r="A387" s="413" t="s">
        <v>1015</v>
      </c>
      <c r="B387" s="437" t="s">
        <v>1016</v>
      </c>
      <c r="C387" s="489" t="s">
        <v>2424</v>
      </c>
      <c r="D387" s="446">
        <v>0</v>
      </c>
      <c r="E387" s="440" t="s">
        <v>183</v>
      </c>
      <c r="F387" s="441"/>
      <c r="G387" s="441"/>
      <c r="H387" s="110"/>
      <c r="I387" s="110"/>
      <c r="J387" s="1"/>
      <c r="K387" s="1"/>
      <c r="L387" s="1"/>
      <c r="M387" s="1"/>
      <c r="N387" s="1"/>
      <c r="O387" s="1"/>
      <c r="P387" s="1"/>
      <c r="Q387" s="1"/>
      <c r="R387" s="1"/>
      <c r="S387" s="1"/>
      <c r="T387" s="1"/>
      <c r="U387" s="1"/>
      <c r="V387" s="1"/>
      <c r="W387" s="1"/>
      <c r="X387" s="1"/>
      <c r="Y387" s="1"/>
      <c r="Z387" s="1"/>
    </row>
    <row r="388" spans="1:26" ht="39.75" customHeight="1">
      <c r="A388" s="417" t="s">
        <v>1018</v>
      </c>
      <c r="B388" s="1210" t="s">
        <v>1019</v>
      </c>
      <c r="C388" s="1049"/>
      <c r="D388" s="1049"/>
      <c r="E388" s="1049"/>
      <c r="F388" s="1049"/>
      <c r="G388" s="1049"/>
      <c r="H388" s="110">
        <f>SUM(D389:D399)</f>
        <v>0</v>
      </c>
      <c r="I388" s="110">
        <f>COUNT(D389:D399)*2</f>
        <v>22</v>
      </c>
      <c r="J388" s="1"/>
      <c r="K388" s="1"/>
      <c r="L388" s="1"/>
      <c r="M388" s="1"/>
      <c r="N388" s="1"/>
      <c r="O388" s="1"/>
      <c r="P388" s="1"/>
      <c r="Q388" s="1"/>
      <c r="R388" s="1"/>
      <c r="S388" s="1"/>
      <c r="T388" s="1"/>
      <c r="U388" s="1"/>
      <c r="V388" s="1"/>
      <c r="W388" s="1"/>
      <c r="X388" s="1"/>
      <c r="Y388" s="1"/>
      <c r="Z388" s="1"/>
    </row>
    <row r="389" spans="1:26" ht="45">
      <c r="A389" s="413" t="s">
        <v>1022</v>
      </c>
      <c r="B389" s="437" t="s">
        <v>1023</v>
      </c>
      <c r="C389" s="342" t="s">
        <v>2536</v>
      </c>
      <c r="D389" s="446">
        <v>0</v>
      </c>
      <c r="E389" s="440" t="s">
        <v>137</v>
      </c>
      <c r="F389" s="342" t="s">
        <v>2538</v>
      </c>
      <c r="G389" s="441"/>
      <c r="H389" s="110"/>
      <c r="I389" s="110"/>
      <c r="J389" s="1"/>
      <c r="K389" s="1"/>
      <c r="L389" s="1"/>
      <c r="M389" s="1"/>
      <c r="N389" s="1"/>
      <c r="O389" s="1"/>
      <c r="P389" s="1"/>
      <c r="Q389" s="1"/>
      <c r="R389" s="1"/>
      <c r="S389" s="1"/>
      <c r="T389" s="1"/>
      <c r="U389" s="1"/>
      <c r="V389" s="1"/>
      <c r="W389" s="1"/>
      <c r="X389" s="1"/>
      <c r="Y389" s="1"/>
      <c r="Z389" s="1"/>
    </row>
    <row r="390" spans="1:26" ht="15.75">
      <c r="A390" s="413"/>
      <c r="B390" s="437"/>
      <c r="C390" s="489" t="s">
        <v>2426</v>
      </c>
      <c r="D390" s="446">
        <v>0</v>
      </c>
      <c r="E390" s="440" t="s">
        <v>137</v>
      </c>
      <c r="F390" s="441"/>
      <c r="G390" s="441"/>
      <c r="H390" s="110"/>
      <c r="I390" s="110"/>
      <c r="J390" s="1"/>
      <c r="K390" s="1"/>
      <c r="L390" s="1"/>
      <c r="M390" s="1"/>
      <c r="N390" s="1"/>
      <c r="O390" s="1"/>
      <c r="P390" s="1"/>
      <c r="Q390" s="1"/>
      <c r="R390" s="1"/>
      <c r="S390" s="1"/>
      <c r="T390" s="1"/>
      <c r="U390" s="1"/>
      <c r="V390" s="1"/>
      <c r="W390" s="1"/>
      <c r="X390" s="1"/>
      <c r="Y390" s="1"/>
      <c r="Z390" s="1"/>
    </row>
    <row r="391" spans="1:26" ht="30">
      <c r="A391" s="413"/>
      <c r="B391" s="437"/>
      <c r="C391" s="342" t="s">
        <v>1377</v>
      </c>
      <c r="D391" s="446">
        <v>0</v>
      </c>
      <c r="E391" s="440" t="s">
        <v>137</v>
      </c>
      <c r="F391" s="441"/>
      <c r="G391" s="441"/>
      <c r="H391" s="110"/>
      <c r="I391" s="110"/>
      <c r="J391" s="1"/>
      <c r="K391" s="1"/>
      <c r="L391" s="1"/>
      <c r="M391" s="1"/>
      <c r="N391" s="1"/>
      <c r="O391" s="1"/>
      <c r="P391" s="1"/>
      <c r="Q391" s="1"/>
      <c r="R391" s="1"/>
      <c r="S391" s="1"/>
      <c r="T391" s="1"/>
      <c r="U391" s="1"/>
      <c r="V391" s="1"/>
      <c r="W391" s="1"/>
      <c r="X391" s="1"/>
      <c r="Y391" s="1"/>
      <c r="Z391" s="1"/>
    </row>
    <row r="392" spans="1:26" ht="30">
      <c r="A392" s="413"/>
      <c r="B392" s="437"/>
      <c r="C392" s="342" t="s">
        <v>1379</v>
      </c>
      <c r="D392" s="446">
        <v>0</v>
      </c>
      <c r="E392" s="440" t="s">
        <v>326</v>
      </c>
      <c r="F392" s="441"/>
      <c r="G392" s="441"/>
      <c r="H392" s="110"/>
      <c r="I392" s="110"/>
      <c r="J392" s="1"/>
      <c r="K392" s="1"/>
      <c r="L392" s="1"/>
      <c r="M392" s="1"/>
      <c r="N392" s="1"/>
      <c r="O392" s="1"/>
      <c r="P392" s="1"/>
      <c r="Q392" s="1"/>
      <c r="R392" s="1"/>
      <c r="S392" s="1"/>
      <c r="T392" s="1"/>
      <c r="U392" s="1"/>
      <c r="V392" s="1"/>
      <c r="W392" s="1"/>
      <c r="X392" s="1"/>
      <c r="Y392" s="1"/>
      <c r="Z392" s="1"/>
    </row>
    <row r="393" spans="1:26" ht="30">
      <c r="A393" s="413"/>
      <c r="B393" s="437"/>
      <c r="C393" s="342" t="s">
        <v>1381</v>
      </c>
      <c r="D393" s="446">
        <v>0</v>
      </c>
      <c r="E393" s="440" t="s">
        <v>137</v>
      </c>
      <c r="F393" s="441"/>
      <c r="G393" s="441"/>
      <c r="H393" s="110"/>
      <c r="I393" s="110"/>
      <c r="J393" s="1"/>
      <c r="K393" s="1"/>
      <c r="L393" s="1"/>
      <c r="M393" s="1"/>
      <c r="N393" s="1"/>
      <c r="O393" s="1"/>
      <c r="P393" s="1"/>
      <c r="Q393" s="1"/>
      <c r="R393" s="1"/>
      <c r="S393" s="1"/>
      <c r="T393" s="1"/>
      <c r="U393" s="1"/>
      <c r="V393" s="1"/>
      <c r="W393" s="1"/>
      <c r="X393" s="1"/>
      <c r="Y393" s="1"/>
      <c r="Z393" s="1"/>
    </row>
    <row r="394" spans="1:26" ht="47.25">
      <c r="A394" s="413" t="s">
        <v>1024</v>
      </c>
      <c r="B394" s="437" t="s">
        <v>1025</v>
      </c>
      <c r="C394" s="489" t="s">
        <v>1386</v>
      </c>
      <c r="D394" s="446">
        <v>0</v>
      </c>
      <c r="E394" s="440" t="s">
        <v>1189</v>
      </c>
      <c r="F394" s="489" t="s">
        <v>1387</v>
      </c>
      <c r="G394" s="441"/>
      <c r="H394" s="110"/>
      <c r="I394" s="110"/>
      <c r="J394" s="1"/>
      <c r="K394" s="1"/>
      <c r="L394" s="1"/>
      <c r="M394" s="1"/>
      <c r="N394" s="1"/>
      <c r="O394" s="1"/>
      <c r="P394" s="1"/>
      <c r="Q394" s="1"/>
      <c r="R394" s="1"/>
      <c r="S394" s="1"/>
      <c r="T394" s="1"/>
      <c r="U394" s="1"/>
      <c r="V394" s="1"/>
      <c r="W394" s="1"/>
      <c r="X394" s="1"/>
      <c r="Y394" s="1"/>
      <c r="Z394" s="1"/>
    </row>
    <row r="395" spans="1:26" ht="45">
      <c r="A395" s="413"/>
      <c r="B395" s="437"/>
      <c r="C395" s="342" t="s">
        <v>1390</v>
      </c>
      <c r="D395" s="446">
        <v>0</v>
      </c>
      <c r="E395" s="440" t="s">
        <v>667</v>
      </c>
      <c r="F395" s="342"/>
      <c r="G395" s="441"/>
      <c r="H395" s="110"/>
      <c r="I395" s="110"/>
      <c r="J395" s="1"/>
      <c r="K395" s="1"/>
      <c r="L395" s="1"/>
      <c r="M395" s="1"/>
      <c r="N395" s="1"/>
      <c r="O395" s="1"/>
      <c r="P395" s="1"/>
      <c r="Q395" s="1"/>
      <c r="R395" s="1"/>
      <c r="S395" s="1"/>
      <c r="T395" s="1"/>
      <c r="U395" s="1"/>
      <c r="V395" s="1"/>
      <c r="W395" s="1"/>
      <c r="X395" s="1"/>
      <c r="Y395" s="1"/>
      <c r="Z395" s="1"/>
    </row>
    <row r="396" spans="1:26" ht="30">
      <c r="A396" s="413"/>
      <c r="B396" s="437"/>
      <c r="C396" s="489" t="s">
        <v>1392</v>
      </c>
      <c r="D396" s="446">
        <v>0</v>
      </c>
      <c r="E396" s="440" t="s">
        <v>137</v>
      </c>
      <c r="F396" s="489"/>
      <c r="G396" s="441"/>
      <c r="H396" s="110"/>
      <c r="I396" s="110"/>
      <c r="J396" s="1"/>
      <c r="K396" s="1"/>
      <c r="L396" s="1"/>
      <c r="M396" s="1"/>
      <c r="N396" s="1"/>
      <c r="O396" s="1"/>
      <c r="P396" s="1"/>
      <c r="Q396" s="1"/>
      <c r="R396" s="1"/>
      <c r="S396" s="1"/>
      <c r="T396" s="1"/>
      <c r="U396" s="1"/>
      <c r="V396" s="1"/>
      <c r="W396" s="1"/>
      <c r="X396" s="1"/>
      <c r="Y396" s="1"/>
      <c r="Z396" s="1"/>
    </row>
    <row r="397" spans="1:26" ht="45">
      <c r="A397" s="413"/>
      <c r="B397" s="437"/>
      <c r="C397" s="342" t="s">
        <v>2543</v>
      </c>
      <c r="D397" s="446">
        <v>0</v>
      </c>
      <c r="E397" s="440" t="s">
        <v>780</v>
      </c>
      <c r="F397" s="441"/>
      <c r="G397" s="441"/>
      <c r="H397" s="110"/>
      <c r="I397" s="110"/>
      <c r="J397" s="1"/>
      <c r="K397" s="1"/>
      <c r="L397" s="1"/>
      <c r="M397" s="1"/>
      <c r="N397" s="1"/>
      <c r="O397" s="1"/>
      <c r="P397" s="1"/>
      <c r="Q397" s="1"/>
      <c r="R397" s="1"/>
      <c r="S397" s="1"/>
      <c r="T397" s="1"/>
      <c r="U397" s="1"/>
      <c r="V397" s="1"/>
      <c r="W397" s="1"/>
      <c r="X397" s="1"/>
      <c r="Y397" s="1"/>
      <c r="Z397" s="1"/>
    </row>
    <row r="398" spans="1:26" ht="60">
      <c r="A398" s="413" t="s">
        <v>1027</v>
      </c>
      <c r="B398" s="437" t="s">
        <v>1028</v>
      </c>
      <c r="C398" s="342" t="s">
        <v>2545</v>
      </c>
      <c r="D398" s="446">
        <v>0</v>
      </c>
      <c r="E398" s="454" t="s">
        <v>326</v>
      </c>
      <c r="F398" s="342" t="s">
        <v>2546</v>
      </c>
      <c r="G398" s="441"/>
      <c r="H398" s="110"/>
      <c r="I398" s="110"/>
      <c r="J398" s="1"/>
      <c r="K398" s="1"/>
      <c r="L398" s="1"/>
      <c r="M398" s="1"/>
      <c r="N398" s="1"/>
      <c r="O398" s="1"/>
      <c r="P398" s="1"/>
      <c r="Q398" s="1"/>
      <c r="R398" s="1"/>
      <c r="S398" s="1"/>
      <c r="T398" s="1"/>
      <c r="U398" s="1"/>
      <c r="V398" s="1"/>
      <c r="W398" s="1"/>
      <c r="X398" s="1"/>
      <c r="Y398" s="1"/>
      <c r="Z398" s="1"/>
    </row>
    <row r="399" spans="1:26" ht="30">
      <c r="A399" s="413"/>
      <c r="B399" s="437"/>
      <c r="C399" s="342" t="s">
        <v>2433</v>
      </c>
      <c r="D399" s="446">
        <v>0</v>
      </c>
      <c r="E399" s="440" t="s">
        <v>326</v>
      </c>
      <c r="F399" s="342"/>
      <c r="G399" s="441"/>
      <c r="H399" s="110"/>
      <c r="I399" s="110"/>
      <c r="J399" s="1"/>
      <c r="K399" s="1"/>
      <c r="L399" s="1"/>
      <c r="M399" s="1"/>
      <c r="N399" s="1"/>
      <c r="O399" s="1"/>
      <c r="P399" s="1"/>
      <c r="Q399" s="1"/>
      <c r="R399" s="1"/>
      <c r="S399" s="1"/>
      <c r="T399" s="1"/>
      <c r="U399" s="1"/>
      <c r="V399" s="1"/>
      <c r="W399" s="1"/>
      <c r="X399" s="1"/>
      <c r="Y399" s="1"/>
      <c r="Z399" s="1"/>
    </row>
    <row r="400" spans="1:26" ht="39.75" customHeight="1">
      <c r="A400" s="417" t="s">
        <v>1031</v>
      </c>
      <c r="B400" s="1210" t="s">
        <v>1032</v>
      </c>
      <c r="C400" s="1049"/>
      <c r="D400" s="1049"/>
      <c r="E400" s="1049"/>
      <c r="F400" s="1049"/>
      <c r="G400" s="1049"/>
      <c r="H400" s="110">
        <f>SUM(D403)</f>
        <v>0</v>
      </c>
      <c r="I400" s="110">
        <f>COUNT(D403)*2</f>
        <v>2</v>
      </c>
      <c r="J400" s="1"/>
      <c r="K400" s="1"/>
      <c r="L400" s="1"/>
      <c r="M400" s="1"/>
      <c r="N400" s="1"/>
      <c r="O400" s="1"/>
      <c r="P400" s="1"/>
      <c r="Q400" s="1"/>
      <c r="R400" s="1"/>
      <c r="S400" s="1"/>
      <c r="T400" s="1"/>
      <c r="U400" s="1"/>
      <c r="V400" s="1"/>
      <c r="W400" s="1"/>
      <c r="X400" s="1"/>
      <c r="Y400" s="1"/>
      <c r="Z400" s="1"/>
    </row>
    <row r="401" spans="1:26" ht="75" hidden="1">
      <c r="A401" s="583" t="s">
        <v>1033</v>
      </c>
      <c r="B401" s="308" t="s">
        <v>1034</v>
      </c>
      <c r="C401" s="441"/>
      <c r="D401" s="439"/>
      <c r="E401" s="440"/>
      <c r="F401" s="441"/>
      <c r="G401" s="441"/>
      <c r="H401" s="1"/>
      <c r="I401" s="1"/>
      <c r="J401" s="1"/>
      <c r="K401" s="1"/>
      <c r="L401" s="1"/>
      <c r="M401" s="1"/>
      <c r="N401" s="1"/>
      <c r="O401" s="1"/>
      <c r="P401" s="1"/>
      <c r="Q401" s="1"/>
      <c r="R401" s="1"/>
      <c r="S401" s="1"/>
      <c r="T401" s="1"/>
      <c r="U401" s="1"/>
      <c r="V401" s="1"/>
      <c r="W401" s="1"/>
      <c r="X401" s="1"/>
      <c r="Y401" s="1"/>
      <c r="Z401" s="1"/>
    </row>
    <row r="402" spans="1:26" ht="45" hidden="1">
      <c r="A402" s="583" t="s">
        <v>1035</v>
      </c>
      <c r="B402" s="308" t="s">
        <v>1036</v>
      </c>
      <c r="C402" s="441"/>
      <c r="D402" s="439"/>
      <c r="E402" s="440"/>
      <c r="F402" s="441"/>
      <c r="G402" s="441"/>
      <c r="H402" s="1"/>
      <c r="I402" s="1"/>
      <c r="J402" s="1"/>
      <c r="K402" s="1"/>
      <c r="L402" s="1"/>
      <c r="M402" s="1"/>
      <c r="N402" s="1"/>
      <c r="O402" s="1"/>
      <c r="P402" s="1"/>
      <c r="Q402" s="1"/>
      <c r="R402" s="1"/>
      <c r="S402" s="1"/>
      <c r="T402" s="1"/>
      <c r="U402" s="1"/>
      <c r="V402" s="1"/>
      <c r="W402" s="1"/>
      <c r="X402" s="1"/>
      <c r="Y402" s="1"/>
      <c r="Z402" s="1"/>
    </row>
    <row r="403" spans="1:26" ht="78.75">
      <c r="A403" s="413" t="s">
        <v>1037</v>
      </c>
      <c r="B403" s="437" t="s">
        <v>1401</v>
      </c>
      <c r="C403" s="342" t="s">
        <v>2548</v>
      </c>
      <c r="D403" s="446">
        <v>0</v>
      </c>
      <c r="E403" s="440" t="s">
        <v>780</v>
      </c>
      <c r="F403" s="441"/>
      <c r="G403" s="441"/>
      <c r="H403" s="110"/>
      <c r="I403" s="110"/>
      <c r="J403" s="1"/>
      <c r="K403" s="1"/>
      <c r="L403" s="1"/>
      <c r="M403" s="1"/>
      <c r="N403" s="1"/>
      <c r="O403" s="1"/>
      <c r="P403" s="1"/>
      <c r="Q403" s="1"/>
      <c r="R403" s="1"/>
      <c r="S403" s="1"/>
      <c r="T403" s="1"/>
      <c r="U403" s="1"/>
      <c r="V403" s="1"/>
      <c r="W403" s="1"/>
      <c r="X403" s="1"/>
      <c r="Y403" s="1"/>
      <c r="Z403" s="1"/>
    </row>
    <row r="404" spans="1:26" ht="39.75" customHeight="1">
      <c r="A404" s="417" t="s">
        <v>1039</v>
      </c>
      <c r="B404" s="1210" t="s">
        <v>1040</v>
      </c>
      <c r="C404" s="1049"/>
      <c r="D404" s="1049"/>
      <c r="E404" s="1049"/>
      <c r="F404" s="1049"/>
      <c r="G404" s="1049"/>
      <c r="H404" s="110">
        <f>SUM(D405:D415)</f>
        <v>0</v>
      </c>
      <c r="I404" s="110">
        <f>COUNT(D405:D415)*2</f>
        <v>20</v>
      </c>
      <c r="J404" s="1"/>
      <c r="K404" s="1"/>
      <c r="L404" s="1"/>
      <c r="M404" s="1"/>
      <c r="N404" s="1"/>
      <c r="O404" s="1"/>
      <c r="P404" s="1"/>
      <c r="Q404" s="1"/>
      <c r="R404" s="1"/>
      <c r="S404" s="1"/>
      <c r="T404" s="1"/>
      <c r="U404" s="1"/>
      <c r="V404" s="1"/>
      <c r="W404" s="1"/>
      <c r="X404" s="1"/>
      <c r="Y404" s="1"/>
      <c r="Z404" s="1"/>
    </row>
    <row r="405" spans="1:26" ht="47.25">
      <c r="A405" s="413" t="s">
        <v>1042</v>
      </c>
      <c r="B405" s="437" t="s">
        <v>1043</v>
      </c>
      <c r="C405" s="342" t="s">
        <v>2552</v>
      </c>
      <c r="D405" s="446">
        <v>0</v>
      </c>
      <c r="E405" s="440" t="s">
        <v>137</v>
      </c>
      <c r="F405" s="441"/>
      <c r="G405" s="441"/>
      <c r="H405" s="110"/>
      <c r="I405" s="110"/>
      <c r="J405" s="1"/>
      <c r="K405" s="1"/>
      <c r="L405" s="1"/>
      <c r="M405" s="1"/>
      <c r="N405" s="1"/>
      <c r="O405" s="1"/>
      <c r="P405" s="1"/>
      <c r="Q405" s="1"/>
      <c r="R405" s="1"/>
      <c r="S405" s="1"/>
      <c r="T405" s="1"/>
      <c r="U405" s="1"/>
      <c r="V405" s="1"/>
      <c r="W405" s="1"/>
      <c r="X405" s="1"/>
      <c r="Y405" s="1"/>
      <c r="Z405" s="1"/>
    </row>
    <row r="406" spans="1:26" ht="31.5" hidden="1">
      <c r="A406" s="583" t="s">
        <v>1044</v>
      </c>
      <c r="B406" s="437" t="s">
        <v>1045</v>
      </c>
      <c r="C406" s="441"/>
      <c r="D406" s="446"/>
      <c r="E406" s="440"/>
      <c r="F406" s="441"/>
      <c r="G406" s="441"/>
      <c r="H406" s="1"/>
      <c r="I406" s="1"/>
      <c r="J406" s="1"/>
      <c r="K406" s="1"/>
      <c r="L406" s="1"/>
      <c r="M406" s="1"/>
      <c r="N406" s="1"/>
      <c r="O406" s="1"/>
      <c r="P406" s="1"/>
      <c r="Q406" s="1"/>
      <c r="R406" s="1"/>
      <c r="S406" s="1"/>
      <c r="T406" s="1"/>
      <c r="U406" s="1"/>
      <c r="V406" s="1"/>
      <c r="W406" s="1"/>
      <c r="X406" s="1"/>
      <c r="Y406" s="1"/>
      <c r="Z406" s="1"/>
    </row>
    <row r="407" spans="1:26" ht="31.5">
      <c r="A407" s="413" t="s">
        <v>1046</v>
      </c>
      <c r="B407" s="437" t="s">
        <v>1047</v>
      </c>
      <c r="C407" s="489" t="s">
        <v>1048</v>
      </c>
      <c r="D407" s="446">
        <v>0</v>
      </c>
      <c r="E407" s="440" t="s">
        <v>137</v>
      </c>
      <c r="F407" s="441"/>
      <c r="G407" s="441"/>
      <c r="H407" s="110"/>
      <c r="I407" s="110"/>
      <c r="J407" s="1"/>
      <c r="K407" s="1"/>
      <c r="L407" s="1"/>
      <c r="M407" s="1"/>
      <c r="N407" s="1"/>
      <c r="O407" s="1"/>
      <c r="P407" s="1"/>
      <c r="Q407" s="1"/>
      <c r="R407" s="1"/>
      <c r="S407" s="1"/>
      <c r="T407" s="1"/>
      <c r="U407" s="1"/>
      <c r="V407" s="1"/>
      <c r="W407" s="1"/>
      <c r="X407" s="1"/>
      <c r="Y407" s="1"/>
      <c r="Z407" s="1"/>
    </row>
    <row r="408" spans="1:26" ht="30">
      <c r="A408" s="413"/>
      <c r="B408" s="437"/>
      <c r="C408" s="489" t="s">
        <v>1049</v>
      </c>
      <c r="D408" s="446">
        <v>0</v>
      </c>
      <c r="E408" s="440" t="s">
        <v>137</v>
      </c>
      <c r="F408" s="441"/>
      <c r="G408" s="441"/>
      <c r="H408" s="110"/>
      <c r="I408" s="110"/>
      <c r="J408" s="1"/>
      <c r="K408" s="1"/>
      <c r="L408" s="1"/>
      <c r="M408" s="1"/>
      <c r="N408" s="1"/>
      <c r="O408" s="1"/>
      <c r="P408" s="1"/>
      <c r="Q408" s="1"/>
      <c r="R408" s="1"/>
      <c r="S408" s="1"/>
      <c r="T408" s="1"/>
      <c r="U408" s="1"/>
      <c r="V408" s="1"/>
      <c r="W408" s="1"/>
      <c r="X408" s="1"/>
      <c r="Y408" s="1"/>
      <c r="Z408" s="1"/>
    </row>
    <row r="409" spans="1:26" ht="78.75">
      <c r="A409" s="413" t="s">
        <v>1050</v>
      </c>
      <c r="B409" s="496" t="s">
        <v>1051</v>
      </c>
      <c r="C409" s="342" t="s">
        <v>2553</v>
      </c>
      <c r="D409" s="446">
        <v>0</v>
      </c>
      <c r="E409" s="440" t="s">
        <v>137</v>
      </c>
      <c r="F409" s="441"/>
      <c r="G409" s="441"/>
      <c r="H409" s="110"/>
      <c r="I409" s="110"/>
      <c r="J409" s="1"/>
      <c r="K409" s="1"/>
      <c r="L409" s="1"/>
      <c r="M409" s="1"/>
      <c r="N409" s="1"/>
      <c r="O409" s="1"/>
      <c r="P409" s="1"/>
      <c r="Q409" s="1"/>
      <c r="R409" s="1"/>
      <c r="S409" s="1"/>
      <c r="T409" s="1"/>
      <c r="U409" s="1"/>
      <c r="V409" s="1"/>
      <c r="W409" s="1"/>
      <c r="X409" s="1"/>
      <c r="Y409" s="1"/>
      <c r="Z409" s="1"/>
    </row>
    <row r="410" spans="1:26" ht="30">
      <c r="A410" s="413"/>
      <c r="B410" s="567"/>
      <c r="C410" s="342" t="s">
        <v>2554</v>
      </c>
      <c r="D410" s="446">
        <v>0</v>
      </c>
      <c r="E410" s="440" t="s">
        <v>137</v>
      </c>
      <c r="F410" s="441"/>
      <c r="G410" s="441"/>
      <c r="H410" s="110"/>
      <c r="I410" s="110"/>
      <c r="J410" s="1"/>
      <c r="K410" s="1"/>
      <c r="L410" s="1"/>
      <c r="M410" s="1"/>
      <c r="N410" s="1"/>
      <c r="O410" s="1"/>
      <c r="P410" s="1"/>
      <c r="Q410" s="1"/>
      <c r="R410" s="1"/>
      <c r="S410" s="1"/>
      <c r="T410" s="1"/>
      <c r="U410" s="1"/>
      <c r="V410" s="1"/>
      <c r="W410" s="1"/>
      <c r="X410" s="1"/>
      <c r="Y410" s="1"/>
      <c r="Z410" s="1"/>
    </row>
    <row r="411" spans="1:26" ht="45">
      <c r="A411" s="413"/>
      <c r="B411" s="567"/>
      <c r="C411" s="342" t="s">
        <v>2555</v>
      </c>
      <c r="D411" s="446">
        <v>0</v>
      </c>
      <c r="E411" s="440" t="s">
        <v>137</v>
      </c>
      <c r="F411" s="441"/>
      <c r="G411" s="441"/>
      <c r="H411" s="110"/>
      <c r="I411" s="110"/>
      <c r="J411" s="1"/>
      <c r="K411" s="1"/>
      <c r="L411" s="1"/>
      <c r="M411" s="1"/>
      <c r="N411" s="1"/>
      <c r="O411" s="1"/>
      <c r="P411" s="1"/>
      <c r="Q411" s="1"/>
      <c r="R411" s="1"/>
      <c r="S411" s="1"/>
      <c r="T411" s="1"/>
      <c r="U411" s="1"/>
      <c r="V411" s="1"/>
      <c r="W411" s="1"/>
      <c r="X411" s="1"/>
      <c r="Y411" s="1"/>
      <c r="Z411" s="1"/>
    </row>
    <row r="412" spans="1:26" ht="30">
      <c r="A412" s="413"/>
      <c r="B412" s="567"/>
      <c r="C412" s="342" t="s">
        <v>2558</v>
      </c>
      <c r="D412" s="446">
        <v>0</v>
      </c>
      <c r="E412" s="440" t="s">
        <v>262</v>
      </c>
      <c r="F412" s="441"/>
      <c r="G412" s="441"/>
      <c r="H412" s="110"/>
      <c r="I412" s="110"/>
      <c r="J412" s="1"/>
      <c r="K412" s="1"/>
      <c r="L412" s="1"/>
      <c r="M412" s="1"/>
      <c r="N412" s="1"/>
      <c r="O412" s="1"/>
      <c r="P412" s="1"/>
      <c r="Q412" s="1"/>
      <c r="R412" s="1"/>
      <c r="S412" s="1"/>
      <c r="T412" s="1"/>
      <c r="U412" s="1"/>
      <c r="V412" s="1"/>
      <c r="W412" s="1"/>
      <c r="X412" s="1"/>
      <c r="Y412" s="1"/>
      <c r="Z412" s="1"/>
    </row>
    <row r="413" spans="1:26" ht="45">
      <c r="A413" s="413"/>
      <c r="B413" s="567"/>
      <c r="C413" s="342" t="s">
        <v>2559</v>
      </c>
      <c r="D413" s="446">
        <v>0</v>
      </c>
      <c r="E413" s="440" t="s">
        <v>262</v>
      </c>
      <c r="F413" s="441"/>
      <c r="G413" s="441"/>
      <c r="H413" s="110"/>
      <c r="I413" s="110"/>
      <c r="J413" s="1"/>
      <c r="K413" s="1"/>
      <c r="L413" s="1"/>
      <c r="M413" s="1"/>
      <c r="N413" s="1"/>
      <c r="O413" s="1"/>
      <c r="P413" s="1"/>
      <c r="Q413" s="1"/>
      <c r="R413" s="1"/>
      <c r="S413" s="1"/>
      <c r="T413" s="1"/>
      <c r="U413" s="1"/>
      <c r="V413" s="1"/>
      <c r="W413" s="1"/>
      <c r="X413" s="1"/>
      <c r="Y413" s="1"/>
      <c r="Z413" s="1"/>
    </row>
    <row r="414" spans="1:26" ht="60">
      <c r="A414" s="413"/>
      <c r="B414" s="567"/>
      <c r="C414" s="342" t="s">
        <v>2561</v>
      </c>
      <c r="D414" s="446">
        <v>0</v>
      </c>
      <c r="E414" s="440" t="s">
        <v>137</v>
      </c>
      <c r="F414" s="441"/>
      <c r="G414" s="441"/>
      <c r="H414" s="110"/>
      <c r="I414" s="110"/>
      <c r="J414" s="1"/>
      <c r="K414" s="1"/>
      <c r="L414" s="1"/>
      <c r="M414" s="1"/>
      <c r="N414" s="1"/>
      <c r="O414" s="1"/>
      <c r="P414" s="1"/>
      <c r="Q414" s="1"/>
      <c r="R414" s="1"/>
      <c r="S414" s="1"/>
      <c r="T414" s="1"/>
      <c r="U414" s="1"/>
      <c r="V414" s="1"/>
      <c r="W414" s="1"/>
      <c r="X414" s="1"/>
      <c r="Y414" s="1"/>
      <c r="Z414" s="1"/>
    </row>
    <row r="415" spans="1:26" ht="45">
      <c r="A415" s="413"/>
      <c r="B415" s="567"/>
      <c r="C415" s="342" t="s">
        <v>2562</v>
      </c>
      <c r="D415" s="446">
        <v>0</v>
      </c>
      <c r="E415" s="440" t="s">
        <v>137</v>
      </c>
      <c r="F415" s="441"/>
      <c r="G415" s="441"/>
      <c r="H415" s="110"/>
      <c r="I415" s="110"/>
      <c r="J415" s="1"/>
      <c r="K415" s="1"/>
      <c r="L415" s="1"/>
      <c r="M415" s="1"/>
      <c r="N415" s="1"/>
      <c r="O415" s="1"/>
      <c r="P415" s="1"/>
      <c r="Q415" s="1"/>
      <c r="R415" s="1"/>
      <c r="S415" s="1"/>
      <c r="T415" s="1"/>
      <c r="U415" s="1"/>
      <c r="V415" s="1"/>
      <c r="W415" s="1"/>
      <c r="X415" s="1"/>
      <c r="Y415" s="1"/>
      <c r="Z415" s="1"/>
    </row>
    <row r="416" spans="1:26" ht="31.5" hidden="1">
      <c r="A416" s="583" t="s">
        <v>1052</v>
      </c>
      <c r="B416" s="437" t="s">
        <v>1053</v>
      </c>
      <c r="C416" s="441"/>
      <c r="D416" s="439"/>
      <c r="E416" s="440"/>
      <c r="F416" s="441"/>
      <c r="G416" s="441"/>
      <c r="H416" s="1"/>
      <c r="I416" s="1"/>
      <c r="J416" s="1"/>
      <c r="K416" s="1"/>
      <c r="L416" s="1"/>
      <c r="M416" s="1"/>
      <c r="N416" s="1"/>
      <c r="O416" s="1"/>
      <c r="P416" s="1"/>
      <c r="Q416" s="1"/>
      <c r="R416" s="1"/>
      <c r="S416" s="1"/>
      <c r="T416" s="1"/>
      <c r="U416" s="1"/>
      <c r="V416" s="1"/>
      <c r="W416" s="1"/>
      <c r="X416" s="1"/>
      <c r="Y416" s="1"/>
      <c r="Z416" s="1"/>
    </row>
    <row r="417" spans="1:26" ht="39.75" customHeight="1">
      <c r="A417" s="417" t="s">
        <v>1054</v>
      </c>
      <c r="B417" s="1210" t="s">
        <v>1055</v>
      </c>
      <c r="C417" s="1049"/>
      <c r="D417" s="1049"/>
      <c r="E417" s="1049"/>
      <c r="F417" s="1049"/>
      <c r="G417" s="1049"/>
      <c r="H417" s="110">
        <f>SUM(D418:D420)</f>
        <v>0</v>
      </c>
      <c r="I417" s="110">
        <f>COUNT(D418:D420)*2</f>
        <v>4</v>
      </c>
      <c r="J417" s="1"/>
      <c r="K417" s="1"/>
      <c r="L417" s="1"/>
      <c r="M417" s="1"/>
      <c r="N417" s="1"/>
      <c r="O417" s="1"/>
      <c r="P417" s="1"/>
      <c r="Q417" s="1"/>
      <c r="R417" s="1"/>
      <c r="S417" s="1"/>
      <c r="T417" s="1"/>
      <c r="U417" s="1"/>
      <c r="V417" s="1"/>
      <c r="W417" s="1"/>
      <c r="X417" s="1"/>
      <c r="Y417" s="1"/>
      <c r="Z417" s="1"/>
    </row>
    <row r="418" spans="1:26" ht="47.25">
      <c r="A418" s="413" t="s">
        <v>1056</v>
      </c>
      <c r="B418" s="437" t="s">
        <v>1057</v>
      </c>
      <c r="C418" s="489" t="s">
        <v>1058</v>
      </c>
      <c r="D418" s="446">
        <v>0</v>
      </c>
      <c r="E418" s="440" t="s">
        <v>183</v>
      </c>
      <c r="F418" s="342"/>
      <c r="G418" s="441"/>
      <c r="H418" s="110"/>
      <c r="I418" s="110"/>
      <c r="J418" s="1"/>
      <c r="K418" s="1"/>
      <c r="L418" s="1"/>
      <c r="M418" s="1"/>
      <c r="N418" s="1"/>
      <c r="O418" s="1"/>
      <c r="P418" s="1"/>
      <c r="Q418" s="1"/>
      <c r="R418" s="1"/>
      <c r="S418" s="1"/>
      <c r="T418" s="1"/>
      <c r="U418" s="1"/>
      <c r="V418" s="1"/>
      <c r="W418" s="1"/>
      <c r="X418" s="1"/>
      <c r="Y418" s="1"/>
      <c r="Z418" s="1"/>
    </row>
    <row r="419" spans="1:26" ht="47.25" hidden="1">
      <c r="A419" s="583" t="s">
        <v>1060</v>
      </c>
      <c r="B419" s="437" t="s">
        <v>1061</v>
      </c>
      <c r="C419" s="574"/>
      <c r="D419" s="446"/>
      <c r="E419" s="440"/>
      <c r="F419" s="565"/>
      <c r="G419" s="441"/>
      <c r="H419" s="1"/>
      <c r="I419" s="1"/>
      <c r="J419" s="1"/>
      <c r="K419" s="1"/>
      <c r="L419" s="1"/>
      <c r="M419" s="1"/>
      <c r="N419" s="1"/>
      <c r="O419" s="1"/>
      <c r="P419" s="1"/>
      <c r="Q419" s="1"/>
      <c r="R419" s="1"/>
      <c r="S419" s="1"/>
      <c r="T419" s="1"/>
      <c r="U419" s="1"/>
      <c r="V419" s="1"/>
      <c r="W419" s="1"/>
      <c r="X419" s="1"/>
      <c r="Y419" s="1"/>
      <c r="Z419" s="1"/>
    </row>
    <row r="420" spans="1:26" ht="47.25">
      <c r="A420" s="413" t="s">
        <v>1062</v>
      </c>
      <c r="B420" s="437" t="s">
        <v>1063</v>
      </c>
      <c r="C420" s="493" t="s">
        <v>2566</v>
      </c>
      <c r="D420" s="446">
        <v>0</v>
      </c>
      <c r="E420" s="440" t="s">
        <v>137</v>
      </c>
      <c r="F420" s="565"/>
      <c r="G420" s="441"/>
      <c r="H420" s="110"/>
      <c r="I420" s="110"/>
      <c r="J420" s="1"/>
      <c r="K420" s="1"/>
      <c r="L420" s="1"/>
      <c r="M420" s="1"/>
      <c r="N420" s="1"/>
      <c r="O420" s="1"/>
      <c r="P420" s="1"/>
      <c r="Q420" s="1"/>
      <c r="R420" s="1"/>
      <c r="S420" s="1"/>
      <c r="T420" s="1"/>
      <c r="U420" s="1"/>
      <c r="V420" s="1"/>
      <c r="W420" s="1"/>
      <c r="X420" s="1"/>
      <c r="Y420" s="1"/>
      <c r="Z420" s="1"/>
    </row>
    <row r="421" spans="1:26" ht="39.75" customHeight="1">
      <c r="A421" s="417" t="s">
        <v>1065</v>
      </c>
      <c r="B421" s="1210" t="s">
        <v>1066</v>
      </c>
      <c r="C421" s="1049"/>
      <c r="D421" s="1049"/>
      <c r="E421" s="1049"/>
      <c r="F421" s="1049"/>
      <c r="G421" s="1049"/>
      <c r="H421" s="110">
        <f>SUM(D429:D435)</f>
        <v>0</v>
      </c>
      <c r="I421" s="110">
        <f>COUNT(D429:D435)*2</f>
        <v>14</v>
      </c>
      <c r="J421" s="1"/>
      <c r="K421" s="1"/>
      <c r="L421" s="1"/>
      <c r="M421" s="1"/>
      <c r="N421" s="1"/>
      <c r="O421" s="1"/>
      <c r="P421" s="1"/>
      <c r="Q421" s="1"/>
      <c r="R421" s="1"/>
      <c r="S421" s="1"/>
      <c r="T421" s="1"/>
      <c r="U421" s="1"/>
      <c r="V421" s="1"/>
      <c r="W421" s="1"/>
      <c r="X421" s="1"/>
      <c r="Y421" s="1"/>
      <c r="Z421" s="1"/>
    </row>
    <row r="422" spans="1:26" ht="47.25" hidden="1">
      <c r="A422" s="583" t="s">
        <v>1067</v>
      </c>
      <c r="B422" s="437" t="s">
        <v>1068</v>
      </c>
      <c r="C422" s="441"/>
      <c r="D422" s="439"/>
      <c r="E422" s="440"/>
      <c r="F422" s="441"/>
      <c r="G422" s="441"/>
      <c r="H422" s="1"/>
      <c r="I422" s="1"/>
      <c r="J422" s="1"/>
      <c r="K422" s="1"/>
      <c r="L422" s="1"/>
      <c r="M422" s="1"/>
      <c r="N422" s="1"/>
      <c r="O422" s="1"/>
      <c r="P422" s="1"/>
      <c r="Q422" s="1"/>
      <c r="R422" s="1"/>
      <c r="S422" s="1"/>
      <c r="T422" s="1"/>
      <c r="U422" s="1"/>
      <c r="V422" s="1"/>
      <c r="W422" s="1"/>
      <c r="X422" s="1"/>
      <c r="Y422" s="1"/>
      <c r="Z422" s="1"/>
    </row>
    <row r="423" spans="1:26" ht="31.5" hidden="1">
      <c r="A423" s="583" t="s">
        <v>1069</v>
      </c>
      <c r="B423" s="437" t="s">
        <v>1070</v>
      </c>
      <c r="C423" s="441"/>
      <c r="D423" s="439"/>
      <c r="E423" s="440"/>
      <c r="F423" s="441"/>
      <c r="G423" s="441"/>
      <c r="H423" s="1"/>
      <c r="I423" s="1"/>
      <c r="J423" s="1"/>
      <c r="K423" s="1"/>
      <c r="L423" s="1"/>
      <c r="M423" s="1"/>
      <c r="N423" s="1"/>
      <c r="O423" s="1"/>
      <c r="P423" s="1"/>
      <c r="Q423" s="1"/>
      <c r="R423" s="1"/>
      <c r="S423" s="1"/>
      <c r="T423" s="1"/>
      <c r="U423" s="1"/>
      <c r="V423" s="1"/>
      <c r="W423" s="1"/>
      <c r="X423" s="1"/>
      <c r="Y423" s="1"/>
      <c r="Z423" s="1"/>
    </row>
    <row r="424" spans="1:26" ht="31.5" hidden="1">
      <c r="A424" s="583" t="s">
        <v>1071</v>
      </c>
      <c r="B424" s="437" t="s">
        <v>1072</v>
      </c>
      <c r="C424" s="441"/>
      <c r="D424" s="439"/>
      <c r="E424" s="440"/>
      <c r="F424" s="441"/>
      <c r="G424" s="441"/>
      <c r="H424" s="1"/>
      <c r="I424" s="1"/>
      <c r="J424" s="1"/>
      <c r="K424" s="1"/>
      <c r="L424" s="1"/>
      <c r="M424" s="1"/>
      <c r="N424" s="1"/>
      <c r="O424" s="1"/>
      <c r="P424" s="1"/>
      <c r="Q424" s="1"/>
      <c r="R424" s="1"/>
      <c r="S424" s="1"/>
      <c r="T424" s="1"/>
      <c r="U424" s="1"/>
      <c r="V424" s="1"/>
      <c r="W424" s="1"/>
      <c r="X424" s="1"/>
      <c r="Y424" s="1"/>
      <c r="Z424" s="1"/>
    </row>
    <row r="425" spans="1:26" ht="47.25" hidden="1">
      <c r="A425" s="583" t="s">
        <v>1074</v>
      </c>
      <c r="B425" s="437" t="s">
        <v>1075</v>
      </c>
      <c r="C425" s="441"/>
      <c r="D425" s="439"/>
      <c r="E425" s="440"/>
      <c r="F425" s="441"/>
      <c r="G425" s="441"/>
      <c r="H425" s="1"/>
      <c r="I425" s="1"/>
      <c r="J425" s="1"/>
      <c r="K425" s="1"/>
      <c r="L425" s="1"/>
      <c r="M425" s="1"/>
      <c r="N425" s="1"/>
      <c r="O425" s="1"/>
      <c r="P425" s="1"/>
      <c r="Q425" s="1"/>
      <c r="R425" s="1"/>
      <c r="S425" s="1"/>
      <c r="T425" s="1"/>
      <c r="U425" s="1"/>
      <c r="V425" s="1"/>
      <c r="W425" s="1"/>
      <c r="X425" s="1"/>
      <c r="Y425" s="1"/>
      <c r="Z425" s="1"/>
    </row>
    <row r="426" spans="1:26" ht="47.25" hidden="1">
      <c r="A426" s="583" t="s">
        <v>1076</v>
      </c>
      <c r="B426" s="437" t="s">
        <v>1077</v>
      </c>
      <c r="C426" s="441"/>
      <c r="D426" s="439"/>
      <c r="E426" s="440"/>
      <c r="F426" s="441"/>
      <c r="G426" s="441"/>
      <c r="H426" s="1"/>
      <c r="I426" s="1"/>
      <c r="J426" s="1"/>
      <c r="K426" s="1"/>
      <c r="L426" s="1"/>
      <c r="M426" s="1"/>
      <c r="N426" s="1"/>
      <c r="O426" s="1"/>
      <c r="P426" s="1"/>
      <c r="Q426" s="1"/>
      <c r="R426" s="1"/>
      <c r="S426" s="1"/>
      <c r="T426" s="1"/>
      <c r="U426" s="1"/>
      <c r="V426" s="1"/>
      <c r="W426" s="1"/>
      <c r="X426" s="1"/>
      <c r="Y426" s="1"/>
      <c r="Z426" s="1"/>
    </row>
    <row r="427" spans="1:26" ht="31.5" hidden="1">
      <c r="A427" s="583" t="s">
        <v>1080</v>
      </c>
      <c r="B427" s="437" t="s">
        <v>1081</v>
      </c>
      <c r="C427" s="441"/>
      <c r="D427" s="439"/>
      <c r="E427" s="440"/>
      <c r="F427" s="441"/>
      <c r="G427" s="441"/>
      <c r="H427" s="1"/>
      <c r="I427" s="1"/>
      <c r="J427" s="1"/>
      <c r="K427" s="1"/>
      <c r="L427" s="1"/>
      <c r="M427" s="1"/>
      <c r="N427" s="1"/>
      <c r="O427" s="1"/>
      <c r="P427" s="1"/>
      <c r="Q427" s="1"/>
      <c r="R427" s="1"/>
      <c r="S427" s="1"/>
      <c r="T427" s="1"/>
      <c r="U427" s="1"/>
      <c r="V427" s="1"/>
      <c r="W427" s="1"/>
      <c r="X427" s="1"/>
      <c r="Y427" s="1"/>
      <c r="Z427" s="1"/>
    </row>
    <row r="428" spans="1:26" ht="31.5" hidden="1">
      <c r="A428" s="583" t="s">
        <v>1082</v>
      </c>
      <c r="B428" s="437" t="s">
        <v>1083</v>
      </c>
      <c r="C428" s="441"/>
      <c r="D428" s="439"/>
      <c r="E428" s="440"/>
      <c r="F428" s="441"/>
      <c r="G428" s="441"/>
      <c r="H428" s="1"/>
      <c r="I428" s="1"/>
      <c r="J428" s="1"/>
      <c r="K428" s="1"/>
      <c r="L428" s="1"/>
      <c r="M428" s="1"/>
      <c r="N428" s="1"/>
      <c r="O428" s="1"/>
      <c r="P428" s="1"/>
      <c r="Q428" s="1"/>
      <c r="R428" s="1"/>
      <c r="S428" s="1"/>
      <c r="T428" s="1"/>
      <c r="U428" s="1"/>
      <c r="V428" s="1"/>
      <c r="W428" s="1"/>
      <c r="X428" s="1"/>
      <c r="Y428" s="1"/>
      <c r="Z428" s="1"/>
    </row>
    <row r="429" spans="1:26" ht="45">
      <c r="A429" s="413" t="s">
        <v>1085</v>
      </c>
      <c r="B429" s="484" t="s">
        <v>1086</v>
      </c>
      <c r="C429" s="342" t="s">
        <v>2568</v>
      </c>
      <c r="D429" s="446">
        <v>0</v>
      </c>
      <c r="E429" s="440" t="s">
        <v>780</v>
      </c>
      <c r="F429" s="342" t="s">
        <v>2570</v>
      </c>
      <c r="G429" s="441"/>
      <c r="H429" s="110"/>
      <c r="I429" s="110"/>
      <c r="J429" s="1"/>
      <c r="K429" s="1"/>
      <c r="L429" s="1"/>
      <c r="M429" s="1"/>
      <c r="N429" s="1"/>
      <c r="O429" s="1"/>
      <c r="P429" s="1"/>
      <c r="Q429" s="1"/>
      <c r="R429" s="1"/>
      <c r="S429" s="1"/>
      <c r="T429" s="1"/>
      <c r="U429" s="1"/>
      <c r="V429" s="1"/>
      <c r="W429" s="1"/>
      <c r="X429" s="1"/>
      <c r="Y429" s="1"/>
      <c r="Z429" s="1"/>
    </row>
    <row r="430" spans="1:26" ht="31.5">
      <c r="A430" s="413" t="s">
        <v>1088</v>
      </c>
      <c r="B430" s="484" t="s">
        <v>1089</v>
      </c>
      <c r="C430" s="342" t="s">
        <v>1485</v>
      </c>
      <c r="D430" s="446">
        <v>0</v>
      </c>
      <c r="E430" s="440" t="s">
        <v>667</v>
      </c>
      <c r="F430" s="441"/>
      <c r="G430" s="441"/>
      <c r="H430" s="110"/>
      <c r="I430" s="110"/>
      <c r="J430" s="1"/>
      <c r="K430" s="1"/>
      <c r="L430" s="1"/>
      <c r="M430" s="1"/>
      <c r="N430" s="1"/>
      <c r="O430" s="1"/>
      <c r="P430" s="1"/>
      <c r="Q430" s="1"/>
      <c r="R430" s="1"/>
      <c r="S430" s="1"/>
      <c r="T430" s="1"/>
      <c r="U430" s="1"/>
      <c r="V430" s="1"/>
      <c r="W430" s="1"/>
      <c r="X430" s="1"/>
      <c r="Y430" s="1"/>
      <c r="Z430" s="1"/>
    </row>
    <row r="431" spans="1:26" ht="30">
      <c r="A431" s="413"/>
      <c r="B431" s="484"/>
      <c r="C431" s="342" t="s">
        <v>1486</v>
      </c>
      <c r="D431" s="446">
        <v>0</v>
      </c>
      <c r="E431" s="440" t="s">
        <v>87</v>
      </c>
      <c r="F431" s="441"/>
      <c r="G431" s="441"/>
      <c r="H431" s="110"/>
      <c r="I431" s="110"/>
      <c r="J431" s="1"/>
      <c r="K431" s="1"/>
      <c r="L431" s="1"/>
      <c r="M431" s="1"/>
      <c r="N431" s="1"/>
      <c r="O431" s="1"/>
      <c r="P431" s="1"/>
      <c r="Q431" s="1"/>
      <c r="R431" s="1"/>
      <c r="S431" s="1"/>
      <c r="T431" s="1"/>
      <c r="U431" s="1"/>
      <c r="V431" s="1"/>
      <c r="W431" s="1"/>
      <c r="X431" s="1"/>
      <c r="Y431" s="1"/>
      <c r="Z431" s="1"/>
    </row>
    <row r="432" spans="1:26" ht="30">
      <c r="A432" s="413"/>
      <c r="B432" s="484"/>
      <c r="C432" s="342" t="s">
        <v>1490</v>
      </c>
      <c r="D432" s="446">
        <v>0</v>
      </c>
      <c r="E432" s="440" t="s">
        <v>667</v>
      </c>
      <c r="F432" s="441"/>
      <c r="G432" s="441"/>
      <c r="H432" s="110"/>
      <c r="I432" s="110"/>
      <c r="J432" s="1"/>
      <c r="K432" s="1"/>
      <c r="L432" s="1"/>
      <c r="M432" s="1"/>
      <c r="N432" s="1"/>
      <c r="O432" s="1"/>
      <c r="P432" s="1"/>
      <c r="Q432" s="1"/>
      <c r="R432" s="1"/>
      <c r="S432" s="1"/>
      <c r="T432" s="1"/>
      <c r="U432" s="1"/>
      <c r="V432" s="1"/>
      <c r="W432" s="1"/>
      <c r="X432" s="1"/>
      <c r="Y432" s="1"/>
      <c r="Z432" s="1"/>
    </row>
    <row r="433" spans="1:26" ht="30">
      <c r="A433" s="413"/>
      <c r="B433" s="484"/>
      <c r="C433" s="342" t="s">
        <v>1492</v>
      </c>
      <c r="D433" s="446">
        <v>0</v>
      </c>
      <c r="E433" s="440" t="s">
        <v>137</v>
      </c>
      <c r="F433" s="441"/>
      <c r="G433" s="441"/>
      <c r="H433" s="110"/>
      <c r="I433" s="110"/>
      <c r="J433" s="1"/>
      <c r="K433" s="1"/>
      <c r="L433" s="1"/>
      <c r="M433" s="1"/>
      <c r="N433" s="1"/>
      <c r="O433" s="1"/>
      <c r="P433" s="1"/>
      <c r="Q433" s="1"/>
      <c r="R433" s="1"/>
      <c r="S433" s="1"/>
      <c r="T433" s="1"/>
      <c r="U433" s="1"/>
      <c r="V433" s="1"/>
      <c r="W433" s="1"/>
      <c r="X433" s="1"/>
      <c r="Y433" s="1"/>
      <c r="Z433" s="1"/>
    </row>
    <row r="434" spans="1:26" ht="30">
      <c r="A434" s="413"/>
      <c r="B434" s="484"/>
      <c r="C434" s="342" t="s">
        <v>2445</v>
      </c>
      <c r="D434" s="446">
        <v>0</v>
      </c>
      <c r="E434" s="440" t="s">
        <v>667</v>
      </c>
      <c r="F434" s="441"/>
      <c r="G434" s="441"/>
      <c r="H434" s="110"/>
      <c r="I434" s="110"/>
      <c r="J434" s="1"/>
      <c r="K434" s="1"/>
      <c r="L434" s="1"/>
      <c r="M434" s="1"/>
      <c r="N434" s="1"/>
      <c r="O434" s="1"/>
      <c r="P434" s="1"/>
      <c r="Q434" s="1"/>
      <c r="R434" s="1"/>
      <c r="S434" s="1"/>
      <c r="T434" s="1"/>
      <c r="U434" s="1"/>
      <c r="V434" s="1"/>
      <c r="W434" s="1"/>
      <c r="X434" s="1"/>
      <c r="Y434" s="1"/>
      <c r="Z434" s="1"/>
    </row>
    <row r="435" spans="1:26" ht="63">
      <c r="A435" s="413" t="s">
        <v>1090</v>
      </c>
      <c r="B435" s="484" t="s">
        <v>1091</v>
      </c>
      <c r="C435" s="342" t="s">
        <v>1500</v>
      </c>
      <c r="D435" s="446">
        <v>0</v>
      </c>
      <c r="E435" s="440" t="s">
        <v>667</v>
      </c>
      <c r="F435" s="441"/>
      <c r="G435" s="441"/>
      <c r="H435" s="110"/>
      <c r="I435" s="110"/>
      <c r="J435" s="1"/>
      <c r="K435" s="1"/>
      <c r="L435" s="1"/>
      <c r="M435" s="1"/>
      <c r="N435" s="1"/>
      <c r="O435" s="1"/>
      <c r="P435" s="1"/>
      <c r="Q435" s="1"/>
      <c r="R435" s="1"/>
      <c r="S435" s="1"/>
      <c r="T435" s="1"/>
      <c r="U435" s="1"/>
      <c r="V435" s="1"/>
      <c r="W435" s="1"/>
      <c r="X435" s="1"/>
      <c r="Y435" s="1"/>
      <c r="Z435" s="1"/>
    </row>
    <row r="436" spans="1:26" ht="39.75" hidden="1" customHeight="1">
      <c r="A436" s="585" t="s">
        <v>1093</v>
      </c>
      <c r="B436" s="1210" t="s">
        <v>2338</v>
      </c>
      <c r="C436" s="1049"/>
      <c r="D436" s="1049"/>
      <c r="E436" s="1049"/>
      <c r="F436" s="1049"/>
      <c r="G436" s="1049"/>
      <c r="H436" s="1"/>
      <c r="I436" s="1"/>
      <c r="J436" s="1"/>
      <c r="K436" s="1"/>
      <c r="L436" s="1"/>
      <c r="M436" s="1"/>
      <c r="N436" s="1"/>
      <c r="O436" s="1"/>
      <c r="P436" s="1"/>
      <c r="Q436" s="1"/>
      <c r="R436" s="1"/>
      <c r="S436" s="1"/>
      <c r="T436" s="1"/>
      <c r="U436" s="1"/>
      <c r="V436" s="1"/>
      <c r="W436" s="1"/>
      <c r="X436" s="1"/>
      <c r="Y436" s="1"/>
      <c r="Z436" s="1"/>
    </row>
    <row r="437" spans="1:26" ht="63" hidden="1">
      <c r="A437" s="583" t="s">
        <v>1096</v>
      </c>
      <c r="B437" s="437" t="s">
        <v>2341</v>
      </c>
      <c r="C437" s="441"/>
      <c r="D437" s="439"/>
      <c r="E437" s="440"/>
      <c r="F437" s="441"/>
      <c r="G437" s="441"/>
      <c r="H437" s="1"/>
      <c r="I437" s="1"/>
      <c r="J437" s="1"/>
      <c r="K437" s="1"/>
      <c r="L437" s="1"/>
      <c r="M437" s="1"/>
      <c r="N437" s="1"/>
      <c r="O437" s="1"/>
      <c r="P437" s="1"/>
      <c r="Q437" s="1"/>
      <c r="R437" s="1"/>
      <c r="S437" s="1"/>
      <c r="T437" s="1"/>
      <c r="U437" s="1"/>
      <c r="V437" s="1"/>
      <c r="W437" s="1"/>
      <c r="X437" s="1"/>
      <c r="Y437" s="1"/>
      <c r="Z437" s="1"/>
    </row>
    <row r="438" spans="1:26" ht="63" hidden="1">
      <c r="A438" s="583" t="s">
        <v>1099</v>
      </c>
      <c r="B438" s="437" t="s">
        <v>2343</v>
      </c>
      <c r="C438" s="441"/>
      <c r="D438" s="439"/>
      <c r="E438" s="440"/>
      <c r="F438" s="441"/>
      <c r="G438" s="441"/>
      <c r="H438" s="1"/>
      <c r="I438" s="1"/>
      <c r="J438" s="1"/>
      <c r="K438" s="1"/>
      <c r="L438" s="1"/>
      <c r="M438" s="1"/>
      <c r="N438" s="1"/>
      <c r="O438" s="1"/>
      <c r="P438" s="1"/>
      <c r="Q438" s="1"/>
      <c r="R438" s="1"/>
      <c r="S438" s="1"/>
      <c r="T438" s="1"/>
      <c r="U438" s="1"/>
      <c r="V438" s="1"/>
      <c r="W438" s="1"/>
      <c r="X438" s="1"/>
      <c r="Y438" s="1"/>
      <c r="Z438" s="1"/>
    </row>
    <row r="439" spans="1:26" ht="47.25" hidden="1">
      <c r="A439" s="583" t="s">
        <v>1101</v>
      </c>
      <c r="B439" s="437" t="s">
        <v>2347</v>
      </c>
      <c r="C439" s="441"/>
      <c r="D439" s="439"/>
      <c r="E439" s="440"/>
      <c r="F439" s="441"/>
      <c r="G439" s="441"/>
      <c r="H439" s="1"/>
      <c r="I439" s="1"/>
      <c r="J439" s="1"/>
      <c r="K439" s="1"/>
      <c r="L439" s="1"/>
      <c r="M439" s="1"/>
      <c r="N439" s="1"/>
      <c r="O439" s="1"/>
      <c r="P439" s="1"/>
      <c r="Q439" s="1"/>
      <c r="R439" s="1"/>
      <c r="S439" s="1"/>
      <c r="T439" s="1"/>
      <c r="U439" s="1"/>
      <c r="V439" s="1"/>
      <c r="W439" s="1"/>
      <c r="X439" s="1"/>
      <c r="Y439" s="1"/>
      <c r="Z439" s="1"/>
    </row>
    <row r="440" spans="1:26" ht="39.75" hidden="1" customHeight="1">
      <c r="A440" s="585" t="s">
        <v>1104</v>
      </c>
      <c r="B440" s="1210" t="s">
        <v>2348</v>
      </c>
      <c r="C440" s="1049"/>
      <c r="D440" s="1049"/>
      <c r="E440" s="1049"/>
      <c r="F440" s="1049"/>
      <c r="G440" s="1049"/>
      <c r="H440" s="1"/>
      <c r="I440" s="1"/>
      <c r="J440" s="1"/>
      <c r="K440" s="1"/>
      <c r="L440" s="1"/>
      <c r="M440" s="1"/>
      <c r="N440" s="1"/>
      <c r="O440" s="1"/>
      <c r="P440" s="1"/>
      <c r="Q440" s="1"/>
      <c r="R440" s="1"/>
      <c r="S440" s="1"/>
      <c r="T440" s="1"/>
      <c r="U440" s="1"/>
      <c r="V440" s="1"/>
      <c r="W440" s="1"/>
      <c r="X440" s="1"/>
      <c r="Y440" s="1"/>
      <c r="Z440" s="1"/>
    </row>
    <row r="441" spans="1:26" ht="31.5" hidden="1">
      <c r="A441" s="583" t="s">
        <v>1107</v>
      </c>
      <c r="B441" s="437" t="s">
        <v>2349</v>
      </c>
      <c r="C441" s="441"/>
      <c r="D441" s="439"/>
      <c r="E441" s="440"/>
      <c r="F441" s="441"/>
      <c r="G441" s="441"/>
      <c r="H441" s="1"/>
      <c r="I441" s="1"/>
      <c r="J441" s="1"/>
      <c r="K441" s="1"/>
      <c r="L441" s="1"/>
      <c r="M441" s="1"/>
      <c r="N441" s="1"/>
      <c r="O441" s="1"/>
      <c r="P441" s="1"/>
      <c r="Q441" s="1"/>
      <c r="R441" s="1"/>
      <c r="S441" s="1"/>
      <c r="T441" s="1"/>
      <c r="U441" s="1"/>
      <c r="V441" s="1"/>
      <c r="W441" s="1"/>
      <c r="X441" s="1"/>
      <c r="Y441" s="1"/>
      <c r="Z441" s="1"/>
    </row>
    <row r="442" spans="1:26" ht="47.25" hidden="1">
      <c r="A442" s="583" t="s">
        <v>1110</v>
      </c>
      <c r="B442" s="437" t="s">
        <v>2350</v>
      </c>
      <c r="C442" s="441"/>
      <c r="D442" s="439"/>
      <c r="E442" s="440"/>
      <c r="F442" s="441"/>
      <c r="G442" s="441"/>
      <c r="H442" s="1"/>
      <c r="I442" s="1"/>
      <c r="J442" s="1"/>
      <c r="K442" s="1"/>
      <c r="L442" s="1"/>
      <c r="M442" s="1"/>
      <c r="N442" s="1"/>
      <c r="O442" s="1"/>
      <c r="P442" s="1"/>
      <c r="Q442" s="1"/>
      <c r="R442" s="1"/>
      <c r="S442" s="1"/>
      <c r="T442" s="1"/>
      <c r="U442" s="1"/>
      <c r="V442" s="1"/>
      <c r="W442" s="1"/>
      <c r="X442" s="1"/>
      <c r="Y442" s="1"/>
      <c r="Z442" s="1"/>
    </row>
    <row r="443" spans="1:26" ht="31.5" hidden="1">
      <c r="A443" s="583" t="s">
        <v>1113</v>
      </c>
      <c r="B443" s="437" t="s">
        <v>2352</v>
      </c>
      <c r="C443" s="441"/>
      <c r="D443" s="439"/>
      <c r="E443" s="440"/>
      <c r="F443" s="441"/>
      <c r="G443" s="441"/>
      <c r="H443" s="1"/>
      <c r="I443" s="1"/>
      <c r="J443" s="1"/>
      <c r="K443" s="1"/>
      <c r="L443" s="1"/>
      <c r="M443" s="1"/>
      <c r="N443" s="1"/>
      <c r="O443" s="1"/>
      <c r="P443" s="1"/>
      <c r="Q443" s="1"/>
      <c r="R443" s="1"/>
      <c r="S443" s="1"/>
      <c r="T443" s="1"/>
      <c r="U443" s="1"/>
      <c r="V443" s="1"/>
      <c r="W443" s="1"/>
      <c r="X443" s="1"/>
      <c r="Y443" s="1"/>
      <c r="Z443" s="1"/>
    </row>
    <row r="444" spans="1:26" ht="47.25" hidden="1">
      <c r="A444" s="583" t="s">
        <v>1116</v>
      </c>
      <c r="B444" s="437" t="s">
        <v>2353</v>
      </c>
      <c r="C444" s="441"/>
      <c r="D444" s="439"/>
      <c r="E444" s="440"/>
      <c r="F444" s="441"/>
      <c r="G444" s="441"/>
      <c r="H444" s="1"/>
      <c r="I444" s="1"/>
      <c r="J444" s="1"/>
      <c r="K444" s="1"/>
      <c r="L444" s="1"/>
      <c r="M444" s="1"/>
      <c r="N444" s="1"/>
      <c r="O444" s="1"/>
      <c r="P444" s="1"/>
      <c r="Q444" s="1"/>
      <c r="R444" s="1"/>
      <c r="S444" s="1"/>
      <c r="T444" s="1"/>
      <c r="U444" s="1"/>
      <c r="V444" s="1"/>
      <c r="W444" s="1"/>
      <c r="X444" s="1"/>
      <c r="Y444" s="1"/>
      <c r="Z444" s="1"/>
    </row>
    <row r="445" spans="1:26" ht="39.75" customHeight="1">
      <c r="A445" s="417" t="s">
        <v>1120</v>
      </c>
      <c r="B445" s="1210" t="s">
        <v>1121</v>
      </c>
      <c r="C445" s="1049"/>
      <c r="D445" s="1049"/>
      <c r="E445" s="1049"/>
      <c r="F445" s="1049"/>
      <c r="G445" s="1049"/>
      <c r="H445" s="110">
        <f>SUM(D446:D451)</f>
        <v>0</v>
      </c>
      <c r="I445" s="110">
        <f>COUNT(D446:D451)*2</f>
        <v>12</v>
      </c>
      <c r="J445" s="1"/>
      <c r="K445" s="1"/>
      <c r="L445" s="1"/>
      <c r="M445" s="1"/>
      <c r="N445" s="1"/>
      <c r="O445" s="1"/>
      <c r="P445" s="1"/>
      <c r="Q445" s="1"/>
      <c r="R445" s="1"/>
      <c r="S445" s="1"/>
      <c r="T445" s="1"/>
      <c r="U445" s="1"/>
      <c r="V445" s="1"/>
      <c r="W445" s="1"/>
      <c r="X445" s="1"/>
      <c r="Y445" s="1"/>
      <c r="Z445" s="1"/>
    </row>
    <row r="446" spans="1:26" ht="47.25">
      <c r="A446" s="413" t="s">
        <v>1123</v>
      </c>
      <c r="B446" s="437" t="s">
        <v>1124</v>
      </c>
      <c r="C446" s="437" t="s">
        <v>1536</v>
      </c>
      <c r="D446" s="446">
        <v>0</v>
      </c>
      <c r="E446" s="440" t="s">
        <v>350</v>
      </c>
      <c r="F446" s="441"/>
      <c r="G446" s="441"/>
      <c r="H446" s="110"/>
      <c r="I446" s="110"/>
      <c r="J446" s="1"/>
      <c r="K446" s="1"/>
      <c r="L446" s="1"/>
      <c r="M446" s="1"/>
      <c r="N446" s="1"/>
      <c r="O446" s="1"/>
      <c r="P446" s="1"/>
      <c r="Q446" s="1"/>
      <c r="R446" s="1"/>
      <c r="S446" s="1"/>
      <c r="T446" s="1"/>
      <c r="U446" s="1"/>
      <c r="V446" s="1"/>
      <c r="W446" s="1"/>
      <c r="X446" s="1"/>
      <c r="Y446" s="1"/>
      <c r="Z446" s="1"/>
    </row>
    <row r="447" spans="1:26" ht="45">
      <c r="A447" s="413"/>
      <c r="B447" s="441"/>
      <c r="C447" s="342" t="s">
        <v>2577</v>
      </c>
      <c r="D447" s="446">
        <v>0</v>
      </c>
      <c r="E447" s="440" t="s">
        <v>780</v>
      </c>
      <c r="F447" s="441"/>
      <c r="G447" s="441"/>
      <c r="H447" s="110"/>
      <c r="I447" s="110"/>
      <c r="J447" s="1"/>
      <c r="K447" s="1"/>
      <c r="L447" s="1"/>
      <c r="M447" s="1"/>
      <c r="N447" s="1"/>
      <c r="O447" s="1"/>
      <c r="P447" s="1"/>
      <c r="Q447" s="1"/>
      <c r="R447" s="1"/>
      <c r="S447" s="1"/>
      <c r="T447" s="1"/>
      <c r="U447" s="1"/>
      <c r="V447" s="1"/>
      <c r="W447" s="1"/>
      <c r="X447" s="1"/>
      <c r="Y447" s="1"/>
      <c r="Z447" s="1"/>
    </row>
    <row r="448" spans="1:26">
      <c r="A448" s="413"/>
      <c r="B448" s="441"/>
      <c r="C448" s="489" t="s">
        <v>1537</v>
      </c>
      <c r="D448" s="446">
        <v>0</v>
      </c>
      <c r="E448" s="440" t="s">
        <v>667</v>
      </c>
      <c r="F448" s="441"/>
      <c r="G448" s="441"/>
      <c r="H448" s="110"/>
      <c r="I448" s="110"/>
      <c r="J448" s="1"/>
      <c r="K448" s="1"/>
      <c r="L448" s="1"/>
      <c r="M448" s="1"/>
      <c r="N448" s="1"/>
      <c r="O448" s="1"/>
      <c r="P448" s="1"/>
      <c r="Q448" s="1"/>
      <c r="R448" s="1"/>
      <c r="S448" s="1"/>
      <c r="T448" s="1"/>
      <c r="U448" s="1"/>
      <c r="V448" s="1"/>
      <c r="W448" s="1"/>
      <c r="X448" s="1"/>
      <c r="Y448" s="1"/>
      <c r="Z448" s="1"/>
    </row>
    <row r="449" spans="1:26" ht="47.25">
      <c r="A449" s="413" t="s">
        <v>1125</v>
      </c>
      <c r="B449" s="437" t="s">
        <v>1126</v>
      </c>
      <c r="C449" s="342" t="s">
        <v>2364</v>
      </c>
      <c r="D449" s="446">
        <v>0</v>
      </c>
      <c r="E449" s="440" t="s">
        <v>137</v>
      </c>
      <c r="F449" s="441"/>
      <c r="G449" s="441"/>
      <c r="H449" s="110"/>
      <c r="I449" s="110"/>
      <c r="J449" s="1"/>
      <c r="K449" s="1"/>
      <c r="L449" s="1"/>
      <c r="M449" s="1"/>
      <c r="N449" s="1"/>
      <c r="O449" s="1"/>
      <c r="P449" s="1"/>
      <c r="Q449" s="1"/>
      <c r="R449" s="1"/>
      <c r="S449" s="1"/>
      <c r="T449" s="1"/>
      <c r="U449" s="1"/>
      <c r="V449" s="1"/>
      <c r="W449" s="1"/>
      <c r="X449" s="1"/>
      <c r="Y449" s="1"/>
      <c r="Z449" s="1"/>
    </row>
    <row r="450" spans="1:26" ht="30">
      <c r="A450" s="413"/>
      <c r="B450" s="437"/>
      <c r="C450" s="342" t="s">
        <v>2579</v>
      </c>
      <c r="D450" s="446">
        <v>0</v>
      </c>
      <c r="E450" s="440" t="s">
        <v>137</v>
      </c>
      <c r="F450" s="441"/>
      <c r="G450" s="441"/>
      <c r="H450" s="110"/>
      <c r="I450" s="110"/>
      <c r="J450" s="1"/>
      <c r="K450" s="1"/>
      <c r="L450" s="1"/>
      <c r="M450" s="1"/>
      <c r="N450" s="1"/>
      <c r="O450" s="1"/>
      <c r="P450" s="1"/>
      <c r="Q450" s="1"/>
      <c r="R450" s="1"/>
      <c r="S450" s="1"/>
      <c r="T450" s="1"/>
      <c r="U450" s="1"/>
      <c r="V450" s="1"/>
      <c r="W450" s="1"/>
      <c r="X450" s="1"/>
      <c r="Y450" s="1"/>
      <c r="Z450" s="1"/>
    </row>
    <row r="451" spans="1:26" ht="45">
      <c r="A451" s="413"/>
      <c r="B451" s="437"/>
      <c r="C451" s="342" t="s">
        <v>2367</v>
      </c>
      <c r="D451" s="446">
        <v>0</v>
      </c>
      <c r="E451" s="440" t="s">
        <v>137</v>
      </c>
      <c r="F451" s="441"/>
      <c r="G451" s="441"/>
      <c r="H451" s="110"/>
      <c r="I451" s="110"/>
      <c r="J451" s="1"/>
      <c r="K451" s="1"/>
      <c r="L451" s="1"/>
      <c r="M451" s="1"/>
      <c r="N451" s="1"/>
      <c r="O451" s="1"/>
      <c r="P451" s="1"/>
      <c r="Q451" s="1"/>
      <c r="R451" s="1"/>
      <c r="S451" s="1"/>
      <c r="T451" s="1"/>
      <c r="U451" s="1"/>
      <c r="V451" s="1"/>
      <c r="W451" s="1"/>
      <c r="X451" s="1"/>
      <c r="Y451" s="1"/>
      <c r="Z451" s="1"/>
    </row>
    <row r="452" spans="1:26" ht="28.5" hidden="1" customHeight="1">
      <c r="A452" s="583" t="s">
        <v>1127</v>
      </c>
      <c r="B452" s="484" t="s">
        <v>1130</v>
      </c>
      <c r="C452" s="441"/>
      <c r="D452" s="439"/>
      <c r="E452" s="440"/>
      <c r="F452" s="441"/>
      <c r="G452" s="441"/>
      <c r="H452" s="1"/>
      <c r="I452" s="1"/>
      <c r="J452" s="1"/>
      <c r="K452" s="1"/>
      <c r="L452" s="1"/>
      <c r="M452" s="1"/>
      <c r="N452" s="1"/>
      <c r="O452" s="1"/>
      <c r="P452" s="1"/>
      <c r="Q452" s="1"/>
      <c r="R452" s="1"/>
      <c r="S452" s="1"/>
      <c r="T452" s="1"/>
      <c r="U452" s="1"/>
      <c r="V452" s="1"/>
      <c r="W452" s="1"/>
      <c r="X452" s="1"/>
      <c r="Y452" s="1"/>
      <c r="Z452" s="1"/>
    </row>
    <row r="453" spans="1:26" ht="27" hidden="1" customHeight="1">
      <c r="A453" s="585" t="s">
        <v>1136</v>
      </c>
      <c r="B453" s="1210" t="s">
        <v>2374</v>
      </c>
      <c r="C453" s="1049"/>
      <c r="D453" s="1049"/>
      <c r="E453" s="1049"/>
      <c r="F453" s="1049"/>
      <c r="G453" s="1049"/>
      <c r="H453" s="1"/>
      <c r="I453" s="1"/>
      <c r="J453" s="1"/>
      <c r="K453" s="1"/>
      <c r="L453" s="1"/>
      <c r="M453" s="1"/>
      <c r="N453" s="1"/>
      <c r="O453" s="1"/>
      <c r="P453" s="1"/>
      <c r="Q453" s="1"/>
      <c r="R453" s="1"/>
      <c r="S453" s="1"/>
      <c r="T453" s="1"/>
      <c r="U453" s="1"/>
      <c r="V453" s="1"/>
      <c r="W453" s="1"/>
      <c r="X453" s="1"/>
      <c r="Y453" s="1"/>
      <c r="Z453" s="1"/>
    </row>
    <row r="454" spans="1:26" ht="29.25" hidden="1" customHeight="1">
      <c r="A454" s="583" t="s">
        <v>1142</v>
      </c>
      <c r="B454" s="437" t="s">
        <v>1143</v>
      </c>
      <c r="C454" s="437"/>
      <c r="D454" s="439"/>
      <c r="E454" s="440"/>
      <c r="F454" s="441"/>
      <c r="G454" s="441"/>
      <c r="H454" s="1"/>
      <c r="I454" s="1"/>
      <c r="J454" s="1"/>
      <c r="K454" s="1"/>
      <c r="L454" s="1"/>
      <c r="M454" s="1"/>
      <c r="N454" s="1"/>
      <c r="O454" s="1"/>
      <c r="P454" s="1"/>
      <c r="Q454" s="1"/>
      <c r="R454" s="1"/>
      <c r="S454" s="1"/>
      <c r="T454" s="1"/>
      <c r="U454" s="1"/>
      <c r="V454" s="1"/>
      <c r="W454" s="1"/>
      <c r="X454" s="1"/>
      <c r="Y454" s="1"/>
      <c r="Z454" s="1"/>
    </row>
    <row r="455" spans="1:26" ht="28.5" hidden="1" customHeight="1">
      <c r="A455" s="583" t="s">
        <v>1148</v>
      </c>
      <c r="B455" s="437" t="s">
        <v>2378</v>
      </c>
      <c r="C455" s="441"/>
      <c r="D455" s="439"/>
      <c r="E455" s="440"/>
      <c r="F455" s="441"/>
      <c r="G455" s="441"/>
      <c r="H455" s="1"/>
      <c r="I455" s="1"/>
      <c r="J455" s="1"/>
      <c r="K455" s="1"/>
      <c r="L455" s="1"/>
      <c r="M455" s="1"/>
      <c r="N455" s="1"/>
      <c r="O455" s="1"/>
      <c r="P455" s="1"/>
      <c r="Q455" s="1"/>
      <c r="R455" s="1"/>
      <c r="S455" s="1"/>
      <c r="T455" s="1"/>
      <c r="U455" s="1"/>
      <c r="V455" s="1"/>
      <c r="W455" s="1"/>
      <c r="X455" s="1"/>
      <c r="Y455" s="1"/>
      <c r="Z455" s="1"/>
    </row>
    <row r="456" spans="1:26" ht="30" hidden="1" customHeight="1">
      <c r="A456" s="583" t="s">
        <v>1170</v>
      </c>
      <c r="B456" s="437" t="s">
        <v>2379</v>
      </c>
      <c r="C456" s="441"/>
      <c r="D456" s="439"/>
      <c r="E456" s="440"/>
      <c r="F456" s="441"/>
      <c r="G456" s="441"/>
      <c r="H456" s="1"/>
      <c r="I456" s="1"/>
      <c r="J456" s="1"/>
      <c r="K456" s="1"/>
      <c r="L456" s="1"/>
      <c r="M456" s="1"/>
      <c r="N456" s="1"/>
      <c r="O456" s="1"/>
      <c r="P456" s="1"/>
      <c r="Q456" s="1"/>
      <c r="R456" s="1"/>
      <c r="S456" s="1"/>
      <c r="T456" s="1"/>
      <c r="U456" s="1"/>
      <c r="V456" s="1"/>
      <c r="W456" s="1"/>
      <c r="X456" s="1"/>
      <c r="Y456" s="1"/>
      <c r="Z456" s="1"/>
    </row>
    <row r="457" spans="1:26" ht="30.75" hidden="1" customHeight="1">
      <c r="A457" s="583" t="s">
        <v>1175</v>
      </c>
      <c r="B457" s="437" t="s">
        <v>1176</v>
      </c>
      <c r="C457" s="441"/>
      <c r="D457" s="439"/>
      <c r="E457" s="440"/>
      <c r="F457" s="441"/>
      <c r="G457" s="441"/>
      <c r="H457" s="1"/>
      <c r="I457" s="1"/>
      <c r="J457" s="1"/>
      <c r="K457" s="1"/>
      <c r="L457" s="1"/>
      <c r="M457" s="1"/>
      <c r="N457" s="1"/>
      <c r="O457" s="1"/>
      <c r="P457" s="1"/>
      <c r="Q457" s="1"/>
      <c r="R457" s="1"/>
      <c r="S457" s="1"/>
      <c r="T457" s="1"/>
      <c r="U457" s="1"/>
      <c r="V457" s="1"/>
      <c r="W457" s="1"/>
      <c r="X457" s="1"/>
      <c r="Y457" s="1"/>
      <c r="Z457" s="1"/>
    </row>
    <row r="458" spans="1:26" ht="30.75" hidden="1" customHeight="1">
      <c r="A458" s="583" t="s">
        <v>1179</v>
      </c>
      <c r="B458" s="484" t="s">
        <v>1181</v>
      </c>
      <c r="C458" s="441"/>
      <c r="D458" s="439"/>
      <c r="E458" s="440"/>
      <c r="F458" s="441"/>
      <c r="G458" s="441"/>
      <c r="H458" s="1"/>
      <c r="I458" s="1"/>
      <c r="J458" s="1"/>
      <c r="K458" s="1"/>
      <c r="L458" s="1"/>
      <c r="M458" s="1"/>
      <c r="N458" s="1"/>
      <c r="O458" s="1"/>
      <c r="P458" s="1"/>
      <c r="Q458" s="1"/>
      <c r="R458" s="1"/>
      <c r="S458" s="1"/>
      <c r="T458" s="1"/>
      <c r="U458" s="1"/>
      <c r="V458" s="1"/>
      <c r="W458" s="1"/>
      <c r="X458" s="1"/>
      <c r="Y458" s="1"/>
      <c r="Z458" s="1"/>
    </row>
    <row r="459" spans="1:26" ht="30.75" hidden="1" customHeight="1">
      <c r="A459" s="583" t="s">
        <v>1186</v>
      </c>
      <c r="B459" s="308" t="s">
        <v>1187</v>
      </c>
      <c r="C459" s="441"/>
      <c r="D459" s="439"/>
      <c r="E459" s="440"/>
      <c r="F459" s="441"/>
      <c r="G459" s="441"/>
      <c r="H459" s="1"/>
      <c r="I459" s="1"/>
      <c r="J459" s="1"/>
      <c r="K459" s="1"/>
      <c r="L459" s="1"/>
      <c r="M459" s="1"/>
      <c r="N459" s="1"/>
      <c r="O459" s="1"/>
      <c r="P459" s="1"/>
      <c r="Q459" s="1"/>
      <c r="R459" s="1"/>
      <c r="S459" s="1"/>
      <c r="T459" s="1"/>
      <c r="U459" s="1"/>
      <c r="V459" s="1"/>
      <c r="W459" s="1"/>
      <c r="X459" s="1"/>
      <c r="Y459" s="1"/>
      <c r="Z459" s="1"/>
    </row>
    <row r="460" spans="1:26" ht="30" hidden="1" customHeight="1">
      <c r="A460" s="585" t="s">
        <v>1202</v>
      </c>
      <c r="B460" s="1210" t="s">
        <v>2381</v>
      </c>
      <c r="C460" s="1049"/>
      <c r="D460" s="1049"/>
      <c r="E460" s="1049"/>
      <c r="F460" s="1049"/>
      <c r="G460" s="1049"/>
      <c r="H460" s="1"/>
      <c r="I460" s="1"/>
      <c r="J460" s="1"/>
      <c r="K460" s="1"/>
      <c r="L460" s="1"/>
      <c r="M460" s="1"/>
      <c r="N460" s="1"/>
      <c r="O460" s="1"/>
      <c r="P460" s="1"/>
      <c r="Q460" s="1"/>
      <c r="R460" s="1"/>
      <c r="S460" s="1"/>
      <c r="T460" s="1"/>
      <c r="U460" s="1"/>
      <c r="V460" s="1"/>
      <c r="W460" s="1"/>
      <c r="X460" s="1"/>
      <c r="Y460" s="1"/>
      <c r="Z460" s="1"/>
    </row>
    <row r="461" spans="1:26" ht="30" hidden="1" customHeight="1">
      <c r="A461" s="583" t="s">
        <v>1209</v>
      </c>
      <c r="B461" s="437" t="s">
        <v>2388</v>
      </c>
      <c r="C461" s="441"/>
      <c r="D461" s="439"/>
      <c r="E461" s="440"/>
      <c r="F461" s="441"/>
      <c r="G461" s="441"/>
      <c r="H461" s="1"/>
      <c r="I461" s="1"/>
      <c r="J461" s="1"/>
      <c r="K461" s="1"/>
      <c r="L461" s="1"/>
      <c r="M461" s="1"/>
      <c r="N461" s="1"/>
      <c r="O461" s="1"/>
      <c r="P461" s="1"/>
      <c r="Q461" s="1"/>
      <c r="R461" s="1"/>
      <c r="S461" s="1"/>
      <c r="T461" s="1"/>
      <c r="U461" s="1"/>
      <c r="V461" s="1"/>
      <c r="W461" s="1"/>
      <c r="X461" s="1"/>
      <c r="Y461" s="1"/>
      <c r="Z461" s="1"/>
    </row>
    <row r="462" spans="1:26" ht="27" hidden="1" customHeight="1">
      <c r="A462" s="583" t="s">
        <v>1212</v>
      </c>
      <c r="B462" s="437" t="s">
        <v>1213</v>
      </c>
      <c r="C462" s="441"/>
      <c r="D462" s="439"/>
      <c r="E462" s="440"/>
      <c r="F462" s="441"/>
      <c r="G462" s="441"/>
      <c r="H462" s="1"/>
      <c r="I462" s="1"/>
      <c r="J462" s="1"/>
      <c r="K462" s="1"/>
      <c r="L462" s="1"/>
      <c r="M462" s="1"/>
      <c r="N462" s="1"/>
      <c r="O462" s="1"/>
      <c r="P462" s="1"/>
      <c r="Q462" s="1"/>
      <c r="R462" s="1"/>
      <c r="S462" s="1"/>
      <c r="T462" s="1"/>
      <c r="U462" s="1"/>
      <c r="V462" s="1"/>
      <c r="W462" s="1"/>
      <c r="X462" s="1"/>
      <c r="Y462" s="1"/>
      <c r="Z462" s="1"/>
    </row>
    <row r="463" spans="1:26" ht="30.75" hidden="1" customHeight="1">
      <c r="A463" s="583" t="s">
        <v>1215</v>
      </c>
      <c r="B463" s="437" t="s">
        <v>2402</v>
      </c>
      <c r="C463" s="441"/>
      <c r="D463" s="439"/>
      <c r="E463" s="440"/>
      <c r="F463" s="441"/>
      <c r="G463" s="441"/>
      <c r="H463" s="1"/>
      <c r="I463" s="1"/>
      <c r="J463" s="1"/>
      <c r="K463" s="1"/>
      <c r="L463" s="1"/>
      <c r="M463" s="1"/>
      <c r="N463" s="1"/>
      <c r="O463" s="1"/>
      <c r="P463" s="1"/>
      <c r="Q463" s="1"/>
      <c r="R463" s="1"/>
      <c r="S463" s="1"/>
      <c r="T463" s="1"/>
      <c r="U463" s="1"/>
      <c r="V463" s="1"/>
      <c r="W463" s="1"/>
      <c r="X463" s="1"/>
      <c r="Y463" s="1"/>
      <c r="Z463" s="1"/>
    </row>
    <row r="464" spans="1:26" ht="32.25" hidden="1" customHeight="1">
      <c r="A464" s="583" t="s">
        <v>1221</v>
      </c>
      <c r="B464" s="437" t="s">
        <v>1223</v>
      </c>
      <c r="C464" s="441"/>
      <c r="D464" s="439"/>
      <c r="E464" s="440"/>
      <c r="F464" s="441"/>
      <c r="G464" s="441"/>
      <c r="H464" s="1"/>
      <c r="I464" s="1"/>
      <c r="J464" s="1"/>
      <c r="K464" s="1"/>
      <c r="L464" s="1"/>
      <c r="M464" s="1"/>
      <c r="N464" s="1"/>
      <c r="O464" s="1"/>
      <c r="P464" s="1"/>
      <c r="Q464" s="1"/>
      <c r="R464" s="1"/>
      <c r="S464" s="1"/>
      <c r="T464" s="1"/>
      <c r="U464" s="1"/>
      <c r="V464" s="1"/>
      <c r="W464" s="1"/>
      <c r="X464" s="1"/>
      <c r="Y464" s="1"/>
      <c r="Z464" s="1"/>
    </row>
    <row r="465" spans="1:26" ht="29.25" hidden="1" customHeight="1">
      <c r="A465" s="585" t="s">
        <v>1224</v>
      </c>
      <c r="B465" s="1210" t="s">
        <v>2410</v>
      </c>
      <c r="C465" s="1049"/>
      <c r="D465" s="1049"/>
      <c r="E465" s="1049"/>
      <c r="F465" s="1049"/>
      <c r="G465" s="1049"/>
      <c r="H465" s="1"/>
      <c r="I465" s="1"/>
      <c r="J465" s="1"/>
      <c r="K465" s="1"/>
      <c r="L465" s="1"/>
      <c r="M465" s="1"/>
      <c r="N465" s="1"/>
      <c r="O465" s="1"/>
      <c r="P465" s="1"/>
      <c r="Q465" s="1"/>
      <c r="R465" s="1"/>
      <c r="S465" s="1"/>
      <c r="T465" s="1"/>
      <c r="U465" s="1"/>
      <c r="V465" s="1"/>
      <c r="W465" s="1"/>
      <c r="X465" s="1"/>
      <c r="Y465" s="1"/>
      <c r="Z465" s="1"/>
    </row>
    <row r="466" spans="1:26" ht="27" hidden="1" customHeight="1">
      <c r="A466" s="583" t="s">
        <v>1229</v>
      </c>
      <c r="B466" s="437" t="s">
        <v>2412</v>
      </c>
      <c r="C466" s="441"/>
      <c r="D466" s="439"/>
      <c r="E466" s="440"/>
      <c r="F466" s="441"/>
      <c r="G466" s="441"/>
      <c r="H466" s="1"/>
      <c r="I466" s="1"/>
      <c r="J466" s="1"/>
      <c r="K466" s="1"/>
      <c r="L466" s="1"/>
      <c r="M466" s="1"/>
      <c r="N466" s="1"/>
      <c r="O466" s="1"/>
      <c r="P466" s="1"/>
      <c r="Q466" s="1"/>
      <c r="R466" s="1"/>
      <c r="S466" s="1"/>
      <c r="T466" s="1"/>
      <c r="U466" s="1"/>
      <c r="V466" s="1"/>
      <c r="W466" s="1"/>
      <c r="X466" s="1"/>
      <c r="Y466" s="1"/>
      <c r="Z466" s="1"/>
    </row>
    <row r="467" spans="1:26" ht="27" hidden="1" customHeight="1">
      <c r="A467" s="583" t="s">
        <v>1232</v>
      </c>
      <c r="B467" s="437" t="s">
        <v>2415</v>
      </c>
      <c r="C467" s="441"/>
      <c r="D467" s="439"/>
      <c r="E467" s="440"/>
      <c r="F467" s="441"/>
      <c r="G467" s="441"/>
      <c r="H467" s="1"/>
      <c r="I467" s="1"/>
      <c r="J467" s="1"/>
      <c r="K467" s="1"/>
      <c r="L467" s="1"/>
      <c r="M467" s="1"/>
      <c r="N467" s="1"/>
      <c r="O467" s="1"/>
      <c r="P467" s="1"/>
      <c r="Q467" s="1"/>
      <c r="R467" s="1"/>
      <c r="S467" s="1"/>
      <c r="T467" s="1"/>
      <c r="U467" s="1"/>
      <c r="V467" s="1"/>
      <c r="W467" s="1"/>
      <c r="X467" s="1"/>
      <c r="Y467" s="1"/>
      <c r="Z467" s="1"/>
    </row>
    <row r="468" spans="1:26" ht="29.25" hidden="1" customHeight="1">
      <c r="A468" s="583" t="s">
        <v>1234</v>
      </c>
      <c r="B468" s="437" t="s">
        <v>1235</v>
      </c>
      <c r="C468" s="441"/>
      <c r="D468" s="439"/>
      <c r="E468" s="440"/>
      <c r="F468" s="441"/>
      <c r="G468" s="441"/>
      <c r="H468" s="1"/>
      <c r="I468" s="1"/>
      <c r="J468" s="1"/>
      <c r="K468" s="1"/>
      <c r="L468" s="1"/>
      <c r="M468" s="1"/>
      <c r="N468" s="1"/>
      <c r="O468" s="1"/>
      <c r="P468" s="1"/>
      <c r="Q468" s="1"/>
      <c r="R468" s="1"/>
      <c r="S468" s="1"/>
      <c r="T468" s="1"/>
      <c r="U468" s="1"/>
      <c r="V468" s="1"/>
      <c r="W468" s="1"/>
      <c r="X468" s="1"/>
      <c r="Y468" s="1"/>
      <c r="Z468" s="1"/>
    </row>
    <row r="469" spans="1:26" ht="28.5" hidden="1" customHeight="1">
      <c r="A469" s="583" t="s">
        <v>1236</v>
      </c>
      <c r="B469" s="437" t="s">
        <v>2419</v>
      </c>
      <c r="C469" s="441"/>
      <c r="D469" s="439"/>
      <c r="E469" s="440"/>
      <c r="F469" s="441"/>
      <c r="G469" s="441"/>
      <c r="H469" s="1"/>
      <c r="I469" s="1"/>
      <c r="J469" s="1"/>
      <c r="K469" s="1"/>
      <c r="L469" s="1"/>
      <c r="M469" s="1"/>
      <c r="N469" s="1"/>
      <c r="O469" s="1"/>
      <c r="P469" s="1"/>
      <c r="Q469" s="1"/>
      <c r="R469" s="1"/>
      <c r="S469" s="1"/>
      <c r="T469" s="1"/>
      <c r="U469" s="1"/>
      <c r="V469" s="1"/>
      <c r="W469" s="1"/>
      <c r="X469" s="1"/>
      <c r="Y469" s="1"/>
      <c r="Z469" s="1"/>
    </row>
    <row r="470" spans="1:26" ht="29.25" hidden="1" customHeight="1">
      <c r="A470" s="583" t="s">
        <v>1238</v>
      </c>
      <c r="B470" s="437" t="s">
        <v>1239</v>
      </c>
      <c r="C470" s="441"/>
      <c r="D470" s="439"/>
      <c r="E470" s="440"/>
      <c r="F470" s="441"/>
      <c r="G470" s="441"/>
      <c r="H470" s="1"/>
      <c r="I470" s="1"/>
      <c r="J470" s="1"/>
      <c r="K470" s="1"/>
      <c r="L470" s="1"/>
      <c r="M470" s="1"/>
      <c r="N470" s="1"/>
      <c r="O470" s="1"/>
      <c r="P470" s="1"/>
      <c r="Q470" s="1"/>
      <c r="R470" s="1"/>
      <c r="S470" s="1"/>
      <c r="T470" s="1"/>
      <c r="U470" s="1"/>
      <c r="V470" s="1"/>
      <c r="W470" s="1"/>
      <c r="X470" s="1"/>
      <c r="Y470" s="1"/>
      <c r="Z470" s="1"/>
    </row>
    <row r="471" spans="1:26" ht="39.75" customHeight="1">
      <c r="A471" s="417" t="s">
        <v>1242</v>
      </c>
      <c r="B471" s="1210" t="s">
        <v>1243</v>
      </c>
      <c r="C471" s="1049"/>
      <c r="D471" s="1049"/>
      <c r="E471" s="1049"/>
      <c r="F471" s="1049"/>
      <c r="G471" s="1049"/>
      <c r="H471" s="110">
        <f>SUM(D472:D477)</f>
        <v>0</v>
      </c>
      <c r="I471" s="110">
        <f>COUNT(D472:D477)*2</f>
        <v>12</v>
      </c>
      <c r="J471" s="1"/>
      <c r="K471" s="1"/>
      <c r="L471" s="1"/>
      <c r="M471" s="1"/>
      <c r="N471" s="1"/>
      <c r="O471" s="1"/>
      <c r="P471" s="1"/>
      <c r="Q471" s="1"/>
      <c r="R471" s="1"/>
      <c r="S471" s="1"/>
      <c r="T471" s="1"/>
      <c r="U471" s="1"/>
      <c r="V471" s="1"/>
      <c r="W471" s="1"/>
      <c r="X471" s="1"/>
      <c r="Y471" s="1"/>
      <c r="Z471" s="1"/>
    </row>
    <row r="472" spans="1:26" ht="47.25">
      <c r="A472" s="413" t="s">
        <v>1248</v>
      </c>
      <c r="B472" s="484" t="s">
        <v>1249</v>
      </c>
      <c r="C472" s="308" t="s">
        <v>2600</v>
      </c>
      <c r="D472" s="446">
        <v>0</v>
      </c>
      <c r="E472" s="454" t="s">
        <v>137</v>
      </c>
      <c r="F472" s="342" t="s">
        <v>2601</v>
      </c>
      <c r="G472" s="441"/>
      <c r="H472" s="110"/>
      <c r="I472" s="110"/>
      <c r="J472" s="1"/>
      <c r="K472" s="1"/>
      <c r="L472" s="1"/>
      <c r="M472" s="1"/>
      <c r="N472" s="1"/>
      <c r="O472" s="1"/>
      <c r="P472" s="1"/>
      <c r="Q472" s="1"/>
      <c r="R472" s="1"/>
      <c r="S472" s="1"/>
      <c r="T472" s="1"/>
      <c r="U472" s="1"/>
      <c r="V472" s="1"/>
      <c r="W472" s="1"/>
      <c r="X472" s="1"/>
      <c r="Y472" s="1"/>
      <c r="Z472" s="1"/>
    </row>
    <row r="473" spans="1:26" ht="75">
      <c r="A473" s="413" t="s">
        <v>1291</v>
      </c>
      <c r="B473" s="703" t="s">
        <v>1292</v>
      </c>
      <c r="C473" s="342" t="s">
        <v>2603</v>
      </c>
      <c r="D473" s="446">
        <v>0</v>
      </c>
      <c r="E473" s="454" t="s">
        <v>137</v>
      </c>
      <c r="F473" s="378" t="s">
        <v>5443</v>
      </c>
      <c r="G473" s="441"/>
      <c r="H473" s="110"/>
      <c r="I473" s="110"/>
      <c r="J473" s="1"/>
      <c r="K473" s="1"/>
      <c r="L473" s="1"/>
      <c r="M473" s="1"/>
      <c r="N473" s="1"/>
      <c r="O473" s="1"/>
      <c r="P473" s="1"/>
      <c r="Q473" s="1"/>
      <c r="R473" s="1"/>
      <c r="S473" s="1"/>
      <c r="T473" s="1"/>
      <c r="U473" s="1"/>
      <c r="V473" s="1"/>
      <c r="W473" s="1"/>
      <c r="X473" s="1"/>
      <c r="Y473" s="1"/>
      <c r="Z473" s="1"/>
    </row>
    <row r="474" spans="1:26" ht="63">
      <c r="A474" s="413" t="s">
        <v>1294</v>
      </c>
      <c r="B474" s="484" t="s">
        <v>1295</v>
      </c>
      <c r="C474" s="342" t="s">
        <v>2603</v>
      </c>
      <c r="D474" s="446">
        <v>0</v>
      </c>
      <c r="E474" s="454" t="s">
        <v>137</v>
      </c>
      <c r="F474" s="378" t="s">
        <v>5440</v>
      </c>
      <c r="G474" s="441"/>
      <c r="H474" s="110"/>
      <c r="I474" s="110"/>
      <c r="J474" s="1"/>
      <c r="K474" s="1"/>
      <c r="L474" s="1"/>
      <c r="M474" s="1"/>
      <c r="N474" s="1"/>
      <c r="O474" s="1"/>
      <c r="P474" s="1"/>
      <c r="Q474" s="1"/>
      <c r="R474" s="1"/>
      <c r="S474" s="1"/>
      <c r="T474" s="1"/>
      <c r="U474" s="1"/>
      <c r="V474" s="1"/>
      <c r="W474" s="1"/>
      <c r="X474" s="1"/>
      <c r="Y474" s="1"/>
      <c r="Z474" s="1"/>
    </row>
    <row r="475" spans="1:26" ht="47.25">
      <c r="A475" s="759" t="s">
        <v>1296</v>
      </c>
      <c r="B475" s="374" t="s">
        <v>5439</v>
      </c>
      <c r="C475" s="378" t="s">
        <v>2603</v>
      </c>
      <c r="D475" s="716">
        <v>0</v>
      </c>
      <c r="E475" s="709" t="s">
        <v>137</v>
      </c>
      <c r="F475" s="378" t="s">
        <v>5440</v>
      </c>
      <c r="G475" s="789"/>
      <c r="H475" s="110"/>
      <c r="I475" s="110"/>
      <c r="J475" s="1"/>
      <c r="K475" s="1"/>
      <c r="L475" s="1"/>
      <c r="M475" s="1"/>
      <c r="N475" s="1"/>
      <c r="O475" s="1"/>
      <c r="P475" s="1"/>
      <c r="Q475" s="1"/>
      <c r="R475" s="1"/>
      <c r="S475" s="1"/>
      <c r="T475" s="1"/>
      <c r="U475" s="1"/>
      <c r="V475" s="1"/>
      <c r="W475" s="1"/>
      <c r="X475" s="1"/>
      <c r="Y475" s="1"/>
      <c r="Z475" s="1"/>
    </row>
    <row r="476" spans="1:26" ht="47.25">
      <c r="A476" s="759" t="s">
        <v>1298</v>
      </c>
      <c r="B476" s="374" t="s">
        <v>5441</v>
      </c>
      <c r="C476" s="378" t="s">
        <v>2603</v>
      </c>
      <c r="D476" s="716">
        <v>0</v>
      </c>
      <c r="E476" s="709" t="s">
        <v>137</v>
      </c>
      <c r="F476" s="378" t="s">
        <v>5440</v>
      </c>
      <c r="G476" s="789"/>
      <c r="H476" s="110"/>
      <c r="I476" s="110"/>
      <c r="J476" s="1"/>
      <c r="K476" s="1"/>
      <c r="L476" s="1"/>
      <c r="M476" s="1"/>
      <c r="N476" s="1"/>
      <c r="O476" s="1"/>
      <c r="P476" s="1"/>
      <c r="Q476" s="1"/>
      <c r="R476" s="1"/>
      <c r="S476" s="1"/>
      <c r="T476" s="1"/>
      <c r="U476" s="1"/>
      <c r="V476" s="1"/>
      <c r="W476" s="1"/>
      <c r="X476" s="1"/>
      <c r="Y476" s="1"/>
      <c r="Z476" s="1"/>
    </row>
    <row r="477" spans="1:26" ht="47.25">
      <c r="A477" s="759" t="s">
        <v>1301</v>
      </c>
      <c r="B477" s="374" t="s">
        <v>5442</v>
      </c>
      <c r="C477" s="378" t="s">
        <v>2603</v>
      </c>
      <c r="D477" s="716">
        <v>0</v>
      </c>
      <c r="E477" s="709" t="s">
        <v>137</v>
      </c>
      <c r="F477" s="378" t="s">
        <v>5440</v>
      </c>
      <c r="G477" s="789"/>
      <c r="H477" s="110"/>
      <c r="I477" s="110"/>
      <c r="J477" s="1"/>
      <c r="K477" s="1"/>
      <c r="L477" s="1"/>
      <c r="M477" s="1"/>
      <c r="N477" s="1"/>
      <c r="O477" s="1"/>
      <c r="P477" s="1"/>
      <c r="Q477" s="1"/>
      <c r="R477" s="1"/>
      <c r="S477" s="1"/>
      <c r="T477" s="1"/>
      <c r="U477" s="1"/>
      <c r="V477" s="1"/>
      <c r="W477" s="1"/>
      <c r="X477" s="1"/>
      <c r="Y477" s="1"/>
      <c r="Z477" s="1"/>
    </row>
    <row r="478" spans="1:26" ht="78.75" hidden="1">
      <c r="A478" s="583" t="s">
        <v>1298</v>
      </c>
      <c r="B478" s="484" t="s">
        <v>1299</v>
      </c>
      <c r="C478" s="441"/>
      <c r="D478" s="439"/>
      <c r="E478" s="440"/>
      <c r="F478" s="441"/>
      <c r="G478" s="441"/>
      <c r="H478" s="1"/>
      <c r="I478" s="1"/>
      <c r="J478" s="1"/>
      <c r="K478" s="1"/>
      <c r="L478" s="1"/>
      <c r="M478" s="1"/>
      <c r="N478" s="1"/>
      <c r="O478" s="1"/>
      <c r="P478" s="1"/>
      <c r="Q478" s="1"/>
      <c r="R478" s="1"/>
      <c r="S478" s="1"/>
      <c r="T478" s="1"/>
      <c r="U478" s="1"/>
      <c r="V478" s="1"/>
      <c r="W478" s="1"/>
      <c r="X478" s="1"/>
      <c r="Y478" s="1"/>
      <c r="Z478" s="1"/>
    </row>
    <row r="479" spans="1:26" ht="63" hidden="1">
      <c r="A479" s="583" t="s">
        <v>1301</v>
      </c>
      <c r="B479" s="437" t="s">
        <v>1302</v>
      </c>
      <c r="C479" s="441"/>
      <c r="D479" s="439"/>
      <c r="E479" s="440"/>
      <c r="F479" s="441"/>
      <c r="G479" s="441"/>
      <c r="H479" s="1"/>
      <c r="I479" s="1"/>
      <c r="J479" s="1"/>
      <c r="K479" s="1"/>
      <c r="L479" s="1"/>
      <c r="M479" s="1"/>
      <c r="N479" s="1"/>
      <c r="O479" s="1"/>
      <c r="P479" s="1"/>
      <c r="Q479" s="1"/>
      <c r="R479" s="1"/>
      <c r="S479" s="1"/>
      <c r="T479" s="1"/>
      <c r="U479" s="1"/>
      <c r="V479" s="1"/>
      <c r="W479" s="1"/>
      <c r="X479" s="1"/>
      <c r="Y479" s="1"/>
      <c r="Z479" s="1"/>
    </row>
    <row r="480" spans="1:26" ht="63" hidden="1">
      <c r="A480" s="583" t="s">
        <v>1303</v>
      </c>
      <c r="B480" s="437" t="s">
        <v>1304</v>
      </c>
      <c r="C480" s="441"/>
      <c r="D480" s="439"/>
      <c r="E480" s="440"/>
      <c r="F480" s="441"/>
      <c r="G480" s="441"/>
      <c r="H480" s="1"/>
      <c r="I480" s="1"/>
      <c r="J480" s="1"/>
      <c r="K480" s="1"/>
      <c r="L480" s="1"/>
      <c r="M480" s="1"/>
      <c r="N480" s="1"/>
      <c r="O480" s="1"/>
      <c r="P480" s="1"/>
      <c r="Q480" s="1"/>
      <c r="R480" s="1"/>
      <c r="S480" s="1"/>
      <c r="T480" s="1"/>
      <c r="U480" s="1"/>
      <c r="V480" s="1"/>
      <c r="W480" s="1"/>
      <c r="X480" s="1"/>
      <c r="Y480" s="1"/>
      <c r="Z480" s="1"/>
    </row>
    <row r="481" spans="1:26" ht="39.75" hidden="1" customHeight="1">
      <c r="A481" s="585" t="s">
        <v>1305</v>
      </c>
      <c r="B481" s="1210" t="s">
        <v>2427</v>
      </c>
      <c r="C481" s="1049"/>
      <c r="D481" s="1049"/>
      <c r="E481" s="1049"/>
      <c r="F481" s="1049"/>
      <c r="G481" s="1049"/>
      <c r="H481" s="1"/>
      <c r="I481" s="1"/>
      <c r="J481" s="1"/>
      <c r="K481" s="1"/>
      <c r="L481" s="1"/>
      <c r="M481" s="1"/>
      <c r="N481" s="1"/>
      <c r="O481" s="1"/>
      <c r="P481" s="1"/>
      <c r="Q481" s="1"/>
      <c r="R481" s="1"/>
      <c r="S481" s="1"/>
      <c r="T481" s="1"/>
      <c r="U481" s="1"/>
      <c r="V481" s="1"/>
      <c r="W481" s="1"/>
      <c r="X481" s="1"/>
      <c r="Y481" s="1"/>
      <c r="Z481" s="1"/>
    </row>
    <row r="482" spans="1:26" ht="47.25" hidden="1">
      <c r="A482" s="583" t="s">
        <v>1310</v>
      </c>
      <c r="B482" s="437" t="s">
        <v>1311</v>
      </c>
      <c r="C482" s="441"/>
      <c r="D482" s="439"/>
      <c r="E482" s="440"/>
      <c r="F482" s="441"/>
      <c r="G482" s="441"/>
      <c r="H482" s="1"/>
      <c r="I482" s="1"/>
      <c r="J482" s="1"/>
      <c r="K482" s="1"/>
      <c r="L482" s="1"/>
      <c r="M482" s="1"/>
      <c r="N482" s="1"/>
      <c r="O482" s="1"/>
      <c r="P482" s="1"/>
      <c r="Q482" s="1"/>
      <c r="R482" s="1"/>
      <c r="S482" s="1"/>
      <c r="T482" s="1"/>
      <c r="U482" s="1"/>
      <c r="V482" s="1"/>
      <c r="W482" s="1"/>
      <c r="X482" s="1"/>
      <c r="Y482" s="1"/>
      <c r="Z482" s="1"/>
    </row>
    <row r="483" spans="1:26" ht="47.25" hidden="1">
      <c r="A483" s="583" t="s">
        <v>1313</v>
      </c>
      <c r="B483" s="437" t="s">
        <v>2428</v>
      </c>
      <c r="C483" s="441"/>
      <c r="D483" s="439"/>
      <c r="E483" s="440"/>
      <c r="F483" s="441"/>
      <c r="G483" s="441"/>
      <c r="H483" s="1"/>
      <c r="I483" s="1"/>
      <c r="J483" s="1"/>
      <c r="K483" s="1"/>
      <c r="L483" s="1"/>
      <c r="M483" s="1"/>
      <c r="N483" s="1"/>
      <c r="O483" s="1"/>
      <c r="P483" s="1"/>
      <c r="Q483" s="1"/>
      <c r="R483" s="1"/>
      <c r="S483" s="1"/>
      <c r="T483" s="1"/>
      <c r="U483" s="1"/>
      <c r="V483" s="1"/>
      <c r="W483" s="1"/>
      <c r="X483" s="1"/>
      <c r="Y483" s="1"/>
      <c r="Z483" s="1"/>
    </row>
    <row r="484" spans="1:26" ht="47.25" hidden="1">
      <c r="A484" s="583" t="s">
        <v>1315</v>
      </c>
      <c r="B484" s="437" t="s">
        <v>2430</v>
      </c>
      <c r="C484" s="441"/>
      <c r="D484" s="439"/>
      <c r="E484" s="440"/>
      <c r="F484" s="441"/>
      <c r="G484" s="441"/>
      <c r="H484" s="1"/>
      <c r="I484" s="1"/>
      <c r="J484" s="1"/>
      <c r="K484" s="1"/>
      <c r="L484" s="1"/>
      <c r="M484" s="1"/>
      <c r="N484" s="1"/>
      <c r="O484" s="1"/>
      <c r="P484" s="1"/>
      <c r="Q484" s="1"/>
      <c r="R484" s="1"/>
      <c r="S484" s="1"/>
      <c r="T484" s="1"/>
      <c r="U484" s="1"/>
      <c r="V484" s="1"/>
      <c r="W484" s="1"/>
      <c r="X484" s="1"/>
      <c r="Y484" s="1"/>
      <c r="Z484" s="1"/>
    </row>
    <row r="485" spans="1:26" ht="47.25" hidden="1">
      <c r="A485" s="583" t="s">
        <v>1317</v>
      </c>
      <c r="B485" s="437" t="s">
        <v>2432</v>
      </c>
      <c r="C485" s="441"/>
      <c r="D485" s="439"/>
      <c r="E485" s="440"/>
      <c r="F485" s="441"/>
      <c r="G485" s="441"/>
      <c r="H485" s="1"/>
      <c r="I485" s="1"/>
      <c r="J485" s="1"/>
      <c r="K485" s="1"/>
      <c r="L485" s="1"/>
      <c r="M485" s="1"/>
      <c r="N485" s="1"/>
      <c r="O485" s="1"/>
      <c r="P485" s="1"/>
      <c r="Q485" s="1"/>
      <c r="R485" s="1"/>
      <c r="S485" s="1"/>
      <c r="T485" s="1"/>
      <c r="U485" s="1"/>
      <c r="V485" s="1"/>
      <c r="W485" s="1"/>
      <c r="X485" s="1"/>
      <c r="Y485" s="1"/>
      <c r="Z485" s="1"/>
    </row>
    <row r="486" spans="1:26" ht="47.25" hidden="1">
      <c r="A486" s="583" t="s">
        <v>1319</v>
      </c>
      <c r="B486" s="437" t="s">
        <v>2434</v>
      </c>
      <c r="C486" s="441"/>
      <c r="D486" s="439"/>
      <c r="E486" s="440"/>
      <c r="F486" s="441"/>
      <c r="G486" s="441"/>
      <c r="H486" s="1"/>
      <c r="I486" s="1"/>
      <c r="J486" s="1"/>
      <c r="K486" s="1"/>
      <c r="L486" s="1"/>
      <c r="M486" s="1"/>
      <c r="N486" s="1"/>
      <c r="O486" s="1"/>
      <c r="P486" s="1"/>
      <c r="Q486" s="1"/>
      <c r="R486" s="1"/>
      <c r="S486" s="1"/>
      <c r="T486" s="1"/>
      <c r="U486" s="1"/>
      <c r="V486" s="1"/>
      <c r="W486" s="1"/>
      <c r="X486" s="1"/>
      <c r="Y486" s="1"/>
      <c r="Z486" s="1"/>
    </row>
    <row r="487" spans="1:26" ht="47.25" hidden="1">
      <c r="A487" s="583" t="s">
        <v>1321</v>
      </c>
      <c r="B487" s="437" t="s">
        <v>2435</v>
      </c>
      <c r="C487" s="441"/>
      <c r="D487" s="439"/>
      <c r="E487" s="440"/>
      <c r="F487" s="441"/>
      <c r="G487" s="441"/>
      <c r="H487" s="1"/>
      <c r="I487" s="1"/>
      <c r="J487" s="1"/>
      <c r="K487" s="1"/>
      <c r="L487" s="1"/>
      <c r="M487" s="1"/>
      <c r="N487" s="1"/>
      <c r="O487" s="1"/>
      <c r="P487" s="1"/>
      <c r="Q487" s="1"/>
      <c r="R487" s="1"/>
      <c r="S487" s="1"/>
      <c r="T487" s="1"/>
      <c r="U487" s="1"/>
      <c r="V487" s="1"/>
      <c r="W487" s="1"/>
      <c r="X487" s="1"/>
      <c r="Y487" s="1"/>
      <c r="Z487" s="1"/>
    </row>
    <row r="488" spans="1:26" ht="39.75" hidden="1" customHeight="1">
      <c r="A488" s="585" t="s">
        <v>1324</v>
      </c>
      <c r="B488" s="1210" t="s">
        <v>2436</v>
      </c>
      <c r="C488" s="1049"/>
      <c r="D488" s="1049"/>
      <c r="E488" s="1049"/>
      <c r="F488" s="1049"/>
      <c r="G488" s="1049"/>
      <c r="H488" s="1"/>
      <c r="I488" s="1"/>
      <c r="J488" s="1"/>
      <c r="K488" s="1"/>
      <c r="L488" s="1"/>
      <c r="M488" s="1"/>
      <c r="N488" s="1"/>
      <c r="O488" s="1"/>
      <c r="P488" s="1"/>
      <c r="Q488" s="1"/>
      <c r="R488" s="1"/>
      <c r="S488" s="1"/>
      <c r="T488" s="1"/>
      <c r="U488" s="1"/>
      <c r="V488" s="1"/>
      <c r="W488" s="1"/>
      <c r="X488" s="1"/>
      <c r="Y488" s="1"/>
      <c r="Z488" s="1"/>
    </row>
    <row r="489" spans="1:26" ht="31.5" hidden="1">
      <c r="A489" s="583" t="s">
        <v>1338</v>
      </c>
      <c r="B489" s="437" t="s">
        <v>2437</v>
      </c>
      <c r="C489" s="441"/>
      <c r="D489" s="439"/>
      <c r="E489" s="440"/>
      <c r="F489" s="441"/>
      <c r="G489" s="441"/>
      <c r="H489" s="1"/>
      <c r="I489" s="1"/>
      <c r="J489" s="1"/>
      <c r="K489" s="1"/>
      <c r="L489" s="1"/>
      <c r="M489" s="1"/>
      <c r="N489" s="1"/>
      <c r="O489" s="1"/>
      <c r="P489" s="1"/>
      <c r="Q489" s="1"/>
      <c r="R489" s="1"/>
      <c r="S489" s="1"/>
      <c r="T489" s="1"/>
      <c r="U489" s="1"/>
      <c r="V489" s="1"/>
      <c r="W489" s="1"/>
      <c r="X489" s="1"/>
      <c r="Y489" s="1"/>
      <c r="Z489" s="1"/>
    </row>
    <row r="490" spans="1:26" ht="31.5" hidden="1">
      <c r="A490" s="583" t="s">
        <v>1357</v>
      </c>
      <c r="B490" s="437" t="s">
        <v>2438</v>
      </c>
      <c r="C490" s="441"/>
      <c r="D490" s="439"/>
      <c r="E490" s="440"/>
      <c r="F490" s="441"/>
      <c r="G490" s="441"/>
      <c r="H490" s="1"/>
      <c r="I490" s="1"/>
      <c r="J490" s="1"/>
      <c r="K490" s="1"/>
      <c r="L490" s="1"/>
      <c r="M490" s="1"/>
      <c r="N490" s="1"/>
      <c r="O490" s="1"/>
      <c r="P490" s="1"/>
      <c r="Q490" s="1"/>
      <c r="R490" s="1"/>
      <c r="S490" s="1"/>
      <c r="T490" s="1"/>
      <c r="U490" s="1"/>
      <c r="V490" s="1"/>
      <c r="W490" s="1"/>
      <c r="X490" s="1"/>
      <c r="Y490" s="1"/>
      <c r="Z490" s="1"/>
    </row>
    <row r="491" spans="1:26" ht="31.5" hidden="1">
      <c r="A491" s="583" t="s">
        <v>1367</v>
      </c>
      <c r="B491" s="437" t="s">
        <v>2439</v>
      </c>
      <c r="C491" s="441"/>
      <c r="D491" s="439"/>
      <c r="E491" s="440"/>
      <c r="F491" s="441"/>
      <c r="G491" s="441"/>
      <c r="H491" s="1"/>
      <c r="I491" s="1"/>
      <c r="J491" s="1"/>
      <c r="K491" s="1"/>
      <c r="L491" s="1"/>
      <c r="M491" s="1"/>
      <c r="N491" s="1"/>
      <c r="O491" s="1"/>
      <c r="P491" s="1"/>
      <c r="Q491" s="1"/>
      <c r="R491" s="1"/>
      <c r="S491" s="1"/>
      <c r="T491" s="1"/>
      <c r="U491" s="1"/>
      <c r="V491" s="1"/>
      <c r="W491" s="1"/>
      <c r="X491" s="1"/>
      <c r="Y491" s="1"/>
      <c r="Z491" s="1"/>
    </row>
    <row r="492" spans="1:26" ht="31.5" hidden="1">
      <c r="A492" s="583" t="s">
        <v>1382</v>
      </c>
      <c r="B492" s="437" t="s">
        <v>2440</v>
      </c>
      <c r="C492" s="441"/>
      <c r="D492" s="439"/>
      <c r="E492" s="440"/>
      <c r="F492" s="441"/>
      <c r="G492" s="441"/>
      <c r="H492" s="1"/>
      <c r="I492" s="1"/>
      <c r="J492" s="1"/>
      <c r="K492" s="1"/>
      <c r="L492" s="1"/>
      <c r="M492" s="1"/>
      <c r="N492" s="1"/>
      <c r="O492" s="1"/>
      <c r="P492" s="1"/>
      <c r="Q492" s="1"/>
      <c r="R492" s="1"/>
      <c r="S492" s="1"/>
      <c r="T492" s="1"/>
      <c r="U492" s="1"/>
      <c r="V492" s="1"/>
      <c r="W492" s="1"/>
      <c r="X492" s="1"/>
      <c r="Y492" s="1"/>
      <c r="Z492" s="1"/>
    </row>
    <row r="493" spans="1:26" ht="39.75" hidden="1" customHeight="1">
      <c r="A493" s="585" t="s">
        <v>1398</v>
      </c>
      <c r="B493" s="1210" t="s">
        <v>2441</v>
      </c>
      <c r="C493" s="1049"/>
      <c r="D493" s="1049"/>
      <c r="E493" s="1049"/>
      <c r="F493" s="1049"/>
      <c r="G493" s="1049"/>
      <c r="H493" s="1"/>
      <c r="I493" s="1"/>
      <c r="J493" s="1"/>
      <c r="K493" s="1"/>
      <c r="L493" s="1"/>
      <c r="M493" s="1"/>
      <c r="N493" s="1"/>
      <c r="O493" s="1"/>
      <c r="P493" s="1"/>
      <c r="Q493" s="1"/>
      <c r="R493" s="1"/>
      <c r="S493" s="1"/>
      <c r="T493" s="1"/>
      <c r="U493" s="1"/>
      <c r="V493" s="1"/>
      <c r="W493" s="1"/>
      <c r="X493" s="1"/>
      <c r="Y493" s="1"/>
      <c r="Z493" s="1"/>
    </row>
    <row r="494" spans="1:26" ht="63" hidden="1">
      <c r="A494" s="583" t="s">
        <v>1403</v>
      </c>
      <c r="B494" s="437" t="s">
        <v>120</v>
      </c>
      <c r="C494" s="441"/>
      <c r="D494" s="439"/>
      <c r="E494" s="440"/>
      <c r="F494" s="441"/>
      <c r="G494" s="441"/>
      <c r="H494" s="1"/>
      <c r="I494" s="1"/>
      <c r="J494" s="1"/>
      <c r="K494" s="1"/>
      <c r="L494" s="1"/>
      <c r="M494" s="1"/>
      <c r="N494" s="1"/>
      <c r="O494" s="1"/>
      <c r="P494" s="1"/>
      <c r="Q494" s="1"/>
      <c r="R494" s="1"/>
      <c r="S494" s="1"/>
      <c r="T494" s="1"/>
      <c r="U494" s="1"/>
      <c r="V494" s="1"/>
      <c r="W494" s="1"/>
      <c r="X494" s="1"/>
      <c r="Y494" s="1"/>
      <c r="Z494" s="1"/>
    </row>
    <row r="495" spans="1:26" ht="63" hidden="1">
      <c r="A495" s="583" t="s">
        <v>1412</v>
      </c>
      <c r="B495" s="437" t="s">
        <v>122</v>
      </c>
      <c r="C495" s="441"/>
      <c r="D495" s="439"/>
      <c r="E495" s="440"/>
      <c r="F495" s="441"/>
      <c r="G495" s="441"/>
      <c r="H495" s="1"/>
      <c r="I495" s="1"/>
      <c r="J495" s="1"/>
      <c r="K495" s="1"/>
      <c r="L495" s="1"/>
      <c r="M495" s="1"/>
      <c r="N495" s="1"/>
      <c r="O495" s="1"/>
      <c r="P495" s="1"/>
      <c r="Q495" s="1"/>
      <c r="R495" s="1"/>
      <c r="S495" s="1"/>
      <c r="T495" s="1"/>
      <c r="U495" s="1"/>
      <c r="V495" s="1"/>
      <c r="W495" s="1"/>
      <c r="X495" s="1"/>
      <c r="Y495" s="1"/>
      <c r="Z495" s="1"/>
    </row>
    <row r="496" spans="1:26" ht="63" hidden="1">
      <c r="A496" s="583" t="s">
        <v>1419</v>
      </c>
      <c r="B496" s="437" t="s">
        <v>124</v>
      </c>
      <c r="C496" s="441"/>
      <c r="D496" s="439"/>
      <c r="E496" s="440"/>
      <c r="F496" s="441"/>
      <c r="G496" s="441"/>
      <c r="H496" s="1"/>
      <c r="I496" s="1"/>
      <c r="J496" s="1"/>
      <c r="K496" s="1"/>
      <c r="L496" s="1"/>
      <c r="M496" s="1"/>
      <c r="N496" s="1"/>
      <c r="O496" s="1"/>
      <c r="P496" s="1"/>
      <c r="Q496" s="1"/>
      <c r="R496" s="1"/>
      <c r="S496" s="1"/>
      <c r="T496" s="1"/>
      <c r="U496" s="1"/>
      <c r="V496" s="1"/>
      <c r="W496" s="1"/>
      <c r="X496" s="1"/>
      <c r="Y496" s="1"/>
      <c r="Z496" s="1"/>
    </row>
    <row r="497" spans="1:26" ht="47.25" hidden="1">
      <c r="A497" s="583" t="s">
        <v>1431</v>
      </c>
      <c r="B497" s="437" t="s">
        <v>126</v>
      </c>
      <c r="C497" s="441"/>
      <c r="D497" s="439"/>
      <c r="E497" s="440"/>
      <c r="F497" s="441"/>
      <c r="G497" s="441"/>
      <c r="H497" s="1"/>
      <c r="I497" s="1"/>
      <c r="J497" s="1"/>
      <c r="K497" s="1"/>
      <c r="L497" s="1"/>
      <c r="M497" s="1"/>
      <c r="N497" s="1"/>
      <c r="O497" s="1"/>
      <c r="P497" s="1"/>
      <c r="Q497" s="1"/>
      <c r="R497" s="1"/>
      <c r="S497" s="1"/>
      <c r="T497" s="1"/>
      <c r="U497" s="1"/>
      <c r="V497" s="1"/>
      <c r="W497" s="1"/>
      <c r="X497" s="1"/>
      <c r="Y497" s="1"/>
      <c r="Z497" s="1"/>
    </row>
    <row r="498" spans="1:26" ht="63" hidden="1">
      <c r="A498" s="583" t="s">
        <v>1451</v>
      </c>
      <c r="B498" s="437" t="s">
        <v>2006</v>
      </c>
      <c r="C498" s="441"/>
      <c r="D498" s="439"/>
      <c r="E498" s="440"/>
      <c r="F498" s="441"/>
      <c r="G498" s="441"/>
      <c r="H498" s="1"/>
      <c r="I498" s="1"/>
      <c r="J498" s="1"/>
      <c r="K498" s="1"/>
      <c r="L498" s="1"/>
      <c r="M498" s="1"/>
      <c r="N498" s="1"/>
      <c r="O498" s="1"/>
      <c r="P498" s="1"/>
      <c r="Q498" s="1"/>
      <c r="R498" s="1"/>
      <c r="S498" s="1"/>
      <c r="T498" s="1"/>
      <c r="U498" s="1"/>
      <c r="V498" s="1"/>
      <c r="W498" s="1"/>
      <c r="X498" s="1"/>
      <c r="Y498" s="1"/>
      <c r="Z498" s="1"/>
    </row>
    <row r="499" spans="1:26" ht="47.25" hidden="1">
      <c r="A499" s="583" t="s">
        <v>1454</v>
      </c>
      <c r="B499" s="437" t="s">
        <v>130</v>
      </c>
      <c r="C499" s="441"/>
      <c r="D499" s="439"/>
      <c r="E499" s="440"/>
      <c r="F499" s="441"/>
      <c r="G499" s="441"/>
      <c r="H499" s="1"/>
      <c r="I499" s="1"/>
      <c r="J499" s="1"/>
      <c r="K499" s="1"/>
      <c r="L499" s="1"/>
      <c r="M499" s="1"/>
      <c r="N499" s="1"/>
      <c r="O499" s="1"/>
      <c r="P499" s="1"/>
      <c r="Q499" s="1"/>
      <c r="R499" s="1"/>
      <c r="S499" s="1"/>
      <c r="T499" s="1"/>
      <c r="U499" s="1"/>
      <c r="V499" s="1"/>
      <c r="W499" s="1"/>
      <c r="X499" s="1"/>
      <c r="Y499" s="1"/>
      <c r="Z499" s="1"/>
    </row>
    <row r="500" spans="1:26" ht="63" hidden="1">
      <c r="A500" s="583" t="s">
        <v>1459</v>
      </c>
      <c r="B500" s="437" t="s">
        <v>133</v>
      </c>
      <c r="C500" s="441"/>
      <c r="D500" s="439"/>
      <c r="E500" s="440"/>
      <c r="F500" s="441"/>
      <c r="G500" s="441"/>
      <c r="H500" s="1"/>
      <c r="I500" s="1"/>
      <c r="J500" s="1"/>
      <c r="K500" s="1"/>
      <c r="L500" s="1"/>
      <c r="M500" s="1"/>
      <c r="N500" s="1"/>
      <c r="O500" s="1"/>
      <c r="P500" s="1"/>
      <c r="Q500" s="1"/>
      <c r="R500" s="1"/>
      <c r="S500" s="1"/>
      <c r="T500" s="1"/>
      <c r="U500" s="1"/>
      <c r="V500" s="1"/>
      <c r="W500" s="1"/>
      <c r="X500" s="1"/>
      <c r="Y500" s="1"/>
      <c r="Z500" s="1"/>
    </row>
    <row r="501" spans="1:26" ht="110.25" hidden="1">
      <c r="A501" s="583" t="s">
        <v>1463</v>
      </c>
      <c r="B501" s="437" t="s">
        <v>2442</v>
      </c>
      <c r="C501" s="441"/>
      <c r="D501" s="439"/>
      <c r="E501" s="440"/>
      <c r="F501" s="441"/>
      <c r="G501" s="441"/>
      <c r="H501" s="1"/>
      <c r="I501" s="1"/>
      <c r="J501" s="1"/>
      <c r="K501" s="1"/>
      <c r="L501" s="1"/>
      <c r="M501" s="1"/>
      <c r="N501" s="1"/>
      <c r="O501" s="1"/>
      <c r="P501" s="1"/>
      <c r="Q501" s="1"/>
      <c r="R501" s="1"/>
      <c r="S501" s="1"/>
      <c r="T501" s="1"/>
      <c r="U501" s="1"/>
      <c r="V501" s="1"/>
      <c r="W501" s="1"/>
      <c r="X501" s="1"/>
      <c r="Y501" s="1"/>
      <c r="Z501" s="1"/>
    </row>
    <row r="502" spans="1:26" ht="47.25" hidden="1">
      <c r="A502" s="583" t="s">
        <v>1465</v>
      </c>
      <c r="B502" s="437" t="s">
        <v>2443</v>
      </c>
      <c r="C502" s="441"/>
      <c r="D502" s="439"/>
      <c r="E502" s="440"/>
      <c r="F502" s="441"/>
      <c r="G502" s="441"/>
      <c r="H502" s="1"/>
      <c r="I502" s="1"/>
      <c r="J502" s="1"/>
      <c r="K502" s="1"/>
      <c r="L502" s="1"/>
      <c r="M502" s="1"/>
      <c r="N502" s="1"/>
      <c r="O502" s="1"/>
      <c r="P502" s="1"/>
      <c r="Q502" s="1"/>
      <c r="R502" s="1"/>
      <c r="S502" s="1"/>
      <c r="T502" s="1"/>
      <c r="U502" s="1"/>
      <c r="V502" s="1"/>
      <c r="W502" s="1"/>
      <c r="X502" s="1"/>
      <c r="Y502" s="1"/>
      <c r="Z502" s="1"/>
    </row>
    <row r="503" spans="1:26" ht="63" hidden="1">
      <c r="A503" s="583" t="s">
        <v>1467</v>
      </c>
      <c r="B503" s="437" t="s">
        <v>2444</v>
      </c>
      <c r="C503" s="441"/>
      <c r="D503" s="439"/>
      <c r="E503" s="440"/>
      <c r="F503" s="441"/>
      <c r="G503" s="441"/>
      <c r="H503" s="1"/>
      <c r="I503" s="1"/>
      <c r="J503" s="1"/>
      <c r="K503" s="1"/>
      <c r="L503" s="1"/>
      <c r="M503" s="1"/>
      <c r="N503" s="1"/>
      <c r="O503" s="1"/>
      <c r="P503" s="1"/>
      <c r="Q503" s="1"/>
      <c r="R503" s="1"/>
      <c r="S503" s="1"/>
      <c r="T503" s="1"/>
      <c r="U503" s="1"/>
      <c r="V503" s="1"/>
      <c r="W503" s="1"/>
      <c r="X503" s="1"/>
      <c r="Y503" s="1"/>
      <c r="Z503" s="1"/>
    </row>
    <row r="504" spans="1:26" ht="18.75">
      <c r="A504" s="584"/>
      <c r="B504" s="1211" t="s">
        <v>1471</v>
      </c>
      <c r="C504" s="1049"/>
      <c r="D504" s="1049"/>
      <c r="E504" s="1049"/>
      <c r="F504" s="1049"/>
      <c r="G504" s="590"/>
      <c r="H504" s="110">
        <f>H505+H513+H526+H535+H551+H568</f>
        <v>0</v>
      </c>
      <c r="I504" s="110">
        <f>I505+I513+I526+I535+I551+I568</f>
        <v>144</v>
      </c>
      <c r="J504" s="1"/>
      <c r="K504" s="1"/>
      <c r="L504" s="1"/>
      <c r="M504" s="1"/>
      <c r="N504" s="1"/>
      <c r="O504" s="1"/>
      <c r="P504" s="1"/>
      <c r="Q504" s="1"/>
      <c r="R504" s="1"/>
      <c r="S504" s="1"/>
      <c r="T504" s="1"/>
      <c r="U504" s="1"/>
      <c r="V504" s="1"/>
      <c r="W504" s="1"/>
      <c r="X504" s="1"/>
      <c r="Y504" s="1"/>
      <c r="Z504" s="1"/>
    </row>
    <row r="505" spans="1:26" ht="39.75" customHeight="1">
      <c r="A505" s="419" t="s">
        <v>1474</v>
      </c>
      <c r="B505" s="1210" t="s">
        <v>2446</v>
      </c>
      <c r="C505" s="1049"/>
      <c r="D505" s="1049"/>
      <c r="E505" s="1049"/>
      <c r="F505" s="1049"/>
      <c r="G505" s="1049"/>
      <c r="H505" s="110">
        <f>SUM(D507:D512)</f>
        <v>0</v>
      </c>
      <c r="I505" s="110">
        <f>COUNT(D507:D512)*2</f>
        <v>12</v>
      </c>
      <c r="J505" s="1"/>
      <c r="K505" s="1"/>
      <c r="L505" s="1"/>
      <c r="M505" s="1"/>
      <c r="N505" s="1"/>
      <c r="O505" s="1"/>
      <c r="P505" s="1"/>
      <c r="Q505" s="1"/>
      <c r="R505" s="1"/>
      <c r="S505" s="1"/>
      <c r="T505" s="1"/>
      <c r="U505" s="1"/>
      <c r="V505" s="1"/>
      <c r="W505" s="1"/>
      <c r="X505" s="1"/>
      <c r="Y505" s="1"/>
      <c r="Z505" s="1"/>
    </row>
    <row r="506" spans="1:26" ht="31.5" hidden="1">
      <c r="A506" s="591" t="s">
        <v>1476</v>
      </c>
      <c r="B506" s="437" t="s">
        <v>2447</v>
      </c>
      <c r="C506" s="565"/>
      <c r="D506" s="443"/>
      <c r="E506" s="454"/>
      <c r="F506" s="565"/>
      <c r="G506" s="565"/>
      <c r="H506" s="1"/>
      <c r="I506" s="1"/>
      <c r="J506" s="1"/>
      <c r="K506" s="1"/>
      <c r="L506" s="1"/>
      <c r="M506" s="1"/>
      <c r="N506" s="1"/>
      <c r="O506" s="1"/>
      <c r="P506" s="1"/>
      <c r="Q506" s="1"/>
      <c r="R506" s="1"/>
      <c r="S506" s="1"/>
      <c r="T506" s="1"/>
      <c r="U506" s="1"/>
      <c r="V506" s="1"/>
      <c r="W506" s="1"/>
      <c r="X506" s="1"/>
      <c r="Y506" s="1"/>
      <c r="Z506" s="1"/>
    </row>
    <row r="507" spans="1:26" ht="63">
      <c r="A507" s="592" t="s">
        <v>1479</v>
      </c>
      <c r="B507" s="437" t="s">
        <v>2448</v>
      </c>
      <c r="C507" s="487" t="s">
        <v>1649</v>
      </c>
      <c r="D507" s="446">
        <v>0</v>
      </c>
      <c r="E507" s="454" t="s">
        <v>137</v>
      </c>
      <c r="F507" s="487" t="s">
        <v>1651</v>
      </c>
      <c r="G507" s="565"/>
      <c r="H507" s="110"/>
      <c r="I507" s="110"/>
      <c r="J507" s="1"/>
      <c r="K507" s="1"/>
      <c r="L507" s="1"/>
      <c r="M507" s="1"/>
      <c r="N507" s="1"/>
      <c r="O507" s="1"/>
      <c r="P507" s="1"/>
      <c r="Q507" s="1"/>
      <c r="R507" s="1"/>
      <c r="S507" s="1"/>
      <c r="T507" s="1"/>
      <c r="U507" s="1"/>
      <c r="V507" s="1"/>
      <c r="W507" s="1"/>
      <c r="X507" s="1"/>
      <c r="Y507" s="1"/>
      <c r="Z507" s="1"/>
    </row>
    <row r="508" spans="1:26" ht="90">
      <c r="A508" s="592" t="s">
        <v>1481</v>
      </c>
      <c r="B508" s="437" t="s">
        <v>2450</v>
      </c>
      <c r="C508" s="487" t="s">
        <v>2531</v>
      </c>
      <c r="D508" s="488">
        <v>0</v>
      </c>
      <c r="E508" s="454" t="s">
        <v>137</v>
      </c>
      <c r="F508" s="487" t="s">
        <v>2532</v>
      </c>
      <c r="G508" s="565"/>
      <c r="H508" s="110"/>
      <c r="I508" s="110"/>
      <c r="J508" s="1"/>
      <c r="K508" s="1"/>
      <c r="L508" s="1"/>
      <c r="M508" s="1"/>
      <c r="N508" s="1"/>
      <c r="O508" s="1"/>
      <c r="P508" s="1"/>
      <c r="Q508" s="1"/>
      <c r="R508" s="1"/>
      <c r="S508" s="1"/>
      <c r="T508" s="1"/>
      <c r="U508" s="1"/>
      <c r="V508" s="1"/>
      <c r="W508" s="1"/>
      <c r="X508" s="1"/>
      <c r="Y508" s="1"/>
      <c r="Z508" s="1"/>
    </row>
    <row r="509" spans="1:26" ht="47.25">
      <c r="A509" s="592" t="s">
        <v>1484</v>
      </c>
      <c r="B509" s="437" t="s">
        <v>2451</v>
      </c>
      <c r="C509" s="489" t="s">
        <v>1488</v>
      </c>
      <c r="D509" s="488">
        <v>0</v>
      </c>
      <c r="E509" s="454" t="s">
        <v>137</v>
      </c>
      <c r="F509" s="487" t="s">
        <v>2533</v>
      </c>
      <c r="G509" s="565"/>
      <c r="H509" s="110"/>
      <c r="I509" s="110"/>
      <c r="J509" s="1"/>
      <c r="K509" s="1"/>
      <c r="L509" s="1"/>
      <c r="M509" s="1"/>
      <c r="N509" s="1"/>
      <c r="O509" s="1"/>
      <c r="P509" s="1"/>
      <c r="Q509" s="1"/>
      <c r="R509" s="1"/>
      <c r="S509" s="1"/>
      <c r="T509" s="1"/>
      <c r="U509" s="1"/>
      <c r="V509" s="1"/>
      <c r="W509" s="1"/>
      <c r="X509" s="1"/>
      <c r="Y509" s="1"/>
      <c r="Z509" s="1"/>
    </row>
    <row r="510" spans="1:26" ht="15.75">
      <c r="A510" s="592"/>
      <c r="B510" s="437"/>
      <c r="C510" s="489" t="s">
        <v>1491</v>
      </c>
      <c r="D510" s="488">
        <v>0</v>
      </c>
      <c r="E510" s="454" t="s">
        <v>137</v>
      </c>
      <c r="F510" s="454"/>
      <c r="G510" s="565"/>
      <c r="H510" s="110"/>
      <c r="I510" s="110"/>
      <c r="J510" s="1"/>
      <c r="K510" s="1"/>
      <c r="L510" s="1"/>
      <c r="M510" s="1"/>
      <c r="N510" s="1"/>
      <c r="O510" s="1"/>
      <c r="P510" s="1"/>
      <c r="Q510" s="1"/>
      <c r="R510" s="1"/>
      <c r="S510" s="1"/>
      <c r="T510" s="1"/>
      <c r="U510" s="1"/>
      <c r="V510" s="1"/>
      <c r="W510" s="1"/>
      <c r="X510" s="1"/>
      <c r="Y510" s="1"/>
      <c r="Z510" s="1"/>
    </row>
    <row r="511" spans="1:26" ht="63">
      <c r="A511" s="592" t="s">
        <v>1493</v>
      </c>
      <c r="B511" s="437" t="s">
        <v>2452</v>
      </c>
      <c r="C511" s="487" t="s">
        <v>1495</v>
      </c>
      <c r="D511" s="488">
        <v>0</v>
      </c>
      <c r="E511" s="454" t="s">
        <v>137</v>
      </c>
      <c r="F511" s="308" t="s">
        <v>1497</v>
      </c>
      <c r="G511" s="565"/>
      <c r="H511" s="110"/>
      <c r="I511" s="110"/>
      <c r="J511" s="1"/>
      <c r="K511" s="1"/>
      <c r="L511" s="1"/>
      <c r="M511" s="1"/>
      <c r="N511" s="1"/>
      <c r="O511" s="1"/>
      <c r="P511" s="1"/>
      <c r="Q511" s="1"/>
      <c r="R511" s="1"/>
      <c r="S511" s="1"/>
      <c r="T511" s="1"/>
      <c r="U511" s="1"/>
      <c r="V511" s="1"/>
      <c r="W511" s="1"/>
      <c r="X511" s="1"/>
      <c r="Y511" s="1"/>
      <c r="Z511" s="1"/>
    </row>
    <row r="512" spans="1:26" ht="31.5">
      <c r="A512" s="592" t="s">
        <v>1498</v>
      </c>
      <c r="B512" s="437" t="s">
        <v>2453</v>
      </c>
      <c r="C512" s="487" t="s">
        <v>1501</v>
      </c>
      <c r="D512" s="446">
        <v>0</v>
      </c>
      <c r="E512" s="454" t="s">
        <v>137</v>
      </c>
      <c r="F512" s="565"/>
      <c r="G512" s="565"/>
      <c r="H512" s="110"/>
      <c r="I512" s="110"/>
      <c r="J512" s="1"/>
      <c r="K512" s="1"/>
      <c r="L512" s="1"/>
      <c r="M512" s="1"/>
      <c r="N512" s="1"/>
      <c r="O512" s="1"/>
      <c r="P512" s="1"/>
      <c r="Q512" s="1"/>
      <c r="R512" s="1"/>
      <c r="S512" s="1"/>
      <c r="T512" s="1"/>
      <c r="U512" s="1"/>
      <c r="V512" s="1"/>
      <c r="W512" s="1"/>
      <c r="X512" s="1"/>
      <c r="Y512" s="1"/>
      <c r="Z512" s="1"/>
    </row>
    <row r="513" spans="1:26" ht="39.75" customHeight="1">
      <c r="A513" s="419" t="s">
        <v>1502</v>
      </c>
      <c r="B513" s="1210" t="s">
        <v>2454</v>
      </c>
      <c r="C513" s="1049"/>
      <c r="D513" s="1049"/>
      <c r="E513" s="1049"/>
      <c r="F513" s="1049"/>
      <c r="G513" s="1049"/>
      <c r="H513" s="110">
        <f>SUM(D514:D525)</f>
        <v>0</v>
      </c>
      <c r="I513" s="110">
        <f>COUNT(D514:D525)*2</f>
        <v>24</v>
      </c>
      <c r="J513" s="1"/>
      <c r="K513" s="1"/>
      <c r="L513" s="1"/>
      <c r="M513" s="1"/>
      <c r="N513" s="1"/>
      <c r="O513" s="1"/>
      <c r="P513" s="1"/>
      <c r="Q513" s="1"/>
      <c r="R513" s="1"/>
      <c r="S513" s="1"/>
      <c r="T513" s="1"/>
      <c r="U513" s="1"/>
      <c r="V513" s="1"/>
      <c r="W513" s="1"/>
      <c r="X513" s="1"/>
      <c r="Y513" s="1"/>
      <c r="Z513" s="1"/>
    </row>
    <row r="514" spans="1:26" ht="60">
      <c r="A514" s="592" t="s">
        <v>1505</v>
      </c>
      <c r="B514" s="437" t="s">
        <v>1506</v>
      </c>
      <c r="C514" s="489" t="s">
        <v>1507</v>
      </c>
      <c r="D514" s="446">
        <v>0</v>
      </c>
      <c r="E514" s="454" t="s">
        <v>183</v>
      </c>
      <c r="F514" s="342" t="s">
        <v>2604</v>
      </c>
      <c r="G514" s="565"/>
      <c r="H514" s="110"/>
      <c r="I514" s="110"/>
      <c r="J514" s="1"/>
      <c r="K514" s="1"/>
      <c r="L514" s="1"/>
      <c r="M514" s="1"/>
      <c r="N514" s="1"/>
      <c r="O514" s="1"/>
      <c r="P514" s="1"/>
      <c r="Q514" s="1"/>
      <c r="R514" s="1"/>
      <c r="S514" s="1"/>
      <c r="T514" s="1"/>
      <c r="U514" s="1"/>
      <c r="V514" s="1"/>
      <c r="W514" s="1"/>
      <c r="X514" s="1"/>
      <c r="Y514" s="1"/>
      <c r="Z514" s="1"/>
    </row>
    <row r="515" spans="1:26" ht="45">
      <c r="A515" s="592"/>
      <c r="B515" s="437"/>
      <c r="C515" s="489" t="s">
        <v>1509</v>
      </c>
      <c r="D515" s="446">
        <v>0</v>
      </c>
      <c r="E515" s="454" t="s">
        <v>264</v>
      </c>
      <c r="F515" s="342" t="s">
        <v>1510</v>
      </c>
      <c r="G515" s="565"/>
      <c r="H515" s="110"/>
      <c r="I515" s="110"/>
      <c r="J515" s="1"/>
      <c r="K515" s="1"/>
      <c r="L515" s="1"/>
      <c r="M515" s="1"/>
      <c r="N515" s="1"/>
      <c r="O515" s="1"/>
      <c r="P515" s="1"/>
      <c r="Q515" s="1"/>
      <c r="R515" s="1"/>
      <c r="S515" s="1"/>
      <c r="T515" s="1"/>
      <c r="U515" s="1"/>
      <c r="V515" s="1"/>
      <c r="W515" s="1"/>
      <c r="X515" s="1"/>
      <c r="Y515" s="1"/>
      <c r="Z515" s="1"/>
    </row>
    <row r="516" spans="1:26" ht="60">
      <c r="A516" s="592"/>
      <c r="B516" s="437"/>
      <c r="C516" s="489" t="s">
        <v>1511</v>
      </c>
      <c r="D516" s="446">
        <v>0</v>
      </c>
      <c r="E516" s="454" t="s">
        <v>264</v>
      </c>
      <c r="F516" s="342" t="s">
        <v>1513</v>
      </c>
      <c r="G516" s="565"/>
      <c r="H516" s="110"/>
      <c r="I516" s="110"/>
      <c r="J516" s="1"/>
      <c r="K516" s="1"/>
      <c r="L516" s="1"/>
      <c r="M516" s="1"/>
      <c r="N516" s="1"/>
      <c r="O516" s="1"/>
      <c r="P516" s="1"/>
      <c r="Q516" s="1"/>
      <c r="R516" s="1"/>
      <c r="S516" s="1"/>
      <c r="T516" s="1"/>
      <c r="U516" s="1"/>
      <c r="V516" s="1"/>
      <c r="W516" s="1"/>
      <c r="X516" s="1"/>
      <c r="Y516" s="1"/>
      <c r="Z516" s="1"/>
    </row>
    <row r="517" spans="1:26" ht="75">
      <c r="A517" s="592"/>
      <c r="B517" s="437"/>
      <c r="C517" s="489" t="s">
        <v>1516</v>
      </c>
      <c r="D517" s="446">
        <v>0</v>
      </c>
      <c r="E517" s="454" t="s">
        <v>264</v>
      </c>
      <c r="F517" s="342" t="s">
        <v>2606</v>
      </c>
      <c r="G517" s="565"/>
      <c r="H517" s="110"/>
      <c r="I517" s="110"/>
      <c r="J517" s="1"/>
      <c r="K517" s="1"/>
      <c r="L517" s="1"/>
      <c r="M517" s="1"/>
      <c r="N517" s="1"/>
      <c r="O517" s="1"/>
      <c r="P517" s="1"/>
      <c r="Q517" s="1"/>
      <c r="R517" s="1"/>
      <c r="S517" s="1"/>
      <c r="T517" s="1"/>
      <c r="U517" s="1"/>
      <c r="V517" s="1"/>
      <c r="W517" s="1"/>
      <c r="X517" s="1"/>
      <c r="Y517" s="1"/>
      <c r="Z517" s="1"/>
    </row>
    <row r="518" spans="1:26" ht="75">
      <c r="A518" s="592"/>
      <c r="B518" s="437"/>
      <c r="C518" s="489" t="s">
        <v>1520</v>
      </c>
      <c r="D518" s="446">
        <v>0</v>
      </c>
      <c r="E518" s="454" t="s">
        <v>183</v>
      </c>
      <c r="F518" s="342" t="s">
        <v>1521</v>
      </c>
      <c r="G518" s="565"/>
      <c r="H518" s="110"/>
      <c r="I518" s="110"/>
      <c r="J518" s="1"/>
      <c r="K518" s="1"/>
      <c r="L518" s="1"/>
      <c r="M518" s="1"/>
      <c r="N518" s="1"/>
      <c r="O518" s="1"/>
      <c r="P518" s="1"/>
      <c r="Q518" s="1"/>
      <c r="R518" s="1"/>
      <c r="S518" s="1"/>
      <c r="T518" s="1"/>
      <c r="U518" s="1"/>
      <c r="V518" s="1"/>
      <c r="W518" s="1"/>
      <c r="X518" s="1"/>
      <c r="Y518" s="1"/>
      <c r="Z518" s="1"/>
    </row>
    <row r="519" spans="1:26" ht="15.75">
      <c r="A519" s="592"/>
      <c r="B519" s="437"/>
      <c r="C519" s="503" t="s">
        <v>2457</v>
      </c>
      <c r="D519" s="446">
        <v>0</v>
      </c>
      <c r="E519" s="454" t="s">
        <v>183</v>
      </c>
      <c r="F519" s="342"/>
      <c r="G519" s="565"/>
      <c r="H519" s="110"/>
      <c r="I519" s="110"/>
      <c r="J519" s="1"/>
      <c r="K519" s="1"/>
      <c r="L519" s="1"/>
      <c r="M519" s="1"/>
      <c r="N519" s="1"/>
      <c r="O519" s="1"/>
      <c r="P519" s="1"/>
      <c r="Q519" s="1"/>
      <c r="R519" s="1"/>
      <c r="S519" s="1"/>
      <c r="T519" s="1"/>
      <c r="U519" s="1"/>
      <c r="V519" s="1"/>
      <c r="W519" s="1"/>
      <c r="X519" s="1"/>
      <c r="Y519" s="1"/>
      <c r="Z519" s="1"/>
    </row>
    <row r="520" spans="1:26" ht="30">
      <c r="A520" s="592"/>
      <c r="B520" s="437"/>
      <c r="C520" s="503" t="s">
        <v>2458</v>
      </c>
      <c r="D520" s="446">
        <v>0</v>
      </c>
      <c r="E520" s="454" t="s">
        <v>183</v>
      </c>
      <c r="F520" s="342"/>
      <c r="G520" s="565"/>
      <c r="H520" s="110"/>
      <c r="I520" s="110"/>
      <c r="J520" s="1"/>
      <c r="K520" s="1"/>
      <c r="L520" s="1"/>
      <c r="M520" s="1"/>
      <c r="N520" s="1"/>
      <c r="O520" s="1"/>
      <c r="P520" s="1"/>
      <c r="Q520" s="1"/>
      <c r="R520" s="1"/>
      <c r="S520" s="1"/>
      <c r="T520" s="1"/>
      <c r="U520" s="1"/>
      <c r="V520" s="1"/>
      <c r="W520" s="1"/>
      <c r="X520" s="1"/>
      <c r="Y520" s="1"/>
      <c r="Z520" s="1"/>
    </row>
    <row r="521" spans="1:26" ht="63">
      <c r="A521" s="592" t="s">
        <v>1522</v>
      </c>
      <c r="B521" s="437" t="s">
        <v>2459</v>
      </c>
      <c r="C521" s="489" t="s">
        <v>1524</v>
      </c>
      <c r="D521" s="446">
        <v>0</v>
      </c>
      <c r="E521" s="454" t="s">
        <v>87</v>
      </c>
      <c r="F521" s="342" t="s">
        <v>1525</v>
      </c>
      <c r="G521" s="565"/>
      <c r="H521" s="110"/>
      <c r="I521" s="110"/>
      <c r="J521" s="1"/>
      <c r="K521" s="1"/>
      <c r="L521" s="1"/>
      <c r="M521" s="1"/>
      <c r="N521" s="1"/>
      <c r="O521" s="1"/>
      <c r="P521" s="1"/>
      <c r="Q521" s="1"/>
      <c r="R521" s="1"/>
      <c r="S521" s="1"/>
      <c r="T521" s="1"/>
      <c r="U521" s="1"/>
      <c r="V521" s="1"/>
      <c r="W521" s="1"/>
      <c r="X521" s="1"/>
      <c r="Y521" s="1"/>
      <c r="Z521" s="1"/>
    </row>
    <row r="522" spans="1:26">
      <c r="A522" s="592"/>
      <c r="B522" s="411"/>
      <c r="C522" s="489" t="s">
        <v>1526</v>
      </c>
      <c r="D522" s="446">
        <v>0</v>
      </c>
      <c r="E522" s="454" t="s">
        <v>350</v>
      </c>
      <c r="F522" s="454"/>
      <c r="G522" s="565"/>
      <c r="H522" s="110"/>
      <c r="I522" s="110"/>
      <c r="J522" s="1"/>
      <c r="K522" s="1"/>
      <c r="L522" s="1"/>
      <c r="M522" s="1"/>
      <c r="N522" s="1"/>
      <c r="O522" s="1"/>
      <c r="P522" s="1"/>
      <c r="Q522" s="1"/>
      <c r="R522" s="1"/>
      <c r="S522" s="1"/>
      <c r="T522" s="1"/>
      <c r="U522" s="1"/>
      <c r="V522" s="1"/>
      <c r="W522" s="1"/>
      <c r="X522" s="1"/>
      <c r="Y522" s="1"/>
      <c r="Z522" s="1"/>
    </row>
    <row r="523" spans="1:26" ht="30">
      <c r="A523" s="592"/>
      <c r="B523" s="411"/>
      <c r="C523" s="307" t="s">
        <v>2610</v>
      </c>
      <c r="D523" s="446">
        <v>0</v>
      </c>
      <c r="E523" s="454" t="s">
        <v>721</v>
      </c>
      <c r="F523" s="342"/>
      <c r="G523" s="565"/>
      <c r="H523" s="110"/>
      <c r="I523" s="110"/>
      <c r="J523" s="1"/>
      <c r="K523" s="1"/>
      <c r="L523" s="1"/>
      <c r="M523" s="1"/>
      <c r="N523" s="1"/>
      <c r="O523" s="1"/>
      <c r="P523" s="1"/>
      <c r="Q523" s="1"/>
      <c r="R523" s="1"/>
      <c r="S523" s="1"/>
      <c r="T523" s="1"/>
      <c r="U523" s="1"/>
      <c r="V523" s="1"/>
      <c r="W523" s="1"/>
      <c r="X523" s="1"/>
      <c r="Y523" s="1"/>
      <c r="Z523" s="1"/>
    </row>
    <row r="524" spans="1:26" ht="47.25">
      <c r="A524" s="592" t="s">
        <v>1527</v>
      </c>
      <c r="B524" s="437" t="s">
        <v>2461</v>
      </c>
      <c r="C524" s="489" t="s">
        <v>1529</v>
      </c>
      <c r="D524" s="446">
        <v>0</v>
      </c>
      <c r="E524" s="454" t="s">
        <v>183</v>
      </c>
      <c r="F524" s="454"/>
      <c r="G524" s="565"/>
      <c r="H524" s="110"/>
      <c r="I524" s="110"/>
      <c r="J524" s="1"/>
      <c r="K524" s="1"/>
      <c r="L524" s="1"/>
      <c r="M524" s="1"/>
      <c r="N524" s="1"/>
      <c r="O524" s="1"/>
      <c r="P524" s="1"/>
      <c r="Q524" s="1"/>
      <c r="R524" s="1"/>
      <c r="S524" s="1"/>
      <c r="T524" s="1"/>
      <c r="U524" s="1"/>
      <c r="V524" s="1"/>
      <c r="W524" s="1"/>
      <c r="X524" s="1"/>
      <c r="Y524" s="1"/>
      <c r="Z524" s="1"/>
    </row>
    <row r="525" spans="1:26" ht="75">
      <c r="A525" s="592"/>
      <c r="B525" s="437"/>
      <c r="C525" s="308" t="s">
        <v>1531</v>
      </c>
      <c r="D525" s="446">
        <v>0</v>
      </c>
      <c r="E525" s="440" t="s">
        <v>264</v>
      </c>
      <c r="F525" s="487" t="s">
        <v>1532</v>
      </c>
      <c r="G525" s="565"/>
      <c r="H525" s="110"/>
      <c r="I525" s="110"/>
      <c r="J525" s="1"/>
      <c r="K525" s="1"/>
      <c r="L525" s="1"/>
      <c r="M525" s="1"/>
      <c r="N525" s="1"/>
      <c r="O525" s="1"/>
      <c r="P525" s="1"/>
      <c r="Q525" s="1"/>
      <c r="R525" s="1"/>
      <c r="S525" s="1"/>
      <c r="T525" s="1"/>
      <c r="U525" s="1"/>
      <c r="V525" s="1"/>
      <c r="W525" s="1"/>
      <c r="X525" s="1"/>
      <c r="Y525" s="1"/>
      <c r="Z525" s="1"/>
    </row>
    <row r="526" spans="1:26" ht="39.75" customHeight="1">
      <c r="A526" s="419" t="s">
        <v>1533</v>
      </c>
      <c r="B526" s="1210" t="s">
        <v>2465</v>
      </c>
      <c r="C526" s="1049"/>
      <c r="D526" s="1049"/>
      <c r="E526" s="1049"/>
      <c r="F526" s="1049"/>
      <c r="G526" s="1049"/>
      <c r="H526" s="110">
        <f>SUM(D527:D534)</f>
        <v>0</v>
      </c>
      <c r="I526" s="110">
        <f>COUNT(D527:D534)*2</f>
        <v>16</v>
      </c>
      <c r="J526" s="1"/>
      <c r="K526" s="1"/>
      <c r="L526" s="1"/>
      <c r="M526" s="1"/>
      <c r="N526" s="1"/>
      <c r="O526" s="1"/>
      <c r="P526" s="1"/>
      <c r="Q526" s="1"/>
      <c r="R526" s="1"/>
      <c r="S526" s="1"/>
      <c r="T526" s="1"/>
      <c r="U526" s="1"/>
      <c r="V526" s="1"/>
      <c r="W526" s="1"/>
      <c r="X526" s="1"/>
      <c r="Y526" s="1"/>
      <c r="Z526" s="1"/>
    </row>
    <row r="527" spans="1:26" ht="47.25">
      <c r="A527" s="592" t="s">
        <v>1538</v>
      </c>
      <c r="B527" s="437" t="s">
        <v>2469</v>
      </c>
      <c r="C527" s="342" t="s">
        <v>1545</v>
      </c>
      <c r="D527" s="446">
        <v>0</v>
      </c>
      <c r="E527" s="454" t="s">
        <v>264</v>
      </c>
      <c r="F527" s="342" t="s">
        <v>2612</v>
      </c>
      <c r="G527" s="565"/>
      <c r="H527" s="110"/>
      <c r="I527" s="110"/>
      <c r="J527" s="1"/>
      <c r="K527" s="1"/>
      <c r="L527" s="1"/>
      <c r="M527" s="1"/>
      <c r="N527" s="1"/>
      <c r="O527" s="1"/>
      <c r="P527" s="1"/>
      <c r="Q527" s="1"/>
      <c r="R527" s="1"/>
      <c r="S527" s="1"/>
      <c r="T527" s="1"/>
      <c r="U527" s="1"/>
      <c r="V527" s="1"/>
      <c r="W527" s="1"/>
      <c r="X527" s="1"/>
      <c r="Y527" s="1"/>
      <c r="Z527" s="1"/>
    </row>
    <row r="528" spans="1:26" ht="15.75">
      <c r="A528" s="592"/>
      <c r="B528" s="437"/>
      <c r="C528" s="342" t="s">
        <v>2614</v>
      </c>
      <c r="D528" s="446">
        <v>0</v>
      </c>
      <c r="E528" s="454" t="s">
        <v>264</v>
      </c>
      <c r="F528" s="342"/>
      <c r="G528" s="565"/>
      <c r="H528" s="110"/>
      <c r="I528" s="110"/>
      <c r="J528" s="1"/>
      <c r="K528" s="1"/>
      <c r="L528" s="1"/>
      <c r="M528" s="1"/>
      <c r="N528" s="1"/>
      <c r="O528" s="1"/>
      <c r="P528" s="1"/>
      <c r="Q528" s="1"/>
      <c r="R528" s="1"/>
      <c r="S528" s="1"/>
      <c r="T528" s="1"/>
      <c r="U528" s="1"/>
      <c r="V528" s="1"/>
      <c r="W528" s="1"/>
      <c r="X528" s="1"/>
      <c r="Y528" s="1"/>
      <c r="Z528" s="1"/>
    </row>
    <row r="529" spans="1:26" ht="15.75">
      <c r="A529" s="592"/>
      <c r="B529" s="566"/>
      <c r="C529" s="487" t="s">
        <v>2472</v>
      </c>
      <c r="D529" s="446">
        <v>0</v>
      </c>
      <c r="E529" s="454" t="s">
        <v>264</v>
      </c>
      <c r="F529" s="565" t="s">
        <v>2617</v>
      </c>
      <c r="G529" s="565"/>
      <c r="H529" s="110"/>
      <c r="I529" s="110"/>
      <c r="J529" s="1"/>
      <c r="K529" s="1"/>
      <c r="L529" s="1"/>
      <c r="M529" s="1"/>
      <c r="N529" s="1"/>
      <c r="O529" s="1"/>
      <c r="P529" s="1"/>
      <c r="Q529" s="1"/>
      <c r="R529" s="1"/>
      <c r="S529" s="1"/>
      <c r="T529" s="1"/>
      <c r="U529" s="1"/>
      <c r="V529" s="1"/>
      <c r="W529" s="1"/>
      <c r="X529" s="1"/>
      <c r="Y529" s="1"/>
      <c r="Z529" s="1"/>
    </row>
    <row r="530" spans="1:26" ht="15.75">
      <c r="A530" s="592"/>
      <c r="B530" s="566"/>
      <c r="C530" s="487" t="s">
        <v>2618</v>
      </c>
      <c r="D530" s="446">
        <v>0</v>
      </c>
      <c r="E530" s="454" t="s">
        <v>264</v>
      </c>
      <c r="F530" s="565" t="s">
        <v>2617</v>
      </c>
      <c r="G530" s="565"/>
      <c r="H530" s="110"/>
      <c r="I530" s="110"/>
      <c r="J530" s="1"/>
      <c r="K530" s="1"/>
      <c r="L530" s="1"/>
      <c r="M530" s="1"/>
      <c r="N530" s="1"/>
      <c r="O530" s="1"/>
      <c r="P530" s="1"/>
      <c r="Q530" s="1"/>
      <c r="R530" s="1"/>
      <c r="S530" s="1"/>
      <c r="T530" s="1"/>
      <c r="U530" s="1"/>
      <c r="V530" s="1"/>
      <c r="W530" s="1"/>
      <c r="X530" s="1"/>
      <c r="Y530" s="1"/>
      <c r="Z530" s="1"/>
    </row>
    <row r="531" spans="1:26" ht="15.75">
      <c r="A531" s="592"/>
      <c r="B531" s="566"/>
      <c r="C531" s="487" t="s">
        <v>2474</v>
      </c>
      <c r="D531" s="446">
        <v>0</v>
      </c>
      <c r="E531" s="454" t="s">
        <v>264</v>
      </c>
      <c r="F531" s="565" t="s">
        <v>2617</v>
      </c>
      <c r="G531" s="565"/>
      <c r="H531" s="110"/>
      <c r="I531" s="110"/>
      <c r="J531" s="1"/>
      <c r="K531" s="1"/>
      <c r="L531" s="1"/>
      <c r="M531" s="1"/>
      <c r="N531" s="1"/>
      <c r="O531" s="1"/>
      <c r="P531" s="1"/>
      <c r="Q531" s="1"/>
      <c r="R531" s="1"/>
      <c r="S531" s="1"/>
      <c r="T531" s="1"/>
      <c r="U531" s="1"/>
      <c r="V531" s="1"/>
      <c r="W531" s="1"/>
      <c r="X531" s="1"/>
      <c r="Y531" s="1"/>
      <c r="Z531" s="1"/>
    </row>
    <row r="532" spans="1:26" ht="15.75">
      <c r="A532" s="592"/>
      <c r="B532" s="566"/>
      <c r="C532" s="487" t="s">
        <v>1713</v>
      </c>
      <c r="D532" s="446">
        <v>0</v>
      </c>
      <c r="E532" s="454" t="s">
        <v>264</v>
      </c>
      <c r="F532" s="454" t="s">
        <v>2619</v>
      </c>
      <c r="G532" s="565"/>
      <c r="H532" s="110"/>
      <c r="I532" s="110"/>
      <c r="J532" s="1"/>
      <c r="K532" s="1"/>
      <c r="L532" s="1"/>
      <c r="M532" s="1"/>
      <c r="N532" s="1"/>
      <c r="O532" s="1"/>
      <c r="P532" s="1"/>
      <c r="Q532" s="1"/>
      <c r="R532" s="1"/>
      <c r="S532" s="1"/>
      <c r="T532" s="1"/>
      <c r="U532" s="1"/>
      <c r="V532" s="1"/>
      <c r="W532" s="1"/>
      <c r="X532" s="1"/>
      <c r="Y532" s="1"/>
      <c r="Z532" s="1"/>
    </row>
    <row r="533" spans="1:26" ht="47.25">
      <c r="A533" s="592" t="s">
        <v>1549</v>
      </c>
      <c r="B533" s="437" t="s">
        <v>2478</v>
      </c>
      <c r="C533" s="487" t="s">
        <v>1551</v>
      </c>
      <c r="D533" s="446">
        <v>0</v>
      </c>
      <c r="E533" s="454" t="s">
        <v>264</v>
      </c>
      <c r="F533" s="565"/>
      <c r="G533" s="565"/>
      <c r="H533" s="110"/>
      <c r="I533" s="110"/>
      <c r="J533" s="1"/>
      <c r="K533" s="1"/>
      <c r="L533" s="1"/>
      <c r="M533" s="1"/>
      <c r="N533" s="1"/>
      <c r="O533" s="1"/>
      <c r="P533" s="1"/>
      <c r="Q533" s="1"/>
      <c r="R533" s="1"/>
      <c r="S533" s="1"/>
      <c r="T533" s="1"/>
      <c r="U533" s="1"/>
      <c r="V533" s="1"/>
      <c r="W533" s="1"/>
      <c r="X533" s="1"/>
      <c r="Y533" s="1"/>
      <c r="Z533" s="1"/>
    </row>
    <row r="534" spans="1:26" ht="30">
      <c r="A534" s="592"/>
      <c r="B534" s="437"/>
      <c r="C534" s="487" t="s">
        <v>1553</v>
      </c>
      <c r="D534" s="446">
        <v>0</v>
      </c>
      <c r="E534" s="454" t="s">
        <v>350</v>
      </c>
      <c r="F534" s="565"/>
      <c r="G534" s="565"/>
      <c r="H534" s="110"/>
      <c r="I534" s="110"/>
      <c r="J534" s="1"/>
      <c r="K534" s="1"/>
      <c r="L534" s="1"/>
      <c r="M534" s="1"/>
      <c r="N534" s="1"/>
      <c r="O534" s="1"/>
      <c r="P534" s="1"/>
      <c r="Q534" s="1"/>
      <c r="R534" s="1"/>
      <c r="S534" s="1"/>
      <c r="T534" s="1"/>
      <c r="U534" s="1"/>
      <c r="V534" s="1"/>
      <c r="W534" s="1"/>
      <c r="X534" s="1"/>
      <c r="Y534" s="1"/>
      <c r="Z534" s="1"/>
    </row>
    <row r="535" spans="1:26" ht="39.75" customHeight="1">
      <c r="A535" s="419" t="s">
        <v>1554</v>
      </c>
      <c r="B535" s="1210" t="s">
        <v>2481</v>
      </c>
      <c r="C535" s="1049"/>
      <c r="D535" s="1049"/>
      <c r="E535" s="1049"/>
      <c r="F535" s="1049"/>
      <c r="G535" s="1049"/>
      <c r="H535" s="110">
        <f>SUM(D536:D549)</f>
        <v>0</v>
      </c>
      <c r="I535" s="110">
        <f>COUNT(D536:D549)*2</f>
        <v>28</v>
      </c>
      <c r="J535" s="1"/>
      <c r="K535" s="1"/>
      <c r="L535" s="1"/>
      <c r="M535" s="1"/>
      <c r="N535" s="1"/>
      <c r="O535" s="1"/>
      <c r="P535" s="1"/>
      <c r="Q535" s="1"/>
      <c r="R535" s="1"/>
      <c r="S535" s="1"/>
      <c r="T535" s="1"/>
      <c r="U535" s="1"/>
      <c r="V535" s="1"/>
      <c r="W535" s="1"/>
      <c r="X535" s="1"/>
      <c r="Y535" s="1"/>
      <c r="Z535" s="1"/>
    </row>
    <row r="536" spans="1:26" ht="84" customHeight="1">
      <c r="A536" s="592" t="s">
        <v>1559</v>
      </c>
      <c r="B536" s="308" t="s">
        <v>2484</v>
      </c>
      <c r="C536" s="503" t="s">
        <v>2623</v>
      </c>
      <c r="D536" s="446">
        <v>0</v>
      </c>
      <c r="E536" s="454" t="s">
        <v>87</v>
      </c>
      <c r="F536" s="342" t="s">
        <v>2624</v>
      </c>
      <c r="G536" s="565"/>
      <c r="H536" s="110"/>
      <c r="I536" s="110"/>
      <c r="J536" s="1"/>
      <c r="K536" s="1"/>
      <c r="L536" s="1"/>
      <c r="M536" s="1"/>
      <c r="N536" s="1"/>
      <c r="O536" s="1"/>
      <c r="P536" s="1"/>
      <c r="Q536" s="1"/>
      <c r="R536" s="1"/>
      <c r="S536" s="1"/>
      <c r="T536" s="1"/>
      <c r="U536" s="1"/>
      <c r="V536" s="1"/>
      <c r="W536" s="1"/>
      <c r="X536" s="1"/>
      <c r="Y536" s="1"/>
      <c r="Z536" s="1"/>
    </row>
    <row r="537" spans="1:26" ht="105">
      <c r="A537" s="592"/>
      <c r="B537" s="307"/>
      <c r="C537" s="487" t="s">
        <v>1563</v>
      </c>
      <c r="D537" s="446">
        <v>0</v>
      </c>
      <c r="E537" s="454" t="s">
        <v>87</v>
      </c>
      <c r="F537" s="342" t="s">
        <v>2626</v>
      </c>
      <c r="G537" s="565"/>
      <c r="H537" s="110"/>
      <c r="I537" s="110"/>
      <c r="J537" s="1"/>
      <c r="K537" s="1"/>
      <c r="L537" s="1"/>
      <c r="M537" s="1"/>
      <c r="N537" s="1"/>
      <c r="O537" s="1"/>
      <c r="P537" s="1"/>
      <c r="Q537" s="1"/>
      <c r="R537" s="1"/>
      <c r="S537" s="1"/>
      <c r="T537" s="1"/>
      <c r="U537" s="1"/>
      <c r="V537" s="1"/>
      <c r="W537" s="1"/>
      <c r="X537" s="1"/>
      <c r="Y537" s="1"/>
      <c r="Z537" s="1"/>
    </row>
    <row r="538" spans="1:26">
      <c r="A538" s="592"/>
      <c r="B538" s="307"/>
      <c r="C538" s="308" t="s">
        <v>1565</v>
      </c>
      <c r="D538" s="446">
        <v>0</v>
      </c>
      <c r="E538" s="454" t="s">
        <v>87</v>
      </c>
      <c r="F538" s="441" t="s">
        <v>1566</v>
      </c>
      <c r="G538" s="565"/>
      <c r="H538" s="110"/>
      <c r="I538" s="110"/>
      <c r="J538" s="1"/>
      <c r="K538" s="1"/>
      <c r="L538" s="1"/>
      <c r="M538" s="1"/>
      <c r="N538" s="1"/>
      <c r="O538" s="1"/>
      <c r="P538" s="1"/>
      <c r="Q538" s="1"/>
      <c r="R538" s="1"/>
      <c r="S538" s="1"/>
      <c r="T538" s="1"/>
      <c r="U538" s="1"/>
      <c r="V538" s="1"/>
      <c r="W538" s="1"/>
      <c r="X538" s="1"/>
      <c r="Y538" s="1"/>
      <c r="Z538" s="1"/>
    </row>
    <row r="539" spans="1:26" ht="60">
      <c r="A539" s="592"/>
      <c r="B539" s="307"/>
      <c r="C539" s="308" t="s">
        <v>1567</v>
      </c>
      <c r="D539" s="446">
        <v>0</v>
      </c>
      <c r="E539" s="454" t="s">
        <v>87</v>
      </c>
      <c r="F539" s="487" t="s">
        <v>1568</v>
      </c>
      <c r="G539" s="565"/>
      <c r="H539" s="110"/>
      <c r="I539" s="110"/>
      <c r="J539" s="1"/>
      <c r="K539" s="1"/>
      <c r="L539" s="1"/>
      <c r="M539" s="1"/>
      <c r="N539" s="1"/>
      <c r="O539" s="1"/>
      <c r="P539" s="1"/>
      <c r="Q539" s="1"/>
      <c r="R539" s="1"/>
      <c r="S539" s="1"/>
      <c r="T539" s="1"/>
      <c r="U539" s="1"/>
      <c r="V539" s="1"/>
      <c r="W539" s="1"/>
      <c r="X539" s="1"/>
      <c r="Y539" s="1"/>
      <c r="Z539" s="1"/>
    </row>
    <row r="540" spans="1:26" ht="45">
      <c r="A540" s="592"/>
      <c r="B540" s="307"/>
      <c r="C540" s="487" t="s">
        <v>1569</v>
      </c>
      <c r="D540" s="446">
        <v>0</v>
      </c>
      <c r="E540" s="454" t="s">
        <v>87</v>
      </c>
      <c r="F540" s="342" t="s">
        <v>1570</v>
      </c>
      <c r="G540" s="565"/>
      <c r="H540" s="110"/>
      <c r="I540" s="110"/>
      <c r="J540" s="1"/>
      <c r="K540" s="1"/>
      <c r="L540" s="1"/>
      <c r="M540" s="1"/>
      <c r="N540" s="1"/>
      <c r="O540" s="1"/>
      <c r="P540" s="1"/>
      <c r="Q540" s="1"/>
      <c r="R540" s="1"/>
      <c r="S540" s="1"/>
      <c r="T540" s="1"/>
      <c r="U540" s="1"/>
      <c r="V540" s="1"/>
      <c r="W540" s="1"/>
      <c r="X540" s="1"/>
      <c r="Y540" s="1"/>
      <c r="Z540" s="1"/>
    </row>
    <row r="541" spans="1:26">
      <c r="A541" s="592"/>
      <c r="B541" s="307"/>
      <c r="C541" s="487" t="s">
        <v>1571</v>
      </c>
      <c r="D541" s="446">
        <v>0</v>
      </c>
      <c r="E541" s="454" t="s">
        <v>87</v>
      </c>
      <c r="F541" s="342"/>
      <c r="G541" s="565"/>
      <c r="H541" s="110"/>
      <c r="I541" s="110"/>
      <c r="J541" s="1"/>
      <c r="K541" s="1"/>
      <c r="L541" s="1"/>
      <c r="M541" s="1"/>
      <c r="N541" s="1"/>
      <c r="O541" s="1"/>
      <c r="P541" s="1"/>
      <c r="Q541" s="1"/>
      <c r="R541" s="1"/>
      <c r="S541" s="1"/>
      <c r="T541" s="1"/>
      <c r="U541" s="1"/>
      <c r="V541" s="1"/>
      <c r="W541" s="1"/>
      <c r="X541" s="1"/>
      <c r="Y541" s="1"/>
      <c r="Z541" s="1"/>
    </row>
    <row r="542" spans="1:26" ht="60">
      <c r="A542" s="592" t="s">
        <v>1572</v>
      </c>
      <c r="B542" s="308" t="s">
        <v>2490</v>
      </c>
      <c r="C542" s="489" t="s">
        <v>1574</v>
      </c>
      <c r="D542" s="446">
        <v>0</v>
      </c>
      <c r="E542" s="454" t="s">
        <v>264</v>
      </c>
      <c r="F542" s="308" t="s">
        <v>1575</v>
      </c>
      <c r="G542" s="565"/>
      <c r="H542" s="110"/>
      <c r="I542" s="110"/>
      <c r="J542" s="1"/>
      <c r="K542" s="1"/>
      <c r="L542" s="1"/>
      <c r="M542" s="1"/>
      <c r="N542" s="1"/>
      <c r="O542" s="1"/>
      <c r="P542" s="1"/>
      <c r="Q542" s="1"/>
      <c r="R542" s="1"/>
      <c r="S542" s="1"/>
      <c r="T542" s="1"/>
      <c r="U542" s="1"/>
      <c r="V542" s="1"/>
      <c r="W542" s="1"/>
      <c r="X542" s="1"/>
      <c r="Y542" s="1"/>
      <c r="Z542" s="1"/>
    </row>
    <row r="543" spans="1:26" ht="45">
      <c r="A543" s="592"/>
      <c r="B543" s="307"/>
      <c r="C543" s="489" t="s">
        <v>1576</v>
      </c>
      <c r="D543" s="488">
        <v>0</v>
      </c>
      <c r="E543" s="454" t="s">
        <v>264</v>
      </c>
      <c r="F543" s="308" t="s">
        <v>1577</v>
      </c>
      <c r="G543" s="565"/>
      <c r="H543" s="110"/>
      <c r="I543" s="110"/>
      <c r="J543" s="1"/>
      <c r="K543" s="1"/>
      <c r="L543" s="1"/>
      <c r="M543" s="1"/>
      <c r="N543" s="1"/>
      <c r="O543" s="1"/>
      <c r="P543" s="1"/>
      <c r="Q543" s="1"/>
      <c r="R543" s="1"/>
      <c r="S543" s="1"/>
      <c r="T543" s="1"/>
      <c r="U543" s="1"/>
      <c r="V543" s="1"/>
      <c r="W543" s="1"/>
      <c r="X543" s="1"/>
      <c r="Y543" s="1"/>
      <c r="Z543" s="1"/>
    </row>
    <row r="544" spans="1:26" ht="45">
      <c r="A544" s="592"/>
      <c r="B544" s="307"/>
      <c r="C544" s="489" t="s">
        <v>2629</v>
      </c>
      <c r="D544" s="446">
        <v>0</v>
      </c>
      <c r="E544" s="454" t="s">
        <v>264</v>
      </c>
      <c r="F544" s="308" t="s">
        <v>2493</v>
      </c>
      <c r="G544" s="565"/>
      <c r="H544" s="110"/>
      <c r="I544" s="110"/>
      <c r="J544" s="1"/>
      <c r="K544" s="1"/>
      <c r="L544" s="1"/>
      <c r="M544" s="1"/>
      <c r="N544" s="1"/>
      <c r="O544" s="1"/>
      <c r="P544" s="1"/>
      <c r="Q544" s="1"/>
      <c r="R544" s="1"/>
      <c r="S544" s="1"/>
      <c r="T544" s="1"/>
      <c r="U544" s="1"/>
      <c r="V544" s="1"/>
      <c r="W544" s="1"/>
      <c r="X544" s="1"/>
      <c r="Y544" s="1"/>
      <c r="Z544" s="1"/>
    </row>
    <row r="545" spans="1:26" ht="75">
      <c r="A545" s="592"/>
      <c r="B545" s="307"/>
      <c r="C545" s="489" t="s">
        <v>1753</v>
      </c>
      <c r="D545" s="488">
        <v>0</v>
      </c>
      <c r="E545" s="454" t="s">
        <v>264</v>
      </c>
      <c r="F545" s="308" t="s">
        <v>2494</v>
      </c>
      <c r="G545" s="565"/>
      <c r="H545" s="110"/>
      <c r="I545" s="110"/>
      <c r="J545" s="1"/>
      <c r="K545" s="1"/>
      <c r="L545" s="1"/>
      <c r="M545" s="1"/>
      <c r="N545" s="1"/>
      <c r="O545" s="1"/>
      <c r="P545" s="1"/>
      <c r="Q545" s="1"/>
      <c r="R545" s="1"/>
      <c r="S545" s="1"/>
      <c r="T545" s="1"/>
      <c r="U545" s="1"/>
      <c r="V545" s="1"/>
      <c r="W545" s="1"/>
      <c r="X545" s="1"/>
      <c r="Y545" s="1"/>
      <c r="Z545" s="1"/>
    </row>
    <row r="546" spans="1:26">
      <c r="A546" s="592"/>
      <c r="B546" s="307"/>
      <c r="C546" s="487" t="s">
        <v>2496</v>
      </c>
      <c r="D546" s="446">
        <v>0</v>
      </c>
      <c r="E546" s="454" t="s">
        <v>264</v>
      </c>
      <c r="F546" s="454"/>
      <c r="G546" s="565"/>
      <c r="H546" s="110"/>
      <c r="I546" s="110"/>
      <c r="J546" s="1"/>
      <c r="K546" s="1"/>
      <c r="L546" s="1"/>
      <c r="M546" s="1"/>
      <c r="N546" s="1"/>
      <c r="O546" s="1"/>
      <c r="P546" s="1"/>
      <c r="Q546" s="1"/>
      <c r="R546" s="1"/>
      <c r="S546" s="1"/>
      <c r="T546" s="1"/>
      <c r="U546" s="1"/>
      <c r="V546" s="1"/>
      <c r="W546" s="1"/>
      <c r="X546" s="1"/>
      <c r="Y546" s="1"/>
      <c r="Z546" s="1"/>
    </row>
    <row r="547" spans="1:26">
      <c r="A547" s="592"/>
      <c r="B547" s="307"/>
      <c r="C547" s="487" t="s">
        <v>1578</v>
      </c>
      <c r="D547" s="488">
        <v>0</v>
      </c>
      <c r="E547" s="454" t="s">
        <v>264</v>
      </c>
      <c r="F547" s="454"/>
      <c r="G547" s="565"/>
      <c r="H547" s="110"/>
      <c r="I547" s="110"/>
      <c r="J547" s="1"/>
      <c r="K547" s="1"/>
      <c r="L547" s="1"/>
      <c r="M547" s="1"/>
      <c r="N547" s="1"/>
      <c r="O547" s="1"/>
      <c r="P547" s="1"/>
      <c r="Q547" s="1"/>
      <c r="R547" s="1"/>
      <c r="S547" s="1"/>
      <c r="T547" s="1"/>
      <c r="U547" s="1"/>
      <c r="V547" s="1"/>
      <c r="W547" s="1"/>
      <c r="X547" s="1"/>
      <c r="Y547" s="1"/>
      <c r="Z547" s="1"/>
    </row>
    <row r="548" spans="1:26" ht="30">
      <c r="A548" s="592"/>
      <c r="B548" s="307"/>
      <c r="C548" s="342" t="s">
        <v>2497</v>
      </c>
      <c r="D548" s="488">
        <v>0</v>
      </c>
      <c r="E548" s="454" t="s">
        <v>264</v>
      </c>
      <c r="F548" s="342"/>
      <c r="G548" s="565"/>
      <c r="H548" s="110"/>
      <c r="I548" s="110"/>
      <c r="J548" s="1"/>
      <c r="K548" s="1"/>
      <c r="L548" s="1"/>
      <c r="M548" s="1"/>
      <c r="N548" s="1"/>
      <c r="O548" s="1"/>
      <c r="P548" s="1"/>
      <c r="Q548" s="1"/>
      <c r="R548" s="1"/>
      <c r="S548" s="1"/>
      <c r="T548" s="1"/>
      <c r="U548" s="1"/>
      <c r="V548" s="1"/>
      <c r="W548" s="1"/>
      <c r="X548" s="1"/>
      <c r="Y548" s="1"/>
      <c r="Z548" s="1"/>
    </row>
    <row r="549" spans="1:26" ht="60">
      <c r="A549" s="592"/>
      <c r="B549" s="307"/>
      <c r="C549" s="342" t="s">
        <v>2498</v>
      </c>
      <c r="D549" s="488">
        <v>0</v>
      </c>
      <c r="E549" s="454" t="s">
        <v>264</v>
      </c>
      <c r="F549" s="342" t="s">
        <v>2499</v>
      </c>
      <c r="G549" s="565"/>
      <c r="H549" s="110"/>
      <c r="I549" s="110"/>
      <c r="J549" s="1"/>
      <c r="K549" s="1"/>
      <c r="L549" s="1"/>
      <c r="M549" s="1"/>
      <c r="N549" s="1"/>
      <c r="O549" s="1"/>
      <c r="P549" s="1"/>
      <c r="Q549" s="1"/>
      <c r="R549" s="1"/>
      <c r="S549" s="1"/>
      <c r="T549" s="1"/>
      <c r="U549" s="1"/>
      <c r="V549" s="1"/>
      <c r="W549" s="1"/>
      <c r="X549" s="1"/>
      <c r="Y549" s="1"/>
      <c r="Z549" s="1"/>
    </row>
    <row r="550" spans="1:26" ht="39.75" customHeight="1">
      <c r="A550" s="593" t="s">
        <v>1579</v>
      </c>
      <c r="B550" s="1210" t="s">
        <v>1580</v>
      </c>
      <c r="C550" s="1049"/>
      <c r="D550" s="1049"/>
      <c r="E550" s="1049"/>
      <c r="F550" s="1049"/>
      <c r="G550" s="1049"/>
      <c r="H550" s="110"/>
      <c r="I550" s="110"/>
      <c r="J550" s="1"/>
      <c r="K550" s="1"/>
      <c r="L550" s="1"/>
      <c r="M550" s="1"/>
      <c r="N550" s="1"/>
      <c r="O550" s="1"/>
      <c r="P550" s="1"/>
      <c r="Q550" s="1"/>
      <c r="R550" s="1"/>
      <c r="S550" s="1"/>
      <c r="T550" s="1"/>
      <c r="U550" s="1"/>
      <c r="V550" s="1"/>
      <c r="W550" s="1"/>
      <c r="X550" s="1"/>
      <c r="Y550" s="1"/>
      <c r="Z550" s="1"/>
    </row>
    <row r="551" spans="1:26" ht="45">
      <c r="A551" s="592" t="s">
        <v>1581</v>
      </c>
      <c r="B551" s="308" t="s">
        <v>1582</v>
      </c>
      <c r="C551" s="342" t="s">
        <v>1583</v>
      </c>
      <c r="D551" s="446">
        <v>0</v>
      </c>
      <c r="E551" s="454" t="s">
        <v>183</v>
      </c>
      <c r="F551" s="565"/>
      <c r="G551" s="565"/>
      <c r="H551" s="110">
        <f>SUM(D551:D567)</f>
        <v>0</v>
      </c>
      <c r="I551" s="110">
        <f>COUNT(D551:D567)*2</f>
        <v>34</v>
      </c>
      <c r="J551" s="1"/>
      <c r="K551" s="1"/>
      <c r="L551" s="1"/>
      <c r="M551" s="1"/>
      <c r="N551" s="1"/>
      <c r="O551" s="1"/>
      <c r="P551" s="1"/>
      <c r="Q551" s="1"/>
      <c r="R551" s="1"/>
      <c r="S551" s="1"/>
      <c r="T551" s="1"/>
      <c r="U551" s="1"/>
      <c r="V551" s="1"/>
      <c r="W551" s="1"/>
      <c r="X551" s="1"/>
      <c r="Y551" s="1"/>
      <c r="Z551" s="1"/>
    </row>
    <row r="552" spans="1:26" ht="30">
      <c r="A552" s="592"/>
      <c r="B552" s="308"/>
      <c r="C552" s="342" t="s">
        <v>2505</v>
      </c>
      <c r="D552" s="446">
        <v>0</v>
      </c>
      <c r="E552" s="454" t="s">
        <v>183</v>
      </c>
      <c r="F552" s="565"/>
      <c r="G552" s="565"/>
      <c r="H552" s="110"/>
      <c r="I552" s="110"/>
      <c r="J552" s="1"/>
      <c r="K552" s="1"/>
      <c r="L552" s="1"/>
      <c r="M552" s="1"/>
      <c r="N552" s="1"/>
      <c r="O552" s="1"/>
      <c r="P552" s="1"/>
      <c r="Q552" s="1"/>
      <c r="R552" s="1"/>
      <c r="S552" s="1"/>
      <c r="T552" s="1"/>
      <c r="U552" s="1"/>
      <c r="V552" s="1"/>
      <c r="W552" s="1"/>
      <c r="X552" s="1"/>
      <c r="Y552" s="1"/>
      <c r="Z552" s="1"/>
    </row>
    <row r="553" spans="1:26">
      <c r="A553" s="592"/>
      <c r="B553" s="308"/>
      <c r="C553" s="342" t="s">
        <v>2635</v>
      </c>
      <c r="D553" s="446">
        <v>0</v>
      </c>
      <c r="E553" s="454" t="s">
        <v>183</v>
      </c>
      <c r="F553" s="565"/>
      <c r="G553" s="565"/>
      <c r="H553" s="110"/>
      <c r="I553" s="110"/>
      <c r="J553" s="1"/>
      <c r="K553" s="1"/>
      <c r="L553" s="1"/>
      <c r="M553" s="1"/>
      <c r="N553" s="1"/>
      <c r="O553" s="1"/>
      <c r="P553" s="1"/>
      <c r="Q553" s="1"/>
      <c r="R553" s="1"/>
      <c r="S553" s="1"/>
      <c r="T553" s="1"/>
      <c r="U553" s="1"/>
      <c r="V553" s="1"/>
      <c r="W553" s="1"/>
      <c r="X553" s="1"/>
      <c r="Y553" s="1"/>
      <c r="Z553" s="1"/>
    </row>
    <row r="554" spans="1:26" ht="30">
      <c r="A554" s="592"/>
      <c r="B554" s="308"/>
      <c r="C554" s="342" t="s">
        <v>2636</v>
      </c>
      <c r="D554" s="446">
        <v>0</v>
      </c>
      <c r="E554" s="454" t="s">
        <v>183</v>
      </c>
      <c r="F554" s="565" t="s">
        <v>2637</v>
      </c>
      <c r="G554" s="565"/>
      <c r="H554" s="110"/>
      <c r="I554" s="110"/>
      <c r="J554" s="1"/>
      <c r="K554" s="1"/>
      <c r="L554" s="1"/>
      <c r="M554" s="1"/>
      <c r="N554" s="1"/>
      <c r="O554" s="1"/>
      <c r="P554" s="1"/>
      <c r="Q554" s="1"/>
      <c r="R554" s="1"/>
      <c r="S554" s="1"/>
      <c r="T554" s="1"/>
      <c r="U554" s="1"/>
      <c r="V554" s="1"/>
      <c r="W554" s="1"/>
      <c r="X554" s="1"/>
      <c r="Y554" s="1"/>
      <c r="Z554" s="1"/>
    </row>
    <row r="555" spans="1:26" ht="30">
      <c r="A555" s="592"/>
      <c r="B555" s="308"/>
      <c r="C555" s="342" t="s">
        <v>2638</v>
      </c>
      <c r="D555" s="446">
        <v>0</v>
      </c>
      <c r="E555" s="454" t="s">
        <v>183</v>
      </c>
      <c r="F555" s="565"/>
      <c r="G555" s="565"/>
      <c r="H555" s="110"/>
      <c r="I555" s="110"/>
      <c r="J555" s="1"/>
      <c r="K555" s="1"/>
      <c r="L555" s="1"/>
      <c r="M555" s="1"/>
      <c r="N555" s="1"/>
      <c r="O555" s="1"/>
      <c r="P555" s="1"/>
      <c r="Q555" s="1"/>
      <c r="R555" s="1"/>
      <c r="S555" s="1"/>
      <c r="T555" s="1"/>
      <c r="U555" s="1"/>
      <c r="V555" s="1"/>
      <c r="W555" s="1"/>
      <c r="X555" s="1"/>
      <c r="Y555" s="1"/>
      <c r="Z555" s="1"/>
    </row>
    <row r="556" spans="1:26" ht="60">
      <c r="A556" s="592" t="s">
        <v>1584</v>
      </c>
      <c r="B556" s="308" t="s">
        <v>2506</v>
      </c>
      <c r="C556" s="489" t="s">
        <v>1586</v>
      </c>
      <c r="D556" s="446">
        <v>0</v>
      </c>
      <c r="E556" s="454" t="s">
        <v>264</v>
      </c>
      <c r="F556" s="487" t="s">
        <v>1768</v>
      </c>
      <c r="G556" s="565"/>
      <c r="H556" s="110"/>
      <c r="I556" s="110"/>
      <c r="J556" s="1"/>
      <c r="K556" s="1"/>
      <c r="L556" s="1"/>
      <c r="M556" s="1"/>
      <c r="N556" s="1"/>
      <c r="O556" s="1"/>
      <c r="P556" s="1"/>
      <c r="Q556" s="1"/>
      <c r="R556" s="1"/>
      <c r="S556" s="1"/>
      <c r="T556" s="1"/>
      <c r="U556" s="1"/>
      <c r="V556" s="1"/>
      <c r="W556" s="1"/>
      <c r="X556" s="1"/>
      <c r="Y556" s="1"/>
      <c r="Z556" s="1"/>
    </row>
    <row r="557" spans="1:26" ht="45">
      <c r="A557" s="592"/>
      <c r="B557" s="307"/>
      <c r="C557" s="489" t="s">
        <v>1588</v>
      </c>
      <c r="D557" s="446">
        <v>0</v>
      </c>
      <c r="E557" s="454" t="s">
        <v>264</v>
      </c>
      <c r="F557" s="487" t="s">
        <v>1589</v>
      </c>
      <c r="G557" s="565"/>
      <c r="H557" s="110"/>
      <c r="I557" s="110"/>
      <c r="J557" s="1"/>
      <c r="K557" s="1"/>
      <c r="L557" s="1"/>
      <c r="M557" s="1"/>
      <c r="N557" s="1"/>
      <c r="O557" s="1"/>
      <c r="P557" s="1"/>
      <c r="Q557" s="1"/>
      <c r="R557" s="1"/>
      <c r="S557" s="1"/>
      <c r="T557" s="1"/>
      <c r="U557" s="1"/>
      <c r="V557" s="1"/>
      <c r="W557" s="1"/>
      <c r="X557" s="1"/>
      <c r="Y557" s="1"/>
      <c r="Z557" s="1"/>
    </row>
    <row r="558" spans="1:26" ht="60">
      <c r="A558" s="592" t="s">
        <v>1590</v>
      </c>
      <c r="B558" s="308" t="s">
        <v>2508</v>
      </c>
      <c r="C558" s="489" t="s">
        <v>1592</v>
      </c>
      <c r="D558" s="446">
        <v>0</v>
      </c>
      <c r="E558" s="454" t="s">
        <v>137</v>
      </c>
      <c r="F558" s="454"/>
      <c r="G558" s="565"/>
      <c r="H558" s="110"/>
      <c r="I558" s="110"/>
      <c r="J558" s="1"/>
      <c r="K558" s="1"/>
      <c r="L558" s="1"/>
      <c r="M558" s="1"/>
      <c r="N558" s="1"/>
      <c r="O558" s="1"/>
      <c r="P558" s="1"/>
      <c r="Q558" s="1"/>
      <c r="R558" s="1"/>
      <c r="S558" s="1"/>
      <c r="T558" s="1"/>
      <c r="U558" s="1"/>
      <c r="V558" s="1"/>
      <c r="W558" s="1"/>
      <c r="X558" s="1"/>
      <c r="Y558" s="1"/>
      <c r="Z558" s="1"/>
    </row>
    <row r="559" spans="1:26" ht="30">
      <c r="A559" s="592"/>
      <c r="B559" s="307"/>
      <c r="C559" s="489" t="s">
        <v>1593</v>
      </c>
      <c r="D559" s="446">
        <v>0</v>
      </c>
      <c r="E559" s="454" t="s">
        <v>137</v>
      </c>
      <c r="F559" s="454"/>
      <c r="G559" s="565"/>
      <c r="H559" s="110"/>
      <c r="I559" s="110"/>
      <c r="J559" s="1"/>
      <c r="K559" s="1"/>
      <c r="L559" s="1"/>
      <c r="M559" s="1"/>
      <c r="N559" s="1"/>
      <c r="O559" s="1"/>
      <c r="P559" s="1"/>
      <c r="Q559" s="1"/>
      <c r="R559" s="1"/>
      <c r="S559" s="1"/>
      <c r="T559" s="1"/>
      <c r="U559" s="1"/>
      <c r="V559" s="1"/>
      <c r="W559" s="1"/>
      <c r="X559" s="1"/>
      <c r="Y559" s="1"/>
      <c r="Z559" s="1"/>
    </row>
    <row r="560" spans="1:26" ht="30">
      <c r="A560" s="592"/>
      <c r="B560" s="307"/>
      <c r="C560" s="308" t="s">
        <v>1594</v>
      </c>
      <c r="D560" s="446">
        <v>0</v>
      </c>
      <c r="E560" s="454" t="s">
        <v>137</v>
      </c>
      <c r="F560" s="454"/>
      <c r="G560" s="565"/>
      <c r="H560" s="110"/>
      <c r="I560" s="110"/>
      <c r="J560" s="1"/>
      <c r="K560" s="1"/>
      <c r="L560" s="1"/>
      <c r="M560" s="1"/>
      <c r="N560" s="1"/>
      <c r="O560" s="1"/>
      <c r="P560" s="1"/>
      <c r="Q560" s="1"/>
      <c r="R560" s="1"/>
      <c r="S560" s="1"/>
      <c r="T560" s="1"/>
      <c r="U560" s="1"/>
      <c r="V560" s="1"/>
      <c r="W560" s="1"/>
      <c r="X560" s="1"/>
      <c r="Y560" s="1"/>
      <c r="Z560" s="1"/>
    </row>
    <row r="561" spans="1:26" ht="45">
      <c r="A561" s="592"/>
      <c r="B561" s="307"/>
      <c r="C561" s="489" t="s">
        <v>1595</v>
      </c>
      <c r="D561" s="446">
        <v>0</v>
      </c>
      <c r="E561" s="454" t="s">
        <v>264</v>
      </c>
      <c r="F561" s="487" t="s">
        <v>1596</v>
      </c>
      <c r="G561" s="565"/>
      <c r="H561" s="110"/>
      <c r="I561" s="110"/>
      <c r="J561" s="1"/>
      <c r="K561" s="1"/>
      <c r="L561" s="1"/>
      <c r="M561" s="1"/>
      <c r="N561" s="1"/>
      <c r="O561" s="1"/>
      <c r="P561" s="1"/>
      <c r="Q561" s="1"/>
      <c r="R561" s="1"/>
      <c r="S561" s="1"/>
      <c r="T561" s="1"/>
      <c r="U561" s="1"/>
      <c r="V561" s="1"/>
      <c r="W561" s="1"/>
      <c r="X561" s="1"/>
      <c r="Y561" s="1"/>
      <c r="Z561" s="1"/>
    </row>
    <row r="562" spans="1:26" ht="75">
      <c r="A562" s="592"/>
      <c r="B562" s="307"/>
      <c r="C562" s="489" t="s">
        <v>1597</v>
      </c>
      <c r="D562" s="446">
        <v>0</v>
      </c>
      <c r="E562" s="454" t="s">
        <v>264</v>
      </c>
      <c r="F562" s="487" t="s">
        <v>1598</v>
      </c>
      <c r="G562" s="565"/>
      <c r="H562" s="110"/>
      <c r="I562" s="110"/>
      <c r="J562" s="1"/>
      <c r="K562" s="1"/>
      <c r="L562" s="1"/>
      <c r="M562" s="1"/>
      <c r="N562" s="1"/>
      <c r="O562" s="1"/>
      <c r="P562" s="1"/>
      <c r="Q562" s="1"/>
      <c r="R562" s="1"/>
      <c r="S562" s="1"/>
      <c r="T562" s="1"/>
      <c r="U562" s="1"/>
      <c r="V562" s="1"/>
      <c r="W562" s="1"/>
      <c r="X562" s="1"/>
      <c r="Y562" s="1"/>
      <c r="Z562" s="1"/>
    </row>
    <row r="563" spans="1:26">
      <c r="A563" s="592"/>
      <c r="B563" s="307"/>
      <c r="C563" s="489" t="s">
        <v>2509</v>
      </c>
      <c r="D563" s="446">
        <v>0</v>
      </c>
      <c r="E563" s="454" t="s">
        <v>264</v>
      </c>
      <c r="F563" s="487"/>
      <c r="G563" s="565"/>
      <c r="H563" s="110"/>
      <c r="I563" s="110"/>
      <c r="J563" s="1"/>
      <c r="K563" s="1"/>
      <c r="L563" s="1"/>
      <c r="M563" s="1"/>
      <c r="N563" s="1"/>
      <c r="O563" s="1"/>
      <c r="P563" s="1"/>
      <c r="Q563" s="1"/>
      <c r="R563" s="1"/>
      <c r="S563" s="1"/>
      <c r="T563" s="1"/>
      <c r="U563" s="1"/>
      <c r="V563" s="1"/>
      <c r="W563" s="1"/>
      <c r="X563" s="1"/>
      <c r="Y563" s="1"/>
      <c r="Z563" s="1"/>
    </row>
    <row r="564" spans="1:26">
      <c r="A564" s="592"/>
      <c r="B564" s="307"/>
      <c r="C564" s="489" t="s">
        <v>2510</v>
      </c>
      <c r="D564" s="446">
        <v>0</v>
      </c>
      <c r="E564" s="454" t="s">
        <v>137</v>
      </c>
      <c r="F564" s="487"/>
      <c r="G564" s="565"/>
      <c r="H564" s="110"/>
      <c r="I564" s="110"/>
      <c r="J564" s="1"/>
      <c r="K564" s="1"/>
      <c r="L564" s="1"/>
      <c r="M564" s="1"/>
      <c r="N564" s="1"/>
      <c r="O564" s="1"/>
      <c r="P564" s="1"/>
      <c r="Q564" s="1"/>
      <c r="R564" s="1"/>
      <c r="S564" s="1"/>
      <c r="T564" s="1"/>
      <c r="U564" s="1"/>
      <c r="V564" s="1"/>
      <c r="W564" s="1"/>
      <c r="X564" s="1"/>
      <c r="Y564" s="1"/>
      <c r="Z564" s="1"/>
    </row>
    <row r="565" spans="1:26">
      <c r="A565" s="592"/>
      <c r="B565" s="307"/>
      <c r="C565" s="489" t="s">
        <v>2639</v>
      </c>
      <c r="D565" s="446">
        <v>0</v>
      </c>
      <c r="E565" s="454" t="s">
        <v>183</v>
      </c>
      <c r="F565" s="487"/>
      <c r="G565" s="565"/>
      <c r="H565" s="110"/>
      <c r="I565" s="110"/>
      <c r="J565" s="1"/>
      <c r="K565" s="1"/>
      <c r="L565" s="1"/>
      <c r="M565" s="1"/>
      <c r="N565" s="1"/>
      <c r="O565" s="1"/>
      <c r="P565" s="1"/>
      <c r="Q565" s="1"/>
      <c r="R565" s="1"/>
      <c r="S565" s="1"/>
      <c r="T565" s="1"/>
      <c r="U565" s="1"/>
      <c r="V565" s="1"/>
      <c r="W565" s="1"/>
      <c r="X565" s="1"/>
      <c r="Y565" s="1"/>
      <c r="Z565" s="1"/>
    </row>
    <row r="566" spans="1:26" ht="30">
      <c r="A566" s="592" t="s">
        <v>1599</v>
      </c>
      <c r="B566" s="308" t="s">
        <v>2512</v>
      </c>
      <c r="C566" s="342" t="s">
        <v>2513</v>
      </c>
      <c r="D566" s="446">
        <v>0</v>
      </c>
      <c r="E566" s="454" t="s">
        <v>264</v>
      </c>
      <c r="F566" s="565"/>
      <c r="G566" s="565"/>
      <c r="H566" s="110"/>
      <c r="I566" s="110"/>
      <c r="J566" s="1"/>
      <c r="K566" s="1"/>
      <c r="L566" s="1"/>
      <c r="M566" s="1"/>
      <c r="N566" s="1"/>
      <c r="O566" s="1"/>
      <c r="P566" s="1"/>
      <c r="Q566" s="1"/>
      <c r="R566" s="1"/>
      <c r="S566" s="1"/>
      <c r="T566" s="1"/>
      <c r="U566" s="1"/>
      <c r="V566" s="1"/>
      <c r="W566" s="1"/>
      <c r="X566" s="1"/>
      <c r="Y566" s="1"/>
      <c r="Z566" s="1"/>
    </row>
    <row r="567" spans="1:26" ht="225">
      <c r="A567" s="592" t="s">
        <v>1601</v>
      </c>
      <c r="B567" s="308" t="s">
        <v>2514</v>
      </c>
      <c r="C567" s="307" t="s">
        <v>2640</v>
      </c>
      <c r="D567" s="446">
        <v>0</v>
      </c>
      <c r="E567" s="454" t="s">
        <v>183</v>
      </c>
      <c r="F567" s="307" t="s">
        <v>2641</v>
      </c>
      <c r="G567" s="565"/>
      <c r="H567" s="110"/>
      <c r="I567" s="110"/>
      <c r="J567" s="1"/>
      <c r="K567" s="1"/>
      <c r="L567" s="1"/>
      <c r="M567" s="1"/>
      <c r="N567" s="1"/>
      <c r="O567" s="1"/>
      <c r="P567" s="1"/>
      <c r="Q567" s="1"/>
      <c r="R567" s="1"/>
      <c r="S567" s="1"/>
      <c r="T567" s="1"/>
      <c r="U567" s="1"/>
      <c r="V567" s="1"/>
      <c r="W567" s="1"/>
      <c r="X567" s="1"/>
      <c r="Y567" s="1"/>
      <c r="Z567" s="1"/>
    </row>
    <row r="568" spans="1:26" ht="39.75" customHeight="1">
      <c r="A568" s="592" t="s">
        <v>1603</v>
      </c>
      <c r="B568" s="1210" t="s">
        <v>1604</v>
      </c>
      <c r="C568" s="1049"/>
      <c r="D568" s="1049"/>
      <c r="E568" s="1049"/>
      <c r="F568" s="1049"/>
      <c r="G568" s="1049"/>
      <c r="H568" s="110">
        <f>SUM(D569:D583)</f>
        <v>0</v>
      </c>
      <c r="I568" s="110">
        <f>COUNT(D569:D583)*2</f>
        <v>30</v>
      </c>
      <c r="J568" s="1"/>
      <c r="K568" s="1"/>
      <c r="L568" s="1"/>
      <c r="M568" s="1"/>
      <c r="N568" s="1"/>
      <c r="O568" s="1"/>
      <c r="P568" s="1"/>
      <c r="Q568" s="1"/>
      <c r="R568" s="1"/>
      <c r="S568" s="1"/>
      <c r="T568" s="1"/>
      <c r="U568" s="1"/>
      <c r="V568" s="1"/>
      <c r="W568" s="1"/>
      <c r="X568" s="1"/>
      <c r="Y568" s="1"/>
      <c r="Z568" s="1"/>
    </row>
    <row r="569" spans="1:26" ht="47.25">
      <c r="A569" s="592" t="s">
        <v>1605</v>
      </c>
      <c r="B569" s="566" t="s">
        <v>1606</v>
      </c>
      <c r="C569" s="305" t="s">
        <v>1607</v>
      </c>
      <c r="D569" s="901">
        <v>0</v>
      </c>
      <c r="E569" s="721" t="s">
        <v>183</v>
      </c>
      <c r="F569" s="305" t="s">
        <v>4759</v>
      </c>
      <c r="G569" s="565"/>
      <c r="H569" s="110"/>
      <c r="I569" s="110"/>
      <c r="J569" s="1"/>
      <c r="K569" s="1"/>
      <c r="L569" s="1"/>
      <c r="M569" s="1"/>
      <c r="N569" s="1"/>
      <c r="O569" s="1"/>
      <c r="P569" s="1"/>
      <c r="Q569" s="1"/>
      <c r="R569" s="1"/>
      <c r="S569" s="1"/>
      <c r="T569" s="1"/>
      <c r="U569" s="1"/>
      <c r="V569" s="1"/>
      <c r="W569" s="1"/>
      <c r="X569" s="1"/>
      <c r="Y569" s="1"/>
      <c r="Z569" s="1"/>
    </row>
    <row r="570" spans="1:26" ht="30">
      <c r="A570" s="592"/>
      <c r="B570" s="566"/>
      <c r="C570" s="823" t="s">
        <v>5351</v>
      </c>
      <c r="D570" s="901">
        <v>0</v>
      </c>
      <c r="E570" s="721" t="s">
        <v>183</v>
      </c>
      <c r="F570" s="721"/>
      <c r="G570" s="565"/>
      <c r="H570" s="110"/>
      <c r="I570" s="110"/>
      <c r="J570" s="1"/>
      <c r="K570" s="1"/>
      <c r="L570" s="1"/>
      <c r="M570" s="1"/>
      <c r="N570" s="1"/>
      <c r="O570" s="1"/>
      <c r="P570" s="1"/>
      <c r="Q570" s="1"/>
      <c r="R570" s="1"/>
      <c r="S570" s="1"/>
      <c r="T570" s="1"/>
      <c r="U570" s="1"/>
      <c r="V570" s="1"/>
      <c r="W570" s="1"/>
      <c r="X570" s="1"/>
      <c r="Y570" s="1"/>
      <c r="Z570" s="1"/>
    </row>
    <row r="571" spans="1:26" ht="165">
      <c r="A571" s="592"/>
      <c r="B571" s="566"/>
      <c r="C571" s="823" t="s">
        <v>5352</v>
      </c>
      <c r="D571" s="901">
        <v>0</v>
      </c>
      <c r="E571" s="721" t="s">
        <v>264</v>
      </c>
      <c r="F571" s="823" t="s">
        <v>5353</v>
      </c>
      <c r="G571" s="565"/>
      <c r="H571" s="110"/>
      <c r="I571" s="110"/>
      <c r="J571" s="1"/>
      <c r="K571" s="1"/>
      <c r="L571" s="1"/>
      <c r="M571" s="1"/>
      <c r="N571" s="1"/>
      <c r="O571" s="1"/>
      <c r="P571" s="1"/>
      <c r="Q571" s="1"/>
      <c r="R571" s="1"/>
      <c r="S571" s="1"/>
      <c r="T571" s="1"/>
      <c r="U571" s="1"/>
      <c r="V571" s="1"/>
      <c r="W571" s="1"/>
      <c r="X571" s="1"/>
      <c r="Y571" s="1"/>
      <c r="Z571" s="1"/>
    </row>
    <row r="572" spans="1:26" ht="150">
      <c r="A572" s="592"/>
      <c r="B572" s="566"/>
      <c r="C572" s="823" t="s">
        <v>4762</v>
      </c>
      <c r="D572" s="901">
        <v>0</v>
      </c>
      <c r="E572" s="721" t="s">
        <v>183</v>
      </c>
      <c r="F572" s="823" t="s">
        <v>5354</v>
      </c>
      <c r="G572" s="565"/>
      <c r="H572" s="110"/>
      <c r="I572" s="110"/>
      <c r="J572" s="1"/>
      <c r="K572" s="1"/>
      <c r="L572" s="1"/>
      <c r="M572" s="1"/>
      <c r="N572" s="1"/>
      <c r="O572" s="1"/>
      <c r="P572" s="1"/>
      <c r="Q572" s="1"/>
      <c r="R572" s="1"/>
      <c r="S572" s="1"/>
      <c r="T572" s="1"/>
      <c r="U572" s="1"/>
      <c r="V572" s="1"/>
      <c r="W572" s="1"/>
      <c r="X572" s="1"/>
      <c r="Y572" s="1"/>
      <c r="Z572" s="1"/>
    </row>
    <row r="573" spans="1:26" ht="30">
      <c r="A573" s="592"/>
      <c r="B573" s="307"/>
      <c r="C573" s="305" t="s">
        <v>1609</v>
      </c>
      <c r="D573" s="901">
        <v>0</v>
      </c>
      <c r="E573" s="721" t="s">
        <v>183</v>
      </c>
      <c r="F573" s="305" t="s">
        <v>4763</v>
      </c>
      <c r="G573" s="565"/>
      <c r="H573" s="110"/>
      <c r="I573" s="110"/>
      <c r="J573" s="1"/>
      <c r="K573" s="1"/>
      <c r="L573" s="1"/>
      <c r="M573" s="1"/>
      <c r="N573" s="1"/>
      <c r="O573" s="1"/>
      <c r="P573" s="1"/>
      <c r="Q573" s="1"/>
      <c r="R573" s="1"/>
      <c r="S573" s="1"/>
      <c r="T573" s="1"/>
      <c r="U573" s="1"/>
      <c r="V573" s="1"/>
      <c r="W573" s="1"/>
      <c r="X573" s="1"/>
      <c r="Y573" s="1"/>
      <c r="Z573" s="1"/>
    </row>
    <row r="574" spans="1:26" ht="30">
      <c r="A574" s="592"/>
      <c r="B574" s="307"/>
      <c r="C574" s="304" t="s">
        <v>1611</v>
      </c>
      <c r="D574" s="901">
        <v>0</v>
      </c>
      <c r="E574" s="721"/>
      <c r="F574" s="721"/>
      <c r="G574" s="565"/>
      <c r="H574" s="110"/>
      <c r="I574" s="110"/>
      <c r="J574" s="1"/>
      <c r="K574" s="1"/>
      <c r="L574" s="1"/>
      <c r="M574" s="1"/>
      <c r="N574" s="1"/>
      <c r="O574" s="1"/>
      <c r="P574" s="1"/>
      <c r="Q574" s="1"/>
      <c r="R574" s="1"/>
      <c r="S574" s="1"/>
      <c r="T574" s="1"/>
      <c r="U574" s="1"/>
      <c r="V574" s="1"/>
      <c r="W574" s="1"/>
      <c r="X574" s="1"/>
      <c r="Y574" s="1"/>
      <c r="Z574" s="1"/>
    </row>
    <row r="575" spans="1:26" ht="31.5">
      <c r="A575" s="592" t="s">
        <v>1612</v>
      </c>
      <c r="B575" s="566" t="s">
        <v>1613</v>
      </c>
      <c r="C575" s="304" t="s">
        <v>1614</v>
      </c>
      <c r="D575" s="719">
        <v>0</v>
      </c>
      <c r="E575" s="711" t="s">
        <v>183</v>
      </c>
      <c r="F575" s="305" t="s">
        <v>5360</v>
      </c>
      <c r="G575" s="565"/>
      <c r="H575" s="110"/>
      <c r="I575" s="110"/>
      <c r="J575" s="1"/>
      <c r="K575" s="1"/>
      <c r="L575" s="1"/>
      <c r="M575" s="1"/>
      <c r="N575" s="1"/>
      <c r="O575" s="1"/>
      <c r="P575" s="1"/>
      <c r="Q575" s="1"/>
      <c r="R575" s="1"/>
      <c r="S575" s="1"/>
      <c r="T575" s="1"/>
      <c r="U575" s="1"/>
      <c r="V575" s="1"/>
      <c r="W575" s="1"/>
      <c r="X575" s="1"/>
      <c r="Y575" s="1"/>
      <c r="Z575" s="1"/>
    </row>
    <row r="576" spans="1:26" ht="225">
      <c r="A576" s="592"/>
      <c r="B576" s="566"/>
      <c r="C576" s="304" t="s">
        <v>5355</v>
      </c>
      <c r="D576" s="723">
        <v>0</v>
      </c>
      <c r="E576" s="711" t="s">
        <v>183</v>
      </c>
      <c r="F576" s="305" t="s">
        <v>5356</v>
      </c>
      <c r="G576" s="565"/>
      <c r="H576" s="110"/>
      <c r="I576" s="110"/>
      <c r="J576" s="1"/>
      <c r="K576" s="1"/>
      <c r="L576" s="1"/>
      <c r="M576" s="1"/>
      <c r="N576" s="1"/>
      <c r="O576" s="1"/>
      <c r="P576" s="1"/>
      <c r="Q576" s="1"/>
      <c r="R576" s="1"/>
      <c r="S576" s="1"/>
      <c r="T576" s="1"/>
      <c r="U576" s="1"/>
      <c r="V576" s="1"/>
      <c r="W576" s="1"/>
      <c r="X576" s="1"/>
      <c r="Y576" s="1"/>
      <c r="Z576" s="1"/>
    </row>
    <row r="577" spans="1:26" ht="45">
      <c r="A577" s="592"/>
      <c r="B577" s="566"/>
      <c r="C577" s="304" t="s">
        <v>1616</v>
      </c>
      <c r="D577" s="723">
        <v>0</v>
      </c>
      <c r="E577" s="711" t="s">
        <v>87</v>
      </c>
      <c r="F577" s="305" t="s">
        <v>1617</v>
      </c>
      <c r="G577" s="565"/>
      <c r="H577" s="110"/>
      <c r="I577" s="110"/>
      <c r="J577" s="1"/>
      <c r="K577" s="1"/>
      <c r="L577" s="1"/>
      <c r="M577" s="1"/>
      <c r="N577" s="1"/>
      <c r="O577" s="1"/>
      <c r="P577" s="1"/>
      <c r="Q577" s="1"/>
      <c r="R577" s="1"/>
      <c r="S577" s="1"/>
      <c r="T577" s="1"/>
      <c r="U577" s="1"/>
      <c r="V577" s="1"/>
      <c r="W577" s="1"/>
      <c r="X577" s="1"/>
      <c r="Y577" s="1"/>
      <c r="Z577" s="1"/>
    </row>
    <row r="578" spans="1:26" ht="75">
      <c r="A578" s="592"/>
      <c r="B578" s="566"/>
      <c r="C578" s="304" t="s">
        <v>1618</v>
      </c>
      <c r="D578" s="723">
        <v>0</v>
      </c>
      <c r="E578" s="711" t="s">
        <v>350</v>
      </c>
      <c r="F578" s="305" t="s">
        <v>1619</v>
      </c>
      <c r="G578" s="565"/>
      <c r="H578" s="110"/>
      <c r="I578" s="110"/>
      <c r="J578" s="1"/>
      <c r="K578" s="1"/>
      <c r="L578" s="1"/>
      <c r="M578" s="1"/>
      <c r="N578" s="1"/>
      <c r="O578" s="1"/>
      <c r="P578" s="1"/>
      <c r="Q578" s="1"/>
      <c r="R578" s="1"/>
      <c r="S578" s="1"/>
      <c r="T578" s="1"/>
      <c r="U578" s="1"/>
      <c r="V578" s="1"/>
      <c r="W578" s="1"/>
      <c r="X578" s="1"/>
      <c r="Y578" s="1"/>
      <c r="Z578" s="1"/>
    </row>
    <row r="579" spans="1:26" ht="45">
      <c r="A579" s="592"/>
      <c r="B579" s="566"/>
      <c r="C579" s="304" t="s">
        <v>5357</v>
      </c>
      <c r="D579" s="723">
        <v>0</v>
      </c>
      <c r="E579" s="709" t="s">
        <v>183</v>
      </c>
      <c r="F579" s="304" t="s">
        <v>5358</v>
      </c>
      <c r="G579" s="565"/>
      <c r="H579" s="110"/>
      <c r="I579" s="110"/>
      <c r="J579" s="1"/>
      <c r="K579" s="1"/>
      <c r="L579" s="1"/>
      <c r="M579" s="1"/>
      <c r="N579" s="1"/>
      <c r="O579" s="1"/>
      <c r="P579" s="1"/>
      <c r="Q579" s="1"/>
      <c r="R579" s="1"/>
      <c r="S579" s="1"/>
      <c r="T579" s="1"/>
      <c r="U579" s="1"/>
      <c r="V579" s="1"/>
      <c r="W579" s="1"/>
      <c r="X579" s="1"/>
      <c r="Y579" s="1"/>
      <c r="Z579" s="1"/>
    </row>
    <row r="580" spans="1:26" ht="47.25">
      <c r="A580" s="592" t="s">
        <v>1620</v>
      </c>
      <c r="B580" s="566" t="s">
        <v>1621</v>
      </c>
      <c r="C580" s="336" t="s">
        <v>1622</v>
      </c>
      <c r="D580" s="901">
        <v>0</v>
      </c>
      <c r="E580" s="724" t="s">
        <v>87</v>
      </c>
      <c r="F580" s="709"/>
      <c r="G580" s="565"/>
      <c r="H580" s="110"/>
      <c r="I580" s="110"/>
      <c r="J580" s="1"/>
      <c r="K580" s="1"/>
      <c r="L580" s="1"/>
      <c r="M580" s="1"/>
      <c r="N580" s="1"/>
      <c r="O580" s="1"/>
      <c r="P580" s="1"/>
      <c r="Q580" s="1"/>
      <c r="R580" s="1"/>
      <c r="S580" s="1"/>
      <c r="T580" s="1"/>
      <c r="U580" s="1"/>
      <c r="V580" s="1"/>
      <c r="W580" s="1"/>
      <c r="X580" s="1"/>
      <c r="Y580" s="1"/>
      <c r="Z580" s="1"/>
    </row>
    <row r="581" spans="1:26" ht="15.75">
      <c r="A581" s="592"/>
      <c r="B581" s="566"/>
      <c r="C581" s="334" t="s">
        <v>1812</v>
      </c>
      <c r="D581" s="901">
        <v>0</v>
      </c>
      <c r="E581" s="721" t="s">
        <v>87</v>
      </c>
      <c r="F581" s="709"/>
      <c r="G581" s="565"/>
      <c r="H581" s="110"/>
      <c r="I581" s="110"/>
      <c r="J581" s="1"/>
      <c r="K581" s="1"/>
      <c r="L581" s="1"/>
      <c r="M581" s="1"/>
      <c r="N581" s="1"/>
      <c r="O581" s="1"/>
      <c r="P581" s="1"/>
      <c r="Q581" s="1"/>
      <c r="R581" s="1"/>
      <c r="S581" s="1"/>
      <c r="T581" s="1"/>
      <c r="U581" s="1"/>
      <c r="V581" s="1"/>
      <c r="W581" s="1"/>
      <c r="X581" s="1"/>
      <c r="Y581" s="1"/>
      <c r="Z581" s="1"/>
    </row>
    <row r="582" spans="1:26" ht="30">
      <c r="A582" s="592"/>
      <c r="B582" s="566"/>
      <c r="C582" s="334" t="s">
        <v>1623</v>
      </c>
      <c r="D582" s="901">
        <v>0</v>
      </c>
      <c r="E582" s="721"/>
      <c r="F582" s="709"/>
      <c r="G582" s="565"/>
      <c r="H582" s="110"/>
      <c r="I582" s="110"/>
      <c r="J582" s="1"/>
      <c r="K582" s="1"/>
      <c r="L582" s="1"/>
      <c r="M582" s="1"/>
      <c r="N582" s="1"/>
      <c r="O582" s="1"/>
      <c r="P582" s="1"/>
      <c r="Q582" s="1"/>
      <c r="R582" s="1"/>
      <c r="S582" s="1"/>
      <c r="T582" s="1"/>
      <c r="U582" s="1"/>
      <c r="V582" s="1"/>
      <c r="W582" s="1"/>
      <c r="X582" s="1"/>
      <c r="Y582" s="1"/>
      <c r="Z582" s="1"/>
    </row>
    <row r="583" spans="1:26" ht="15.75">
      <c r="A583" s="592"/>
      <c r="B583" s="566"/>
      <c r="C583" s="843" t="s">
        <v>5359</v>
      </c>
      <c r="D583" s="901">
        <v>0</v>
      </c>
      <c r="E583" s="721" t="s">
        <v>137</v>
      </c>
      <c r="F583" s="709"/>
      <c r="G583" s="565"/>
      <c r="H583" s="110"/>
      <c r="I583" s="110"/>
      <c r="J583" s="1"/>
      <c r="K583" s="1"/>
      <c r="L583" s="1"/>
      <c r="M583" s="1"/>
      <c r="N583" s="1"/>
      <c r="O583" s="1"/>
      <c r="P583" s="1"/>
      <c r="Q583" s="1"/>
      <c r="R583" s="1"/>
      <c r="S583" s="1"/>
      <c r="T583" s="1"/>
      <c r="U583" s="1"/>
      <c r="V583" s="1"/>
      <c r="W583" s="1"/>
      <c r="X583" s="1"/>
      <c r="Y583" s="1"/>
      <c r="Z583" s="1"/>
    </row>
    <row r="584" spans="1:26" ht="18.75">
      <c r="A584" s="584"/>
      <c r="B584" s="1211" t="s">
        <v>1625</v>
      </c>
      <c r="C584" s="1049"/>
      <c r="D584" s="1049"/>
      <c r="E584" s="1049"/>
      <c r="F584" s="1049"/>
      <c r="G584" s="1049"/>
      <c r="H584" s="110">
        <f>H585+H589+H592+H597+H622+H626+H634+H639+H643+H650</f>
        <v>0</v>
      </c>
      <c r="I584" s="110">
        <f>I585+I589+I592+I597+I622+I626+I634+I639+I643+I650</f>
        <v>92</v>
      </c>
      <c r="J584" s="1"/>
      <c r="K584" s="1"/>
      <c r="L584" s="1"/>
      <c r="M584" s="1"/>
      <c r="N584" s="1"/>
      <c r="O584" s="1"/>
      <c r="P584" s="1"/>
      <c r="Q584" s="1"/>
      <c r="R584" s="1"/>
      <c r="S584" s="1"/>
      <c r="T584" s="1"/>
      <c r="U584" s="1"/>
      <c r="V584" s="1"/>
      <c r="W584" s="1"/>
      <c r="X584" s="1"/>
      <c r="Y584" s="1"/>
      <c r="Z584" s="1"/>
    </row>
    <row r="585" spans="1:26" ht="39.75" customHeight="1">
      <c r="A585" s="417" t="s">
        <v>1627</v>
      </c>
      <c r="B585" s="1210" t="s">
        <v>1628</v>
      </c>
      <c r="C585" s="1049"/>
      <c r="D585" s="1049"/>
      <c r="E585" s="1049"/>
      <c r="F585" s="1049"/>
      <c r="G585" s="1049"/>
      <c r="H585" s="110">
        <f>SUM(D586)</f>
        <v>0</v>
      </c>
      <c r="I585" s="110">
        <f>COUNT(D586)*2</f>
        <v>2</v>
      </c>
      <c r="J585" s="1"/>
      <c r="K585" s="1"/>
      <c r="L585" s="1"/>
      <c r="M585" s="1"/>
      <c r="N585" s="1"/>
      <c r="O585" s="1"/>
      <c r="P585" s="1"/>
      <c r="Q585" s="1"/>
      <c r="R585" s="1"/>
      <c r="S585" s="1"/>
      <c r="T585" s="1"/>
      <c r="U585" s="1"/>
      <c r="V585" s="1"/>
      <c r="W585" s="1"/>
      <c r="X585" s="1"/>
      <c r="Y585" s="1"/>
      <c r="Z585" s="1"/>
    </row>
    <row r="586" spans="1:26" ht="47.25">
      <c r="A586" s="417" t="s">
        <v>1629</v>
      </c>
      <c r="B586" s="437" t="s">
        <v>1630</v>
      </c>
      <c r="C586" s="502" t="s">
        <v>1631</v>
      </c>
      <c r="D586" s="446">
        <v>0</v>
      </c>
      <c r="E586" s="440" t="s">
        <v>137</v>
      </c>
      <c r="F586" s="441"/>
      <c r="G586" s="441"/>
      <c r="H586" s="110"/>
      <c r="I586" s="110"/>
      <c r="J586" s="1"/>
      <c r="K586" s="1"/>
      <c r="L586" s="1"/>
      <c r="M586" s="1"/>
      <c r="N586" s="1"/>
      <c r="O586" s="1"/>
      <c r="P586" s="1"/>
      <c r="Q586" s="1"/>
      <c r="R586" s="1"/>
      <c r="S586" s="1"/>
      <c r="T586" s="1"/>
      <c r="U586" s="1"/>
      <c r="V586" s="1"/>
      <c r="W586" s="1"/>
      <c r="X586" s="1"/>
      <c r="Y586" s="1"/>
      <c r="Z586" s="1"/>
    </row>
    <row r="587" spans="1:26" ht="30" hidden="1">
      <c r="A587" s="585" t="s">
        <v>1632</v>
      </c>
      <c r="B587" s="308" t="s">
        <v>1633</v>
      </c>
      <c r="C587" s="441"/>
      <c r="D587" s="439"/>
      <c r="E587" s="440"/>
      <c r="F587" s="441"/>
      <c r="G587" s="441"/>
      <c r="H587" s="1"/>
      <c r="I587" s="1"/>
      <c r="J587" s="1"/>
      <c r="K587" s="1"/>
      <c r="L587" s="1"/>
      <c r="M587" s="1"/>
      <c r="N587" s="1"/>
      <c r="O587" s="1"/>
      <c r="P587" s="1"/>
      <c r="Q587" s="1"/>
      <c r="R587" s="1"/>
      <c r="S587" s="1"/>
      <c r="T587" s="1"/>
      <c r="U587" s="1"/>
      <c r="V587" s="1"/>
      <c r="W587" s="1"/>
      <c r="X587" s="1"/>
      <c r="Y587" s="1"/>
      <c r="Z587" s="1"/>
    </row>
    <row r="588" spans="1:26" ht="39.75" customHeight="1">
      <c r="A588" s="417" t="s">
        <v>1634</v>
      </c>
      <c r="B588" s="1210" t="s">
        <v>2534</v>
      </c>
      <c r="C588" s="1049"/>
      <c r="D588" s="1049"/>
      <c r="E588" s="1049"/>
      <c r="F588" s="1049"/>
      <c r="G588" s="1049"/>
      <c r="H588" s="110"/>
      <c r="I588" s="110"/>
      <c r="J588" s="1"/>
      <c r="K588" s="1"/>
      <c r="L588" s="1"/>
      <c r="M588" s="1"/>
      <c r="N588" s="1"/>
      <c r="O588" s="1"/>
      <c r="P588" s="1"/>
      <c r="Q588" s="1"/>
      <c r="R588" s="1"/>
      <c r="S588" s="1"/>
      <c r="T588" s="1"/>
      <c r="U588" s="1"/>
      <c r="V588" s="1"/>
      <c r="W588" s="1"/>
      <c r="X588" s="1"/>
      <c r="Y588" s="1"/>
      <c r="Z588" s="1"/>
    </row>
    <row r="589" spans="1:26" ht="31.5">
      <c r="A589" s="417" t="s">
        <v>1637</v>
      </c>
      <c r="B589" s="437" t="s">
        <v>2535</v>
      </c>
      <c r="C589" s="342" t="s">
        <v>2643</v>
      </c>
      <c r="D589" s="446">
        <v>0</v>
      </c>
      <c r="E589" s="440" t="s">
        <v>667</v>
      </c>
      <c r="F589" s="441"/>
      <c r="G589" s="441"/>
      <c r="H589" s="110">
        <f>SUM(D589)</f>
        <v>0</v>
      </c>
      <c r="I589" s="110">
        <f>COUNT(D589)*2</f>
        <v>2</v>
      </c>
      <c r="J589" s="1"/>
      <c r="K589" s="1"/>
      <c r="L589" s="1"/>
      <c r="M589" s="1"/>
      <c r="N589" s="1"/>
      <c r="O589" s="1"/>
      <c r="P589" s="1"/>
      <c r="Q589" s="1"/>
      <c r="R589" s="1"/>
      <c r="S589" s="1"/>
      <c r="T589" s="1"/>
      <c r="U589" s="1"/>
      <c r="V589" s="1"/>
      <c r="W589" s="1"/>
      <c r="X589" s="1"/>
      <c r="Y589" s="1"/>
      <c r="Z589" s="1"/>
    </row>
    <row r="590" spans="1:26" ht="47.25" hidden="1">
      <c r="A590" s="585" t="s">
        <v>1640</v>
      </c>
      <c r="B590" s="437" t="s">
        <v>2537</v>
      </c>
      <c r="C590" s="493"/>
      <c r="D590" s="439"/>
      <c r="E590" s="440"/>
      <c r="F590" s="441"/>
      <c r="G590" s="441"/>
      <c r="H590" s="1"/>
      <c r="I590" s="1"/>
      <c r="J590" s="1"/>
      <c r="K590" s="1"/>
      <c r="L590" s="1"/>
      <c r="M590" s="1"/>
      <c r="N590" s="1"/>
      <c r="O590" s="1"/>
      <c r="P590" s="1"/>
      <c r="Q590" s="1"/>
      <c r="R590" s="1"/>
      <c r="S590" s="1"/>
      <c r="T590" s="1"/>
      <c r="U590" s="1"/>
      <c r="V590" s="1"/>
      <c r="W590" s="1"/>
      <c r="X590" s="1"/>
      <c r="Y590" s="1"/>
      <c r="Z590" s="1"/>
    </row>
    <row r="591" spans="1:26" ht="63" hidden="1">
      <c r="A591" s="585" t="s">
        <v>1642</v>
      </c>
      <c r="B591" s="437" t="s">
        <v>2539</v>
      </c>
      <c r="C591" s="493"/>
      <c r="D591" s="439"/>
      <c r="E591" s="440"/>
      <c r="F591" s="441"/>
      <c r="G591" s="441"/>
      <c r="H591" s="1"/>
      <c r="I591" s="1"/>
      <c r="J591" s="1"/>
      <c r="K591" s="1"/>
      <c r="L591" s="1"/>
      <c r="M591" s="1"/>
      <c r="N591" s="1"/>
      <c r="O591" s="1"/>
      <c r="P591" s="1"/>
      <c r="Q591" s="1"/>
      <c r="R591" s="1"/>
      <c r="S591" s="1"/>
      <c r="T591" s="1"/>
      <c r="U591" s="1"/>
      <c r="V591" s="1"/>
      <c r="W591" s="1"/>
      <c r="X591" s="1"/>
      <c r="Y591" s="1"/>
      <c r="Z591" s="1"/>
    </row>
    <row r="592" spans="1:26" ht="39.75" customHeight="1">
      <c r="A592" s="417" t="s">
        <v>1644</v>
      </c>
      <c r="B592" s="1210" t="s">
        <v>2540</v>
      </c>
      <c r="C592" s="1049"/>
      <c r="D592" s="1049"/>
      <c r="E592" s="1049"/>
      <c r="F592" s="1049"/>
      <c r="G592" s="1049"/>
      <c r="H592" s="110">
        <f>SUM(D593:D596)</f>
        <v>0</v>
      </c>
      <c r="I592" s="110">
        <f>COUNT(D593:D596)*2</f>
        <v>6</v>
      </c>
      <c r="J592" s="1"/>
      <c r="K592" s="1"/>
      <c r="L592" s="1"/>
      <c r="M592" s="1"/>
      <c r="N592" s="1"/>
      <c r="O592" s="1"/>
      <c r="P592" s="1"/>
      <c r="Q592" s="1"/>
      <c r="R592" s="1"/>
      <c r="S592" s="1"/>
      <c r="T592" s="1"/>
      <c r="U592" s="1"/>
      <c r="V592" s="1"/>
      <c r="W592" s="1"/>
      <c r="X592" s="1"/>
      <c r="Y592" s="1"/>
      <c r="Z592" s="1"/>
    </row>
    <row r="593" spans="1:26" ht="60">
      <c r="A593" s="413" t="s">
        <v>1647</v>
      </c>
      <c r="B593" s="437" t="s">
        <v>2541</v>
      </c>
      <c r="C593" s="487" t="s">
        <v>1650</v>
      </c>
      <c r="D593" s="446">
        <v>0</v>
      </c>
      <c r="E593" s="440" t="s">
        <v>137</v>
      </c>
      <c r="F593" s="441"/>
      <c r="G593" s="441"/>
      <c r="H593" s="110"/>
      <c r="I593" s="110"/>
      <c r="J593" s="1"/>
      <c r="K593" s="1"/>
      <c r="L593" s="1"/>
      <c r="M593" s="1"/>
      <c r="N593" s="1"/>
      <c r="O593" s="1"/>
      <c r="P593" s="1"/>
      <c r="Q593" s="1"/>
      <c r="R593" s="1"/>
      <c r="S593" s="1"/>
      <c r="T593" s="1"/>
      <c r="U593" s="1"/>
      <c r="V593" s="1"/>
      <c r="W593" s="1"/>
      <c r="X593" s="1"/>
      <c r="Y593" s="1"/>
      <c r="Z593" s="1"/>
    </row>
    <row r="594" spans="1:26" ht="63" hidden="1">
      <c r="A594" s="583" t="s">
        <v>1653</v>
      </c>
      <c r="B594" s="437" t="s">
        <v>2542</v>
      </c>
      <c r="C594" s="441"/>
      <c r="D594" s="446"/>
      <c r="E594" s="440"/>
      <c r="F594" s="441"/>
      <c r="G594" s="441"/>
      <c r="H594" s="1"/>
      <c r="I594" s="1"/>
      <c r="J594" s="1"/>
      <c r="K594" s="1"/>
      <c r="L594" s="1"/>
      <c r="M594" s="1"/>
      <c r="N594" s="1"/>
      <c r="O594" s="1"/>
      <c r="P594" s="1"/>
      <c r="Q594" s="1"/>
      <c r="R594" s="1"/>
      <c r="S594" s="1"/>
      <c r="T594" s="1"/>
      <c r="U594" s="1"/>
      <c r="V594" s="1"/>
      <c r="W594" s="1"/>
      <c r="X594" s="1"/>
      <c r="Y594" s="1"/>
      <c r="Z594" s="1"/>
    </row>
    <row r="595" spans="1:26" ht="63">
      <c r="A595" s="413" t="s">
        <v>1658</v>
      </c>
      <c r="B595" s="567" t="s">
        <v>2544</v>
      </c>
      <c r="C595" s="566" t="s">
        <v>1660</v>
      </c>
      <c r="D595" s="446">
        <v>0</v>
      </c>
      <c r="E595" s="440" t="s">
        <v>137</v>
      </c>
      <c r="F595" s="441"/>
      <c r="G595" s="441"/>
      <c r="H595" s="110"/>
      <c r="I595" s="110"/>
      <c r="J595" s="1"/>
      <c r="K595" s="1"/>
      <c r="L595" s="1"/>
      <c r="M595" s="1"/>
      <c r="N595" s="1"/>
      <c r="O595" s="1"/>
      <c r="P595" s="1"/>
      <c r="Q595" s="1"/>
      <c r="R595" s="1"/>
      <c r="S595" s="1"/>
      <c r="T595" s="1"/>
      <c r="U595" s="1"/>
      <c r="V595" s="1"/>
      <c r="W595" s="1"/>
      <c r="X595" s="1"/>
      <c r="Y595" s="1"/>
      <c r="Z595" s="1"/>
    </row>
    <row r="596" spans="1:26" ht="31.5">
      <c r="A596" s="413"/>
      <c r="B596" s="441"/>
      <c r="C596" s="566" t="s">
        <v>1662</v>
      </c>
      <c r="D596" s="446">
        <v>0</v>
      </c>
      <c r="E596" s="440" t="s">
        <v>350</v>
      </c>
      <c r="F596" s="441"/>
      <c r="G596" s="441"/>
      <c r="H596" s="110"/>
      <c r="I596" s="110"/>
      <c r="J596" s="1"/>
      <c r="K596" s="1"/>
      <c r="L596" s="1"/>
      <c r="M596" s="1"/>
      <c r="N596" s="1"/>
      <c r="O596" s="1"/>
      <c r="P596" s="1"/>
      <c r="Q596" s="1"/>
      <c r="R596" s="1"/>
      <c r="S596" s="1"/>
      <c r="T596" s="1"/>
      <c r="U596" s="1"/>
      <c r="V596" s="1"/>
      <c r="W596" s="1"/>
      <c r="X596" s="1"/>
      <c r="Y596" s="1"/>
      <c r="Z596" s="1"/>
    </row>
    <row r="597" spans="1:26" ht="39.75" customHeight="1">
      <c r="A597" s="417" t="s">
        <v>1663</v>
      </c>
      <c r="B597" s="1210" t="s">
        <v>2547</v>
      </c>
      <c r="C597" s="1049"/>
      <c r="D597" s="1049"/>
      <c r="E597" s="1049"/>
      <c r="F597" s="1049"/>
      <c r="G597" s="1049"/>
      <c r="H597" s="110">
        <f>SUM(D598:D621)</f>
        <v>0</v>
      </c>
      <c r="I597" s="110">
        <f>COUNT(D598:D621)*2</f>
        <v>48</v>
      </c>
      <c r="J597" s="1"/>
      <c r="K597" s="1"/>
      <c r="L597" s="1"/>
      <c r="M597" s="1"/>
      <c r="N597" s="1"/>
      <c r="O597" s="1"/>
      <c r="P597" s="1"/>
      <c r="Q597" s="1"/>
      <c r="R597" s="1"/>
      <c r="S597" s="1"/>
      <c r="T597" s="1"/>
      <c r="U597" s="1"/>
      <c r="V597" s="1"/>
      <c r="W597" s="1"/>
      <c r="X597" s="1"/>
      <c r="Y597" s="1"/>
      <c r="Z597" s="1"/>
    </row>
    <row r="598" spans="1:26" ht="47.25">
      <c r="A598" s="413" t="s">
        <v>1665</v>
      </c>
      <c r="B598" s="437" t="s">
        <v>1666</v>
      </c>
      <c r="C598" s="308" t="s">
        <v>1667</v>
      </c>
      <c r="D598" s="446">
        <v>0</v>
      </c>
      <c r="E598" s="440" t="s">
        <v>667</v>
      </c>
      <c r="F598" s="441"/>
      <c r="G598" s="441"/>
      <c r="H598" s="110"/>
      <c r="I598" s="110"/>
      <c r="J598" s="1"/>
      <c r="K598" s="1"/>
      <c r="L598" s="1"/>
      <c r="M598" s="1"/>
      <c r="N598" s="1"/>
      <c r="O598" s="1"/>
      <c r="P598" s="1"/>
      <c r="Q598" s="1"/>
      <c r="R598" s="1"/>
      <c r="S598" s="1"/>
      <c r="T598" s="1"/>
      <c r="U598" s="1"/>
      <c r="V598" s="1"/>
      <c r="W598" s="1"/>
      <c r="X598" s="1"/>
      <c r="Y598" s="1"/>
      <c r="Z598" s="1"/>
    </row>
    <row r="599" spans="1:26" ht="30">
      <c r="A599" s="413"/>
      <c r="B599" s="566"/>
      <c r="C599" s="489" t="s">
        <v>1668</v>
      </c>
      <c r="D599" s="446">
        <v>0</v>
      </c>
      <c r="E599" s="440" t="s">
        <v>262</v>
      </c>
      <c r="F599" s="441"/>
      <c r="G599" s="441"/>
      <c r="H599" s="110"/>
      <c r="I599" s="110"/>
      <c r="J599" s="1"/>
      <c r="K599" s="1"/>
      <c r="L599" s="1"/>
      <c r="M599" s="1"/>
      <c r="N599" s="1"/>
      <c r="O599" s="1"/>
      <c r="P599" s="1"/>
      <c r="Q599" s="1"/>
      <c r="R599" s="1"/>
      <c r="S599" s="1"/>
      <c r="T599" s="1"/>
      <c r="U599" s="1"/>
      <c r="V599" s="1"/>
      <c r="W599" s="1"/>
      <c r="X599" s="1"/>
      <c r="Y599" s="1"/>
      <c r="Z599" s="1"/>
    </row>
    <row r="600" spans="1:26" ht="47.25">
      <c r="A600" s="413" t="s">
        <v>1670</v>
      </c>
      <c r="B600" s="437" t="s">
        <v>1671</v>
      </c>
      <c r="C600" s="308" t="s">
        <v>2644</v>
      </c>
      <c r="D600" s="446">
        <v>0</v>
      </c>
      <c r="E600" s="440" t="s">
        <v>667</v>
      </c>
      <c r="F600" s="441"/>
      <c r="G600" s="441"/>
      <c r="H600" s="110"/>
      <c r="I600" s="110"/>
      <c r="J600" s="1"/>
      <c r="K600" s="1"/>
      <c r="L600" s="1"/>
      <c r="M600" s="1"/>
      <c r="N600" s="1"/>
      <c r="O600" s="1"/>
      <c r="P600" s="1"/>
      <c r="Q600" s="1"/>
      <c r="R600" s="1"/>
      <c r="S600" s="1"/>
      <c r="T600" s="1"/>
      <c r="U600" s="1"/>
      <c r="V600" s="1"/>
      <c r="W600" s="1"/>
      <c r="X600" s="1"/>
      <c r="Y600" s="1"/>
      <c r="Z600" s="1"/>
    </row>
    <row r="601" spans="1:26" ht="30">
      <c r="A601" s="413"/>
      <c r="B601" s="437"/>
      <c r="C601" s="342" t="s">
        <v>2645</v>
      </c>
      <c r="D601" s="446">
        <v>0</v>
      </c>
      <c r="E601" s="440" t="s">
        <v>667</v>
      </c>
      <c r="F601" s="441"/>
      <c r="G601" s="441"/>
      <c r="H601" s="110"/>
      <c r="I601" s="110"/>
      <c r="J601" s="1"/>
      <c r="K601" s="1"/>
      <c r="L601" s="1"/>
      <c r="M601" s="1"/>
      <c r="N601" s="1"/>
      <c r="O601" s="1"/>
      <c r="P601" s="1"/>
      <c r="Q601" s="1"/>
      <c r="R601" s="1"/>
      <c r="S601" s="1"/>
      <c r="T601" s="1"/>
      <c r="U601" s="1"/>
      <c r="V601" s="1"/>
      <c r="W601" s="1"/>
      <c r="X601" s="1"/>
      <c r="Y601" s="1"/>
      <c r="Z601" s="1"/>
    </row>
    <row r="602" spans="1:26" ht="30">
      <c r="A602" s="413"/>
      <c r="B602" s="437"/>
      <c r="C602" s="342" t="s">
        <v>2646</v>
      </c>
      <c r="D602" s="446">
        <v>0</v>
      </c>
      <c r="E602" s="440" t="s">
        <v>667</v>
      </c>
      <c r="F602" s="441"/>
      <c r="G602" s="441"/>
      <c r="H602" s="110"/>
      <c r="I602" s="110"/>
      <c r="J602" s="1"/>
      <c r="K602" s="1"/>
      <c r="L602" s="1"/>
      <c r="M602" s="1"/>
      <c r="N602" s="1"/>
      <c r="O602" s="1"/>
      <c r="P602" s="1"/>
      <c r="Q602" s="1"/>
      <c r="R602" s="1"/>
      <c r="S602" s="1"/>
      <c r="T602" s="1"/>
      <c r="U602" s="1"/>
      <c r="V602" s="1"/>
      <c r="W602" s="1"/>
      <c r="X602" s="1"/>
      <c r="Y602" s="1"/>
      <c r="Z602" s="1"/>
    </row>
    <row r="603" spans="1:26" ht="30">
      <c r="A603" s="413"/>
      <c r="B603" s="437"/>
      <c r="C603" s="342" t="s">
        <v>2647</v>
      </c>
      <c r="D603" s="446">
        <v>0</v>
      </c>
      <c r="E603" s="440" t="s">
        <v>667</v>
      </c>
      <c r="F603" s="441"/>
      <c r="G603" s="441"/>
      <c r="H603" s="110"/>
      <c r="I603" s="110"/>
      <c r="J603" s="1"/>
      <c r="K603" s="1"/>
      <c r="L603" s="1"/>
      <c r="M603" s="1"/>
      <c r="N603" s="1"/>
      <c r="O603" s="1"/>
      <c r="P603" s="1"/>
      <c r="Q603" s="1"/>
      <c r="R603" s="1"/>
      <c r="S603" s="1"/>
      <c r="T603" s="1"/>
      <c r="U603" s="1"/>
      <c r="V603" s="1"/>
      <c r="W603" s="1"/>
      <c r="X603" s="1"/>
      <c r="Y603" s="1"/>
      <c r="Z603" s="1"/>
    </row>
    <row r="604" spans="1:26" ht="45">
      <c r="A604" s="413"/>
      <c r="B604" s="437"/>
      <c r="C604" s="342" t="s">
        <v>2648</v>
      </c>
      <c r="D604" s="446">
        <v>0</v>
      </c>
      <c r="E604" s="440" t="s">
        <v>667</v>
      </c>
      <c r="F604" s="441"/>
      <c r="G604" s="441"/>
      <c r="H604" s="110"/>
      <c r="I604" s="110"/>
      <c r="J604" s="1"/>
      <c r="K604" s="1"/>
      <c r="L604" s="1"/>
      <c r="M604" s="1"/>
      <c r="N604" s="1"/>
      <c r="O604" s="1"/>
      <c r="P604" s="1"/>
      <c r="Q604" s="1"/>
      <c r="R604" s="1"/>
      <c r="S604" s="1"/>
      <c r="T604" s="1"/>
      <c r="U604" s="1"/>
      <c r="V604" s="1"/>
      <c r="W604" s="1"/>
      <c r="X604" s="1"/>
      <c r="Y604" s="1"/>
      <c r="Z604" s="1"/>
    </row>
    <row r="605" spans="1:26" ht="30">
      <c r="A605" s="413"/>
      <c r="B605" s="437"/>
      <c r="C605" s="342" t="s">
        <v>2649</v>
      </c>
      <c r="D605" s="446">
        <v>0</v>
      </c>
      <c r="E605" s="440" t="s">
        <v>667</v>
      </c>
      <c r="F605" s="441"/>
      <c r="G605" s="441"/>
      <c r="H605" s="110"/>
      <c r="I605" s="110"/>
      <c r="J605" s="1"/>
      <c r="K605" s="1"/>
      <c r="L605" s="1"/>
      <c r="M605" s="1"/>
      <c r="N605" s="1"/>
      <c r="O605" s="1"/>
      <c r="P605" s="1"/>
      <c r="Q605" s="1"/>
      <c r="R605" s="1"/>
      <c r="S605" s="1"/>
      <c r="T605" s="1"/>
      <c r="U605" s="1"/>
      <c r="V605" s="1"/>
      <c r="W605" s="1"/>
      <c r="X605" s="1"/>
      <c r="Y605" s="1"/>
      <c r="Z605" s="1"/>
    </row>
    <row r="606" spans="1:26" ht="30">
      <c r="A606" s="413"/>
      <c r="B606" s="437"/>
      <c r="C606" s="342" t="s">
        <v>2650</v>
      </c>
      <c r="D606" s="446">
        <v>0</v>
      </c>
      <c r="E606" s="440" t="s">
        <v>667</v>
      </c>
      <c r="F606" s="441"/>
      <c r="G606" s="441"/>
      <c r="H606" s="110"/>
      <c r="I606" s="110"/>
      <c r="J606" s="1"/>
      <c r="K606" s="1"/>
      <c r="L606" s="1"/>
      <c r="M606" s="1"/>
      <c r="N606" s="1"/>
      <c r="O606" s="1"/>
      <c r="P606" s="1"/>
      <c r="Q606" s="1"/>
      <c r="R606" s="1"/>
      <c r="S606" s="1"/>
      <c r="T606" s="1"/>
      <c r="U606" s="1"/>
      <c r="V606" s="1"/>
      <c r="W606" s="1"/>
      <c r="X606" s="1"/>
      <c r="Y606" s="1"/>
      <c r="Z606" s="1"/>
    </row>
    <row r="607" spans="1:26" ht="45">
      <c r="A607" s="413"/>
      <c r="B607" s="437"/>
      <c r="C607" s="342" t="s">
        <v>2651</v>
      </c>
      <c r="D607" s="446">
        <v>0</v>
      </c>
      <c r="E607" s="440" t="s">
        <v>667</v>
      </c>
      <c r="F607" s="441"/>
      <c r="G607" s="441"/>
      <c r="H607" s="110"/>
      <c r="I607" s="110"/>
      <c r="J607" s="1"/>
      <c r="K607" s="1"/>
      <c r="L607" s="1"/>
      <c r="M607" s="1"/>
      <c r="N607" s="1"/>
      <c r="O607" s="1"/>
      <c r="P607" s="1"/>
      <c r="Q607" s="1"/>
      <c r="R607" s="1"/>
      <c r="S607" s="1"/>
      <c r="T607" s="1"/>
      <c r="U607" s="1"/>
      <c r="V607" s="1"/>
      <c r="W607" s="1"/>
      <c r="X607" s="1"/>
      <c r="Y607" s="1"/>
      <c r="Z607" s="1"/>
    </row>
    <row r="608" spans="1:26" ht="45">
      <c r="A608" s="413"/>
      <c r="B608" s="437"/>
      <c r="C608" s="342" t="s">
        <v>2652</v>
      </c>
      <c r="D608" s="446">
        <v>0</v>
      </c>
      <c r="E608" s="440" t="s">
        <v>667</v>
      </c>
      <c r="F608" s="441"/>
      <c r="G608" s="441"/>
      <c r="H608" s="110"/>
      <c r="I608" s="110"/>
      <c r="J608" s="1"/>
      <c r="K608" s="1"/>
      <c r="L608" s="1"/>
      <c r="M608" s="1"/>
      <c r="N608" s="1"/>
      <c r="O608" s="1"/>
      <c r="P608" s="1"/>
      <c r="Q608" s="1"/>
      <c r="R608" s="1"/>
      <c r="S608" s="1"/>
      <c r="T608" s="1"/>
      <c r="U608" s="1"/>
      <c r="V608" s="1"/>
      <c r="W608" s="1"/>
      <c r="X608" s="1"/>
      <c r="Y608" s="1"/>
      <c r="Z608" s="1"/>
    </row>
    <row r="609" spans="1:26" ht="30">
      <c r="A609" s="413"/>
      <c r="B609" s="437"/>
      <c r="C609" s="342" t="s">
        <v>2653</v>
      </c>
      <c r="D609" s="446">
        <v>0</v>
      </c>
      <c r="E609" s="440" t="s">
        <v>667</v>
      </c>
      <c r="F609" s="441"/>
      <c r="G609" s="441"/>
      <c r="H609" s="110"/>
      <c r="I609" s="110"/>
      <c r="J609" s="1"/>
      <c r="K609" s="1"/>
      <c r="L609" s="1"/>
      <c r="M609" s="1"/>
      <c r="N609" s="1"/>
      <c r="O609" s="1"/>
      <c r="P609" s="1"/>
      <c r="Q609" s="1"/>
      <c r="R609" s="1"/>
      <c r="S609" s="1"/>
      <c r="T609" s="1"/>
      <c r="U609" s="1"/>
      <c r="V609" s="1"/>
      <c r="W609" s="1"/>
      <c r="X609" s="1"/>
      <c r="Y609" s="1"/>
      <c r="Z609" s="1"/>
    </row>
    <row r="610" spans="1:26" ht="45">
      <c r="A610" s="413"/>
      <c r="B610" s="437"/>
      <c r="C610" s="342" t="s">
        <v>2654</v>
      </c>
      <c r="D610" s="446">
        <v>0</v>
      </c>
      <c r="E610" s="440" t="s">
        <v>667</v>
      </c>
      <c r="F610" s="441"/>
      <c r="G610" s="441"/>
      <c r="H610" s="110"/>
      <c r="I610" s="110"/>
      <c r="J610" s="1"/>
      <c r="K610" s="1"/>
      <c r="L610" s="1"/>
      <c r="M610" s="1"/>
      <c r="N610" s="1"/>
      <c r="O610" s="1"/>
      <c r="P610" s="1"/>
      <c r="Q610" s="1"/>
      <c r="R610" s="1"/>
      <c r="S610" s="1"/>
      <c r="T610" s="1"/>
      <c r="U610" s="1"/>
      <c r="V610" s="1"/>
      <c r="W610" s="1"/>
      <c r="X610" s="1"/>
      <c r="Y610" s="1"/>
      <c r="Z610" s="1"/>
    </row>
    <row r="611" spans="1:26" ht="30">
      <c r="A611" s="413"/>
      <c r="B611" s="437"/>
      <c r="C611" s="342" t="s">
        <v>2655</v>
      </c>
      <c r="D611" s="446">
        <v>0</v>
      </c>
      <c r="E611" s="440" t="s">
        <v>667</v>
      </c>
      <c r="F611" s="441"/>
      <c r="G611" s="441"/>
      <c r="H611" s="110"/>
      <c r="I611" s="110"/>
      <c r="J611" s="1"/>
      <c r="K611" s="1"/>
      <c r="L611" s="1"/>
      <c r="M611" s="1"/>
      <c r="N611" s="1"/>
      <c r="O611" s="1"/>
      <c r="P611" s="1"/>
      <c r="Q611" s="1"/>
      <c r="R611" s="1"/>
      <c r="S611" s="1"/>
      <c r="T611" s="1"/>
      <c r="U611" s="1"/>
      <c r="V611" s="1"/>
      <c r="W611" s="1"/>
      <c r="X611" s="1"/>
      <c r="Y611" s="1"/>
      <c r="Z611" s="1"/>
    </row>
    <row r="612" spans="1:26" ht="30">
      <c r="A612" s="413"/>
      <c r="B612" s="437"/>
      <c r="C612" s="342" t="s">
        <v>2656</v>
      </c>
      <c r="D612" s="446">
        <v>0</v>
      </c>
      <c r="E612" s="440" t="s">
        <v>667</v>
      </c>
      <c r="F612" s="441"/>
      <c r="G612" s="441"/>
      <c r="H612" s="110"/>
      <c r="I612" s="110"/>
      <c r="J612" s="1"/>
      <c r="K612" s="1"/>
      <c r="L612" s="1"/>
      <c r="M612" s="1"/>
      <c r="N612" s="1"/>
      <c r="O612" s="1"/>
      <c r="P612" s="1"/>
      <c r="Q612" s="1"/>
      <c r="R612" s="1"/>
      <c r="S612" s="1"/>
      <c r="T612" s="1"/>
      <c r="U612" s="1"/>
      <c r="V612" s="1"/>
      <c r="W612" s="1"/>
      <c r="X612" s="1"/>
      <c r="Y612" s="1"/>
      <c r="Z612" s="1"/>
    </row>
    <row r="613" spans="1:26" ht="30">
      <c r="A613" s="413"/>
      <c r="B613" s="437"/>
      <c r="C613" s="342" t="s">
        <v>2657</v>
      </c>
      <c r="D613" s="446">
        <v>0</v>
      </c>
      <c r="E613" s="440" t="s">
        <v>667</v>
      </c>
      <c r="F613" s="441"/>
      <c r="G613" s="441"/>
      <c r="H613" s="110"/>
      <c r="I613" s="110"/>
      <c r="J613" s="1"/>
      <c r="K613" s="1"/>
      <c r="L613" s="1"/>
      <c r="M613" s="1"/>
      <c r="N613" s="1"/>
      <c r="O613" s="1"/>
      <c r="P613" s="1"/>
      <c r="Q613" s="1"/>
      <c r="R613" s="1"/>
      <c r="S613" s="1"/>
      <c r="T613" s="1"/>
      <c r="U613" s="1"/>
      <c r="V613" s="1"/>
      <c r="W613" s="1"/>
      <c r="X613" s="1"/>
      <c r="Y613" s="1"/>
      <c r="Z613" s="1"/>
    </row>
    <row r="614" spans="1:26" ht="30">
      <c r="A614" s="413"/>
      <c r="B614" s="437"/>
      <c r="C614" s="342" t="s">
        <v>2658</v>
      </c>
      <c r="D614" s="446">
        <v>0</v>
      </c>
      <c r="E614" s="440" t="s">
        <v>667</v>
      </c>
      <c r="F614" s="441"/>
      <c r="G614" s="441"/>
      <c r="H614" s="110"/>
      <c r="I614" s="110"/>
      <c r="J614" s="1"/>
      <c r="K614" s="1"/>
      <c r="L614" s="1"/>
      <c r="M614" s="1"/>
      <c r="N614" s="1"/>
      <c r="O614" s="1"/>
      <c r="P614" s="1"/>
      <c r="Q614" s="1"/>
      <c r="R614" s="1"/>
      <c r="S614" s="1"/>
      <c r="T614" s="1"/>
      <c r="U614" s="1"/>
      <c r="V614" s="1"/>
      <c r="W614" s="1"/>
      <c r="X614" s="1"/>
      <c r="Y614" s="1"/>
      <c r="Z614" s="1"/>
    </row>
    <row r="615" spans="1:26" ht="45">
      <c r="A615" s="413"/>
      <c r="B615" s="437"/>
      <c r="C615" s="342" t="s">
        <v>2659</v>
      </c>
      <c r="D615" s="446">
        <v>0</v>
      </c>
      <c r="E615" s="440" t="s">
        <v>667</v>
      </c>
      <c r="F615" s="441"/>
      <c r="G615" s="441"/>
      <c r="H615" s="110"/>
      <c r="I615" s="110"/>
      <c r="J615" s="1"/>
      <c r="K615" s="1"/>
      <c r="L615" s="1"/>
      <c r="M615" s="1"/>
      <c r="N615" s="1"/>
      <c r="O615" s="1"/>
      <c r="P615" s="1"/>
      <c r="Q615" s="1"/>
      <c r="R615" s="1"/>
      <c r="S615" s="1"/>
      <c r="T615" s="1"/>
      <c r="U615" s="1"/>
      <c r="V615" s="1"/>
      <c r="W615" s="1"/>
      <c r="X615" s="1"/>
      <c r="Y615" s="1"/>
      <c r="Z615" s="1"/>
    </row>
    <row r="616" spans="1:26" ht="30">
      <c r="A616" s="413"/>
      <c r="B616" s="437"/>
      <c r="C616" s="342" t="s">
        <v>2660</v>
      </c>
      <c r="D616" s="446">
        <v>0</v>
      </c>
      <c r="E616" s="440" t="s">
        <v>667</v>
      </c>
      <c r="F616" s="441"/>
      <c r="G616" s="441"/>
      <c r="H616" s="110"/>
      <c r="I616" s="110"/>
      <c r="J616" s="1"/>
      <c r="K616" s="1"/>
      <c r="L616" s="1"/>
      <c r="M616" s="1"/>
      <c r="N616" s="1"/>
      <c r="O616" s="1"/>
      <c r="P616" s="1"/>
      <c r="Q616" s="1"/>
      <c r="R616" s="1"/>
      <c r="S616" s="1"/>
      <c r="T616" s="1"/>
      <c r="U616" s="1"/>
      <c r="V616" s="1"/>
      <c r="W616" s="1"/>
      <c r="X616" s="1"/>
      <c r="Y616" s="1"/>
      <c r="Z616" s="1"/>
    </row>
    <row r="617" spans="1:26" ht="30">
      <c r="A617" s="413"/>
      <c r="B617" s="437"/>
      <c r="C617" s="342" t="s">
        <v>2661</v>
      </c>
      <c r="D617" s="446">
        <v>0</v>
      </c>
      <c r="E617" s="440" t="s">
        <v>667</v>
      </c>
      <c r="F617" s="441"/>
      <c r="G617" s="441"/>
      <c r="H617" s="110"/>
      <c r="I617" s="110"/>
      <c r="J617" s="1"/>
      <c r="K617" s="1"/>
      <c r="L617" s="1"/>
      <c r="M617" s="1"/>
      <c r="N617" s="1"/>
      <c r="O617" s="1"/>
      <c r="P617" s="1"/>
      <c r="Q617" s="1"/>
      <c r="R617" s="1"/>
      <c r="S617" s="1"/>
      <c r="T617" s="1"/>
      <c r="U617" s="1"/>
      <c r="V617" s="1"/>
      <c r="W617" s="1"/>
      <c r="X617" s="1"/>
      <c r="Y617" s="1"/>
      <c r="Z617" s="1"/>
    </row>
    <row r="618" spans="1:26" ht="30">
      <c r="A618" s="413"/>
      <c r="B618" s="437"/>
      <c r="C618" s="342" t="s">
        <v>2662</v>
      </c>
      <c r="D618" s="446">
        <v>0</v>
      </c>
      <c r="E618" s="440" t="s">
        <v>667</v>
      </c>
      <c r="F618" s="441"/>
      <c r="G618" s="441"/>
      <c r="H618" s="110"/>
      <c r="I618" s="110"/>
      <c r="J618" s="1"/>
      <c r="K618" s="1"/>
      <c r="L618" s="1"/>
      <c r="M618" s="1"/>
      <c r="N618" s="1"/>
      <c r="O618" s="1"/>
      <c r="P618" s="1"/>
      <c r="Q618" s="1"/>
      <c r="R618" s="1"/>
      <c r="S618" s="1"/>
      <c r="T618" s="1"/>
      <c r="U618" s="1"/>
      <c r="V618" s="1"/>
      <c r="W618" s="1"/>
      <c r="X618" s="1"/>
      <c r="Y618" s="1"/>
      <c r="Z618" s="1"/>
    </row>
    <row r="619" spans="1:26" ht="30">
      <c r="A619" s="413"/>
      <c r="B619" s="437"/>
      <c r="C619" s="342" t="s">
        <v>2663</v>
      </c>
      <c r="D619" s="446">
        <v>0</v>
      </c>
      <c r="E619" s="440" t="s">
        <v>667</v>
      </c>
      <c r="F619" s="441"/>
      <c r="G619" s="441"/>
      <c r="H619" s="110"/>
      <c r="I619" s="110"/>
      <c r="J619" s="1"/>
      <c r="K619" s="1"/>
      <c r="L619" s="1"/>
      <c r="M619" s="1"/>
      <c r="N619" s="1"/>
      <c r="O619" s="1"/>
      <c r="P619" s="1"/>
      <c r="Q619" s="1"/>
      <c r="R619" s="1"/>
      <c r="S619" s="1"/>
      <c r="T619" s="1"/>
      <c r="U619" s="1"/>
      <c r="V619" s="1"/>
      <c r="W619" s="1"/>
      <c r="X619" s="1"/>
      <c r="Y619" s="1"/>
      <c r="Z619" s="1"/>
    </row>
    <row r="620" spans="1:26" ht="31.5">
      <c r="A620" s="413" t="s">
        <v>1691</v>
      </c>
      <c r="B620" s="437" t="s">
        <v>2557</v>
      </c>
      <c r="C620" s="342" t="s">
        <v>2596</v>
      </c>
      <c r="D620" s="446">
        <v>0</v>
      </c>
      <c r="E620" s="440" t="s">
        <v>137</v>
      </c>
      <c r="F620" s="441"/>
      <c r="G620" s="441"/>
      <c r="H620" s="110"/>
      <c r="I620" s="110"/>
      <c r="J620" s="1"/>
      <c r="K620" s="1"/>
      <c r="L620" s="1"/>
      <c r="M620" s="1"/>
      <c r="N620" s="1"/>
      <c r="O620" s="1"/>
      <c r="P620" s="1"/>
      <c r="Q620" s="1"/>
      <c r="R620" s="1"/>
      <c r="S620" s="1"/>
      <c r="T620" s="1"/>
      <c r="U620" s="1"/>
      <c r="V620" s="1"/>
      <c r="W620" s="1"/>
      <c r="X620" s="1"/>
      <c r="Y620" s="1"/>
      <c r="Z620" s="1"/>
    </row>
    <row r="621" spans="1:26" ht="300">
      <c r="A621" s="413" t="s">
        <v>1695</v>
      </c>
      <c r="B621" s="437" t="s">
        <v>1696</v>
      </c>
      <c r="C621" s="493" t="s">
        <v>1697</v>
      </c>
      <c r="D621" s="446">
        <v>0</v>
      </c>
      <c r="E621" s="440" t="s">
        <v>183</v>
      </c>
      <c r="F621" s="342" t="s">
        <v>2664</v>
      </c>
      <c r="G621" s="441"/>
      <c r="H621" s="110"/>
      <c r="I621" s="110"/>
      <c r="J621" s="1"/>
      <c r="K621" s="1"/>
      <c r="L621" s="1"/>
      <c r="M621" s="1"/>
      <c r="N621" s="1"/>
      <c r="O621" s="1"/>
      <c r="P621" s="1"/>
      <c r="Q621" s="1"/>
      <c r="R621" s="1"/>
      <c r="S621" s="1"/>
      <c r="T621" s="1"/>
      <c r="U621" s="1"/>
      <c r="V621" s="1"/>
      <c r="W621" s="1"/>
      <c r="X621" s="1"/>
      <c r="Y621" s="1"/>
      <c r="Z621" s="1"/>
    </row>
    <row r="622" spans="1:26" ht="39.75" customHeight="1">
      <c r="A622" s="417" t="s">
        <v>1699</v>
      </c>
      <c r="B622" s="1210" t="s">
        <v>2560</v>
      </c>
      <c r="C622" s="1049"/>
      <c r="D622" s="1049"/>
      <c r="E622" s="1049"/>
      <c r="F622" s="1049"/>
      <c r="G622" s="1049"/>
      <c r="H622" s="110">
        <f>SUM(D623:D625)</f>
        <v>0</v>
      </c>
      <c r="I622" s="110">
        <f>COUNT(D623:D625)*2</f>
        <v>6</v>
      </c>
      <c r="J622" s="1"/>
      <c r="K622" s="1"/>
      <c r="L622" s="1"/>
      <c r="M622" s="1"/>
      <c r="N622" s="1"/>
      <c r="O622" s="1"/>
      <c r="P622" s="1"/>
      <c r="Q622" s="1"/>
      <c r="R622" s="1"/>
      <c r="S622" s="1"/>
      <c r="T622" s="1"/>
      <c r="U622" s="1"/>
      <c r="V622" s="1"/>
      <c r="W622" s="1"/>
      <c r="X622" s="1"/>
      <c r="Y622" s="1"/>
      <c r="Z622" s="1"/>
    </row>
    <row r="623" spans="1:26" ht="31.5">
      <c r="A623" s="413" t="s">
        <v>1701</v>
      </c>
      <c r="B623" s="437" t="s">
        <v>2563</v>
      </c>
      <c r="C623" s="342" t="s">
        <v>1703</v>
      </c>
      <c r="D623" s="446">
        <v>0</v>
      </c>
      <c r="E623" s="440" t="s">
        <v>137</v>
      </c>
      <c r="F623" s="441"/>
      <c r="G623" s="441"/>
      <c r="H623" s="110"/>
      <c r="I623" s="110"/>
      <c r="J623" s="1"/>
      <c r="K623" s="1"/>
      <c r="L623" s="1"/>
      <c r="M623" s="1"/>
      <c r="N623" s="1"/>
      <c r="O623" s="1"/>
      <c r="P623" s="1"/>
      <c r="Q623" s="1"/>
      <c r="R623" s="1"/>
      <c r="S623" s="1"/>
      <c r="T623" s="1"/>
      <c r="U623" s="1"/>
      <c r="V623" s="1"/>
      <c r="W623" s="1"/>
      <c r="X623" s="1"/>
      <c r="Y623" s="1"/>
      <c r="Z623" s="1"/>
    </row>
    <row r="624" spans="1:26" ht="47.25">
      <c r="A624" s="413" t="s">
        <v>1705</v>
      </c>
      <c r="B624" s="437" t="s">
        <v>2564</v>
      </c>
      <c r="C624" s="487" t="s">
        <v>1707</v>
      </c>
      <c r="D624" s="446">
        <v>0</v>
      </c>
      <c r="E624" s="440" t="s">
        <v>137</v>
      </c>
      <c r="F624" s="441"/>
      <c r="G624" s="441"/>
      <c r="H624" s="110"/>
      <c r="I624" s="110"/>
      <c r="J624" s="1"/>
      <c r="K624" s="1"/>
      <c r="L624" s="1"/>
      <c r="M624" s="1"/>
      <c r="N624" s="1"/>
      <c r="O624" s="1"/>
      <c r="P624" s="1"/>
      <c r="Q624" s="1"/>
      <c r="R624" s="1"/>
      <c r="S624" s="1"/>
      <c r="T624" s="1"/>
      <c r="U624" s="1"/>
      <c r="V624" s="1"/>
      <c r="W624" s="1"/>
      <c r="X624" s="1"/>
      <c r="Y624" s="1"/>
      <c r="Z624" s="1"/>
    </row>
    <row r="625" spans="1:26" ht="47.25">
      <c r="A625" s="413" t="s">
        <v>1708</v>
      </c>
      <c r="B625" s="437" t="s">
        <v>2565</v>
      </c>
      <c r="C625" s="489" t="s">
        <v>1710</v>
      </c>
      <c r="D625" s="446">
        <v>0</v>
      </c>
      <c r="E625" s="440" t="s">
        <v>137</v>
      </c>
      <c r="F625" s="441"/>
      <c r="G625" s="441"/>
      <c r="H625" s="110"/>
      <c r="I625" s="110"/>
      <c r="J625" s="1"/>
      <c r="K625" s="1"/>
      <c r="L625" s="1"/>
      <c r="M625" s="1"/>
      <c r="N625" s="1"/>
      <c r="O625" s="1"/>
      <c r="P625" s="1"/>
      <c r="Q625" s="1"/>
      <c r="R625" s="1"/>
      <c r="S625" s="1"/>
      <c r="T625" s="1"/>
      <c r="U625" s="1"/>
      <c r="V625" s="1"/>
      <c r="W625" s="1"/>
      <c r="X625" s="1"/>
      <c r="Y625" s="1"/>
      <c r="Z625" s="1"/>
    </row>
    <row r="626" spans="1:26" ht="39.75" customHeight="1">
      <c r="A626" s="417" t="s">
        <v>1711</v>
      </c>
      <c r="B626" s="1210" t="s">
        <v>1712</v>
      </c>
      <c r="C626" s="1049"/>
      <c r="D626" s="1049"/>
      <c r="E626" s="1049"/>
      <c r="F626" s="1049"/>
      <c r="G626" s="1049"/>
      <c r="H626" s="110">
        <f>SUM(D627:D633)</f>
        <v>0</v>
      </c>
      <c r="I626" s="110">
        <f>COUNT(D627:D633)*2</f>
        <v>14</v>
      </c>
      <c r="J626" s="1"/>
      <c r="K626" s="1"/>
      <c r="L626" s="1"/>
      <c r="M626" s="1"/>
      <c r="N626" s="1"/>
      <c r="O626" s="1"/>
      <c r="P626" s="1"/>
      <c r="Q626" s="1"/>
      <c r="R626" s="1"/>
      <c r="S626" s="1"/>
      <c r="T626" s="1"/>
      <c r="U626" s="1"/>
      <c r="V626" s="1"/>
      <c r="W626" s="1"/>
      <c r="X626" s="1"/>
      <c r="Y626" s="1"/>
      <c r="Z626" s="1"/>
    </row>
    <row r="627" spans="1:26" ht="31.5">
      <c r="A627" s="413" t="s">
        <v>1715</v>
      </c>
      <c r="B627" s="437" t="s">
        <v>1716</v>
      </c>
      <c r="C627" s="487" t="s">
        <v>1717</v>
      </c>
      <c r="D627" s="446">
        <v>0</v>
      </c>
      <c r="E627" s="440" t="s">
        <v>780</v>
      </c>
      <c r="F627" s="441"/>
      <c r="G627" s="441"/>
      <c r="H627" s="110"/>
      <c r="I627" s="110"/>
      <c r="J627" s="1"/>
      <c r="K627" s="1"/>
      <c r="L627" s="1"/>
      <c r="M627" s="1"/>
      <c r="N627" s="1"/>
      <c r="O627" s="1"/>
      <c r="P627" s="1"/>
      <c r="Q627" s="1"/>
      <c r="R627" s="1"/>
      <c r="S627" s="1"/>
      <c r="T627" s="1"/>
      <c r="U627" s="1"/>
      <c r="V627" s="1"/>
      <c r="W627" s="1"/>
      <c r="X627" s="1"/>
      <c r="Y627" s="1"/>
      <c r="Z627" s="1"/>
    </row>
    <row r="628" spans="1:26" ht="47.25">
      <c r="A628" s="413" t="s">
        <v>1718</v>
      </c>
      <c r="B628" s="484" t="s">
        <v>1719</v>
      </c>
      <c r="C628" s="487" t="s">
        <v>1720</v>
      </c>
      <c r="D628" s="446">
        <v>0</v>
      </c>
      <c r="E628" s="440" t="s">
        <v>780</v>
      </c>
      <c r="F628" s="441"/>
      <c r="G628" s="441"/>
      <c r="H628" s="110"/>
      <c r="I628" s="110"/>
      <c r="J628" s="1"/>
      <c r="K628" s="1"/>
      <c r="L628" s="1"/>
      <c r="M628" s="1"/>
      <c r="N628" s="1"/>
      <c r="O628" s="1"/>
      <c r="P628" s="1"/>
      <c r="Q628" s="1"/>
      <c r="R628" s="1"/>
      <c r="S628" s="1"/>
      <c r="T628" s="1"/>
      <c r="U628" s="1"/>
      <c r="V628" s="1"/>
      <c r="W628" s="1"/>
      <c r="X628" s="1"/>
      <c r="Y628" s="1"/>
      <c r="Z628" s="1"/>
    </row>
    <row r="629" spans="1:26" ht="30">
      <c r="A629" s="413"/>
      <c r="B629" s="566"/>
      <c r="C629" s="487" t="s">
        <v>1721</v>
      </c>
      <c r="D629" s="446">
        <v>0</v>
      </c>
      <c r="E629" s="440" t="s">
        <v>780</v>
      </c>
      <c r="F629" s="441"/>
      <c r="G629" s="441"/>
      <c r="H629" s="110"/>
      <c r="I629" s="110"/>
      <c r="J629" s="1"/>
      <c r="K629" s="1"/>
      <c r="L629" s="1"/>
      <c r="M629" s="1"/>
      <c r="N629" s="1"/>
      <c r="O629" s="1"/>
      <c r="P629" s="1"/>
      <c r="Q629" s="1"/>
      <c r="R629" s="1"/>
      <c r="S629" s="1"/>
      <c r="T629" s="1"/>
      <c r="U629" s="1"/>
      <c r="V629" s="1"/>
      <c r="W629" s="1"/>
      <c r="X629" s="1"/>
      <c r="Y629" s="1"/>
      <c r="Z629" s="1"/>
    </row>
    <row r="630" spans="1:26" ht="30">
      <c r="A630" s="413"/>
      <c r="B630" s="566"/>
      <c r="C630" s="487" t="s">
        <v>2602</v>
      </c>
      <c r="D630" s="446">
        <v>0</v>
      </c>
      <c r="E630" s="440" t="s">
        <v>780</v>
      </c>
      <c r="F630" s="441"/>
      <c r="G630" s="441"/>
      <c r="H630" s="110"/>
      <c r="I630" s="110"/>
      <c r="J630" s="1"/>
      <c r="K630" s="1"/>
      <c r="L630" s="1"/>
      <c r="M630" s="1"/>
      <c r="N630" s="1"/>
      <c r="O630" s="1"/>
      <c r="P630" s="1"/>
      <c r="Q630" s="1"/>
      <c r="R630" s="1"/>
      <c r="S630" s="1"/>
      <c r="T630" s="1"/>
      <c r="U630" s="1"/>
      <c r="V630" s="1"/>
      <c r="W630" s="1"/>
      <c r="X630" s="1"/>
      <c r="Y630" s="1"/>
      <c r="Z630" s="1"/>
    </row>
    <row r="631" spans="1:26" ht="47.25">
      <c r="A631" s="413" t="s">
        <v>1722</v>
      </c>
      <c r="B631" s="567" t="s">
        <v>1723</v>
      </c>
      <c r="C631" s="308" t="s">
        <v>1724</v>
      </c>
      <c r="D631" s="446">
        <v>0</v>
      </c>
      <c r="E631" s="440" t="s">
        <v>780</v>
      </c>
      <c r="F631" s="441"/>
      <c r="G631" s="441"/>
      <c r="H631" s="110"/>
      <c r="I631" s="110"/>
      <c r="J631" s="1"/>
      <c r="K631" s="1"/>
      <c r="L631" s="1"/>
      <c r="M631" s="1"/>
      <c r="N631" s="1"/>
      <c r="O631" s="1"/>
      <c r="P631" s="1"/>
      <c r="Q631" s="1"/>
      <c r="R631" s="1"/>
      <c r="S631" s="1"/>
      <c r="T631" s="1"/>
      <c r="U631" s="1"/>
      <c r="V631" s="1"/>
      <c r="W631" s="1"/>
      <c r="X631" s="1"/>
      <c r="Y631" s="1"/>
      <c r="Z631" s="1"/>
    </row>
    <row r="632" spans="1:26" ht="47.25">
      <c r="A632" s="413" t="s">
        <v>1725</v>
      </c>
      <c r="B632" s="437" t="s">
        <v>1726</v>
      </c>
      <c r="C632" s="565" t="s">
        <v>1727</v>
      </c>
      <c r="D632" s="446">
        <v>0</v>
      </c>
      <c r="E632" s="440" t="s">
        <v>780</v>
      </c>
      <c r="F632" s="441"/>
      <c r="G632" s="441"/>
      <c r="H632" s="110"/>
      <c r="I632" s="110"/>
      <c r="J632" s="1"/>
      <c r="K632" s="1"/>
      <c r="L632" s="1"/>
      <c r="M632" s="1"/>
      <c r="N632" s="1"/>
      <c r="O632" s="1"/>
      <c r="P632" s="1"/>
      <c r="Q632" s="1"/>
      <c r="R632" s="1"/>
      <c r="S632" s="1"/>
      <c r="T632" s="1"/>
      <c r="U632" s="1"/>
      <c r="V632" s="1"/>
      <c r="W632" s="1"/>
      <c r="X632" s="1"/>
      <c r="Y632" s="1"/>
      <c r="Z632" s="1"/>
    </row>
    <row r="633" spans="1:26" ht="63">
      <c r="A633" s="413" t="s">
        <v>1728</v>
      </c>
      <c r="B633" s="484" t="s">
        <v>1729</v>
      </c>
      <c r="C633" s="487" t="s">
        <v>1730</v>
      </c>
      <c r="D633" s="446">
        <v>0</v>
      </c>
      <c r="E633" s="440" t="s">
        <v>780</v>
      </c>
      <c r="F633" s="441"/>
      <c r="G633" s="441"/>
      <c r="H633" s="110"/>
      <c r="I633" s="110"/>
      <c r="J633" s="1"/>
      <c r="K633" s="1"/>
      <c r="L633" s="1"/>
      <c r="M633" s="1"/>
      <c r="N633" s="1"/>
      <c r="O633" s="1"/>
      <c r="P633" s="1"/>
      <c r="Q633" s="1"/>
      <c r="R633" s="1"/>
      <c r="S633" s="1"/>
      <c r="T633" s="1"/>
      <c r="U633" s="1"/>
      <c r="V633" s="1"/>
      <c r="W633" s="1"/>
      <c r="X633" s="1"/>
      <c r="Y633" s="1"/>
      <c r="Z633" s="1"/>
    </row>
    <row r="634" spans="1:26" ht="39.75" customHeight="1">
      <c r="A634" s="417" t="s">
        <v>1732</v>
      </c>
      <c r="B634" s="1053" t="s">
        <v>4801</v>
      </c>
      <c r="C634" s="1054"/>
      <c r="D634" s="1212"/>
      <c r="E634" s="1054"/>
      <c r="F634" s="1054"/>
      <c r="G634" s="1075"/>
      <c r="H634" s="110">
        <f>SUM(D636:D638)</f>
        <v>0</v>
      </c>
      <c r="I634" s="110">
        <f>COUNT(D636:D638)*2</f>
        <v>6</v>
      </c>
      <c r="J634" s="1"/>
      <c r="K634" s="1"/>
      <c r="L634" s="1"/>
      <c r="M634" s="1"/>
      <c r="N634" s="1"/>
      <c r="O634" s="1"/>
      <c r="P634" s="1"/>
      <c r="Q634" s="1"/>
      <c r="R634" s="1"/>
      <c r="S634" s="1"/>
      <c r="T634" s="1"/>
      <c r="U634" s="1"/>
      <c r="V634" s="1"/>
      <c r="W634" s="1"/>
      <c r="X634" s="1"/>
      <c r="Y634" s="1"/>
      <c r="Z634" s="1"/>
    </row>
    <row r="635" spans="1:26" ht="31.5" hidden="1">
      <c r="A635" s="583" t="s">
        <v>1739</v>
      </c>
      <c r="B635" s="437" t="s">
        <v>1740</v>
      </c>
      <c r="C635" s="441"/>
      <c r="D635" s="439"/>
      <c r="E635" s="440"/>
      <c r="F635" s="441"/>
      <c r="G635" s="441"/>
      <c r="H635" s="1"/>
      <c r="I635" s="1"/>
      <c r="J635" s="1"/>
      <c r="K635" s="1"/>
      <c r="L635" s="1"/>
      <c r="M635" s="1"/>
      <c r="N635" s="1"/>
      <c r="O635" s="1"/>
      <c r="P635" s="1"/>
      <c r="Q635" s="1"/>
      <c r="R635" s="1"/>
      <c r="S635" s="1"/>
      <c r="T635" s="1"/>
      <c r="U635" s="1"/>
      <c r="V635" s="1"/>
      <c r="W635" s="1"/>
      <c r="X635" s="1"/>
      <c r="Y635" s="1"/>
      <c r="Z635" s="1"/>
    </row>
    <row r="636" spans="1:26" ht="165">
      <c r="A636" s="817" t="s">
        <v>1743</v>
      </c>
      <c r="B636" s="823" t="s">
        <v>4811</v>
      </c>
      <c r="C636" s="823" t="s">
        <v>4812</v>
      </c>
      <c r="D636" s="545">
        <v>0</v>
      </c>
      <c r="E636" s="826" t="s">
        <v>780</v>
      </c>
      <c r="F636" s="825" t="s">
        <v>4813</v>
      </c>
      <c r="G636" s="441"/>
      <c r="H636" s="110"/>
      <c r="I636" s="110"/>
      <c r="J636" s="1"/>
      <c r="K636" s="1"/>
      <c r="L636" s="1"/>
      <c r="M636" s="1"/>
      <c r="N636" s="1"/>
      <c r="O636" s="1"/>
      <c r="P636" s="1"/>
      <c r="Q636" s="1"/>
      <c r="R636" s="1"/>
      <c r="S636" s="1"/>
      <c r="T636" s="1"/>
      <c r="U636" s="1"/>
      <c r="V636" s="1"/>
      <c r="W636" s="1"/>
      <c r="X636" s="1"/>
      <c r="Y636" s="1"/>
      <c r="Z636" s="1"/>
    </row>
    <row r="637" spans="1:26" ht="120">
      <c r="A637" s="817" t="s">
        <v>4814</v>
      </c>
      <c r="B637" s="823" t="s">
        <v>4815</v>
      </c>
      <c r="C637" s="823" t="s">
        <v>4816</v>
      </c>
      <c r="D637" s="545">
        <v>0</v>
      </c>
      <c r="E637" s="826" t="s">
        <v>350</v>
      </c>
      <c r="F637" s="825" t="s">
        <v>4817</v>
      </c>
      <c r="G637" s="441"/>
      <c r="H637" s="110"/>
      <c r="I637" s="110"/>
      <c r="J637" s="1"/>
      <c r="K637" s="1"/>
      <c r="L637" s="1"/>
      <c r="M637" s="1"/>
      <c r="N637" s="1"/>
      <c r="O637" s="1"/>
      <c r="P637" s="1"/>
      <c r="Q637" s="1"/>
      <c r="R637" s="1"/>
      <c r="S637" s="1"/>
      <c r="T637" s="1"/>
      <c r="U637" s="1"/>
      <c r="V637" s="1"/>
      <c r="W637" s="1"/>
      <c r="X637" s="1"/>
      <c r="Y637" s="1"/>
      <c r="Z637" s="1"/>
    </row>
    <row r="638" spans="1:26" ht="195">
      <c r="A638" s="817" t="s">
        <v>4822</v>
      </c>
      <c r="B638" s="823" t="s">
        <v>4823</v>
      </c>
      <c r="C638" s="823" t="s">
        <v>4824</v>
      </c>
      <c r="D638" s="545">
        <v>0</v>
      </c>
      <c r="E638" s="826" t="s">
        <v>137</v>
      </c>
      <c r="F638" s="825" t="s">
        <v>5411</v>
      </c>
      <c r="G638" s="441"/>
      <c r="H638" s="110"/>
      <c r="I638" s="110"/>
      <c r="J638" s="1"/>
      <c r="K638" s="1"/>
      <c r="L638" s="1"/>
      <c r="M638" s="1"/>
      <c r="N638" s="1"/>
      <c r="O638" s="1"/>
      <c r="P638" s="1"/>
      <c r="Q638" s="1"/>
      <c r="R638" s="1"/>
      <c r="S638" s="1"/>
      <c r="T638" s="1"/>
      <c r="U638" s="1"/>
      <c r="V638" s="1"/>
      <c r="W638" s="1"/>
      <c r="X638" s="1"/>
      <c r="Y638" s="1"/>
      <c r="Z638" s="1"/>
    </row>
    <row r="639" spans="1:26" ht="39.75" customHeight="1">
      <c r="A639" s="417" t="s">
        <v>1744</v>
      </c>
      <c r="B639" s="1210" t="s">
        <v>2567</v>
      </c>
      <c r="C639" s="1049"/>
      <c r="D639" s="1049"/>
      <c r="E639" s="1049"/>
      <c r="F639" s="1049"/>
      <c r="G639" s="1049"/>
      <c r="H639" s="110">
        <f>SUM(D640:D642)</f>
        <v>0</v>
      </c>
      <c r="I639" s="110">
        <f>COUNT(D640:D642)*2</f>
        <v>6</v>
      </c>
      <c r="J639" s="1"/>
      <c r="K639" s="1"/>
      <c r="L639" s="1"/>
      <c r="M639" s="1"/>
      <c r="N639" s="1"/>
      <c r="O639" s="1"/>
      <c r="P639" s="1"/>
      <c r="Q639" s="1"/>
      <c r="R639" s="1"/>
      <c r="S639" s="1"/>
      <c r="T639" s="1"/>
      <c r="U639" s="1"/>
      <c r="V639" s="1"/>
      <c r="W639" s="1"/>
      <c r="X639" s="1"/>
      <c r="Y639" s="1"/>
      <c r="Z639" s="1"/>
    </row>
    <row r="640" spans="1:26" ht="47.25">
      <c r="A640" s="413" t="s">
        <v>1750</v>
      </c>
      <c r="B640" s="437" t="s">
        <v>2569</v>
      </c>
      <c r="C640" s="304" t="s">
        <v>4826</v>
      </c>
      <c r="D640" s="545">
        <v>0</v>
      </c>
      <c r="E640" s="826" t="s">
        <v>137</v>
      </c>
      <c r="F640" s="748" t="s">
        <v>4827</v>
      </c>
      <c r="G640" s="441"/>
      <c r="H640" s="110"/>
      <c r="I640" s="110"/>
      <c r="J640" s="1"/>
      <c r="K640" s="1"/>
      <c r="L640" s="1"/>
      <c r="M640" s="1"/>
      <c r="N640" s="1"/>
      <c r="O640" s="1"/>
      <c r="P640" s="1"/>
      <c r="Q640" s="1"/>
      <c r="R640" s="1"/>
      <c r="S640" s="1"/>
      <c r="T640" s="1"/>
      <c r="U640" s="1"/>
      <c r="V640" s="1"/>
      <c r="W640" s="1"/>
      <c r="X640" s="1"/>
      <c r="Y640" s="1"/>
      <c r="Z640" s="1"/>
    </row>
    <row r="641" spans="1:26" ht="15.75">
      <c r="A641" s="588"/>
      <c r="B641" s="566"/>
      <c r="C641" s="304" t="s">
        <v>5412</v>
      </c>
      <c r="D641" s="545">
        <v>0</v>
      </c>
      <c r="E641" s="826" t="s">
        <v>87</v>
      </c>
      <c r="F641" s="748" t="s">
        <v>5413</v>
      </c>
      <c r="G641" s="441"/>
      <c r="H641" s="110"/>
      <c r="I641" s="110"/>
      <c r="J641" s="1"/>
      <c r="K641" s="1"/>
      <c r="L641" s="1"/>
      <c r="M641" s="1"/>
      <c r="N641" s="1"/>
      <c r="O641" s="1"/>
      <c r="P641" s="1"/>
      <c r="Q641" s="1"/>
      <c r="R641" s="1"/>
      <c r="S641" s="1"/>
      <c r="T641" s="1"/>
      <c r="U641" s="1"/>
      <c r="V641" s="1"/>
      <c r="W641" s="1"/>
      <c r="X641" s="1"/>
      <c r="Y641" s="1"/>
      <c r="Z641" s="1"/>
    </row>
    <row r="642" spans="1:26" ht="47.25">
      <c r="A642" s="413" t="s">
        <v>1756</v>
      </c>
      <c r="B642" s="437" t="s">
        <v>2571</v>
      </c>
      <c r="C642" s="748" t="s">
        <v>4828</v>
      </c>
      <c r="D642" s="545">
        <v>0</v>
      </c>
      <c r="E642" s="826" t="s">
        <v>137</v>
      </c>
      <c r="F642" s="304" t="s">
        <v>4829</v>
      </c>
      <c r="G642" s="441"/>
      <c r="H642" s="110"/>
      <c r="I642" s="110"/>
      <c r="J642" s="1"/>
      <c r="K642" s="1"/>
      <c r="L642" s="1"/>
      <c r="M642" s="1"/>
      <c r="N642" s="1"/>
      <c r="O642" s="1"/>
      <c r="P642" s="1"/>
      <c r="Q642" s="1"/>
      <c r="R642" s="1"/>
      <c r="S642" s="1"/>
      <c r="T642" s="1"/>
      <c r="U642" s="1"/>
      <c r="V642" s="1"/>
      <c r="W642" s="1"/>
      <c r="X642" s="1"/>
      <c r="Y642" s="1"/>
      <c r="Z642" s="1"/>
    </row>
    <row r="643" spans="1:26" ht="15.75" hidden="1">
      <c r="A643" s="775" t="s">
        <v>4830</v>
      </c>
      <c r="B643" s="1042" t="s">
        <v>4831</v>
      </c>
      <c r="C643" s="1043"/>
      <c r="D643" s="1043"/>
      <c r="E643" s="1043"/>
      <c r="F643" s="1043"/>
      <c r="G643" s="1047"/>
      <c r="H643" s="783">
        <f>SUM(D644:D649)</f>
        <v>0</v>
      </c>
      <c r="I643" s="783">
        <f>COUNT(D644:D649)*2</f>
        <v>0</v>
      </c>
      <c r="J643" s="1"/>
      <c r="K643" s="1"/>
      <c r="L643" s="1"/>
      <c r="M643" s="1"/>
      <c r="N643" s="1"/>
      <c r="O643" s="1"/>
      <c r="P643" s="1"/>
      <c r="Q643" s="1"/>
      <c r="R643" s="1"/>
      <c r="S643" s="1"/>
      <c r="T643" s="1"/>
      <c r="U643" s="1"/>
      <c r="V643" s="1"/>
      <c r="W643" s="1"/>
      <c r="X643" s="1"/>
      <c r="Y643" s="1"/>
      <c r="Z643" s="1"/>
    </row>
    <row r="644" spans="1:26" ht="45" hidden="1">
      <c r="A644" s="775" t="s">
        <v>4832</v>
      </c>
      <c r="B644" s="378" t="s">
        <v>4833</v>
      </c>
      <c r="C644" s="748"/>
      <c r="D644" s="789"/>
      <c r="E644" s="748"/>
      <c r="F644" s="304"/>
      <c r="G644" s="789"/>
      <c r="H644" s="797"/>
      <c r="I644" s="797"/>
      <c r="J644" s="1"/>
      <c r="K644" s="1"/>
      <c r="L644" s="1"/>
      <c r="M644" s="1"/>
      <c r="N644" s="1"/>
      <c r="O644" s="1"/>
      <c r="P644" s="1"/>
      <c r="Q644" s="1"/>
      <c r="R644" s="1"/>
      <c r="S644" s="1"/>
      <c r="T644" s="1"/>
      <c r="U644" s="1"/>
      <c r="V644" s="1"/>
      <c r="W644" s="1"/>
      <c r="X644" s="1"/>
      <c r="Y644" s="1"/>
      <c r="Z644" s="1"/>
    </row>
    <row r="645" spans="1:26" ht="60" hidden="1">
      <c r="A645" s="775" t="s">
        <v>4834</v>
      </c>
      <c r="B645" s="378" t="s">
        <v>4835</v>
      </c>
      <c r="C645" s="748"/>
      <c r="D645" s="789"/>
      <c r="E645" s="748"/>
      <c r="F645" s="304"/>
      <c r="G645" s="789"/>
      <c r="H645" s="797"/>
      <c r="I645" s="797"/>
      <c r="J645" s="1"/>
      <c r="K645" s="1"/>
      <c r="L645" s="1"/>
      <c r="M645" s="1"/>
      <c r="N645" s="1"/>
      <c r="O645" s="1"/>
      <c r="P645" s="1"/>
      <c r="Q645" s="1"/>
      <c r="R645" s="1"/>
      <c r="S645" s="1"/>
      <c r="T645" s="1"/>
      <c r="U645" s="1"/>
      <c r="V645" s="1"/>
      <c r="W645" s="1"/>
      <c r="X645" s="1"/>
      <c r="Y645" s="1"/>
      <c r="Z645" s="1"/>
    </row>
    <row r="646" spans="1:26" ht="60" hidden="1">
      <c r="A646" s="775" t="s">
        <v>4836</v>
      </c>
      <c r="B646" s="378" t="s">
        <v>4837</v>
      </c>
      <c r="C646" s="748"/>
      <c r="D646" s="789"/>
      <c r="E646" s="748"/>
      <c r="F646" s="304"/>
      <c r="G646" s="789"/>
      <c r="H646" s="797"/>
      <c r="I646" s="797"/>
      <c r="J646" s="1"/>
      <c r="K646" s="1"/>
      <c r="L646" s="1"/>
      <c r="M646" s="1"/>
      <c r="N646" s="1"/>
      <c r="O646" s="1"/>
      <c r="P646" s="1"/>
      <c r="Q646" s="1"/>
      <c r="R646" s="1"/>
      <c r="S646" s="1"/>
      <c r="T646" s="1"/>
      <c r="U646" s="1"/>
      <c r="V646" s="1"/>
      <c r="W646" s="1"/>
      <c r="X646" s="1"/>
      <c r="Y646" s="1"/>
      <c r="Z646" s="1"/>
    </row>
    <row r="647" spans="1:26" ht="90" hidden="1">
      <c r="A647" s="775" t="s">
        <v>4838</v>
      </c>
      <c r="B647" s="378" t="s">
        <v>4839</v>
      </c>
      <c r="C647" s="748"/>
      <c r="D647" s="789"/>
      <c r="E647" s="748"/>
      <c r="F647" s="304"/>
      <c r="G647" s="789"/>
      <c r="H647" s="797"/>
      <c r="I647" s="797"/>
      <c r="J647" s="1"/>
      <c r="K647" s="1"/>
      <c r="L647" s="1"/>
      <c r="M647" s="1"/>
      <c r="N647" s="1"/>
      <c r="O647" s="1"/>
      <c r="P647" s="1"/>
      <c r="Q647" s="1"/>
      <c r="R647" s="1"/>
      <c r="S647" s="1"/>
      <c r="T647" s="1"/>
      <c r="U647" s="1"/>
      <c r="V647" s="1"/>
      <c r="W647" s="1"/>
      <c r="X647" s="1"/>
      <c r="Y647" s="1"/>
      <c r="Z647" s="1"/>
    </row>
    <row r="648" spans="1:26" ht="30" hidden="1">
      <c r="A648" s="775" t="s">
        <v>4840</v>
      </c>
      <c r="B648" s="378" t="s">
        <v>4841</v>
      </c>
      <c r="C648" s="748"/>
      <c r="D648" s="789"/>
      <c r="E648" s="748"/>
      <c r="F648" s="304"/>
      <c r="G648" s="789"/>
      <c r="H648" s="797"/>
      <c r="I648" s="797"/>
      <c r="J648" s="1"/>
      <c r="K648" s="1"/>
      <c r="L648" s="1"/>
      <c r="M648" s="1"/>
      <c r="N648" s="1"/>
      <c r="O648" s="1"/>
      <c r="P648" s="1"/>
      <c r="Q648" s="1"/>
      <c r="R648" s="1"/>
      <c r="S648" s="1"/>
      <c r="T648" s="1"/>
      <c r="U648" s="1"/>
      <c r="V648" s="1"/>
      <c r="W648" s="1"/>
      <c r="X648" s="1"/>
      <c r="Y648" s="1"/>
      <c r="Z648" s="1"/>
    </row>
    <row r="649" spans="1:26" ht="30" hidden="1">
      <c r="A649" s="775" t="s">
        <v>4842</v>
      </c>
      <c r="B649" s="378" t="s">
        <v>4843</v>
      </c>
      <c r="C649" s="748"/>
      <c r="D649" s="789"/>
      <c r="E649" s="748"/>
      <c r="F649" s="304"/>
      <c r="G649" s="789"/>
      <c r="H649" s="797"/>
      <c r="I649" s="797"/>
      <c r="J649" s="1"/>
      <c r="K649" s="1"/>
      <c r="L649" s="1"/>
      <c r="M649" s="1"/>
      <c r="N649" s="1"/>
      <c r="O649" s="1"/>
      <c r="P649" s="1"/>
      <c r="Q649" s="1"/>
      <c r="R649" s="1"/>
      <c r="S649" s="1"/>
      <c r="T649" s="1"/>
      <c r="U649" s="1"/>
      <c r="V649" s="1"/>
      <c r="W649" s="1"/>
      <c r="X649" s="1"/>
      <c r="Y649" s="1"/>
      <c r="Z649" s="1"/>
    </row>
    <row r="650" spans="1:26" ht="15.75">
      <c r="A650" s="759" t="s">
        <v>4844</v>
      </c>
      <c r="B650" s="1208" t="s">
        <v>4845</v>
      </c>
      <c r="C650" s="1208"/>
      <c r="D650" s="1208"/>
      <c r="E650" s="1208"/>
      <c r="F650" s="1208"/>
      <c r="G650" s="1208"/>
      <c r="H650" s="797">
        <f>SUM(D651:D660)</f>
        <v>0</v>
      </c>
      <c r="I650" s="797">
        <f>COUNT(D651:D660)*2</f>
        <v>2</v>
      </c>
      <c r="J650" s="1"/>
      <c r="K650" s="1"/>
      <c r="L650" s="1"/>
      <c r="M650" s="1"/>
      <c r="N650" s="1"/>
      <c r="O650" s="1"/>
      <c r="P650" s="1"/>
      <c r="Q650" s="1"/>
      <c r="R650" s="1"/>
      <c r="S650" s="1"/>
      <c r="T650" s="1"/>
      <c r="U650" s="1"/>
      <c r="V650" s="1"/>
      <c r="W650" s="1"/>
      <c r="X650" s="1"/>
      <c r="Y650" s="1"/>
      <c r="Z650" s="1"/>
    </row>
    <row r="651" spans="1:26" ht="75" hidden="1">
      <c r="A651" s="778" t="s">
        <v>4846</v>
      </c>
      <c r="B651" s="378" t="s">
        <v>4847</v>
      </c>
      <c r="C651" s="793"/>
      <c r="D651" s="789"/>
      <c r="E651" s="793"/>
      <c r="F651" s="793"/>
      <c r="G651" s="793"/>
      <c r="H651" s="797"/>
      <c r="I651" s="797"/>
      <c r="J651" s="1"/>
      <c r="K651" s="1"/>
      <c r="L651" s="1"/>
      <c r="M651" s="1"/>
      <c r="N651" s="1"/>
      <c r="O651" s="1"/>
      <c r="P651" s="1"/>
      <c r="Q651" s="1"/>
      <c r="R651" s="1"/>
      <c r="S651" s="1"/>
      <c r="T651" s="1"/>
      <c r="U651" s="1"/>
      <c r="V651" s="1"/>
      <c r="W651" s="1"/>
      <c r="X651" s="1"/>
      <c r="Y651" s="1"/>
      <c r="Z651" s="1"/>
    </row>
    <row r="652" spans="1:26" ht="60" hidden="1">
      <c r="A652" s="778" t="s">
        <v>4848</v>
      </c>
      <c r="B652" s="378" t="s">
        <v>4849</v>
      </c>
      <c r="C652" s="793"/>
      <c r="D652" s="789"/>
      <c r="E652" s="793"/>
      <c r="F652" s="793"/>
      <c r="G652" s="793"/>
      <c r="H652" s="797"/>
      <c r="I652" s="797"/>
      <c r="J652" s="1"/>
      <c r="K652" s="1"/>
      <c r="L652" s="1"/>
      <c r="M652" s="1"/>
      <c r="N652" s="1"/>
      <c r="O652" s="1"/>
      <c r="P652" s="1"/>
      <c r="Q652" s="1"/>
      <c r="R652" s="1"/>
      <c r="S652" s="1"/>
      <c r="T652" s="1"/>
      <c r="U652" s="1"/>
      <c r="V652" s="1"/>
      <c r="W652" s="1"/>
      <c r="X652" s="1"/>
      <c r="Y652" s="1"/>
      <c r="Z652" s="1"/>
    </row>
    <row r="653" spans="1:26" ht="60" hidden="1">
      <c r="A653" s="778" t="s">
        <v>4850</v>
      </c>
      <c r="B653" s="378" t="s">
        <v>4851</v>
      </c>
      <c r="C653" s="793"/>
      <c r="D653" s="789"/>
      <c r="E653" s="793"/>
      <c r="F653" s="793"/>
      <c r="G653" s="793"/>
      <c r="H653" s="797"/>
      <c r="I653" s="797"/>
      <c r="J653" s="1"/>
      <c r="K653" s="1"/>
      <c r="L653" s="1"/>
      <c r="M653" s="1"/>
      <c r="N653" s="1"/>
      <c r="O653" s="1"/>
      <c r="P653" s="1"/>
      <c r="Q653" s="1"/>
      <c r="R653" s="1"/>
      <c r="S653" s="1"/>
      <c r="T653" s="1"/>
      <c r="U653" s="1"/>
      <c r="V653" s="1"/>
      <c r="W653" s="1"/>
      <c r="X653" s="1"/>
      <c r="Y653" s="1"/>
      <c r="Z653" s="1"/>
    </row>
    <row r="654" spans="1:26" ht="45" hidden="1">
      <c r="A654" s="778" t="s">
        <v>4852</v>
      </c>
      <c r="B654" s="378" t="s">
        <v>4853</v>
      </c>
      <c r="C654" s="793"/>
      <c r="D654" s="789"/>
      <c r="E654" s="793"/>
      <c r="F654" s="793"/>
      <c r="G654" s="793"/>
      <c r="H654" s="797"/>
      <c r="I654" s="797"/>
      <c r="J654" s="1"/>
      <c r="K654" s="1"/>
      <c r="L654" s="1"/>
      <c r="M654" s="1"/>
      <c r="N654" s="1"/>
      <c r="O654" s="1"/>
      <c r="P654" s="1"/>
      <c r="Q654" s="1"/>
      <c r="R654" s="1"/>
      <c r="S654" s="1"/>
      <c r="T654" s="1"/>
      <c r="U654" s="1"/>
      <c r="V654" s="1"/>
      <c r="W654" s="1"/>
      <c r="X654" s="1"/>
      <c r="Y654" s="1"/>
      <c r="Z654" s="1"/>
    </row>
    <row r="655" spans="1:26" ht="45" hidden="1">
      <c r="A655" s="778" t="s">
        <v>4854</v>
      </c>
      <c r="B655" s="378" t="s">
        <v>4855</v>
      </c>
      <c r="C655" s="793"/>
      <c r="D655" s="789"/>
      <c r="E655" s="793"/>
      <c r="F655" s="793"/>
      <c r="G655" s="793"/>
      <c r="H655" s="797"/>
      <c r="I655" s="797"/>
      <c r="J655" s="1"/>
      <c r="K655" s="1"/>
      <c r="L655" s="1"/>
      <c r="M655" s="1"/>
      <c r="N655" s="1"/>
      <c r="O655" s="1"/>
      <c r="P655" s="1"/>
      <c r="Q655" s="1"/>
      <c r="R655" s="1"/>
      <c r="S655" s="1"/>
      <c r="T655" s="1"/>
      <c r="U655" s="1"/>
      <c r="V655" s="1"/>
      <c r="W655" s="1"/>
      <c r="X655" s="1"/>
      <c r="Y655" s="1"/>
      <c r="Z655" s="1"/>
    </row>
    <row r="656" spans="1:26" ht="135">
      <c r="A656" s="759" t="s">
        <v>4856</v>
      </c>
      <c r="B656" s="378" t="s">
        <v>4857</v>
      </c>
      <c r="C656" s="823" t="s">
        <v>4858</v>
      </c>
      <c r="D656" s="796">
        <v>0</v>
      </c>
      <c r="E656" s="748" t="s">
        <v>137</v>
      </c>
      <c r="F656" s="823" t="s">
        <v>5415</v>
      </c>
      <c r="G656" s="310"/>
      <c r="H656" s="797"/>
      <c r="I656" s="797"/>
      <c r="J656" s="1"/>
      <c r="K656" s="1"/>
      <c r="L656" s="1"/>
      <c r="M656" s="1"/>
      <c r="N656" s="1"/>
      <c r="O656" s="1"/>
      <c r="P656" s="1"/>
      <c r="Q656" s="1"/>
      <c r="R656" s="1"/>
      <c r="S656" s="1"/>
      <c r="T656" s="1"/>
      <c r="U656" s="1"/>
      <c r="V656" s="1"/>
      <c r="W656" s="1"/>
      <c r="X656" s="1"/>
      <c r="Y656" s="1"/>
      <c r="Z656" s="1"/>
    </row>
    <row r="657" spans="1:26" ht="90" hidden="1">
      <c r="A657" s="778" t="s">
        <v>4860</v>
      </c>
      <c r="B657" s="378" t="s">
        <v>4861</v>
      </c>
      <c r="C657" s="378"/>
      <c r="D657" s="789"/>
      <c r="E657" s="748"/>
      <c r="F657" s="378"/>
      <c r="G657" s="310"/>
      <c r="H657" s="797"/>
      <c r="I657" s="797"/>
      <c r="J657" s="1"/>
      <c r="K657" s="1"/>
      <c r="L657" s="1"/>
      <c r="M657" s="1"/>
      <c r="N657" s="1"/>
      <c r="O657" s="1"/>
      <c r="P657" s="1"/>
      <c r="Q657" s="1"/>
      <c r="R657" s="1"/>
      <c r="S657" s="1"/>
      <c r="T657" s="1"/>
      <c r="U657" s="1"/>
      <c r="V657" s="1"/>
      <c r="W657" s="1"/>
      <c r="X657" s="1"/>
      <c r="Y657" s="1"/>
      <c r="Z657" s="1"/>
    </row>
    <row r="658" spans="1:26" ht="30" hidden="1">
      <c r="A658" s="778" t="s">
        <v>4862</v>
      </c>
      <c r="B658" s="378" t="s">
        <v>4863</v>
      </c>
      <c r="C658" s="378"/>
      <c r="D658" s="789"/>
      <c r="E658" s="748"/>
      <c r="F658" s="378"/>
      <c r="G658" s="310"/>
      <c r="H658" s="797"/>
      <c r="I658" s="797"/>
      <c r="J658" s="1"/>
      <c r="K658" s="1"/>
      <c r="L658" s="1"/>
      <c r="M658" s="1"/>
      <c r="N658" s="1"/>
      <c r="O658" s="1"/>
      <c r="P658" s="1"/>
      <c r="Q658" s="1"/>
      <c r="R658" s="1"/>
      <c r="S658" s="1"/>
      <c r="T658" s="1"/>
      <c r="U658" s="1"/>
      <c r="V658" s="1"/>
      <c r="W658" s="1"/>
      <c r="X658" s="1"/>
      <c r="Y658" s="1"/>
      <c r="Z658" s="1"/>
    </row>
    <row r="659" spans="1:26" ht="45" hidden="1">
      <c r="A659" s="778" t="s">
        <v>4864</v>
      </c>
      <c r="B659" s="378" t="s">
        <v>5416</v>
      </c>
      <c r="C659" s="378"/>
      <c r="D659" s="789"/>
      <c r="E659" s="748"/>
      <c r="F659" s="378"/>
      <c r="G659" s="310"/>
      <c r="H659" s="797"/>
      <c r="I659" s="797"/>
      <c r="J659" s="1"/>
      <c r="K659" s="1"/>
      <c r="L659" s="1"/>
      <c r="M659" s="1"/>
      <c r="N659" s="1"/>
      <c r="O659" s="1"/>
      <c r="P659" s="1"/>
      <c r="Q659" s="1"/>
      <c r="R659" s="1"/>
      <c r="S659" s="1"/>
      <c r="T659" s="1"/>
      <c r="U659" s="1"/>
      <c r="V659" s="1"/>
      <c r="W659" s="1"/>
      <c r="X659" s="1"/>
      <c r="Y659" s="1"/>
      <c r="Z659" s="1"/>
    </row>
    <row r="660" spans="1:26" ht="60" hidden="1">
      <c r="A660" s="778" t="s">
        <v>4866</v>
      </c>
      <c r="B660" s="378" t="s">
        <v>4867</v>
      </c>
      <c r="C660" s="378"/>
      <c r="D660" s="789"/>
      <c r="E660" s="748"/>
      <c r="F660" s="378"/>
      <c r="G660" s="310"/>
      <c r="H660" s="797"/>
      <c r="I660" s="797"/>
      <c r="J660" s="1"/>
      <c r="K660" s="1"/>
      <c r="L660" s="1"/>
      <c r="M660" s="1"/>
      <c r="N660" s="1"/>
      <c r="O660" s="1"/>
      <c r="P660" s="1"/>
      <c r="Q660" s="1"/>
      <c r="R660" s="1"/>
      <c r="S660" s="1"/>
      <c r="T660" s="1"/>
      <c r="U660" s="1"/>
      <c r="V660" s="1"/>
      <c r="W660" s="1"/>
      <c r="X660" s="1"/>
      <c r="Y660" s="1"/>
      <c r="Z660" s="1"/>
    </row>
    <row r="661" spans="1:26" ht="18.75">
      <c r="A661" s="584"/>
      <c r="B661" s="1211" t="s">
        <v>2573</v>
      </c>
      <c r="C661" s="1049"/>
      <c r="D661" s="1049"/>
      <c r="E661" s="1049"/>
      <c r="F661" s="1049"/>
      <c r="G661" s="1049"/>
      <c r="H661" s="110">
        <f>H662+H670+H678+H690</f>
        <v>0</v>
      </c>
      <c r="I661" s="110">
        <f>I662+I670+I678+I690</f>
        <v>48</v>
      </c>
      <c r="J661" s="1"/>
      <c r="K661" s="1"/>
      <c r="L661" s="1"/>
      <c r="M661" s="1"/>
      <c r="N661" s="1"/>
      <c r="O661" s="1"/>
      <c r="P661" s="1"/>
      <c r="Q661" s="1"/>
      <c r="R661" s="1"/>
      <c r="S661" s="1"/>
      <c r="T661" s="1"/>
      <c r="U661" s="1"/>
      <c r="V661" s="1"/>
      <c r="W661" s="1"/>
      <c r="X661" s="1"/>
      <c r="Y661" s="1"/>
      <c r="Z661" s="1"/>
    </row>
    <row r="662" spans="1:26" ht="39.75" customHeight="1">
      <c r="A662" s="417" t="s">
        <v>1761</v>
      </c>
      <c r="B662" s="1210" t="s">
        <v>1762</v>
      </c>
      <c r="C662" s="1049"/>
      <c r="D662" s="1049"/>
      <c r="E662" s="1049"/>
      <c r="F662" s="1049"/>
      <c r="G662" s="1049"/>
      <c r="H662" s="110">
        <f>SUM(D663:D668)</f>
        <v>0</v>
      </c>
      <c r="I662" s="110">
        <f>COUNT(D663:D668)*2</f>
        <v>12</v>
      </c>
      <c r="J662" s="1"/>
      <c r="K662" s="1"/>
      <c r="L662" s="1"/>
      <c r="M662" s="1"/>
      <c r="N662" s="1"/>
      <c r="O662" s="1"/>
      <c r="P662" s="1"/>
      <c r="Q662" s="1"/>
      <c r="R662" s="1"/>
      <c r="S662" s="1"/>
      <c r="T662" s="1"/>
      <c r="U662" s="1"/>
      <c r="V662" s="1"/>
      <c r="W662" s="1"/>
      <c r="X662" s="1"/>
      <c r="Y662" s="1"/>
      <c r="Z662" s="1"/>
    </row>
    <row r="663" spans="1:26" ht="60">
      <c r="A663" s="417" t="s">
        <v>1765</v>
      </c>
      <c r="B663" s="308" t="s">
        <v>1766</v>
      </c>
      <c r="C663" s="342" t="s">
        <v>2665</v>
      </c>
      <c r="D663" s="446">
        <v>0</v>
      </c>
      <c r="E663" s="454" t="s">
        <v>667</v>
      </c>
      <c r="F663" s="342" t="s">
        <v>2666</v>
      </c>
      <c r="G663" s="565"/>
      <c r="H663" s="110"/>
      <c r="I663" s="110"/>
      <c r="J663" s="1"/>
      <c r="K663" s="1"/>
      <c r="L663" s="1"/>
      <c r="M663" s="1"/>
      <c r="N663" s="1"/>
      <c r="O663" s="1"/>
      <c r="P663" s="1"/>
      <c r="Q663" s="1"/>
      <c r="R663" s="1"/>
      <c r="S663" s="1"/>
      <c r="T663" s="1"/>
      <c r="U663" s="1"/>
      <c r="V663" s="1"/>
      <c r="W663" s="1"/>
      <c r="X663" s="1"/>
      <c r="Y663" s="1"/>
      <c r="Z663" s="1"/>
    </row>
    <row r="664" spans="1:26">
      <c r="A664" s="417"/>
      <c r="B664" s="308"/>
      <c r="C664" s="827" t="s">
        <v>2667</v>
      </c>
      <c r="D664" s="446">
        <v>0</v>
      </c>
      <c r="E664" s="454" t="s">
        <v>667</v>
      </c>
      <c r="F664" s="308"/>
      <c r="G664" s="565"/>
      <c r="H664" s="110"/>
      <c r="I664" s="110"/>
      <c r="J664" s="1"/>
      <c r="K664" s="1"/>
      <c r="L664" s="1"/>
      <c r="M664" s="1"/>
      <c r="N664" s="1"/>
      <c r="O664" s="1"/>
      <c r="P664" s="1"/>
      <c r="Q664" s="1"/>
      <c r="R664" s="1"/>
      <c r="S664" s="1"/>
      <c r="T664" s="1"/>
      <c r="U664" s="1"/>
      <c r="V664" s="1"/>
      <c r="W664" s="1"/>
      <c r="X664" s="1"/>
      <c r="Y664" s="1"/>
      <c r="Z664" s="1"/>
    </row>
    <row r="665" spans="1:26">
      <c r="A665" s="417"/>
      <c r="B665" s="308"/>
      <c r="C665" s="308" t="s">
        <v>2668</v>
      </c>
      <c r="D665" s="446">
        <v>0</v>
      </c>
      <c r="E665" s="454" t="s">
        <v>667</v>
      </c>
      <c r="F665" s="308"/>
      <c r="G665" s="565"/>
      <c r="H665" s="110"/>
      <c r="I665" s="110"/>
      <c r="J665" s="1"/>
      <c r="K665" s="1"/>
      <c r="L665" s="1"/>
      <c r="M665" s="1"/>
      <c r="N665" s="1"/>
      <c r="O665" s="1"/>
      <c r="P665" s="1"/>
      <c r="Q665" s="1"/>
      <c r="R665" s="1"/>
      <c r="S665" s="1"/>
      <c r="T665" s="1"/>
      <c r="U665" s="1"/>
      <c r="V665" s="1"/>
      <c r="W665" s="1"/>
      <c r="X665" s="1"/>
      <c r="Y665" s="1"/>
      <c r="Z665" s="1"/>
    </row>
    <row r="666" spans="1:26" ht="30">
      <c r="A666" s="417" t="s">
        <v>1777</v>
      </c>
      <c r="B666" s="308" t="s">
        <v>1778</v>
      </c>
      <c r="C666" s="342" t="s">
        <v>2669</v>
      </c>
      <c r="D666" s="446">
        <v>0</v>
      </c>
      <c r="E666" s="454" t="s">
        <v>667</v>
      </c>
      <c r="F666" s="565"/>
      <c r="G666" s="565"/>
      <c r="H666" s="110"/>
      <c r="I666" s="110"/>
      <c r="J666" s="1"/>
      <c r="K666" s="1"/>
      <c r="L666" s="1"/>
      <c r="M666" s="1"/>
      <c r="N666" s="1"/>
      <c r="O666" s="1"/>
      <c r="P666" s="1"/>
      <c r="Q666" s="1"/>
      <c r="R666" s="1"/>
      <c r="S666" s="1"/>
      <c r="T666" s="1"/>
      <c r="U666" s="1"/>
      <c r="V666" s="1"/>
      <c r="W666" s="1"/>
      <c r="X666" s="1"/>
      <c r="Y666" s="1"/>
      <c r="Z666" s="1"/>
    </row>
    <row r="667" spans="1:26">
      <c r="A667" s="417"/>
      <c r="B667" s="308"/>
      <c r="C667" s="342" t="s">
        <v>2670</v>
      </c>
      <c r="D667" s="446">
        <v>0</v>
      </c>
      <c r="E667" s="454" t="s">
        <v>667</v>
      </c>
      <c r="F667" s="565"/>
      <c r="G667" s="565"/>
      <c r="H667" s="110"/>
      <c r="I667" s="110"/>
      <c r="J667" s="1"/>
      <c r="K667" s="1"/>
      <c r="L667" s="1"/>
      <c r="M667" s="1"/>
      <c r="N667" s="1"/>
      <c r="O667" s="1"/>
      <c r="P667" s="1"/>
      <c r="Q667" s="1"/>
      <c r="R667" s="1"/>
      <c r="S667" s="1"/>
      <c r="T667" s="1"/>
      <c r="U667" s="1"/>
      <c r="V667" s="1"/>
      <c r="W667" s="1"/>
      <c r="X667" s="1"/>
      <c r="Y667" s="1"/>
      <c r="Z667" s="1"/>
    </row>
    <row r="668" spans="1:26">
      <c r="A668" s="417"/>
      <c r="B668" s="308"/>
      <c r="C668" s="342" t="s">
        <v>1892</v>
      </c>
      <c r="D668" s="446">
        <v>0</v>
      </c>
      <c r="E668" s="454" t="s">
        <v>667</v>
      </c>
      <c r="F668" s="565"/>
      <c r="G668" s="565"/>
      <c r="H668" s="110"/>
      <c r="I668" s="110"/>
      <c r="J668" s="1"/>
      <c r="K668" s="1"/>
      <c r="L668" s="1"/>
      <c r="M668" s="1"/>
      <c r="N668" s="1"/>
      <c r="O668" s="1"/>
      <c r="P668" s="1"/>
      <c r="Q668" s="1"/>
      <c r="R668" s="1"/>
      <c r="S668" s="1"/>
      <c r="T668" s="1"/>
      <c r="U668" s="1"/>
      <c r="V668" s="1"/>
      <c r="W668" s="1"/>
      <c r="X668" s="1"/>
      <c r="Y668" s="1"/>
      <c r="Z668" s="1"/>
    </row>
    <row r="669" spans="1:26" ht="45" hidden="1">
      <c r="A669" s="585" t="s">
        <v>1780</v>
      </c>
      <c r="B669" s="308" t="s">
        <v>1782</v>
      </c>
      <c r="C669" s="308"/>
      <c r="D669" s="443"/>
      <c r="E669" s="454"/>
      <c r="F669" s="565"/>
      <c r="G669" s="565"/>
      <c r="H669" s="1"/>
      <c r="I669" s="1"/>
      <c r="J669" s="1"/>
      <c r="K669" s="1"/>
      <c r="L669" s="1"/>
      <c r="M669" s="1"/>
      <c r="N669" s="1"/>
      <c r="O669" s="1"/>
      <c r="P669" s="1"/>
      <c r="Q669" s="1"/>
      <c r="R669" s="1"/>
      <c r="S669" s="1"/>
      <c r="T669" s="1"/>
      <c r="U669" s="1"/>
      <c r="V669" s="1"/>
      <c r="W669" s="1"/>
      <c r="X669" s="1"/>
      <c r="Y669" s="1"/>
      <c r="Z669" s="1"/>
    </row>
    <row r="670" spans="1:26" ht="39.75" customHeight="1">
      <c r="A670" s="417" t="s">
        <v>1784</v>
      </c>
      <c r="B670" s="1210" t="s">
        <v>1785</v>
      </c>
      <c r="C670" s="1049"/>
      <c r="D670" s="1049"/>
      <c r="E670" s="1049"/>
      <c r="F670" s="1049"/>
      <c r="G670" s="1049"/>
      <c r="H670" s="110">
        <f>SUM(D671:D676)</f>
        <v>0</v>
      </c>
      <c r="I670" s="110">
        <f>COUNT(D671:D676)*2</f>
        <v>12</v>
      </c>
      <c r="J670" s="1"/>
      <c r="K670" s="1"/>
      <c r="L670" s="1"/>
      <c r="M670" s="1"/>
      <c r="N670" s="1"/>
      <c r="O670" s="1"/>
      <c r="P670" s="1"/>
      <c r="Q670" s="1"/>
      <c r="R670" s="1"/>
      <c r="S670" s="1"/>
      <c r="T670" s="1"/>
      <c r="U670" s="1"/>
      <c r="V670" s="1"/>
      <c r="W670" s="1"/>
      <c r="X670" s="1"/>
      <c r="Y670" s="1"/>
      <c r="Z670" s="1"/>
    </row>
    <row r="671" spans="1:26" ht="60">
      <c r="A671" s="417" t="s">
        <v>1788</v>
      </c>
      <c r="B671" s="308" t="s">
        <v>1790</v>
      </c>
      <c r="C671" s="342" t="s">
        <v>2671</v>
      </c>
      <c r="D671" s="446">
        <v>0</v>
      </c>
      <c r="E671" s="454" t="s">
        <v>667</v>
      </c>
      <c r="F671" s="342" t="s">
        <v>2672</v>
      </c>
      <c r="G671" s="565"/>
      <c r="H671" s="110"/>
      <c r="I671" s="110"/>
      <c r="J671" s="1"/>
      <c r="K671" s="1"/>
      <c r="L671" s="1"/>
      <c r="M671" s="1"/>
      <c r="N671" s="1"/>
      <c r="O671" s="1"/>
      <c r="P671" s="1"/>
      <c r="Q671" s="1"/>
      <c r="R671" s="1"/>
      <c r="S671" s="1"/>
      <c r="T671" s="1"/>
      <c r="U671" s="1"/>
      <c r="V671" s="1"/>
      <c r="W671" s="1"/>
      <c r="X671" s="1"/>
      <c r="Y671" s="1"/>
      <c r="Z671" s="1"/>
    </row>
    <row r="672" spans="1:26">
      <c r="A672" s="417"/>
      <c r="B672" s="308"/>
      <c r="C672" s="342" t="s">
        <v>2673</v>
      </c>
      <c r="D672" s="446">
        <v>0</v>
      </c>
      <c r="E672" s="454" t="s">
        <v>667</v>
      </c>
      <c r="F672" s="565"/>
      <c r="G672" s="565"/>
      <c r="H672" s="110"/>
      <c r="I672" s="110"/>
      <c r="J672" s="1"/>
      <c r="K672" s="1"/>
      <c r="L672" s="1"/>
      <c r="M672" s="1"/>
      <c r="N672" s="1"/>
      <c r="O672" s="1"/>
      <c r="P672" s="1"/>
      <c r="Q672" s="1"/>
      <c r="R672" s="1"/>
      <c r="S672" s="1"/>
      <c r="T672" s="1"/>
      <c r="U672" s="1"/>
      <c r="V672" s="1"/>
      <c r="W672" s="1"/>
      <c r="X672" s="1"/>
      <c r="Y672" s="1"/>
      <c r="Z672" s="1"/>
    </row>
    <row r="673" spans="1:26">
      <c r="A673" s="417"/>
      <c r="B673" s="308"/>
      <c r="C673" s="342" t="s">
        <v>2674</v>
      </c>
      <c r="D673" s="446">
        <v>0</v>
      </c>
      <c r="E673" s="454" t="s">
        <v>667</v>
      </c>
      <c r="F673" s="565"/>
      <c r="G673" s="565"/>
      <c r="H673" s="110"/>
      <c r="I673" s="110"/>
      <c r="J673" s="1"/>
      <c r="K673" s="1"/>
      <c r="L673" s="1"/>
      <c r="M673" s="1"/>
      <c r="N673" s="1"/>
      <c r="O673" s="1"/>
      <c r="P673" s="1"/>
      <c r="Q673" s="1"/>
      <c r="R673" s="1"/>
      <c r="S673" s="1"/>
      <c r="T673" s="1"/>
      <c r="U673" s="1"/>
      <c r="V673" s="1"/>
      <c r="W673" s="1"/>
      <c r="X673" s="1"/>
      <c r="Y673" s="1"/>
      <c r="Z673" s="1"/>
    </row>
    <row r="674" spans="1:26">
      <c r="A674" s="417"/>
      <c r="B674" s="308"/>
      <c r="C674" s="308" t="s">
        <v>2611</v>
      </c>
      <c r="D674" s="446">
        <v>0</v>
      </c>
      <c r="E674" s="454" t="s">
        <v>667</v>
      </c>
      <c r="F674" s="565"/>
      <c r="G674" s="565"/>
      <c r="H674" s="110"/>
      <c r="I674" s="110"/>
      <c r="J674" s="1"/>
      <c r="K674" s="1"/>
      <c r="L674" s="1"/>
      <c r="M674" s="1"/>
      <c r="N674" s="1"/>
      <c r="O674" s="1"/>
      <c r="P674" s="1"/>
      <c r="Q674" s="1"/>
      <c r="R674" s="1"/>
      <c r="S674" s="1"/>
      <c r="T674" s="1"/>
      <c r="U674" s="1"/>
      <c r="V674" s="1"/>
      <c r="W674" s="1"/>
      <c r="X674" s="1"/>
      <c r="Y674" s="1"/>
      <c r="Z674" s="1"/>
    </row>
    <row r="675" spans="1:26">
      <c r="A675" s="417"/>
      <c r="B675" s="308"/>
      <c r="C675" s="308" t="s">
        <v>2675</v>
      </c>
      <c r="D675" s="446">
        <v>0</v>
      </c>
      <c r="E675" s="454" t="s">
        <v>667</v>
      </c>
      <c r="F675" s="565" t="s">
        <v>2615</v>
      </c>
      <c r="G675" s="565"/>
      <c r="H675" s="110"/>
      <c r="I675" s="110"/>
      <c r="J675" s="1"/>
      <c r="K675" s="1"/>
      <c r="L675" s="1"/>
      <c r="M675" s="1"/>
      <c r="N675" s="1"/>
      <c r="O675" s="1"/>
      <c r="P675" s="1"/>
      <c r="Q675" s="1"/>
      <c r="R675" s="1"/>
      <c r="S675" s="1"/>
      <c r="T675" s="1"/>
      <c r="U675" s="1"/>
      <c r="V675" s="1"/>
      <c r="W675" s="1"/>
      <c r="X675" s="1"/>
      <c r="Y675" s="1"/>
      <c r="Z675" s="1"/>
    </row>
    <row r="676" spans="1:26">
      <c r="A676" s="417"/>
      <c r="B676" s="308"/>
      <c r="C676" s="308" t="s">
        <v>2676</v>
      </c>
      <c r="D676" s="446">
        <v>0</v>
      </c>
      <c r="E676" s="454" t="s">
        <v>667</v>
      </c>
      <c r="F676" s="565"/>
      <c r="G676" s="565"/>
      <c r="H676" s="110"/>
      <c r="I676" s="110"/>
      <c r="J676" s="1"/>
      <c r="K676" s="1"/>
      <c r="L676" s="1"/>
      <c r="M676" s="1"/>
      <c r="N676" s="1"/>
      <c r="O676" s="1"/>
      <c r="P676" s="1"/>
      <c r="Q676" s="1"/>
      <c r="R676" s="1"/>
      <c r="S676" s="1"/>
      <c r="T676" s="1"/>
      <c r="U676" s="1"/>
      <c r="V676" s="1"/>
      <c r="W676" s="1"/>
      <c r="X676" s="1"/>
      <c r="Y676" s="1"/>
      <c r="Z676" s="1"/>
    </row>
    <row r="677" spans="1:26" ht="45" hidden="1">
      <c r="A677" s="585" t="s">
        <v>1793</v>
      </c>
      <c r="B677" s="308" t="s">
        <v>1794</v>
      </c>
      <c r="C677" s="308"/>
      <c r="D677" s="443"/>
      <c r="E677" s="454"/>
      <c r="F677" s="565"/>
      <c r="G677" s="565"/>
      <c r="H677" s="1"/>
      <c r="I677" s="1"/>
      <c r="J677" s="1"/>
      <c r="K677" s="1"/>
      <c r="L677" s="1"/>
      <c r="M677" s="1"/>
      <c r="N677" s="1"/>
      <c r="O677" s="1"/>
      <c r="P677" s="1"/>
      <c r="Q677" s="1"/>
      <c r="R677" s="1"/>
      <c r="S677" s="1"/>
      <c r="T677" s="1"/>
      <c r="U677" s="1"/>
      <c r="V677" s="1"/>
      <c r="W677" s="1"/>
      <c r="X677" s="1"/>
      <c r="Y677" s="1"/>
      <c r="Z677" s="1"/>
    </row>
    <row r="678" spans="1:26" ht="39.75" customHeight="1">
      <c r="A678" s="417" t="s">
        <v>1795</v>
      </c>
      <c r="B678" s="1210" t="s">
        <v>1796</v>
      </c>
      <c r="C678" s="1049"/>
      <c r="D678" s="1049"/>
      <c r="E678" s="1049"/>
      <c r="F678" s="1049"/>
      <c r="G678" s="1049"/>
      <c r="H678" s="110">
        <f>SUM(D679:D688)</f>
        <v>0</v>
      </c>
      <c r="I678" s="110">
        <f>COUNT(D679:D688)*2</f>
        <v>20</v>
      </c>
      <c r="J678" s="1"/>
      <c r="K678" s="1"/>
      <c r="L678" s="1"/>
      <c r="M678" s="1"/>
      <c r="N678" s="1"/>
      <c r="O678" s="1"/>
      <c r="P678" s="1"/>
      <c r="Q678" s="1"/>
      <c r="R678" s="1"/>
      <c r="S678" s="1"/>
      <c r="T678" s="1"/>
      <c r="U678" s="1"/>
      <c r="V678" s="1"/>
      <c r="W678" s="1"/>
      <c r="X678" s="1"/>
      <c r="Y678" s="1"/>
      <c r="Z678" s="1"/>
    </row>
    <row r="679" spans="1:26" ht="45">
      <c r="A679" s="417" t="s">
        <v>1799</v>
      </c>
      <c r="B679" s="308" t="s">
        <v>1800</v>
      </c>
      <c r="C679" s="594" t="s">
        <v>2677</v>
      </c>
      <c r="D679" s="446">
        <v>0</v>
      </c>
      <c r="E679" s="454" t="s">
        <v>667</v>
      </c>
      <c r="F679" s="565"/>
      <c r="G679" s="565"/>
      <c r="H679" s="110"/>
      <c r="I679" s="110"/>
      <c r="J679" s="1"/>
      <c r="K679" s="1"/>
      <c r="L679" s="1"/>
      <c r="M679" s="1"/>
      <c r="N679" s="1"/>
      <c r="O679" s="1"/>
      <c r="P679" s="1"/>
      <c r="Q679" s="1"/>
      <c r="R679" s="1"/>
      <c r="S679" s="1"/>
      <c r="T679" s="1"/>
      <c r="U679" s="1"/>
      <c r="V679" s="1"/>
      <c r="W679" s="1"/>
      <c r="X679" s="1"/>
      <c r="Y679" s="1"/>
      <c r="Z679" s="1"/>
    </row>
    <row r="680" spans="1:26" ht="45">
      <c r="A680" s="417"/>
      <c r="B680" s="308"/>
      <c r="C680" s="342" t="s">
        <v>2678</v>
      </c>
      <c r="D680" s="446">
        <v>0</v>
      </c>
      <c r="E680" s="454" t="s">
        <v>667</v>
      </c>
      <c r="F680" s="565"/>
      <c r="G680" s="565"/>
      <c r="H680" s="110"/>
      <c r="I680" s="110"/>
      <c r="J680" s="1"/>
      <c r="K680" s="1"/>
      <c r="L680" s="1"/>
      <c r="M680" s="1"/>
      <c r="N680" s="1"/>
      <c r="O680" s="1"/>
      <c r="P680" s="1"/>
      <c r="Q680" s="1"/>
      <c r="R680" s="1"/>
      <c r="S680" s="1"/>
      <c r="T680" s="1"/>
      <c r="U680" s="1"/>
      <c r="V680" s="1"/>
      <c r="W680" s="1"/>
      <c r="X680" s="1"/>
      <c r="Y680" s="1"/>
      <c r="Z680" s="1"/>
    </row>
    <row r="681" spans="1:26" ht="45">
      <c r="A681" s="417"/>
      <c r="B681" s="308"/>
      <c r="C681" s="342" t="s">
        <v>2679</v>
      </c>
      <c r="D681" s="446">
        <v>0</v>
      </c>
      <c r="E681" s="454" t="s">
        <v>667</v>
      </c>
      <c r="F681" s="565"/>
      <c r="G681" s="565"/>
      <c r="H681" s="110"/>
      <c r="I681" s="110"/>
      <c r="J681" s="1"/>
      <c r="K681" s="1"/>
      <c r="L681" s="1"/>
      <c r="M681" s="1"/>
      <c r="N681" s="1"/>
      <c r="O681" s="1"/>
      <c r="P681" s="1"/>
      <c r="Q681" s="1"/>
      <c r="R681" s="1"/>
      <c r="S681" s="1"/>
      <c r="T681" s="1"/>
      <c r="U681" s="1"/>
      <c r="V681" s="1"/>
      <c r="W681" s="1"/>
      <c r="X681" s="1"/>
      <c r="Y681" s="1"/>
      <c r="Z681" s="1"/>
    </row>
    <row r="682" spans="1:26" ht="225">
      <c r="A682" s="417"/>
      <c r="B682" s="308"/>
      <c r="C682" s="595" t="s">
        <v>2680</v>
      </c>
      <c r="D682" s="446">
        <v>0</v>
      </c>
      <c r="E682" s="454" t="s">
        <v>667</v>
      </c>
      <c r="F682" s="342" t="s">
        <v>2681</v>
      </c>
      <c r="G682" s="565"/>
      <c r="H682" s="110"/>
      <c r="I682" s="110"/>
      <c r="J682" s="1"/>
      <c r="K682" s="1"/>
      <c r="L682" s="1"/>
      <c r="M682" s="1"/>
      <c r="N682" s="1"/>
      <c r="O682" s="1"/>
      <c r="P682" s="1"/>
      <c r="Q682" s="1"/>
      <c r="R682" s="1"/>
      <c r="S682" s="1"/>
      <c r="T682" s="1"/>
      <c r="U682" s="1"/>
      <c r="V682" s="1"/>
      <c r="W682" s="1"/>
      <c r="X682" s="1"/>
      <c r="Y682" s="1"/>
      <c r="Z682" s="1"/>
    </row>
    <row r="683" spans="1:26" ht="45">
      <c r="A683" s="417"/>
      <c r="B683" s="308"/>
      <c r="C683" s="596" t="s">
        <v>2682</v>
      </c>
      <c r="D683" s="446">
        <v>0</v>
      </c>
      <c r="E683" s="454" t="s">
        <v>667</v>
      </c>
      <c r="F683" s="493"/>
      <c r="G683" s="565"/>
      <c r="H683" s="110"/>
      <c r="I683" s="110"/>
      <c r="J683" s="1"/>
      <c r="K683" s="1"/>
      <c r="L683" s="1"/>
      <c r="M683" s="1"/>
      <c r="N683" s="1"/>
      <c r="O683" s="1"/>
      <c r="P683" s="1"/>
      <c r="Q683" s="1"/>
      <c r="R683" s="1"/>
      <c r="S683" s="1"/>
      <c r="T683" s="1"/>
      <c r="U683" s="1"/>
      <c r="V683" s="1"/>
      <c r="W683" s="1"/>
      <c r="X683" s="1"/>
      <c r="Y683" s="1"/>
      <c r="Z683" s="1"/>
    </row>
    <row r="684" spans="1:26">
      <c r="A684" s="417"/>
      <c r="B684" s="308"/>
      <c r="C684" s="827" t="s">
        <v>2683</v>
      </c>
      <c r="D684" s="446">
        <v>0</v>
      </c>
      <c r="E684" s="454" t="s">
        <v>667</v>
      </c>
      <c r="F684" s="565"/>
      <c r="G684" s="565"/>
      <c r="H684" s="110"/>
      <c r="I684" s="110"/>
      <c r="J684" s="1"/>
      <c r="K684" s="1"/>
      <c r="L684" s="1"/>
      <c r="M684" s="1"/>
      <c r="N684" s="1"/>
      <c r="O684" s="1"/>
      <c r="P684" s="1"/>
      <c r="Q684" s="1"/>
      <c r="R684" s="1"/>
      <c r="S684" s="1"/>
      <c r="T684" s="1"/>
      <c r="U684" s="1"/>
      <c r="V684" s="1"/>
      <c r="W684" s="1"/>
      <c r="X684" s="1"/>
      <c r="Y684" s="1"/>
      <c r="Z684" s="1"/>
    </row>
    <row r="685" spans="1:26">
      <c r="A685" s="417"/>
      <c r="B685" s="308"/>
      <c r="C685" s="342" t="s">
        <v>2684</v>
      </c>
      <c r="D685" s="446">
        <v>0</v>
      </c>
      <c r="E685" s="454" t="s">
        <v>667</v>
      </c>
      <c r="F685" s="565"/>
      <c r="G685" s="565"/>
      <c r="H685" s="110"/>
      <c r="I685" s="110"/>
      <c r="J685" s="1"/>
      <c r="K685" s="1"/>
      <c r="L685" s="1"/>
      <c r="M685" s="1"/>
      <c r="N685" s="1"/>
      <c r="O685" s="1"/>
      <c r="P685" s="1"/>
      <c r="Q685" s="1"/>
      <c r="R685" s="1"/>
      <c r="S685" s="1"/>
      <c r="T685" s="1"/>
      <c r="U685" s="1"/>
      <c r="V685" s="1"/>
      <c r="W685" s="1"/>
      <c r="X685" s="1"/>
      <c r="Y685" s="1"/>
      <c r="Z685" s="1"/>
    </row>
    <row r="686" spans="1:26" ht="75">
      <c r="A686" s="417"/>
      <c r="B686" s="308"/>
      <c r="C686" s="342" t="s">
        <v>2685</v>
      </c>
      <c r="D686" s="446">
        <v>0</v>
      </c>
      <c r="E686" s="454" t="s">
        <v>667</v>
      </c>
      <c r="F686" s="342" t="s">
        <v>2686</v>
      </c>
      <c r="G686" s="565"/>
      <c r="H686" s="110"/>
      <c r="I686" s="110"/>
      <c r="J686" s="1"/>
      <c r="K686" s="1"/>
      <c r="L686" s="1"/>
      <c r="M686" s="1"/>
      <c r="N686" s="1"/>
      <c r="O686" s="1"/>
      <c r="P686" s="1"/>
      <c r="Q686" s="1"/>
      <c r="R686" s="1"/>
      <c r="S686" s="1"/>
      <c r="T686" s="1"/>
      <c r="U686" s="1"/>
      <c r="V686" s="1"/>
      <c r="W686" s="1"/>
      <c r="X686" s="1"/>
      <c r="Y686" s="1"/>
      <c r="Z686" s="1"/>
    </row>
    <row r="687" spans="1:26">
      <c r="A687" s="417"/>
      <c r="B687" s="308"/>
      <c r="C687" s="308" t="s">
        <v>2687</v>
      </c>
      <c r="D687" s="446">
        <v>0</v>
      </c>
      <c r="E687" s="454" t="s">
        <v>667</v>
      </c>
      <c r="F687" s="565"/>
      <c r="G687" s="565"/>
      <c r="H687" s="110"/>
      <c r="I687" s="110"/>
      <c r="J687" s="1"/>
      <c r="K687" s="1"/>
      <c r="L687" s="1"/>
      <c r="M687" s="1"/>
      <c r="N687" s="1"/>
      <c r="O687" s="1"/>
      <c r="P687" s="1"/>
      <c r="Q687" s="1"/>
      <c r="R687" s="1"/>
      <c r="S687" s="1"/>
      <c r="T687" s="1"/>
      <c r="U687" s="1"/>
      <c r="V687" s="1"/>
      <c r="W687" s="1"/>
      <c r="X687" s="1"/>
      <c r="Y687" s="1"/>
      <c r="Z687" s="1"/>
    </row>
    <row r="688" spans="1:26" ht="30">
      <c r="A688" s="417"/>
      <c r="B688" s="308"/>
      <c r="C688" s="594" t="s">
        <v>2583</v>
      </c>
      <c r="D688" s="446">
        <v>0</v>
      </c>
      <c r="E688" s="454" t="s">
        <v>667</v>
      </c>
      <c r="F688" s="565"/>
      <c r="G688" s="565"/>
      <c r="H688" s="110"/>
      <c r="I688" s="110"/>
      <c r="J688" s="1"/>
      <c r="K688" s="1"/>
      <c r="L688" s="1"/>
      <c r="M688" s="1"/>
      <c r="N688" s="1"/>
      <c r="O688" s="1"/>
      <c r="P688" s="1"/>
      <c r="Q688" s="1"/>
      <c r="R688" s="1"/>
      <c r="S688" s="1"/>
      <c r="T688" s="1"/>
      <c r="U688" s="1"/>
      <c r="V688" s="1"/>
      <c r="W688" s="1"/>
      <c r="X688" s="1"/>
      <c r="Y688" s="1"/>
      <c r="Z688" s="1"/>
    </row>
    <row r="689" spans="1:26" ht="45" hidden="1">
      <c r="A689" s="585" t="s">
        <v>1807</v>
      </c>
      <c r="B689" s="308" t="s">
        <v>1808</v>
      </c>
      <c r="C689" s="342"/>
      <c r="D689" s="443"/>
      <c r="E689" s="454"/>
      <c r="F689" s="565"/>
      <c r="G689" s="565"/>
      <c r="H689" s="1"/>
      <c r="I689" s="1"/>
      <c r="J689" s="1"/>
      <c r="K689" s="1"/>
      <c r="L689" s="1"/>
      <c r="M689" s="1"/>
      <c r="N689" s="1"/>
      <c r="O689" s="1"/>
      <c r="P689" s="1"/>
      <c r="Q689" s="1"/>
      <c r="R689" s="1"/>
      <c r="S689" s="1"/>
      <c r="T689" s="1"/>
      <c r="U689" s="1"/>
      <c r="V689" s="1"/>
      <c r="W689" s="1"/>
      <c r="X689" s="1"/>
      <c r="Y689" s="1"/>
      <c r="Z689" s="1"/>
    </row>
    <row r="690" spans="1:26" ht="39.75" customHeight="1">
      <c r="A690" s="417" t="s">
        <v>1809</v>
      </c>
      <c r="B690" s="1210" t="s">
        <v>1810</v>
      </c>
      <c r="C690" s="1049"/>
      <c r="D690" s="1049"/>
      <c r="E690" s="1049"/>
      <c r="F690" s="1049"/>
      <c r="G690" s="1049"/>
      <c r="H690" s="110">
        <f>SUM(D691:D692)</f>
        <v>0</v>
      </c>
      <c r="I690" s="110">
        <f>COUNT(D691:D692)*2</f>
        <v>4</v>
      </c>
      <c r="J690" s="1"/>
      <c r="K690" s="1"/>
      <c r="L690" s="1"/>
      <c r="M690" s="1"/>
      <c r="N690" s="1"/>
      <c r="O690" s="1"/>
      <c r="P690" s="1"/>
      <c r="Q690" s="1"/>
      <c r="R690" s="1"/>
      <c r="S690" s="1"/>
      <c r="T690" s="1"/>
      <c r="U690" s="1"/>
      <c r="V690" s="1"/>
      <c r="W690" s="1"/>
      <c r="X690" s="1"/>
      <c r="Y690" s="1"/>
      <c r="Z690" s="1"/>
    </row>
    <row r="691" spans="1:26" ht="30">
      <c r="A691" s="417" t="s">
        <v>1814</v>
      </c>
      <c r="B691" s="308" t="s">
        <v>1815</v>
      </c>
      <c r="C691" s="308" t="s">
        <v>2630</v>
      </c>
      <c r="D691" s="446">
        <v>0</v>
      </c>
      <c r="E691" s="454" t="s">
        <v>667</v>
      </c>
      <c r="F691" s="565"/>
      <c r="G691" s="565"/>
      <c r="H691" s="110"/>
      <c r="I691" s="110"/>
      <c r="J691" s="1"/>
      <c r="K691" s="1"/>
      <c r="L691" s="1"/>
      <c r="M691" s="1"/>
      <c r="N691" s="1"/>
      <c r="O691" s="1"/>
      <c r="P691" s="1"/>
      <c r="Q691" s="1"/>
      <c r="R691" s="1"/>
      <c r="S691" s="1"/>
      <c r="T691" s="1"/>
      <c r="U691" s="1"/>
      <c r="V691" s="1"/>
      <c r="W691" s="1"/>
      <c r="X691" s="1"/>
      <c r="Y691" s="1"/>
      <c r="Z691" s="1"/>
    </row>
    <row r="692" spans="1:26">
      <c r="A692" s="417"/>
      <c r="B692" s="308"/>
      <c r="C692" s="308" t="s">
        <v>2688</v>
      </c>
      <c r="D692" s="446">
        <v>0</v>
      </c>
      <c r="E692" s="454" t="s">
        <v>667</v>
      </c>
      <c r="F692" s="565"/>
      <c r="G692" s="565"/>
      <c r="H692" s="110"/>
      <c r="I692" s="110"/>
      <c r="J692" s="1"/>
      <c r="K692" s="1"/>
      <c r="L692" s="1"/>
      <c r="M692" s="1"/>
      <c r="N692" s="1"/>
      <c r="O692" s="1"/>
      <c r="P692" s="1"/>
      <c r="Q692" s="1"/>
      <c r="R692" s="1"/>
      <c r="S692" s="1"/>
      <c r="T692" s="1"/>
      <c r="U692" s="1"/>
      <c r="V692" s="1"/>
      <c r="W692" s="1"/>
      <c r="X692" s="1"/>
      <c r="Y692" s="1"/>
      <c r="Z692" s="1"/>
    </row>
    <row r="693" spans="1:26" ht="45" hidden="1">
      <c r="A693" s="577" t="s">
        <v>1821</v>
      </c>
      <c r="B693" s="16" t="s">
        <v>1822</v>
      </c>
      <c r="C693" s="16"/>
      <c r="D693" s="576"/>
      <c r="E693" s="73"/>
      <c r="F693" s="97"/>
      <c r="G693" s="97"/>
      <c r="H693" s="1"/>
      <c r="I693" s="1"/>
      <c r="J693" s="1"/>
      <c r="K693" s="1"/>
      <c r="L693" s="1"/>
      <c r="M693" s="1"/>
      <c r="N693" s="1"/>
      <c r="O693" s="1"/>
      <c r="P693" s="1"/>
      <c r="Q693" s="1"/>
      <c r="R693" s="1"/>
      <c r="S693" s="1"/>
      <c r="T693" s="1"/>
      <c r="U693" s="1"/>
      <c r="V693" s="1"/>
      <c r="W693" s="1"/>
      <c r="X693" s="1"/>
      <c r="Y693" s="1"/>
      <c r="Z693" s="1"/>
    </row>
    <row r="694" spans="1:26">
      <c r="A694" s="1"/>
      <c r="B694" s="1"/>
      <c r="C694" s="1"/>
      <c r="D694" s="429"/>
      <c r="E694" s="33"/>
      <c r="F694" s="1"/>
      <c r="G694" s="1"/>
      <c r="H694" s="110"/>
      <c r="I694" s="110"/>
      <c r="J694" s="1"/>
      <c r="K694" s="1"/>
      <c r="L694" s="1"/>
      <c r="M694" s="1"/>
      <c r="N694" s="1"/>
      <c r="O694" s="1"/>
      <c r="P694" s="1"/>
      <c r="Q694" s="1"/>
      <c r="R694" s="1"/>
      <c r="S694" s="1"/>
      <c r="T694" s="1"/>
      <c r="U694" s="1"/>
      <c r="V694" s="1"/>
      <c r="W694" s="1"/>
      <c r="X694" s="1"/>
      <c r="Y694" s="1"/>
      <c r="Z694" s="1"/>
    </row>
    <row r="695" spans="1:26">
      <c r="A695" s="1"/>
      <c r="B695" s="1"/>
      <c r="C695" s="1"/>
      <c r="D695" s="429"/>
      <c r="E695" s="33"/>
      <c r="F695" s="1"/>
      <c r="G695" s="1"/>
      <c r="H695" s="110"/>
      <c r="I695" s="110"/>
      <c r="J695" s="1"/>
      <c r="K695" s="1"/>
      <c r="L695" s="1"/>
      <c r="M695" s="1"/>
      <c r="N695" s="1"/>
      <c r="O695" s="1"/>
      <c r="P695" s="1"/>
      <c r="Q695" s="1"/>
      <c r="R695" s="1"/>
      <c r="S695" s="1"/>
      <c r="T695" s="1"/>
      <c r="U695" s="1"/>
      <c r="V695" s="1"/>
      <c r="W695" s="1"/>
      <c r="X695" s="1"/>
      <c r="Y695" s="1"/>
      <c r="Z695" s="1"/>
    </row>
    <row r="696" spans="1:26" ht="51" customHeight="1">
      <c r="A696" s="1055" t="s">
        <v>2689</v>
      </c>
      <c r="B696" s="1056"/>
      <c r="C696" s="1052"/>
      <c r="D696" s="429"/>
      <c r="E696" s="33"/>
      <c r="F696" s="1"/>
      <c r="G696" s="1"/>
      <c r="H696" s="110"/>
      <c r="I696" s="110"/>
      <c r="J696" s="1"/>
      <c r="K696" s="1"/>
      <c r="L696" s="1"/>
      <c r="M696" s="1"/>
      <c r="N696" s="1"/>
      <c r="O696" s="1"/>
      <c r="P696" s="1"/>
      <c r="Q696" s="1"/>
      <c r="R696" s="1"/>
      <c r="S696" s="1"/>
      <c r="T696" s="1"/>
      <c r="U696" s="1"/>
      <c r="V696" s="1"/>
      <c r="W696" s="1"/>
      <c r="X696" s="1"/>
      <c r="Y696" s="1"/>
      <c r="Z696" s="1"/>
    </row>
    <row r="697" spans="1:26" ht="46.5">
      <c r="A697" s="93"/>
      <c r="B697" s="80" t="s">
        <v>2690</v>
      </c>
      <c r="C697" s="76">
        <f>D718</f>
        <v>0</v>
      </c>
      <c r="D697" s="429"/>
      <c r="E697" s="33"/>
      <c r="F697" s="1"/>
      <c r="G697" s="1"/>
      <c r="H697" s="110"/>
      <c r="I697" s="110"/>
      <c r="J697" s="1"/>
      <c r="K697" s="1"/>
      <c r="L697" s="1"/>
      <c r="M697" s="1"/>
      <c r="N697" s="1"/>
      <c r="O697" s="1"/>
      <c r="P697" s="1"/>
      <c r="Q697" s="1"/>
      <c r="R697" s="1"/>
      <c r="S697" s="1"/>
      <c r="T697" s="1"/>
      <c r="U697" s="1"/>
      <c r="V697" s="1"/>
      <c r="W697" s="1"/>
      <c r="X697" s="1"/>
      <c r="Y697" s="1"/>
      <c r="Z697" s="1"/>
    </row>
    <row r="698" spans="1:26" ht="54.75" customHeight="1">
      <c r="A698" s="93"/>
      <c r="B698" s="1209" t="s">
        <v>1826</v>
      </c>
      <c r="C698" s="1052"/>
      <c r="D698" s="429"/>
      <c r="E698" s="33"/>
      <c r="F698" s="1"/>
      <c r="G698" s="1"/>
      <c r="H698" s="110"/>
      <c r="I698" s="110"/>
      <c r="J698" s="1"/>
      <c r="K698" s="1"/>
      <c r="L698" s="1"/>
      <c r="M698" s="1"/>
      <c r="N698" s="1"/>
      <c r="O698" s="1"/>
      <c r="P698" s="1"/>
      <c r="Q698" s="1"/>
      <c r="R698" s="1"/>
      <c r="S698" s="1"/>
      <c r="T698" s="1"/>
      <c r="U698" s="1"/>
      <c r="V698" s="1"/>
      <c r="W698" s="1"/>
      <c r="X698" s="1"/>
      <c r="Y698" s="1"/>
      <c r="Z698" s="1"/>
    </row>
    <row r="699" spans="1:26" ht="21">
      <c r="A699" s="30" t="s">
        <v>1833</v>
      </c>
      <c r="B699" s="77" t="s">
        <v>1834</v>
      </c>
      <c r="C699" s="94">
        <f t="shared" ref="C699:C706" si="0">D710</f>
        <v>0</v>
      </c>
      <c r="D699" s="429"/>
      <c r="E699" s="33"/>
      <c r="F699" s="1"/>
      <c r="G699" s="1"/>
      <c r="H699" s="110"/>
      <c r="I699" s="110"/>
      <c r="J699" s="1"/>
      <c r="K699" s="1"/>
      <c r="L699" s="1"/>
      <c r="M699" s="1"/>
      <c r="N699" s="1"/>
      <c r="O699" s="1"/>
      <c r="P699" s="1"/>
      <c r="Q699" s="1"/>
      <c r="R699" s="1"/>
      <c r="S699" s="1"/>
      <c r="T699" s="1"/>
      <c r="U699" s="1"/>
      <c r="V699" s="1"/>
      <c r="W699" s="1"/>
      <c r="X699" s="1"/>
      <c r="Y699" s="1"/>
      <c r="Z699" s="1"/>
    </row>
    <row r="700" spans="1:26" ht="21">
      <c r="A700" s="30" t="s">
        <v>1836</v>
      </c>
      <c r="B700" s="77" t="s">
        <v>1837</v>
      </c>
      <c r="C700" s="94">
        <f t="shared" si="0"/>
        <v>0</v>
      </c>
      <c r="D700" s="429"/>
      <c r="E700" s="33"/>
      <c r="F700" s="1"/>
      <c r="G700" s="1"/>
      <c r="H700" s="110"/>
      <c r="I700" s="110"/>
      <c r="J700" s="1"/>
      <c r="K700" s="1"/>
      <c r="L700" s="1"/>
      <c r="M700" s="1"/>
      <c r="N700" s="1"/>
      <c r="O700" s="1"/>
      <c r="P700" s="1"/>
      <c r="Q700" s="1"/>
      <c r="R700" s="1"/>
      <c r="S700" s="1"/>
      <c r="T700" s="1"/>
      <c r="U700" s="1"/>
      <c r="V700" s="1"/>
      <c r="W700" s="1"/>
      <c r="X700" s="1"/>
      <c r="Y700" s="1"/>
      <c r="Z700" s="1"/>
    </row>
    <row r="701" spans="1:26" ht="21">
      <c r="A701" s="30" t="s">
        <v>1839</v>
      </c>
      <c r="B701" s="77" t="s">
        <v>1840</v>
      </c>
      <c r="C701" s="94">
        <f t="shared" si="0"/>
        <v>0</v>
      </c>
      <c r="D701" s="429"/>
      <c r="E701" s="33"/>
      <c r="F701" s="1"/>
      <c r="G701" s="1"/>
      <c r="H701" s="110"/>
      <c r="I701" s="110"/>
      <c r="J701" s="1"/>
      <c r="K701" s="1"/>
      <c r="L701" s="1"/>
      <c r="M701" s="1"/>
      <c r="N701" s="1"/>
      <c r="O701" s="1"/>
      <c r="P701" s="1"/>
      <c r="Q701" s="1"/>
      <c r="R701" s="1"/>
      <c r="S701" s="1"/>
      <c r="T701" s="1"/>
      <c r="U701" s="1"/>
      <c r="V701" s="1"/>
      <c r="W701" s="1"/>
      <c r="X701" s="1"/>
      <c r="Y701" s="1"/>
      <c r="Z701" s="1"/>
    </row>
    <row r="702" spans="1:26" ht="21">
      <c r="A702" s="30" t="s">
        <v>1843</v>
      </c>
      <c r="B702" s="77" t="s">
        <v>497</v>
      </c>
      <c r="C702" s="94">
        <f t="shared" si="0"/>
        <v>0</v>
      </c>
      <c r="D702" s="429"/>
      <c r="E702" s="33"/>
      <c r="F702" s="1"/>
      <c r="G702" s="1"/>
      <c r="H702" s="110"/>
      <c r="I702" s="110"/>
      <c r="J702" s="1"/>
      <c r="K702" s="1"/>
      <c r="L702" s="1"/>
      <c r="M702" s="1"/>
      <c r="N702" s="1"/>
      <c r="O702" s="1"/>
      <c r="P702" s="1"/>
      <c r="Q702" s="1"/>
      <c r="R702" s="1"/>
      <c r="S702" s="1"/>
      <c r="T702" s="1"/>
      <c r="U702" s="1"/>
      <c r="V702" s="1"/>
      <c r="W702" s="1"/>
      <c r="X702" s="1"/>
      <c r="Y702" s="1"/>
      <c r="Z702" s="1"/>
    </row>
    <row r="703" spans="1:26" ht="21">
      <c r="A703" s="30" t="s">
        <v>1845</v>
      </c>
      <c r="B703" s="77" t="s">
        <v>1847</v>
      </c>
      <c r="C703" s="94">
        <f t="shared" si="0"/>
        <v>0</v>
      </c>
      <c r="D703" s="429"/>
      <c r="E703" s="33"/>
      <c r="F703" s="1"/>
      <c r="G703" s="1"/>
      <c r="H703" s="110"/>
      <c r="I703" s="110"/>
      <c r="J703" s="1"/>
      <c r="K703" s="1"/>
      <c r="L703" s="1"/>
      <c r="M703" s="1"/>
      <c r="N703" s="1"/>
      <c r="O703" s="1"/>
      <c r="P703" s="1"/>
      <c r="Q703" s="1"/>
      <c r="R703" s="1"/>
      <c r="S703" s="1"/>
      <c r="T703" s="1"/>
      <c r="U703" s="1"/>
      <c r="V703" s="1"/>
      <c r="W703" s="1"/>
      <c r="X703" s="1"/>
      <c r="Y703" s="1"/>
      <c r="Z703" s="1"/>
    </row>
    <row r="704" spans="1:26" ht="21">
      <c r="A704" s="30" t="s">
        <v>1849</v>
      </c>
      <c r="B704" s="77" t="s">
        <v>1850</v>
      </c>
      <c r="C704" s="94">
        <f t="shared" si="0"/>
        <v>0</v>
      </c>
      <c r="D704" s="429"/>
      <c r="E704" s="33"/>
      <c r="F704" s="1"/>
      <c r="G704" s="1"/>
      <c r="H704" s="110"/>
      <c r="I704" s="110"/>
      <c r="J704" s="1"/>
      <c r="K704" s="1"/>
      <c r="L704" s="1"/>
      <c r="M704" s="1"/>
      <c r="N704" s="1"/>
      <c r="O704" s="1"/>
      <c r="P704" s="1"/>
      <c r="Q704" s="1"/>
      <c r="R704" s="1"/>
      <c r="S704" s="1"/>
      <c r="T704" s="1"/>
      <c r="U704" s="1"/>
      <c r="V704" s="1"/>
      <c r="W704" s="1"/>
      <c r="X704" s="1"/>
      <c r="Y704" s="1"/>
      <c r="Z704" s="1"/>
    </row>
    <row r="705" spans="1:26" ht="21">
      <c r="A705" s="30" t="s">
        <v>1854</v>
      </c>
      <c r="B705" s="77" t="s">
        <v>1855</v>
      </c>
      <c r="C705" s="94">
        <f t="shared" si="0"/>
        <v>0</v>
      </c>
      <c r="D705" s="429"/>
      <c r="E705" s="33"/>
      <c r="F705" s="1"/>
      <c r="G705" s="1"/>
      <c r="H705" s="110"/>
      <c r="I705" s="110"/>
      <c r="J705" s="1"/>
      <c r="K705" s="1"/>
      <c r="L705" s="1"/>
      <c r="M705" s="1"/>
      <c r="N705" s="1"/>
      <c r="O705" s="1"/>
      <c r="P705" s="1"/>
      <c r="Q705" s="1"/>
      <c r="R705" s="1"/>
      <c r="S705" s="1"/>
      <c r="T705" s="1"/>
      <c r="U705" s="1"/>
      <c r="V705" s="1"/>
      <c r="W705" s="1"/>
      <c r="X705" s="1"/>
      <c r="Y705" s="1"/>
      <c r="Z705" s="1"/>
    </row>
    <row r="706" spans="1:26" ht="21">
      <c r="A706" s="30" t="s">
        <v>1857</v>
      </c>
      <c r="B706" s="77" t="s">
        <v>1859</v>
      </c>
      <c r="C706" s="94">
        <f t="shared" si="0"/>
        <v>0</v>
      </c>
      <c r="D706" s="429"/>
      <c r="E706" s="33"/>
      <c r="F706" s="1"/>
      <c r="G706" s="1"/>
      <c r="H706" s="110"/>
      <c r="I706" s="110"/>
      <c r="J706" s="1"/>
      <c r="K706" s="1"/>
      <c r="L706" s="1"/>
      <c r="M706" s="1"/>
      <c r="N706" s="1"/>
      <c r="O706" s="1"/>
      <c r="P706" s="1"/>
      <c r="Q706" s="1"/>
      <c r="R706" s="1"/>
      <c r="S706" s="1"/>
      <c r="T706" s="1"/>
      <c r="U706" s="1"/>
      <c r="V706" s="1"/>
      <c r="W706" s="1"/>
      <c r="X706" s="1"/>
      <c r="Y706" s="1"/>
      <c r="Z706" s="1"/>
    </row>
    <row r="707" spans="1:26">
      <c r="A707" s="1"/>
      <c r="B707" s="1"/>
      <c r="C707" s="1"/>
      <c r="D707" s="429"/>
      <c r="E707" s="33"/>
      <c r="F707" s="1"/>
      <c r="G707" s="1"/>
      <c r="H707" s="110"/>
      <c r="I707" s="110"/>
      <c r="J707" s="1"/>
      <c r="K707" s="1"/>
      <c r="L707" s="1"/>
      <c r="M707" s="1"/>
      <c r="N707" s="1"/>
      <c r="O707" s="1"/>
      <c r="P707" s="1"/>
      <c r="Q707" s="1"/>
      <c r="R707" s="1"/>
      <c r="S707" s="1"/>
      <c r="T707" s="1"/>
      <c r="U707" s="1"/>
      <c r="V707" s="1"/>
      <c r="W707" s="1"/>
      <c r="X707" s="1"/>
      <c r="Y707" s="1"/>
      <c r="Z707" s="1"/>
    </row>
    <row r="708" spans="1:26">
      <c r="A708" s="110"/>
      <c r="B708" s="110"/>
      <c r="C708" s="110"/>
      <c r="D708" s="456"/>
      <c r="E708" s="714"/>
      <c r="F708" s="714"/>
      <c r="G708" s="714"/>
      <c r="H708" s="110"/>
      <c r="I708" s="110"/>
      <c r="J708" s="1"/>
      <c r="K708" s="1"/>
      <c r="L708" s="1"/>
      <c r="M708" s="1"/>
      <c r="N708" s="1"/>
      <c r="O708" s="1"/>
      <c r="P708" s="1"/>
      <c r="Q708" s="1"/>
      <c r="R708" s="1"/>
      <c r="S708" s="1"/>
      <c r="T708" s="1"/>
      <c r="U708" s="1"/>
      <c r="V708" s="1"/>
      <c r="W708" s="1"/>
      <c r="X708" s="1"/>
      <c r="Y708" s="1"/>
      <c r="Z708" s="1"/>
    </row>
    <row r="709" spans="1:26">
      <c r="A709" s="110"/>
      <c r="B709" s="110" t="s">
        <v>12</v>
      </c>
      <c r="C709" s="110" t="s">
        <v>1863</v>
      </c>
      <c r="D709" s="456" t="s">
        <v>1864</v>
      </c>
      <c r="E709" s="714"/>
      <c r="F709" s="714"/>
      <c r="G709" s="714"/>
      <c r="H709" s="110"/>
      <c r="I709" s="110"/>
      <c r="J709" s="1"/>
      <c r="K709" s="1"/>
      <c r="L709" s="1"/>
      <c r="M709" s="1"/>
      <c r="N709" s="1"/>
      <c r="O709" s="1"/>
      <c r="P709" s="1"/>
      <c r="Q709" s="1"/>
      <c r="R709" s="1"/>
      <c r="S709" s="1"/>
      <c r="T709" s="1"/>
      <c r="U709" s="1"/>
      <c r="V709" s="1"/>
      <c r="W709" s="1"/>
      <c r="X709" s="1"/>
      <c r="Y709" s="1"/>
      <c r="Z709" s="1"/>
    </row>
    <row r="710" spans="1:26">
      <c r="A710" s="110" t="s">
        <v>1833</v>
      </c>
      <c r="B710" s="110">
        <f>H4</f>
        <v>0</v>
      </c>
      <c r="C710" s="110">
        <f>I4</f>
        <v>24</v>
      </c>
      <c r="D710" s="456">
        <f t="shared" ref="D710:D717" si="1">B710*100/C710</f>
        <v>0</v>
      </c>
      <c r="E710" s="714"/>
      <c r="F710" s="714"/>
      <c r="G710" s="714"/>
      <c r="H710" s="110"/>
      <c r="I710" s="110"/>
      <c r="J710" s="1"/>
      <c r="K710" s="1"/>
      <c r="L710" s="1"/>
      <c r="M710" s="1"/>
      <c r="N710" s="1"/>
      <c r="O710" s="1"/>
      <c r="P710" s="1"/>
      <c r="Q710" s="1"/>
      <c r="R710" s="1"/>
      <c r="S710" s="1"/>
      <c r="T710" s="1"/>
      <c r="U710" s="1"/>
      <c r="V710" s="1"/>
      <c r="W710" s="1"/>
      <c r="X710" s="1"/>
      <c r="Y710" s="1"/>
      <c r="Z710" s="1"/>
    </row>
    <row r="711" spans="1:26">
      <c r="A711" s="110" t="s">
        <v>1836</v>
      </c>
      <c r="B711" s="110">
        <f>H63</f>
        <v>0</v>
      </c>
      <c r="C711" s="110">
        <f>I63</f>
        <v>64</v>
      </c>
      <c r="D711" s="456">
        <f t="shared" si="1"/>
        <v>0</v>
      </c>
      <c r="E711" s="714"/>
      <c r="F711" s="714"/>
      <c r="G711" s="714"/>
      <c r="H711" s="110"/>
      <c r="I711" s="110"/>
      <c r="J711" s="1"/>
      <c r="K711" s="1"/>
      <c r="L711" s="1"/>
      <c r="M711" s="1"/>
      <c r="N711" s="1"/>
      <c r="O711" s="1"/>
      <c r="P711" s="1"/>
      <c r="Q711" s="1"/>
      <c r="R711" s="1"/>
      <c r="S711" s="1"/>
      <c r="T711" s="1"/>
      <c r="U711" s="1"/>
      <c r="V711" s="1"/>
      <c r="W711" s="1"/>
      <c r="X711" s="1"/>
      <c r="Y711" s="1"/>
      <c r="Z711" s="1"/>
    </row>
    <row r="712" spans="1:26">
      <c r="A712" s="110" t="s">
        <v>1839</v>
      </c>
      <c r="B712" s="110">
        <f>H125</f>
        <v>0</v>
      </c>
      <c r="C712" s="110">
        <f>I125</f>
        <v>170</v>
      </c>
      <c r="D712" s="456">
        <f t="shared" si="1"/>
        <v>0</v>
      </c>
      <c r="E712" s="714"/>
      <c r="F712" s="714"/>
      <c r="G712" s="714"/>
      <c r="H712" s="110"/>
      <c r="I712" s="110"/>
      <c r="J712" s="1"/>
      <c r="K712" s="1"/>
      <c r="L712" s="1"/>
      <c r="M712" s="1"/>
      <c r="N712" s="1"/>
      <c r="O712" s="1"/>
      <c r="P712" s="1"/>
      <c r="Q712" s="1"/>
      <c r="R712" s="1"/>
      <c r="S712" s="1"/>
      <c r="T712" s="1"/>
      <c r="U712" s="1"/>
      <c r="V712" s="1"/>
      <c r="W712" s="1"/>
      <c r="X712" s="1"/>
      <c r="Y712" s="1"/>
      <c r="Z712" s="1"/>
    </row>
    <row r="713" spans="1:26">
      <c r="A713" s="110" t="s">
        <v>1843</v>
      </c>
      <c r="B713" s="110">
        <f>H227</f>
        <v>0</v>
      </c>
      <c r="C713" s="110">
        <f>I227</f>
        <v>124</v>
      </c>
      <c r="D713" s="456">
        <f t="shared" si="1"/>
        <v>0</v>
      </c>
      <c r="E713" s="714"/>
      <c r="F713" s="714"/>
      <c r="G713" s="714"/>
      <c r="H713" s="110"/>
      <c r="I713" s="110"/>
      <c r="J713" s="1"/>
      <c r="K713" s="1"/>
      <c r="L713" s="1"/>
      <c r="M713" s="1"/>
      <c r="N713" s="1"/>
      <c r="O713" s="1"/>
      <c r="P713" s="1"/>
      <c r="Q713" s="1"/>
      <c r="R713" s="1"/>
      <c r="S713" s="1"/>
      <c r="T713" s="1"/>
      <c r="U713" s="1"/>
      <c r="V713" s="1"/>
      <c r="W713" s="1"/>
      <c r="X713" s="1"/>
      <c r="Y713" s="1"/>
      <c r="Z713" s="1"/>
    </row>
    <row r="714" spans="1:26">
      <c r="A714" s="110" t="s">
        <v>1845</v>
      </c>
      <c r="B714" s="110">
        <f>H317</f>
        <v>0</v>
      </c>
      <c r="C714" s="110">
        <f>I317</f>
        <v>204</v>
      </c>
      <c r="D714" s="456">
        <f t="shared" si="1"/>
        <v>0</v>
      </c>
      <c r="E714" s="714"/>
      <c r="F714" s="714"/>
      <c r="G714" s="714"/>
      <c r="H714" s="110"/>
      <c r="I714" s="110"/>
      <c r="J714" s="1"/>
      <c r="K714" s="1"/>
      <c r="L714" s="1"/>
      <c r="M714" s="1"/>
      <c r="N714" s="1"/>
      <c r="O714" s="1"/>
      <c r="P714" s="1"/>
      <c r="Q714" s="1"/>
      <c r="R714" s="1"/>
      <c r="S714" s="1"/>
      <c r="T714" s="1"/>
      <c r="U714" s="1"/>
      <c r="V714" s="1"/>
      <c r="W714" s="1"/>
      <c r="X714" s="1"/>
      <c r="Y714" s="1"/>
      <c r="Z714" s="1"/>
    </row>
    <row r="715" spans="1:26">
      <c r="A715" s="110" t="s">
        <v>1849</v>
      </c>
      <c r="B715" s="110">
        <f>H504</f>
        <v>0</v>
      </c>
      <c r="C715" s="110">
        <f>I504</f>
        <v>144</v>
      </c>
      <c r="D715" s="456">
        <f t="shared" si="1"/>
        <v>0</v>
      </c>
      <c r="E715" s="714"/>
      <c r="F715" s="714"/>
      <c r="G715" s="714"/>
      <c r="H715" s="110"/>
      <c r="I715" s="110"/>
      <c r="J715" s="1"/>
      <c r="K715" s="1"/>
      <c r="L715" s="1"/>
      <c r="M715" s="1"/>
      <c r="N715" s="1"/>
      <c r="O715" s="1"/>
      <c r="P715" s="1"/>
      <c r="Q715" s="1"/>
      <c r="R715" s="1"/>
      <c r="S715" s="1"/>
      <c r="T715" s="1"/>
      <c r="U715" s="1"/>
      <c r="V715" s="1"/>
      <c r="W715" s="1"/>
      <c r="X715" s="1"/>
      <c r="Y715" s="1"/>
      <c r="Z715" s="1"/>
    </row>
    <row r="716" spans="1:26">
      <c r="A716" s="110" t="s">
        <v>1854</v>
      </c>
      <c r="B716" s="110">
        <f>H584</f>
        <v>0</v>
      </c>
      <c r="C716" s="110">
        <f>I584</f>
        <v>92</v>
      </c>
      <c r="D716" s="456">
        <f t="shared" si="1"/>
        <v>0</v>
      </c>
      <c r="E716" s="714"/>
      <c r="F716" s="714"/>
      <c r="G716" s="714"/>
      <c r="H716" s="110"/>
      <c r="I716" s="110"/>
      <c r="J716" s="1"/>
      <c r="K716" s="1"/>
      <c r="L716" s="1"/>
      <c r="M716" s="1"/>
      <c r="N716" s="1"/>
      <c r="O716" s="1"/>
      <c r="P716" s="1"/>
      <c r="Q716" s="1"/>
      <c r="R716" s="1"/>
      <c r="S716" s="1"/>
      <c r="T716" s="1"/>
      <c r="U716" s="1"/>
      <c r="V716" s="1"/>
      <c r="W716" s="1"/>
      <c r="X716" s="1"/>
      <c r="Y716" s="1"/>
      <c r="Z716" s="1"/>
    </row>
    <row r="717" spans="1:26">
      <c r="A717" s="110" t="s">
        <v>1857</v>
      </c>
      <c r="B717" s="110">
        <f>H661</f>
        <v>0</v>
      </c>
      <c r="C717" s="110">
        <f>I661</f>
        <v>48</v>
      </c>
      <c r="D717" s="456">
        <f t="shared" si="1"/>
        <v>0</v>
      </c>
      <c r="E717" s="714"/>
      <c r="F717" s="714"/>
      <c r="G717" s="714"/>
      <c r="H717" s="110"/>
      <c r="I717" s="110"/>
      <c r="J717" s="1"/>
      <c r="K717" s="1"/>
      <c r="L717" s="1"/>
      <c r="M717" s="1"/>
      <c r="N717" s="1"/>
      <c r="O717" s="1"/>
      <c r="P717" s="1"/>
      <c r="Q717" s="1"/>
      <c r="R717" s="1"/>
      <c r="S717" s="1"/>
      <c r="T717" s="1"/>
      <c r="U717" s="1"/>
      <c r="V717" s="1"/>
      <c r="W717" s="1"/>
      <c r="X717" s="1"/>
      <c r="Y717" s="1"/>
      <c r="Z717" s="1"/>
    </row>
    <row r="718" spans="1:26">
      <c r="A718" s="110" t="s">
        <v>1880</v>
      </c>
      <c r="B718" s="110">
        <f>IF(G2=0,0,SUM(B710:B717))</f>
        <v>0</v>
      </c>
      <c r="C718" s="110">
        <f>IF(G2=0,0,SUM(C710:C717))</f>
        <v>870</v>
      </c>
      <c r="D718" s="456">
        <f>IF(G2=0,0,B718*100/C718)</f>
        <v>0</v>
      </c>
      <c r="E718" s="714"/>
      <c r="F718" s="714"/>
      <c r="G718" s="714"/>
      <c r="H718" s="110"/>
      <c r="I718" s="110"/>
      <c r="J718" s="1"/>
      <c r="K718" s="1"/>
      <c r="L718" s="1"/>
      <c r="M718" s="1"/>
      <c r="N718" s="1"/>
      <c r="O718" s="1"/>
      <c r="P718" s="1"/>
      <c r="Q718" s="1"/>
      <c r="R718" s="1"/>
      <c r="S718" s="1"/>
      <c r="T718" s="1"/>
      <c r="U718" s="1"/>
      <c r="V718" s="1"/>
      <c r="W718" s="1"/>
      <c r="X718" s="1"/>
      <c r="Y718" s="1"/>
      <c r="Z718" s="1"/>
    </row>
    <row r="719" spans="1:26">
      <c r="A719" s="110"/>
      <c r="B719" s="110"/>
      <c r="C719" s="110"/>
      <c r="D719" s="456"/>
      <c r="E719" s="714"/>
      <c r="F719" s="714"/>
      <c r="G719" s="714"/>
      <c r="H719" s="110"/>
      <c r="I719" s="110"/>
      <c r="J719" s="1"/>
      <c r="K719" s="1"/>
      <c r="L719" s="1"/>
      <c r="M719" s="1"/>
      <c r="N719" s="1"/>
      <c r="O719" s="1"/>
      <c r="P719" s="1"/>
      <c r="Q719" s="1"/>
      <c r="R719" s="1"/>
      <c r="S719" s="1"/>
      <c r="T719" s="1"/>
      <c r="U719" s="1"/>
      <c r="V719" s="1"/>
      <c r="W719" s="1"/>
      <c r="X719" s="1"/>
      <c r="Y719" s="1"/>
      <c r="Z719" s="1"/>
    </row>
    <row r="720" spans="1:26">
      <c r="A720" s="110">
        <v>0</v>
      </c>
      <c r="B720" s="110"/>
      <c r="C720" s="110"/>
      <c r="D720" s="456"/>
      <c r="E720" s="714"/>
      <c r="F720" s="714"/>
      <c r="G720" s="714"/>
      <c r="H720" s="110"/>
      <c r="I720" s="110"/>
      <c r="J720" s="1"/>
      <c r="K720" s="1"/>
      <c r="L720" s="1"/>
      <c r="M720" s="1"/>
      <c r="N720" s="1"/>
      <c r="O720" s="1"/>
      <c r="P720" s="1"/>
      <c r="Q720" s="1"/>
      <c r="R720" s="1"/>
      <c r="S720" s="1"/>
      <c r="T720" s="1"/>
      <c r="U720" s="1"/>
      <c r="V720" s="1"/>
      <c r="W720" s="1"/>
      <c r="X720" s="1"/>
      <c r="Y720" s="1"/>
      <c r="Z720" s="1"/>
    </row>
    <row r="721" spans="1:26">
      <c r="A721" s="110">
        <v>1</v>
      </c>
      <c r="B721" s="110"/>
      <c r="C721" s="110"/>
      <c r="D721" s="456"/>
      <c r="E721" s="714"/>
      <c r="F721" s="714"/>
      <c r="G721" s="714"/>
      <c r="H721" s="110"/>
      <c r="I721" s="110"/>
      <c r="J721" s="1"/>
      <c r="K721" s="1"/>
      <c r="L721" s="1"/>
      <c r="M721" s="1"/>
      <c r="N721" s="1"/>
      <c r="O721" s="1"/>
      <c r="P721" s="1"/>
      <c r="Q721" s="1"/>
      <c r="R721" s="1"/>
      <c r="S721" s="1"/>
      <c r="T721" s="1"/>
      <c r="U721" s="1"/>
      <c r="V721" s="1"/>
      <c r="W721" s="1"/>
      <c r="X721" s="1"/>
      <c r="Y721" s="1"/>
      <c r="Z721" s="1"/>
    </row>
    <row r="722" spans="1:26">
      <c r="A722" s="110">
        <v>2</v>
      </c>
      <c r="B722" s="110"/>
      <c r="C722" s="110"/>
      <c r="D722" s="456"/>
      <c r="E722" s="714"/>
      <c r="F722" s="714"/>
      <c r="G722" s="714"/>
      <c r="H722" s="110"/>
      <c r="I722" s="110"/>
      <c r="J722" s="1"/>
      <c r="K722" s="1"/>
      <c r="L722" s="1"/>
      <c r="M722" s="1"/>
      <c r="N722" s="1"/>
      <c r="O722" s="1"/>
      <c r="P722" s="1"/>
      <c r="Q722" s="1"/>
      <c r="R722" s="1"/>
      <c r="S722" s="1"/>
      <c r="T722" s="1"/>
      <c r="U722" s="1"/>
      <c r="V722" s="1"/>
      <c r="W722" s="1"/>
      <c r="X722" s="1"/>
      <c r="Y722" s="1"/>
      <c r="Z722" s="1"/>
    </row>
    <row r="723" spans="1:26">
      <c r="A723" s="714"/>
      <c r="B723" s="714"/>
      <c r="C723" s="714"/>
      <c r="D723" s="753"/>
      <c r="E723" s="714"/>
      <c r="F723" s="714"/>
      <c r="G723" s="714"/>
      <c r="H723" s="110"/>
      <c r="I723" s="110"/>
      <c r="J723" s="1"/>
      <c r="K723" s="1"/>
      <c r="L723" s="1"/>
      <c r="M723" s="1"/>
      <c r="N723" s="1"/>
      <c r="O723" s="1"/>
      <c r="P723" s="1"/>
      <c r="Q723" s="1"/>
      <c r="R723" s="1"/>
      <c r="S723" s="1"/>
      <c r="T723" s="1"/>
      <c r="U723" s="1"/>
      <c r="V723" s="1"/>
      <c r="W723" s="1"/>
      <c r="X723" s="1"/>
      <c r="Y723" s="1"/>
      <c r="Z723" s="1"/>
    </row>
    <row r="724" spans="1:26">
      <c r="A724" s="714"/>
      <c r="B724" s="714"/>
      <c r="C724" s="714"/>
      <c r="D724" s="753"/>
      <c r="E724" s="714"/>
      <c r="F724" s="714"/>
      <c r="G724" s="714"/>
      <c r="H724" s="110"/>
      <c r="I724" s="110"/>
      <c r="J724" s="1"/>
      <c r="K724" s="1"/>
      <c r="L724" s="1"/>
      <c r="M724" s="1"/>
      <c r="N724" s="1"/>
      <c r="O724" s="1"/>
      <c r="P724" s="1"/>
      <c r="Q724" s="1"/>
      <c r="R724" s="1"/>
      <c r="S724" s="1"/>
      <c r="T724" s="1"/>
      <c r="U724" s="1"/>
      <c r="V724" s="1"/>
      <c r="W724" s="1"/>
      <c r="X724" s="1"/>
      <c r="Y724" s="1"/>
      <c r="Z724" s="1"/>
    </row>
    <row r="725" spans="1:26">
      <c r="A725" s="714"/>
      <c r="B725" s="714"/>
      <c r="C725" s="714"/>
      <c r="D725" s="753"/>
      <c r="E725" s="714"/>
      <c r="F725" s="714"/>
      <c r="G725" s="714"/>
      <c r="H725" s="110"/>
      <c r="I725" s="110"/>
      <c r="J725" s="1"/>
      <c r="K725" s="1"/>
      <c r="L725" s="1"/>
      <c r="M725" s="1"/>
      <c r="N725" s="1"/>
      <c r="O725" s="1"/>
      <c r="P725" s="1"/>
      <c r="Q725" s="1"/>
      <c r="R725" s="1"/>
      <c r="S725" s="1"/>
      <c r="T725" s="1"/>
      <c r="U725" s="1"/>
      <c r="V725" s="1"/>
      <c r="W725" s="1"/>
      <c r="X725" s="1"/>
      <c r="Y725" s="1"/>
      <c r="Z725" s="1"/>
    </row>
    <row r="726" spans="1:26">
      <c r="A726" s="714"/>
      <c r="B726" s="714"/>
      <c r="C726" s="714"/>
      <c r="D726" s="753"/>
      <c r="E726" s="714"/>
      <c r="F726" s="714"/>
      <c r="G726" s="714"/>
      <c r="H726" s="110"/>
      <c r="I726" s="110"/>
      <c r="J726" s="1"/>
      <c r="K726" s="1"/>
      <c r="L726" s="1"/>
      <c r="M726" s="1"/>
      <c r="N726" s="1"/>
      <c r="O726" s="1"/>
      <c r="P726" s="1"/>
      <c r="Q726" s="1"/>
      <c r="R726" s="1"/>
      <c r="S726" s="1"/>
      <c r="T726" s="1"/>
      <c r="U726" s="1"/>
      <c r="V726" s="1"/>
      <c r="W726" s="1"/>
      <c r="X726" s="1"/>
      <c r="Y726" s="1"/>
      <c r="Z726" s="1"/>
    </row>
    <row r="727" spans="1:26">
      <c r="A727" s="714"/>
      <c r="B727" s="714"/>
      <c r="C727" s="714"/>
      <c r="D727" s="753"/>
      <c r="E727" s="714"/>
      <c r="F727" s="714"/>
      <c r="G727" s="714"/>
      <c r="H727" s="110"/>
      <c r="I727" s="110"/>
      <c r="J727" s="1"/>
      <c r="K727" s="1"/>
      <c r="L727" s="1"/>
      <c r="M727" s="1"/>
      <c r="N727" s="1"/>
      <c r="O727" s="1"/>
      <c r="P727" s="1"/>
      <c r="Q727" s="1"/>
      <c r="R727" s="1"/>
      <c r="S727" s="1"/>
      <c r="T727" s="1"/>
      <c r="U727" s="1"/>
      <c r="V727" s="1"/>
      <c r="W727" s="1"/>
      <c r="X727" s="1"/>
      <c r="Y727" s="1"/>
      <c r="Z727" s="1"/>
    </row>
    <row r="728" spans="1:26">
      <c r="A728" s="714"/>
      <c r="B728" s="714"/>
      <c r="C728" s="714"/>
      <c r="D728" s="753"/>
      <c r="E728" s="714"/>
      <c r="F728" s="714"/>
      <c r="G728" s="714"/>
      <c r="H728" s="110"/>
      <c r="I728" s="110"/>
      <c r="J728" s="1"/>
      <c r="K728" s="1"/>
      <c r="L728" s="1"/>
      <c r="M728" s="1"/>
      <c r="N728" s="1"/>
      <c r="O728" s="1"/>
      <c r="P728" s="1"/>
      <c r="Q728" s="1"/>
      <c r="R728" s="1"/>
      <c r="S728" s="1"/>
      <c r="T728" s="1"/>
      <c r="U728" s="1"/>
      <c r="V728" s="1"/>
      <c r="W728" s="1"/>
      <c r="X728" s="1"/>
      <c r="Y728" s="1"/>
      <c r="Z728" s="1"/>
    </row>
    <row r="729" spans="1:26">
      <c r="A729" s="714"/>
      <c r="B729" s="714"/>
      <c r="C729" s="714"/>
      <c r="D729" s="753"/>
      <c r="E729" s="714"/>
      <c r="F729" s="714"/>
      <c r="G729" s="714"/>
      <c r="H729" s="110"/>
      <c r="I729" s="110"/>
      <c r="J729" s="1"/>
      <c r="K729" s="1"/>
      <c r="L729" s="1"/>
      <c r="M729" s="1"/>
      <c r="N729" s="1"/>
      <c r="O729" s="1"/>
      <c r="P729" s="1"/>
      <c r="Q729" s="1"/>
      <c r="R729" s="1"/>
      <c r="S729" s="1"/>
      <c r="T729" s="1"/>
      <c r="U729" s="1"/>
      <c r="V729" s="1"/>
      <c r="W729" s="1"/>
      <c r="X729" s="1"/>
      <c r="Y729" s="1"/>
      <c r="Z729" s="1"/>
    </row>
    <row r="730" spans="1:26">
      <c r="A730" s="714"/>
      <c r="B730" s="714"/>
      <c r="C730" s="714"/>
      <c r="D730" s="753"/>
      <c r="E730" s="714"/>
      <c r="F730" s="714"/>
      <c r="G730" s="714"/>
      <c r="H730" s="110"/>
      <c r="I730" s="110"/>
      <c r="J730" s="1"/>
      <c r="K730" s="1"/>
      <c r="L730" s="1"/>
      <c r="M730" s="1"/>
      <c r="N730" s="1"/>
      <c r="O730" s="1"/>
      <c r="P730" s="1"/>
      <c r="Q730" s="1"/>
      <c r="R730" s="1"/>
      <c r="S730" s="1"/>
      <c r="T730" s="1"/>
      <c r="U730" s="1"/>
      <c r="V730" s="1"/>
      <c r="W730" s="1"/>
      <c r="X730" s="1"/>
      <c r="Y730" s="1"/>
      <c r="Z730" s="1"/>
    </row>
    <row r="731" spans="1:26">
      <c r="A731" s="714"/>
      <c r="B731" s="714"/>
      <c r="C731" s="714"/>
      <c r="D731" s="753"/>
      <c r="E731" s="714"/>
      <c r="F731" s="714"/>
      <c r="G731" s="714"/>
      <c r="H731" s="110"/>
      <c r="I731" s="110"/>
      <c r="J731" s="1"/>
      <c r="K731" s="1"/>
      <c r="L731" s="1"/>
      <c r="M731" s="1"/>
      <c r="N731" s="1"/>
      <c r="O731" s="1"/>
      <c r="P731" s="1"/>
      <c r="Q731" s="1"/>
      <c r="R731" s="1"/>
      <c r="S731" s="1"/>
      <c r="T731" s="1"/>
      <c r="U731" s="1"/>
      <c r="V731" s="1"/>
      <c r="W731" s="1"/>
      <c r="X731" s="1"/>
      <c r="Y731" s="1"/>
      <c r="Z731" s="1"/>
    </row>
    <row r="732" spans="1:26">
      <c r="A732" s="714"/>
      <c r="B732" s="714"/>
      <c r="C732" s="714"/>
      <c r="D732" s="753"/>
      <c r="E732" s="714"/>
      <c r="F732" s="714"/>
      <c r="G732" s="714"/>
      <c r="H732" s="110"/>
      <c r="I732" s="110"/>
      <c r="J732" s="1"/>
      <c r="K732" s="1"/>
      <c r="L732" s="1"/>
      <c r="M732" s="1"/>
      <c r="N732" s="1"/>
      <c r="O732" s="1"/>
      <c r="P732" s="1"/>
      <c r="Q732" s="1"/>
      <c r="R732" s="1"/>
      <c r="S732" s="1"/>
      <c r="T732" s="1"/>
      <c r="U732" s="1"/>
      <c r="V732" s="1"/>
      <c r="W732" s="1"/>
      <c r="X732" s="1"/>
      <c r="Y732" s="1"/>
      <c r="Z732" s="1"/>
    </row>
    <row r="733" spans="1:26">
      <c r="A733" s="714"/>
      <c r="B733" s="714"/>
      <c r="C733" s="714"/>
      <c r="D733" s="753"/>
      <c r="E733" s="714"/>
      <c r="F733" s="714"/>
      <c r="G733" s="714"/>
      <c r="H733" s="110"/>
      <c r="I733" s="110"/>
      <c r="J733" s="1"/>
      <c r="K733" s="1"/>
      <c r="L733" s="1"/>
      <c r="M733" s="1"/>
      <c r="N733" s="1"/>
      <c r="O733" s="1"/>
      <c r="P733" s="1"/>
      <c r="Q733" s="1"/>
      <c r="R733" s="1"/>
      <c r="S733" s="1"/>
      <c r="T733" s="1"/>
      <c r="U733" s="1"/>
      <c r="V733" s="1"/>
      <c r="W733" s="1"/>
      <c r="X733" s="1"/>
      <c r="Y733" s="1"/>
      <c r="Z733" s="1"/>
    </row>
    <row r="734" spans="1:26">
      <c r="A734" s="714"/>
      <c r="B734" s="714"/>
      <c r="C734" s="714"/>
      <c r="D734" s="753"/>
      <c r="E734" s="714"/>
      <c r="F734" s="714"/>
      <c r="G734" s="714"/>
      <c r="H734" s="110"/>
      <c r="I734" s="110"/>
      <c r="J734" s="1"/>
      <c r="K734" s="1"/>
      <c r="L734" s="1"/>
      <c r="M734" s="1"/>
      <c r="N734" s="1"/>
      <c r="O734" s="1"/>
      <c r="P734" s="1"/>
      <c r="Q734" s="1"/>
      <c r="R734" s="1"/>
      <c r="S734" s="1"/>
      <c r="T734" s="1"/>
      <c r="U734" s="1"/>
      <c r="V734" s="1"/>
      <c r="W734" s="1"/>
      <c r="X734" s="1"/>
      <c r="Y734" s="1"/>
      <c r="Z734" s="1"/>
    </row>
    <row r="735" spans="1:26">
      <c r="A735" s="714"/>
      <c r="B735" s="714"/>
      <c r="C735" s="714"/>
      <c r="D735" s="753"/>
      <c r="E735" s="714"/>
      <c r="F735" s="714"/>
      <c r="G735" s="714"/>
      <c r="H735" s="110"/>
      <c r="I735" s="110"/>
      <c r="J735" s="1"/>
      <c r="K735" s="1"/>
      <c r="L735" s="1"/>
      <c r="M735" s="1"/>
      <c r="N735" s="1"/>
      <c r="O735" s="1"/>
      <c r="P735" s="1"/>
      <c r="Q735" s="1"/>
      <c r="R735" s="1"/>
      <c r="S735" s="1"/>
      <c r="T735" s="1"/>
      <c r="U735" s="1"/>
      <c r="V735" s="1"/>
      <c r="W735" s="1"/>
      <c r="X735" s="1"/>
      <c r="Y735" s="1"/>
      <c r="Z735" s="1"/>
    </row>
    <row r="736" spans="1:26">
      <c r="A736" s="714"/>
      <c r="B736" s="714"/>
      <c r="C736" s="714"/>
      <c r="D736" s="753"/>
      <c r="E736" s="714"/>
      <c r="F736" s="714"/>
      <c r="G736" s="714"/>
      <c r="H736" s="110"/>
      <c r="I736" s="110"/>
      <c r="J736" s="1"/>
      <c r="K736" s="1"/>
      <c r="L736" s="1"/>
      <c r="M736" s="1"/>
      <c r="N736" s="1"/>
      <c r="O736" s="1"/>
      <c r="P736" s="1"/>
      <c r="Q736" s="1"/>
      <c r="R736" s="1"/>
      <c r="S736" s="1"/>
      <c r="T736" s="1"/>
      <c r="U736" s="1"/>
      <c r="V736" s="1"/>
      <c r="W736" s="1"/>
      <c r="X736" s="1"/>
      <c r="Y736" s="1"/>
      <c r="Z736" s="1"/>
    </row>
    <row r="737" spans="1:26">
      <c r="A737" s="714"/>
      <c r="B737" s="714"/>
      <c r="C737" s="714"/>
      <c r="D737" s="753"/>
      <c r="E737" s="714"/>
      <c r="F737" s="714"/>
      <c r="G737" s="714"/>
      <c r="H737" s="110"/>
      <c r="I737" s="110"/>
      <c r="J737" s="1"/>
      <c r="K737" s="1"/>
      <c r="L737" s="1"/>
      <c r="M737" s="1"/>
      <c r="N737" s="1"/>
      <c r="O737" s="1"/>
      <c r="P737" s="1"/>
      <c r="Q737" s="1"/>
      <c r="R737" s="1"/>
      <c r="S737" s="1"/>
      <c r="T737" s="1"/>
      <c r="U737" s="1"/>
      <c r="V737" s="1"/>
      <c r="W737" s="1"/>
      <c r="X737" s="1"/>
      <c r="Y737" s="1"/>
      <c r="Z737" s="1"/>
    </row>
    <row r="738" spans="1:26">
      <c r="A738" s="714"/>
      <c r="B738" s="714"/>
      <c r="C738" s="714"/>
      <c r="D738" s="753"/>
      <c r="E738" s="714"/>
      <c r="F738" s="714"/>
      <c r="G738" s="714"/>
      <c r="H738" s="110"/>
      <c r="I738" s="110"/>
      <c r="J738" s="1"/>
      <c r="K738" s="1"/>
      <c r="L738" s="1"/>
      <c r="M738" s="1"/>
      <c r="N738" s="1"/>
      <c r="O738" s="1"/>
      <c r="P738" s="1"/>
      <c r="Q738" s="1"/>
      <c r="R738" s="1"/>
      <c r="S738" s="1"/>
      <c r="T738" s="1"/>
      <c r="U738" s="1"/>
      <c r="V738" s="1"/>
      <c r="W738" s="1"/>
      <c r="X738" s="1"/>
      <c r="Y738" s="1"/>
      <c r="Z738" s="1"/>
    </row>
    <row r="739" spans="1:26">
      <c r="A739" s="714"/>
      <c r="B739" s="714"/>
      <c r="C739" s="714"/>
      <c r="D739" s="753"/>
      <c r="E739" s="714"/>
      <c r="F739" s="714"/>
      <c r="G739" s="714"/>
      <c r="H739" s="110"/>
      <c r="I739" s="110"/>
      <c r="J739" s="1"/>
      <c r="K739" s="1"/>
      <c r="L739" s="1"/>
      <c r="M739" s="1"/>
      <c r="N739" s="1"/>
      <c r="O739" s="1"/>
      <c r="P739" s="1"/>
      <c r="Q739" s="1"/>
      <c r="R739" s="1"/>
      <c r="S739" s="1"/>
      <c r="T739" s="1"/>
      <c r="U739" s="1"/>
      <c r="V739" s="1"/>
      <c r="W739" s="1"/>
      <c r="X739" s="1"/>
      <c r="Y739" s="1"/>
      <c r="Z739" s="1"/>
    </row>
    <row r="740" spans="1:26">
      <c r="A740" s="714"/>
      <c r="B740" s="714"/>
      <c r="C740" s="714"/>
      <c r="D740" s="753"/>
      <c r="E740" s="714"/>
      <c r="F740" s="714"/>
      <c r="G740" s="714"/>
      <c r="H740" s="110"/>
      <c r="I740" s="110"/>
      <c r="J740" s="1"/>
      <c r="K740" s="1"/>
      <c r="L740" s="1"/>
      <c r="M740" s="1"/>
      <c r="N740" s="1"/>
      <c r="O740" s="1"/>
      <c r="P740" s="1"/>
      <c r="Q740" s="1"/>
      <c r="R740" s="1"/>
      <c r="S740" s="1"/>
      <c r="T740" s="1"/>
      <c r="U740" s="1"/>
      <c r="V740" s="1"/>
      <c r="W740" s="1"/>
      <c r="X740" s="1"/>
      <c r="Y740" s="1"/>
      <c r="Z740" s="1"/>
    </row>
    <row r="741" spans="1:26">
      <c r="A741" s="714"/>
      <c r="B741" s="714"/>
      <c r="C741" s="714"/>
      <c r="D741" s="753"/>
      <c r="E741" s="714"/>
      <c r="F741" s="714"/>
      <c r="G741" s="714"/>
      <c r="H741" s="110"/>
      <c r="I741" s="110"/>
      <c r="J741" s="1"/>
      <c r="K741" s="1"/>
      <c r="L741" s="1"/>
      <c r="M741" s="1"/>
      <c r="N741" s="1"/>
      <c r="O741" s="1"/>
      <c r="P741" s="1"/>
      <c r="Q741" s="1"/>
      <c r="R741" s="1"/>
      <c r="S741" s="1"/>
      <c r="T741" s="1"/>
      <c r="U741" s="1"/>
      <c r="V741" s="1"/>
      <c r="W741" s="1"/>
      <c r="X741" s="1"/>
      <c r="Y741" s="1"/>
      <c r="Z741" s="1"/>
    </row>
    <row r="742" spans="1:26">
      <c r="A742" s="714"/>
      <c r="B742" s="714"/>
      <c r="C742" s="714"/>
      <c r="D742" s="753"/>
      <c r="E742" s="714"/>
      <c r="F742" s="714"/>
      <c r="G742" s="714"/>
      <c r="H742" s="110"/>
      <c r="I742" s="110"/>
      <c r="J742" s="1"/>
      <c r="K742" s="1"/>
      <c r="L742" s="1"/>
      <c r="M742" s="1"/>
      <c r="N742" s="1"/>
      <c r="O742" s="1"/>
      <c r="P742" s="1"/>
      <c r="Q742" s="1"/>
      <c r="R742" s="1"/>
      <c r="S742" s="1"/>
      <c r="T742" s="1"/>
      <c r="U742" s="1"/>
      <c r="V742" s="1"/>
      <c r="W742" s="1"/>
      <c r="X742" s="1"/>
      <c r="Y742" s="1"/>
      <c r="Z742" s="1"/>
    </row>
    <row r="743" spans="1:26">
      <c r="A743" s="714"/>
      <c r="B743" s="714"/>
      <c r="C743" s="714"/>
      <c r="D743" s="753"/>
      <c r="E743" s="714"/>
      <c r="F743" s="714"/>
      <c r="G743" s="714"/>
      <c r="H743" s="110"/>
      <c r="I743" s="110"/>
      <c r="J743" s="1"/>
      <c r="K743" s="1"/>
      <c r="L743" s="1"/>
      <c r="M743" s="1"/>
      <c r="N743" s="1"/>
      <c r="O743" s="1"/>
      <c r="P743" s="1"/>
      <c r="Q743" s="1"/>
      <c r="R743" s="1"/>
      <c r="S743" s="1"/>
      <c r="T743" s="1"/>
      <c r="U743" s="1"/>
      <c r="V743" s="1"/>
      <c r="W743" s="1"/>
      <c r="X743" s="1"/>
      <c r="Y743" s="1"/>
      <c r="Z743" s="1"/>
    </row>
    <row r="744" spans="1:26">
      <c r="A744" s="714"/>
      <c r="B744" s="714"/>
      <c r="C744" s="714"/>
      <c r="D744" s="753"/>
      <c r="E744" s="714"/>
      <c r="F744" s="714"/>
      <c r="G744" s="714"/>
      <c r="H744" s="110"/>
      <c r="I744" s="110"/>
      <c r="J744" s="1"/>
      <c r="K744" s="1"/>
      <c r="L744" s="1"/>
      <c r="M744" s="1"/>
      <c r="N744" s="1"/>
      <c r="O744" s="1"/>
      <c r="P744" s="1"/>
      <c r="Q744" s="1"/>
      <c r="R744" s="1"/>
      <c r="S744" s="1"/>
      <c r="T744" s="1"/>
      <c r="U744" s="1"/>
      <c r="V744" s="1"/>
      <c r="W744" s="1"/>
      <c r="X744" s="1"/>
      <c r="Y744" s="1"/>
      <c r="Z744" s="1"/>
    </row>
    <row r="745" spans="1:26">
      <c r="A745" s="714"/>
      <c r="B745" s="714"/>
      <c r="C745" s="714"/>
      <c r="D745" s="753"/>
      <c r="E745" s="714"/>
      <c r="F745" s="714"/>
      <c r="G745" s="714"/>
      <c r="H745" s="110"/>
      <c r="I745" s="110"/>
      <c r="J745" s="1"/>
      <c r="K745" s="1"/>
      <c r="L745" s="1"/>
      <c r="M745" s="1"/>
      <c r="N745" s="1"/>
      <c r="O745" s="1"/>
      <c r="P745" s="1"/>
      <c r="Q745" s="1"/>
      <c r="R745" s="1"/>
      <c r="S745" s="1"/>
      <c r="T745" s="1"/>
      <c r="U745" s="1"/>
      <c r="V745" s="1"/>
      <c r="W745" s="1"/>
      <c r="X745" s="1"/>
      <c r="Y745" s="1"/>
      <c r="Z745" s="1"/>
    </row>
    <row r="746" spans="1:26">
      <c r="A746" s="714"/>
      <c r="B746" s="714"/>
      <c r="C746" s="714"/>
      <c r="D746" s="753"/>
      <c r="E746" s="714"/>
      <c r="F746" s="714"/>
      <c r="G746" s="714"/>
      <c r="H746" s="110"/>
      <c r="I746" s="110"/>
      <c r="J746" s="1"/>
      <c r="K746" s="1"/>
      <c r="L746" s="1"/>
      <c r="M746" s="1"/>
      <c r="N746" s="1"/>
      <c r="O746" s="1"/>
      <c r="P746" s="1"/>
      <c r="Q746" s="1"/>
      <c r="R746" s="1"/>
      <c r="S746" s="1"/>
      <c r="T746" s="1"/>
      <c r="U746" s="1"/>
      <c r="V746" s="1"/>
      <c r="W746" s="1"/>
      <c r="X746" s="1"/>
      <c r="Y746" s="1"/>
      <c r="Z746" s="1"/>
    </row>
    <row r="747" spans="1:26">
      <c r="A747" s="714"/>
      <c r="B747" s="714"/>
      <c r="C747" s="714"/>
      <c r="D747" s="753"/>
      <c r="E747" s="714"/>
      <c r="F747" s="714"/>
      <c r="G747" s="714"/>
      <c r="H747" s="110"/>
      <c r="I747" s="110"/>
      <c r="J747" s="1"/>
      <c r="K747" s="1"/>
      <c r="L747" s="1"/>
      <c r="M747" s="1"/>
      <c r="N747" s="1"/>
      <c r="O747" s="1"/>
      <c r="P747" s="1"/>
      <c r="Q747" s="1"/>
      <c r="R747" s="1"/>
      <c r="S747" s="1"/>
      <c r="T747" s="1"/>
      <c r="U747" s="1"/>
      <c r="V747" s="1"/>
      <c r="W747" s="1"/>
      <c r="X747" s="1"/>
      <c r="Y747" s="1"/>
      <c r="Z747" s="1"/>
    </row>
    <row r="748" spans="1:26">
      <c r="A748" s="1"/>
      <c r="B748" s="1"/>
      <c r="C748" s="1"/>
      <c r="D748" s="429"/>
      <c r="E748" s="33"/>
      <c r="F748" s="1"/>
      <c r="G748" s="1"/>
      <c r="H748" s="110"/>
      <c r="I748" s="110"/>
      <c r="J748" s="1"/>
      <c r="K748" s="1"/>
      <c r="L748" s="1"/>
      <c r="M748" s="1"/>
      <c r="N748" s="1"/>
      <c r="O748" s="1"/>
      <c r="P748" s="1"/>
      <c r="Q748" s="1"/>
      <c r="R748" s="1"/>
      <c r="S748" s="1"/>
      <c r="T748" s="1"/>
      <c r="U748" s="1"/>
      <c r="V748" s="1"/>
      <c r="W748" s="1"/>
      <c r="X748" s="1"/>
      <c r="Y748" s="1"/>
      <c r="Z748" s="1"/>
    </row>
    <row r="749" spans="1:26">
      <c r="A749" s="1"/>
      <c r="B749" s="1"/>
      <c r="C749" s="1"/>
      <c r="D749" s="429"/>
      <c r="E749" s="33"/>
      <c r="F749" s="1"/>
      <c r="G749" s="1"/>
      <c r="H749" s="110"/>
      <c r="I749" s="110"/>
      <c r="J749" s="1"/>
      <c r="K749" s="1"/>
      <c r="L749" s="1"/>
      <c r="M749" s="1"/>
      <c r="N749" s="1"/>
      <c r="O749" s="1"/>
      <c r="P749" s="1"/>
      <c r="Q749" s="1"/>
      <c r="R749" s="1"/>
      <c r="S749" s="1"/>
      <c r="T749" s="1"/>
      <c r="U749" s="1"/>
      <c r="V749" s="1"/>
      <c r="W749" s="1"/>
      <c r="X749" s="1"/>
      <c r="Y749" s="1"/>
      <c r="Z749" s="1"/>
    </row>
    <row r="750" spans="1:26">
      <c r="A750" s="1"/>
      <c r="B750" s="1"/>
      <c r="C750" s="1"/>
      <c r="D750" s="429"/>
      <c r="E750" s="33"/>
      <c r="F750" s="1"/>
      <c r="G750" s="1"/>
      <c r="H750" s="110"/>
      <c r="I750" s="110"/>
      <c r="J750" s="1"/>
      <c r="K750" s="1"/>
      <c r="L750" s="1"/>
      <c r="M750" s="1"/>
      <c r="N750" s="1"/>
      <c r="O750" s="1"/>
      <c r="P750" s="1"/>
      <c r="Q750" s="1"/>
      <c r="R750" s="1"/>
      <c r="S750" s="1"/>
      <c r="T750" s="1"/>
      <c r="U750" s="1"/>
      <c r="V750" s="1"/>
      <c r="W750" s="1"/>
      <c r="X750" s="1"/>
      <c r="Y750" s="1"/>
      <c r="Z750" s="1"/>
    </row>
    <row r="751" spans="1:26">
      <c r="A751" s="1"/>
      <c r="B751" s="1"/>
      <c r="C751" s="1"/>
      <c r="D751" s="429"/>
      <c r="E751" s="33"/>
      <c r="F751" s="1"/>
      <c r="G751" s="1"/>
      <c r="H751" s="110"/>
      <c r="I751" s="110"/>
      <c r="J751" s="1"/>
      <c r="K751" s="1"/>
      <c r="L751" s="1"/>
      <c r="M751" s="1"/>
      <c r="N751" s="1"/>
      <c r="O751" s="1"/>
      <c r="P751" s="1"/>
      <c r="Q751" s="1"/>
      <c r="R751" s="1"/>
      <c r="S751" s="1"/>
      <c r="T751" s="1"/>
      <c r="U751" s="1"/>
      <c r="V751" s="1"/>
      <c r="W751" s="1"/>
      <c r="X751" s="1"/>
      <c r="Y751" s="1"/>
      <c r="Z751" s="1"/>
    </row>
    <row r="752" spans="1:26">
      <c r="A752" s="1"/>
      <c r="B752" s="1"/>
      <c r="C752" s="1"/>
      <c r="D752" s="429"/>
      <c r="E752" s="33"/>
      <c r="F752" s="1"/>
      <c r="G752" s="1"/>
      <c r="H752" s="110"/>
      <c r="I752" s="110"/>
      <c r="J752" s="1"/>
      <c r="K752" s="1"/>
      <c r="L752" s="1"/>
      <c r="M752" s="1"/>
      <c r="N752" s="1"/>
      <c r="O752" s="1"/>
      <c r="P752" s="1"/>
      <c r="Q752" s="1"/>
      <c r="R752" s="1"/>
      <c r="S752" s="1"/>
      <c r="T752" s="1"/>
      <c r="U752" s="1"/>
      <c r="V752" s="1"/>
      <c r="W752" s="1"/>
      <c r="X752" s="1"/>
      <c r="Y752" s="1"/>
      <c r="Z752" s="1"/>
    </row>
    <row r="753" spans="1:26">
      <c r="A753" s="1"/>
      <c r="B753" s="1"/>
      <c r="C753" s="1"/>
      <c r="D753" s="429"/>
      <c r="E753" s="33"/>
      <c r="F753" s="1"/>
      <c r="G753" s="1"/>
      <c r="H753" s="110"/>
      <c r="I753" s="110"/>
      <c r="J753" s="1"/>
      <c r="K753" s="1"/>
      <c r="L753" s="1"/>
      <c r="M753" s="1"/>
      <c r="N753" s="1"/>
      <c r="O753" s="1"/>
      <c r="P753" s="1"/>
      <c r="Q753" s="1"/>
      <c r="R753" s="1"/>
      <c r="S753" s="1"/>
      <c r="T753" s="1"/>
      <c r="U753" s="1"/>
      <c r="V753" s="1"/>
      <c r="W753" s="1"/>
      <c r="X753" s="1"/>
      <c r="Y753" s="1"/>
      <c r="Z753" s="1"/>
    </row>
    <row r="754" spans="1:26">
      <c r="A754" s="1"/>
      <c r="B754" s="1"/>
      <c r="C754" s="1"/>
      <c r="D754" s="429"/>
      <c r="E754" s="33"/>
      <c r="F754" s="1"/>
      <c r="G754" s="1"/>
      <c r="H754" s="110"/>
      <c r="I754" s="110"/>
      <c r="J754" s="1"/>
      <c r="K754" s="1"/>
      <c r="L754" s="1"/>
      <c r="M754" s="1"/>
      <c r="N754" s="1"/>
      <c r="O754" s="1"/>
      <c r="P754" s="1"/>
      <c r="Q754" s="1"/>
      <c r="R754" s="1"/>
      <c r="S754" s="1"/>
      <c r="T754" s="1"/>
      <c r="U754" s="1"/>
      <c r="V754" s="1"/>
      <c r="W754" s="1"/>
      <c r="X754" s="1"/>
      <c r="Y754" s="1"/>
      <c r="Z754" s="1"/>
    </row>
    <row r="755" spans="1:26">
      <c r="A755" s="1"/>
      <c r="B755" s="1"/>
      <c r="C755" s="1"/>
      <c r="D755" s="429"/>
      <c r="E755" s="33"/>
      <c r="F755" s="1"/>
      <c r="G755" s="1"/>
      <c r="H755" s="110"/>
      <c r="I755" s="110"/>
      <c r="J755" s="1"/>
      <c r="K755" s="1"/>
      <c r="L755" s="1"/>
      <c r="M755" s="1"/>
      <c r="N755" s="1"/>
      <c r="O755" s="1"/>
      <c r="P755" s="1"/>
      <c r="Q755" s="1"/>
      <c r="R755" s="1"/>
      <c r="S755" s="1"/>
      <c r="T755" s="1"/>
      <c r="U755" s="1"/>
      <c r="V755" s="1"/>
      <c r="W755" s="1"/>
      <c r="X755" s="1"/>
      <c r="Y755" s="1"/>
      <c r="Z755" s="1"/>
    </row>
    <row r="756" spans="1:26">
      <c r="A756" s="1"/>
      <c r="B756" s="1"/>
      <c r="C756" s="1"/>
      <c r="D756" s="429"/>
      <c r="E756" s="33"/>
      <c r="F756" s="1"/>
      <c r="G756" s="1"/>
      <c r="H756" s="110"/>
      <c r="I756" s="110"/>
      <c r="J756" s="1"/>
      <c r="K756" s="1"/>
      <c r="L756" s="1"/>
      <c r="M756" s="1"/>
      <c r="N756" s="1"/>
      <c r="O756" s="1"/>
      <c r="P756" s="1"/>
      <c r="Q756" s="1"/>
      <c r="R756" s="1"/>
      <c r="S756" s="1"/>
      <c r="T756" s="1"/>
      <c r="U756" s="1"/>
      <c r="V756" s="1"/>
      <c r="W756" s="1"/>
      <c r="X756" s="1"/>
      <c r="Y756" s="1"/>
      <c r="Z756" s="1"/>
    </row>
    <row r="757" spans="1:26">
      <c r="A757" s="1"/>
      <c r="B757" s="1"/>
      <c r="C757" s="1"/>
      <c r="D757" s="429"/>
      <c r="E757" s="33"/>
      <c r="F757" s="1"/>
      <c r="G757" s="1"/>
      <c r="H757" s="110"/>
      <c r="I757" s="110"/>
      <c r="J757" s="1"/>
      <c r="K757" s="1"/>
      <c r="L757" s="1"/>
      <c r="M757" s="1"/>
      <c r="N757" s="1"/>
      <c r="O757" s="1"/>
      <c r="P757" s="1"/>
      <c r="Q757" s="1"/>
      <c r="R757" s="1"/>
      <c r="S757" s="1"/>
      <c r="T757" s="1"/>
      <c r="U757" s="1"/>
      <c r="V757" s="1"/>
      <c r="W757" s="1"/>
      <c r="X757" s="1"/>
      <c r="Y757" s="1"/>
      <c r="Z757" s="1"/>
    </row>
    <row r="758" spans="1:26">
      <c r="A758" s="1"/>
      <c r="B758" s="1"/>
      <c r="C758" s="1"/>
      <c r="D758" s="429"/>
      <c r="E758" s="33"/>
      <c r="F758" s="1"/>
      <c r="G758" s="1"/>
      <c r="H758" s="110"/>
      <c r="I758" s="110"/>
      <c r="J758" s="1"/>
      <c r="K758" s="1"/>
      <c r="L758" s="1"/>
      <c r="M758" s="1"/>
      <c r="N758" s="1"/>
      <c r="O758" s="1"/>
      <c r="P758" s="1"/>
      <c r="Q758" s="1"/>
      <c r="R758" s="1"/>
      <c r="S758" s="1"/>
      <c r="T758" s="1"/>
      <c r="U758" s="1"/>
      <c r="V758" s="1"/>
      <c r="W758" s="1"/>
      <c r="X758" s="1"/>
      <c r="Y758" s="1"/>
      <c r="Z758" s="1"/>
    </row>
    <row r="759" spans="1:26">
      <c r="A759" s="1"/>
      <c r="B759" s="1"/>
      <c r="C759" s="1"/>
      <c r="D759" s="429"/>
      <c r="E759" s="33"/>
      <c r="F759" s="1"/>
      <c r="G759" s="1"/>
      <c r="H759" s="110"/>
      <c r="I759" s="110"/>
      <c r="J759" s="1"/>
      <c r="K759" s="1"/>
      <c r="L759" s="1"/>
      <c r="M759" s="1"/>
      <c r="N759" s="1"/>
      <c r="O759" s="1"/>
      <c r="P759" s="1"/>
      <c r="Q759" s="1"/>
      <c r="R759" s="1"/>
      <c r="S759" s="1"/>
      <c r="T759" s="1"/>
      <c r="U759" s="1"/>
      <c r="V759" s="1"/>
      <c r="W759" s="1"/>
      <c r="X759" s="1"/>
      <c r="Y759" s="1"/>
      <c r="Z759" s="1"/>
    </row>
    <row r="760" spans="1:26">
      <c r="A760" s="1"/>
      <c r="B760" s="1"/>
      <c r="C760" s="1"/>
      <c r="D760" s="429"/>
      <c r="E760" s="33"/>
      <c r="F760" s="1"/>
      <c r="G760" s="1"/>
      <c r="H760" s="110"/>
      <c r="I760" s="110"/>
      <c r="J760" s="1"/>
      <c r="K760" s="1"/>
      <c r="L760" s="1"/>
      <c r="M760" s="1"/>
      <c r="N760" s="1"/>
      <c r="O760" s="1"/>
      <c r="P760" s="1"/>
      <c r="Q760" s="1"/>
      <c r="R760" s="1"/>
      <c r="S760" s="1"/>
      <c r="T760" s="1"/>
      <c r="U760" s="1"/>
      <c r="V760" s="1"/>
      <c r="W760" s="1"/>
      <c r="X760" s="1"/>
      <c r="Y760" s="1"/>
      <c r="Z760" s="1"/>
    </row>
    <row r="761" spans="1:26">
      <c r="A761" s="1"/>
      <c r="B761" s="1"/>
      <c r="C761" s="1"/>
      <c r="D761" s="429"/>
      <c r="E761" s="33"/>
      <c r="F761" s="1"/>
      <c r="G761" s="1"/>
      <c r="H761" s="110"/>
      <c r="I761" s="110"/>
      <c r="J761" s="1"/>
      <c r="K761" s="1"/>
      <c r="L761" s="1"/>
      <c r="M761" s="1"/>
      <c r="N761" s="1"/>
      <c r="O761" s="1"/>
      <c r="P761" s="1"/>
      <c r="Q761" s="1"/>
      <c r="R761" s="1"/>
      <c r="S761" s="1"/>
      <c r="T761" s="1"/>
      <c r="U761" s="1"/>
      <c r="V761" s="1"/>
      <c r="W761" s="1"/>
      <c r="X761" s="1"/>
      <c r="Y761" s="1"/>
      <c r="Z761" s="1"/>
    </row>
    <row r="762" spans="1:26">
      <c r="A762" s="1"/>
      <c r="B762" s="1"/>
      <c r="C762" s="1"/>
      <c r="D762" s="429"/>
      <c r="E762" s="33"/>
      <c r="F762" s="1"/>
      <c r="G762" s="1"/>
      <c r="H762" s="110"/>
      <c r="I762" s="110"/>
      <c r="J762" s="1"/>
      <c r="K762" s="1"/>
      <c r="L762" s="1"/>
      <c r="M762" s="1"/>
      <c r="N762" s="1"/>
      <c r="O762" s="1"/>
      <c r="P762" s="1"/>
      <c r="Q762" s="1"/>
      <c r="R762" s="1"/>
      <c r="S762" s="1"/>
      <c r="T762" s="1"/>
      <c r="U762" s="1"/>
      <c r="V762" s="1"/>
      <c r="W762" s="1"/>
      <c r="X762" s="1"/>
      <c r="Y762" s="1"/>
      <c r="Z762" s="1"/>
    </row>
    <row r="763" spans="1:26">
      <c r="A763" s="1"/>
      <c r="B763" s="1"/>
      <c r="C763" s="1"/>
      <c r="D763" s="429"/>
      <c r="E763" s="33"/>
      <c r="F763" s="1"/>
      <c r="G763" s="1"/>
      <c r="H763" s="110"/>
      <c r="I763" s="110"/>
      <c r="J763" s="1"/>
      <c r="K763" s="1"/>
      <c r="L763" s="1"/>
      <c r="M763" s="1"/>
      <c r="N763" s="1"/>
      <c r="O763" s="1"/>
      <c r="P763" s="1"/>
      <c r="Q763" s="1"/>
      <c r="R763" s="1"/>
      <c r="S763" s="1"/>
      <c r="T763" s="1"/>
      <c r="U763" s="1"/>
      <c r="V763" s="1"/>
      <c r="W763" s="1"/>
      <c r="X763" s="1"/>
      <c r="Y763" s="1"/>
      <c r="Z763" s="1"/>
    </row>
    <row r="764" spans="1:26">
      <c r="A764" s="1"/>
      <c r="B764" s="1"/>
      <c r="C764" s="1"/>
      <c r="D764" s="429"/>
      <c r="E764" s="33"/>
      <c r="F764" s="1"/>
      <c r="G764" s="1"/>
      <c r="H764" s="110"/>
      <c r="I764" s="110"/>
      <c r="J764" s="1"/>
      <c r="K764" s="1"/>
      <c r="L764" s="1"/>
      <c r="M764" s="1"/>
      <c r="N764" s="1"/>
      <c r="O764" s="1"/>
      <c r="P764" s="1"/>
      <c r="Q764" s="1"/>
      <c r="R764" s="1"/>
      <c r="S764" s="1"/>
      <c r="T764" s="1"/>
      <c r="U764" s="1"/>
      <c r="V764" s="1"/>
      <c r="W764" s="1"/>
      <c r="X764" s="1"/>
      <c r="Y764" s="1"/>
      <c r="Z764" s="1"/>
    </row>
    <row r="765" spans="1:26">
      <c r="A765" s="1"/>
      <c r="B765" s="1"/>
      <c r="C765" s="1"/>
      <c r="D765" s="429"/>
      <c r="E765" s="33"/>
      <c r="F765" s="1"/>
      <c r="G765" s="1"/>
      <c r="H765" s="110"/>
      <c r="I765" s="110"/>
      <c r="J765" s="1"/>
      <c r="K765" s="1"/>
      <c r="L765" s="1"/>
      <c r="M765" s="1"/>
      <c r="N765" s="1"/>
      <c r="O765" s="1"/>
      <c r="P765" s="1"/>
      <c r="Q765" s="1"/>
      <c r="R765" s="1"/>
      <c r="S765" s="1"/>
      <c r="T765" s="1"/>
      <c r="U765" s="1"/>
      <c r="V765" s="1"/>
      <c r="W765" s="1"/>
      <c r="X765" s="1"/>
      <c r="Y765" s="1"/>
      <c r="Z765" s="1"/>
    </row>
    <row r="766" spans="1:26">
      <c r="A766" s="1"/>
      <c r="B766" s="1"/>
      <c r="C766" s="1"/>
      <c r="D766" s="429"/>
      <c r="E766" s="33"/>
      <c r="F766" s="1"/>
      <c r="G766" s="1"/>
      <c r="H766" s="110"/>
      <c r="I766" s="110"/>
      <c r="J766" s="1"/>
      <c r="K766" s="1"/>
      <c r="L766" s="1"/>
      <c r="M766" s="1"/>
      <c r="N766" s="1"/>
      <c r="O766" s="1"/>
      <c r="P766" s="1"/>
      <c r="Q766" s="1"/>
      <c r="R766" s="1"/>
      <c r="S766" s="1"/>
      <c r="T766" s="1"/>
      <c r="U766" s="1"/>
      <c r="V766" s="1"/>
      <c r="W766" s="1"/>
      <c r="X766" s="1"/>
      <c r="Y766" s="1"/>
      <c r="Z766" s="1"/>
    </row>
    <row r="767" spans="1:26">
      <c r="A767" s="1"/>
      <c r="B767" s="1"/>
      <c r="C767" s="1"/>
      <c r="D767" s="429"/>
      <c r="E767" s="33"/>
      <c r="F767" s="1"/>
      <c r="G767" s="1"/>
      <c r="H767" s="110"/>
      <c r="I767" s="110"/>
      <c r="J767" s="1"/>
      <c r="K767" s="1"/>
      <c r="L767" s="1"/>
      <c r="M767" s="1"/>
      <c r="N767" s="1"/>
      <c r="O767" s="1"/>
      <c r="P767" s="1"/>
      <c r="Q767" s="1"/>
      <c r="R767" s="1"/>
      <c r="S767" s="1"/>
      <c r="T767" s="1"/>
      <c r="U767" s="1"/>
      <c r="V767" s="1"/>
      <c r="W767" s="1"/>
      <c r="X767" s="1"/>
      <c r="Y767" s="1"/>
      <c r="Z767" s="1"/>
    </row>
    <row r="768" spans="1:26">
      <c r="A768" s="1"/>
      <c r="B768" s="1"/>
      <c r="C768" s="1"/>
      <c r="D768" s="429"/>
      <c r="E768" s="33"/>
      <c r="F768" s="1"/>
      <c r="G768" s="1"/>
      <c r="H768" s="110"/>
      <c r="I768" s="110"/>
      <c r="J768" s="1"/>
      <c r="K768" s="1"/>
      <c r="L768" s="1"/>
      <c r="M768" s="1"/>
      <c r="N768" s="1"/>
      <c r="O768" s="1"/>
      <c r="P768" s="1"/>
      <c r="Q768" s="1"/>
      <c r="R768" s="1"/>
      <c r="S768" s="1"/>
      <c r="T768" s="1"/>
      <c r="U768" s="1"/>
      <c r="V768" s="1"/>
      <c r="W768" s="1"/>
      <c r="X768" s="1"/>
      <c r="Y768" s="1"/>
      <c r="Z768" s="1"/>
    </row>
    <row r="769" spans="1:26">
      <c r="A769" s="1"/>
      <c r="B769" s="1"/>
      <c r="C769" s="1"/>
      <c r="D769" s="429"/>
      <c r="E769" s="33"/>
      <c r="F769" s="1"/>
      <c r="G769" s="1"/>
      <c r="H769" s="110"/>
      <c r="I769" s="110"/>
      <c r="J769" s="1"/>
      <c r="K769" s="1"/>
      <c r="L769" s="1"/>
      <c r="M769" s="1"/>
      <c r="N769" s="1"/>
      <c r="O769" s="1"/>
      <c r="P769" s="1"/>
      <c r="Q769" s="1"/>
      <c r="R769" s="1"/>
      <c r="S769" s="1"/>
      <c r="T769" s="1"/>
      <c r="U769" s="1"/>
      <c r="V769" s="1"/>
      <c r="W769" s="1"/>
      <c r="X769" s="1"/>
      <c r="Y769" s="1"/>
      <c r="Z769" s="1"/>
    </row>
    <row r="770" spans="1:26">
      <c r="A770" s="1"/>
      <c r="B770" s="1"/>
      <c r="C770" s="1"/>
      <c r="D770" s="429"/>
      <c r="E770" s="33"/>
      <c r="F770" s="1"/>
      <c r="G770" s="1"/>
      <c r="H770" s="110"/>
      <c r="I770" s="110"/>
      <c r="J770" s="1"/>
      <c r="K770" s="1"/>
      <c r="L770" s="1"/>
      <c r="M770" s="1"/>
      <c r="N770" s="1"/>
      <c r="O770" s="1"/>
      <c r="P770" s="1"/>
      <c r="Q770" s="1"/>
      <c r="R770" s="1"/>
      <c r="S770" s="1"/>
      <c r="T770" s="1"/>
      <c r="U770" s="1"/>
      <c r="V770" s="1"/>
      <c r="W770" s="1"/>
      <c r="X770" s="1"/>
      <c r="Y770" s="1"/>
      <c r="Z770" s="1"/>
    </row>
    <row r="771" spans="1:26">
      <c r="A771" s="1"/>
      <c r="B771" s="1"/>
      <c r="C771" s="1"/>
      <c r="D771" s="429"/>
      <c r="E771" s="33"/>
      <c r="F771" s="1"/>
      <c r="G771" s="1"/>
      <c r="H771" s="110"/>
      <c r="I771" s="110"/>
      <c r="J771" s="1"/>
      <c r="K771" s="1"/>
      <c r="L771" s="1"/>
      <c r="M771" s="1"/>
      <c r="N771" s="1"/>
      <c r="O771" s="1"/>
      <c r="P771" s="1"/>
      <c r="Q771" s="1"/>
      <c r="R771" s="1"/>
      <c r="S771" s="1"/>
      <c r="T771" s="1"/>
      <c r="U771" s="1"/>
      <c r="V771" s="1"/>
      <c r="W771" s="1"/>
      <c r="X771" s="1"/>
      <c r="Y771" s="1"/>
      <c r="Z771" s="1"/>
    </row>
    <row r="772" spans="1:26">
      <c r="A772" s="1"/>
      <c r="B772" s="1"/>
      <c r="C772" s="1"/>
      <c r="D772" s="429"/>
      <c r="E772" s="33"/>
      <c r="F772" s="1"/>
      <c r="G772" s="1"/>
      <c r="H772" s="110"/>
      <c r="I772" s="110"/>
      <c r="J772" s="1"/>
      <c r="K772" s="1"/>
      <c r="L772" s="1"/>
      <c r="M772" s="1"/>
      <c r="N772" s="1"/>
      <c r="O772" s="1"/>
      <c r="P772" s="1"/>
      <c r="Q772" s="1"/>
      <c r="R772" s="1"/>
      <c r="S772" s="1"/>
      <c r="T772" s="1"/>
      <c r="U772" s="1"/>
      <c r="V772" s="1"/>
      <c r="W772" s="1"/>
      <c r="X772" s="1"/>
      <c r="Y772" s="1"/>
      <c r="Z772" s="1"/>
    </row>
    <row r="773" spans="1:26">
      <c r="A773" s="1"/>
      <c r="B773" s="1"/>
      <c r="C773" s="1"/>
      <c r="D773" s="429"/>
      <c r="E773" s="33"/>
      <c r="F773" s="1"/>
      <c r="G773" s="1"/>
      <c r="H773" s="110"/>
      <c r="I773" s="110"/>
      <c r="J773" s="1"/>
      <c r="K773" s="1"/>
      <c r="L773" s="1"/>
      <c r="M773" s="1"/>
      <c r="N773" s="1"/>
      <c r="O773" s="1"/>
      <c r="P773" s="1"/>
      <c r="Q773" s="1"/>
      <c r="R773" s="1"/>
      <c r="S773" s="1"/>
      <c r="T773" s="1"/>
      <c r="U773" s="1"/>
      <c r="V773" s="1"/>
      <c r="W773" s="1"/>
      <c r="X773" s="1"/>
      <c r="Y773" s="1"/>
      <c r="Z773" s="1"/>
    </row>
    <row r="774" spans="1:26">
      <c r="A774" s="1"/>
      <c r="B774" s="1"/>
      <c r="C774" s="1"/>
      <c r="D774" s="429"/>
      <c r="E774" s="33"/>
      <c r="F774" s="1"/>
      <c r="G774" s="1"/>
      <c r="H774" s="110"/>
      <c r="I774" s="110"/>
      <c r="J774" s="1"/>
      <c r="K774" s="1"/>
      <c r="L774" s="1"/>
      <c r="M774" s="1"/>
      <c r="N774" s="1"/>
      <c r="O774" s="1"/>
      <c r="P774" s="1"/>
      <c r="Q774" s="1"/>
      <c r="R774" s="1"/>
      <c r="S774" s="1"/>
      <c r="T774" s="1"/>
      <c r="U774" s="1"/>
      <c r="V774" s="1"/>
      <c r="W774" s="1"/>
      <c r="X774" s="1"/>
      <c r="Y774" s="1"/>
      <c r="Z774" s="1"/>
    </row>
    <row r="775" spans="1:26">
      <c r="A775" s="1"/>
      <c r="B775" s="1"/>
      <c r="C775" s="1"/>
      <c r="D775" s="429"/>
      <c r="E775" s="33"/>
      <c r="F775" s="1"/>
      <c r="G775" s="1"/>
      <c r="H775" s="110"/>
      <c r="I775" s="110"/>
      <c r="J775" s="1"/>
      <c r="K775" s="1"/>
      <c r="L775" s="1"/>
      <c r="M775" s="1"/>
      <c r="N775" s="1"/>
      <c r="O775" s="1"/>
      <c r="P775" s="1"/>
      <c r="Q775" s="1"/>
      <c r="R775" s="1"/>
      <c r="S775" s="1"/>
      <c r="T775" s="1"/>
      <c r="U775" s="1"/>
      <c r="V775" s="1"/>
      <c r="W775" s="1"/>
      <c r="X775" s="1"/>
      <c r="Y775" s="1"/>
      <c r="Z775" s="1"/>
    </row>
    <row r="776" spans="1:26">
      <c r="A776" s="1"/>
      <c r="B776" s="1"/>
      <c r="C776" s="1"/>
      <c r="D776" s="429"/>
      <c r="E776" s="33"/>
      <c r="F776" s="1"/>
      <c r="G776" s="1"/>
      <c r="H776" s="110"/>
      <c r="I776" s="110"/>
      <c r="J776" s="1"/>
      <c r="K776" s="1"/>
      <c r="L776" s="1"/>
      <c r="M776" s="1"/>
      <c r="N776" s="1"/>
      <c r="O776" s="1"/>
      <c r="P776" s="1"/>
      <c r="Q776" s="1"/>
      <c r="R776" s="1"/>
      <c r="S776" s="1"/>
      <c r="T776" s="1"/>
      <c r="U776" s="1"/>
      <c r="V776" s="1"/>
      <c r="W776" s="1"/>
      <c r="X776" s="1"/>
      <c r="Y776" s="1"/>
      <c r="Z776" s="1"/>
    </row>
    <row r="777" spans="1:26">
      <c r="A777" s="1"/>
      <c r="B777" s="1"/>
      <c r="C777" s="1"/>
      <c r="D777" s="429"/>
      <c r="E777" s="33"/>
      <c r="F777" s="1"/>
      <c r="G777" s="1"/>
      <c r="H777" s="110"/>
      <c r="I777" s="110"/>
      <c r="J777" s="1"/>
      <c r="K777" s="1"/>
      <c r="L777" s="1"/>
      <c r="M777" s="1"/>
      <c r="N777" s="1"/>
      <c r="O777" s="1"/>
      <c r="P777" s="1"/>
      <c r="Q777" s="1"/>
      <c r="R777" s="1"/>
      <c r="S777" s="1"/>
      <c r="T777" s="1"/>
      <c r="U777" s="1"/>
      <c r="V777" s="1"/>
      <c r="W777" s="1"/>
      <c r="X777" s="1"/>
      <c r="Y777" s="1"/>
      <c r="Z777" s="1"/>
    </row>
    <row r="778" spans="1:26">
      <c r="A778" s="1"/>
      <c r="B778" s="1"/>
      <c r="C778" s="1"/>
      <c r="D778" s="429"/>
      <c r="E778" s="33"/>
      <c r="F778" s="1"/>
      <c r="G778" s="1"/>
      <c r="H778" s="110"/>
      <c r="I778" s="110"/>
      <c r="J778" s="1"/>
      <c r="K778" s="1"/>
      <c r="L778" s="1"/>
      <c r="M778" s="1"/>
      <c r="N778" s="1"/>
      <c r="O778" s="1"/>
      <c r="P778" s="1"/>
      <c r="Q778" s="1"/>
      <c r="R778" s="1"/>
      <c r="S778" s="1"/>
      <c r="T778" s="1"/>
      <c r="U778" s="1"/>
      <c r="V778" s="1"/>
      <c r="W778" s="1"/>
      <c r="X778" s="1"/>
      <c r="Y778" s="1"/>
      <c r="Z778" s="1"/>
    </row>
    <row r="779" spans="1:26">
      <c r="A779" s="1"/>
      <c r="B779" s="1"/>
      <c r="C779" s="1"/>
      <c r="D779" s="429"/>
      <c r="E779" s="33"/>
      <c r="F779" s="1"/>
      <c r="G779" s="1"/>
      <c r="H779" s="110"/>
      <c r="I779" s="110"/>
      <c r="J779" s="1"/>
      <c r="K779" s="1"/>
      <c r="L779" s="1"/>
      <c r="M779" s="1"/>
      <c r="N779" s="1"/>
      <c r="O779" s="1"/>
      <c r="P779" s="1"/>
      <c r="Q779" s="1"/>
      <c r="R779" s="1"/>
      <c r="S779" s="1"/>
      <c r="T779" s="1"/>
      <c r="U779" s="1"/>
      <c r="V779" s="1"/>
      <c r="W779" s="1"/>
      <c r="X779" s="1"/>
      <c r="Y779" s="1"/>
      <c r="Z779" s="1"/>
    </row>
    <row r="780" spans="1:26">
      <c r="A780" s="1"/>
      <c r="B780" s="1"/>
      <c r="C780" s="1"/>
      <c r="D780" s="429"/>
      <c r="E780" s="33"/>
      <c r="F780" s="1"/>
      <c r="G780" s="1"/>
      <c r="H780" s="110"/>
      <c r="I780" s="110"/>
      <c r="J780" s="1"/>
      <c r="K780" s="1"/>
      <c r="L780" s="1"/>
      <c r="M780" s="1"/>
      <c r="N780" s="1"/>
      <c r="O780" s="1"/>
      <c r="P780" s="1"/>
      <c r="Q780" s="1"/>
      <c r="R780" s="1"/>
      <c r="S780" s="1"/>
      <c r="T780" s="1"/>
      <c r="U780" s="1"/>
      <c r="V780" s="1"/>
      <c r="W780" s="1"/>
      <c r="X780" s="1"/>
      <c r="Y780" s="1"/>
      <c r="Z780" s="1"/>
    </row>
    <row r="781" spans="1:26">
      <c r="A781" s="1"/>
      <c r="B781" s="1"/>
      <c r="C781" s="1"/>
      <c r="D781" s="429"/>
      <c r="E781" s="33"/>
      <c r="F781" s="1"/>
      <c r="G781" s="1"/>
      <c r="H781" s="110"/>
      <c r="I781" s="110"/>
      <c r="J781" s="1"/>
      <c r="K781" s="1"/>
      <c r="L781" s="1"/>
      <c r="M781" s="1"/>
      <c r="N781" s="1"/>
      <c r="O781" s="1"/>
      <c r="P781" s="1"/>
      <c r="Q781" s="1"/>
      <c r="R781" s="1"/>
      <c r="S781" s="1"/>
      <c r="T781" s="1"/>
      <c r="U781" s="1"/>
      <c r="V781" s="1"/>
      <c r="W781" s="1"/>
      <c r="X781" s="1"/>
      <c r="Y781" s="1"/>
      <c r="Z781" s="1"/>
    </row>
    <row r="782" spans="1:26">
      <c r="A782" s="1"/>
      <c r="B782" s="1"/>
      <c r="C782" s="1"/>
      <c r="D782" s="429"/>
      <c r="E782" s="33"/>
      <c r="F782" s="1"/>
      <c r="G782" s="1"/>
      <c r="H782" s="110"/>
      <c r="I782" s="110"/>
      <c r="J782" s="1"/>
      <c r="K782" s="1"/>
      <c r="L782" s="1"/>
      <c r="M782" s="1"/>
      <c r="N782" s="1"/>
      <c r="O782" s="1"/>
      <c r="P782" s="1"/>
      <c r="Q782" s="1"/>
      <c r="R782" s="1"/>
      <c r="S782" s="1"/>
      <c r="T782" s="1"/>
      <c r="U782" s="1"/>
      <c r="V782" s="1"/>
      <c r="W782" s="1"/>
      <c r="X782" s="1"/>
      <c r="Y782" s="1"/>
      <c r="Z782" s="1"/>
    </row>
    <row r="783" spans="1:26">
      <c r="A783" s="1"/>
      <c r="B783" s="1"/>
      <c r="C783" s="1"/>
      <c r="D783" s="429"/>
      <c r="E783" s="33"/>
      <c r="F783" s="1"/>
      <c r="G783" s="1"/>
      <c r="H783" s="110"/>
      <c r="I783" s="110"/>
      <c r="J783" s="1"/>
      <c r="K783" s="1"/>
      <c r="L783" s="1"/>
      <c r="M783" s="1"/>
      <c r="N783" s="1"/>
      <c r="O783" s="1"/>
      <c r="P783" s="1"/>
      <c r="Q783" s="1"/>
      <c r="R783" s="1"/>
      <c r="S783" s="1"/>
      <c r="T783" s="1"/>
      <c r="U783" s="1"/>
      <c r="V783" s="1"/>
      <c r="W783" s="1"/>
      <c r="X783" s="1"/>
      <c r="Y783" s="1"/>
      <c r="Z783" s="1"/>
    </row>
    <row r="784" spans="1:26">
      <c r="A784" s="1"/>
      <c r="B784" s="1"/>
      <c r="C784" s="1"/>
      <c r="D784" s="429"/>
      <c r="E784" s="33"/>
      <c r="F784" s="1"/>
      <c r="G784" s="1"/>
      <c r="H784" s="110"/>
      <c r="I784" s="110"/>
      <c r="J784" s="1"/>
      <c r="K784" s="1"/>
      <c r="L784" s="1"/>
      <c r="M784" s="1"/>
      <c r="N784" s="1"/>
      <c r="O784" s="1"/>
      <c r="P784" s="1"/>
      <c r="Q784" s="1"/>
      <c r="R784" s="1"/>
      <c r="S784" s="1"/>
      <c r="T784" s="1"/>
      <c r="U784" s="1"/>
      <c r="V784" s="1"/>
      <c r="W784" s="1"/>
      <c r="X784" s="1"/>
      <c r="Y784" s="1"/>
      <c r="Z784" s="1"/>
    </row>
    <row r="785" spans="1:26">
      <c r="A785" s="1"/>
      <c r="B785" s="1"/>
      <c r="C785" s="1"/>
      <c r="D785" s="429"/>
      <c r="E785" s="33"/>
      <c r="F785" s="1"/>
      <c r="G785" s="1"/>
      <c r="H785" s="110"/>
      <c r="I785" s="110"/>
      <c r="J785" s="1"/>
      <c r="K785" s="1"/>
      <c r="L785" s="1"/>
      <c r="M785" s="1"/>
      <c r="N785" s="1"/>
      <c r="O785" s="1"/>
      <c r="P785" s="1"/>
      <c r="Q785" s="1"/>
      <c r="R785" s="1"/>
      <c r="S785" s="1"/>
      <c r="T785" s="1"/>
      <c r="U785" s="1"/>
      <c r="V785" s="1"/>
      <c r="W785" s="1"/>
      <c r="X785" s="1"/>
      <c r="Y785" s="1"/>
      <c r="Z785" s="1"/>
    </row>
    <row r="786" spans="1:26">
      <c r="A786" s="1"/>
      <c r="B786" s="1"/>
      <c r="C786" s="1"/>
      <c r="D786" s="429"/>
      <c r="E786" s="33"/>
      <c r="F786" s="1"/>
      <c r="G786" s="1"/>
      <c r="H786" s="110"/>
      <c r="I786" s="110"/>
      <c r="J786" s="1"/>
      <c r="K786" s="1"/>
      <c r="L786" s="1"/>
      <c r="M786" s="1"/>
      <c r="N786" s="1"/>
      <c r="O786" s="1"/>
      <c r="P786" s="1"/>
      <c r="Q786" s="1"/>
      <c r="R786" s="1"/>
      <c r="S786" s="1"/>
      <c r="T786" s="1"/>
      <c r="U786" s="1"/>
      <c r="V786" s="1"/>
      <c r="W786" s="1"/>
      <c r="X786" s="1"/>
      <c r="Y786" s="1"/>
      <c r="Z786" s="1"/>
    </row>
    <row r="787" spans="1:26">
      <c r="A787" s="1"/>
      <c r="B787" s="1"/>
      <c r="C787" s="1"/>
      <c r="D787" s="429"/>
      <c r="E787" s="33"/>
      <c r="F787" s="1"/>
      <c r="G787" s="1"/>
      <c r="H787" s="110"/>
      <c r="I787" s="110"/>
      <c r="J787" s="1"/>
      <c r="K787" s="1"/>
      <c r="L787" s="1"/>
      <c r="M787" s="1"/>
      <c r="N787" s="1"/>
      <c r="O787" s="1"/>
      <c r="P787" s="1"/>
      <c r="Q787" s="1"/>
      <c r="R787" s="1"/>
      <c r="S787" s="1"/>
      <c r="T787" s="1"/>
      <c r="U787" s="1"/>
      <c r="V787" s="1"/>
      <c r="W787" s="1"/>
      <c r="X787" s="1"/>
      <c r="Y787" s="1"/>
      <c r="Z787" s="1"/>
    </row>
    <row r="788" spans="1:26">
      <c r="A788" s="1"/>
      <c r="B788" s="1"/>
      <c r="C788" s="1"/>
      <c r="D788" s="429"/>
      <c r="E788" s="33"/>
      <c r="F788" s="1"/>
      <c r="G788" s="1"/>
      <c r="H788" s="110"/>
      <c r="I788" s="110"/>
      <c r="J788" s="1"/>
      <c r="K788" s="1"/>
      <c r="L788" s="1"/>
      <c r="M788" s="1"/>
      <c r="N788" s="1"/>
      <c r="O788" s="1"/>
      <c r="P788" s="1"/>
      <c r="Q788" s="1"/>
      <c r="R788" s="1"/>
      <c r="S788" s="1"/>
      <c r="T788" s="1"/>
      <c r="U788" s="1"/>
      <c r="V788" s="1"/>
      <c r="W788" s="1"/>
      <c r="X788" s="1"/>
      <c r="Y788" s="1"/>
      <c r="Z788" s="1"/>
    </row>
    <row r="789" spans="1:26">
      <c r="A789" s="1"/>
      <c r="B789" s="1"/>
      <c r="C789" s="1"/>
      <c r="D789" s="429"/>
      <c r="E789" s="33"/>
      <c r="F789" s="1"/>
      <c r="G789" s="1"/>
      <c r="H789" s="110"/>
      <c r="I789" s="110"/>
      <c r="J789" s="1"/>
      <c r="K789" s="1"/>
      <c r="L789" s="1"/>
      <c r="M789" s="1"/>
      <c r="N789" s="1"/>
      <c r="O789" s="1"/>
      <c r="P789" s="1"/>
      <c r="Q789" s="1"/>
      <c r="R789" s="1"/>
      <c r="S789" s="1"/>
      <c r="T789" s="1"/>
      <c r="U789" s="1"/>
      <c r="V789" s="1"/>
      <c r="W789" s="1"/>
      <c r="X789" s="1"/>
      <c r="Y789" s="1"/>
      <c r="Z789" s="1"/>
    </row>
    <row r="790" spans="1:26">
      <c r="A790" s="1"/>
      <c r="B790" s="1"/>
      <c r="C790" s="1"/>
      <c r="D790" s="429"/>
      <c r="E790" s="33"/>
      <c r="F790" s="1"/>
      <c r="G790" s="1"/>
      <c r="H790" s="110"/>
      <c r="I790" s="110"/>
      <c r="J790" s="1"/>
      <c r="K790" s="1"/>
      <c r="L790" s="1"/>
      <c r="M790" s="1"/>
      <c r="N790" s="1"/>
      <c r="O790" s="1"/>
      <c r="P790" s="1"/>
      <c r="Q790" s="1"/>
      <c r="R790" s="1"/>
      <c r="S790" s="1"/>
      <c r="T790" s="1"/>
      <c r="U790" s="1"/>
      <c r="V790" s="1"/>
      <c r="W790" s="1"/>
      <c r="X790" s="1"/>
      <c r="Y790" s="1"/>
      <c r="Z790" s="1"/>
    </row>
    <row r="791" spans="1:26">
      <c r="A791" s="1"/>
      <c r="B791" s="1"/>
      <c r="C791" s="1"/>
      <c r="D791" s="429"/>
      <c r="E791" s="33"/>
      <c r="F791" s="1"/>
      <c r="G791" s="1"/>
      <c r="H791" s="110"/>
      <c r="I791" s="110"/>
      <c r="J791" s="1"/>
      <c r="K791" s="1"/>
      <c r="L791" s="1"/>
      <c r="M791" s="1"/>
      <c r="N791" s="1"/>
      <c r="O791" s="1"/>
      <c r="P791" s="1"/>
      <c r="Q791" s="1"/>
      <c r="R791" s="1"/>
      <c r="S791" s="1"/>
      <c r="T791" s="1"/>
      <c r="U791" s="1"/>
      <c r="V791" s="1"/>
      <c r="W791" s="1"/>
      <c r="X791" s="1"/>
      <c r="Y791" s="1"/>
      <c r="Z791" s="1"/>
    </row>
    <row r="792" spans="1:26">
      <c r="A792" s="1"/>
      <c r="B792" s="1"/>
      <c r="C792" s="1"/>
      <c r="D792" s="429"/>
      <c r="E792" s="33"/>
      <c r="F792" s="1"/>
      <c r="G792" s="1"/>
      <c r="H792" s="110"/>
      <c r="I792" s="110"/>
      <c r="J792" s="1"/>
      <c r="K792" s="1"/>
      <c r="L792" s="1"/>
      <c r="M792" s="1"/>
      <c r="N792" s="1"/>
      <c r="O792" s="1"/>
      <c r="P792" s="1"/>
      <c r="Q792" s="1"/>
      <c r="R792" s="1"/>
      <c r="S792" s="1"/>
      <c r="T792" s="1"/>
      <c r="U792" s="1"/>
      <c r="V792" s="1"/>
      <c r="W792" s="1"/>
      <c r="X792" s="1"/>
      <c r="Y792" s="1"/>
      <c r="Z792" s="1"/>
    </row>
    <row r="793" spans="1:26">
      <c r="A793" s="1"/>
      <c r="B793" s="1"/>
      <c r="C793" s="1"/>
      <c r="D793" s="429"/>
      <c r="E793" s="33"/>
      <c r="F793" s="1"/>
      <c r="G793" s="1"/>
      <c r="H793" s="110"/>
      <c r="I793" s="110"/>
      <c r="J793" s="1"/>
      <c r="K793" s="1"/>
      <c r="L793" s="1"/>
      <c r="M793" s="1"/>
      <c r="N793" s="1"/>
      <c r="O793" s="1"/>
      <c r="P793" s="1"/>
      <c r="Q793" s="1"/>
      <c r="R793" s="1"/>
      <c r="S793" s="1"/>
      <c r="T793" s="1"/>
      <c r="U793" s="1"/>
      <c r="V793" s="1"/>
      <c r="W793" s="1"/>
      <c r="X793" s="1"/>
      <c r="Y793" s="1"/>
      <c r="Z793" s="1"/>
    </row>
    <row r="794" spans="1:26">
      <c r="A794" s="1"/>
      <c r="B794" s="1"/>
      <c r="C794" s="1"/>
      <c r="D794" s="429"/>
      <c r="E794" s="33"/>
      <c r="F794" s="1"/>
      <c r="G794" s="1"/>
      <c r="H794" s="110"/>
      <c r="I794" s="110"/>
      <c r="J794" s="1"/>
      <c r="K794" s="1"/>
      <c r="L794" s="1"/>
      <c r="M794" s="1"/>
      <c r="N794" s="1"/>
      <c r="O794" s="1"/>
      <c r="P794" s="1"/>
      <c r="Q794" s="1"/>
      <c r="R794" s="1"/>
      <c r="S794" s="1"/>
      <c r="T794" s="1"/>
      <c r="U794" s="1"/>
      <c r="V794" s="1"/>
      <c r="W794" s="1"/>
      <c r="X794" s="1"/>
      <c r="Y794" s="1"/>
      <c r="Z794" s="1"/>
    </row>
    <row r="795" spans="1:26">
      <c r="A795" s="1"/>
      <c r="B795" s="1"/>
      <c r="C795" s="1"/>
      <c r="D795" s="429"/>
      <c r="E795" s="33"/>
      <c r="F795" s="1"/>
      <c r="G795" s="1"/>
      <c r="H795" s="110"/>
      <c r="I795" s="110"/>
      <c r="J795" s="1"/>
      <c r="K795" s="1"/>
      <c r="L795" s="1"/>
      <c r="M795" s="1"/>
      <c r="N795" s="1"/>
      <c r="O795" s="1"/>
      <c r="P795" s="1"/>
      <c r="Q795" s="1"/>
      <c r="R795" s="1"/>
      <c r="S795" s="1"/>
      <c r="T795" s="1"/>
      <c r="U795" s="1"/>
      <c r="V795" s="1"/>
      <c r="W795" s="1"/>
      <c r="X795" s="1"/>
      <c r="Y795" s="1"/>
      <c r="Z795" s="1"/>
    </row>
    <row r="796" spans="1:26">
      <c r="A796" s="1"/>
      <c r="B796" s="1"/>
      <c r="C796" s="1"/>
      <c r="D796" s="429"/>
      <c r="E796" s="33"/>
      <c r="F796" s="1"/>
      <c r="G796" s="1"/>
      <c r="H796" s="110"/>
      <c r="I796" s="110"/>
      <c r="J796" s="1"/>
      <c r="K796" s="1"/>
      <c r="L796" s="1"/>
      <c r="M796" s="1"/>
      <c r="N796" s="1"/>
      <c r="O796" s="1"/>
      <c r="P796" s="1"/>
      <c r="Q796" s="1"/>
      <c r="R796" s="1"/>
      <c r="S796" s="1"/>
      <c r="T796" s="1"/>
      <c r="U796" s="1"/>
      <c r="V796" s="1"/>
      <c r="W796" s="1"/>
      <c r="X796" s="1"/>
      <c r="Y796" s="1"/>
      <c r="Z796" s="1"/>
    </row>
    <row r="797" spans="1:26">
      <c r="A797" s="1"/>
      <c r="B797" s="1"/>
      <c r="C797" s="1"/>
      <c r="D797" s="429"/>
      <c r="E797" s="33"/>
      <c r="F797" s="1"/>
      <c r="G797" s="1"/>
      <c r="H797" s="110"/>
      <c r="I797" s="110"/>
      <c r="J797" s="1"/>
      <c r="K797" s="1"/>
      <c r="L797" s="1"/>
      <c r="M797" s="1"/>
      <c r="N797" s="1"/>
      <c r="O797" s="1"/>
      <c r="P797" s="1"/>
      <c r="Q797" s="1"/>
      <c r="R797" s="1"/>
      <c r="S797" s="1"/>
      <c r="T797" s="1"/>
      <c r="U797" s="1"/>
      <c r="V797" s="1"/>
      <c r="W797" s="1"/>
      <c r="X797" s="1"/>
      <c r="Y797" s="1"/>
      <c r="Z797" s="1"/>
    </row>
    <row r="798" spans="1:26">
      <c r="A798" s="1"/>
      <c r="B798" s="1"/>
      <c r="C798" s="1"/>
      <c r="D798" s="429"/>
      <c r="E798" s="33"/>
      <c r="F798" s="1"/>
      <c r="G798" s="1"/>
      <c r="H798" s="110"/>
      <c r="I798" s="110"/>
      <c r="J798" s="1"/>
      <c r="K798" s="1"/>
      <c r="L798" s="1"/>
      <c r="M798" s="1"/>
      <c r="N798" s="1"/>
      <c r="O798" s="1"/>
      <c r="P798" s="1"/>
      <c r="Q798" s="1"/>
      <c r="R798" s="1"/>
      <c r="S798" s="1"/>
      <c r="T798" s="1"/>
      <c r="U798" s="1"/>
      <c r="V798" s="1"/>
      <c r="W798" s="1"/>
      <c r="X798" s="1"/>
      <c r="Y798" s="1"/>
      <c r="Z798" s="1"/>
    </row>
    <row r="799" spans="1:26">
      <c r="A799" s="1"/>
      <c r="B799" s="1"/>
      <c r="C799" s="1"/>
      <c r="D799" s="429"/>
      <c r="E799" s="33"/>
      <c r="F799" s="1"/>
      <c r="G799" s="1"/>
      <c r="H799" s="110"/>
      <c r="I799" s="110"/>
      <c r="J799" s="1"/>
      <c r="K799" s="1"/>
      <c r="L799" s="1"/>
      <c r="M799" s="1"/>
      <c r="N799" s="1"/>
      <c r="O799" s="1"/>
      <c r="P799" s="1"/>
      <c r="Q799" s="1"/>
      <c r="R799" s="1"/>
      <c r="S799" s="1"/>
      <c r="T799" s="1"/>
      <c r="U799" s="1"/>
      <c r="V799" s="1"/>
      <c r="W799" s="1"/>
      <c r="X799" s="1"/>
      <c r="Y799" s="1"/>
      <c r="Z799" s="1"/>
    </row>
    <row r="800" spans="1:26">
      <c r="A800" s="1"/>
      <c r="B800" s="1"/>
      <c r="C800" s="1"/>
      <c r="D800" s="429"/>
      <c r="E800" s="33"/>
      <c r="F800" s="1"/>
      <c r="G800" s="1"/>
      <c r="H800" s="110"/>
      <c r="I800" s="110"/>
      <c r="J800" s="1"/>
      <c r="K800" s="1"/>
      <c r="L800" s="1"/>
      <c r="M800" s="1"/>
      <c r="N800" s="1"/>
      <c r="O800" s="1"/>
      <c r="P800" s="1"/>
      <c r="Q800" s="1"/>
      <c r="R800" s="1"/>
      <c r="S800" s="1"/>
      <c r="T800" s="1"/>
      <c r="U800" s="1"/>
      <c r="V800" s="1"/>
      <c r="W800" s="1"/>
      <c r="X800" s="1"/>
      <c r="Y800" s="1"/>
      <c r="Z800" s="1"/>
    </row>
    <row r="801" spans="1:26">
      <c r="A801" s="1"/>
      <c r="B801" s="1"/>
      <c r="C801" s="1"/>
      <c r="D801" s="429"/>
      <c r="E801" s="33"/>
      <c r="F801" s="1"/>
      <c r="G801" s="1"/>
      <c r="H801" s="110"/>
      <c r="I801" s="110"/>
      <c r="J801" s="1"/>
      <c r="K801" s="1"/>
      <c r="L801" s="1"/>
      <c r="M801" s="1"/>
      <c r="N801" s="1"/>
      <c r="O801" s="1"/>
      <c r="P801" s="1"/>
      <c r="Q801" s="1"/>
      <c r="R801" s="1"/>
      <c r="S801" s="1"/>
      <c r="T801" s="1"/>
      <c r="U801" s="1"/>
      <c r="V801" s="1"/>
      <c r="W801" s="1"/>
      <c r="X801" s="1"/>
      <c r="Y801" s="1"/>
      <c r="Z801" s="1"/>
    </row>
    <row r="802" spans="1:26">
      <c r="A802" s="1"/>
      <c r="B802" s="1"/>
      <c r="C802" s="1"/>
      <c r="D802" s="429"/>
      <c r="E802" s="33"/>
      <c r="F802" s="1"/>
      <c r="G802" s="1"/>
      <c r="H802" s="110"/>
      <c r="I802" s="110"/>
      <c r="J802" s="1"/>
      <c r="K802" s="1"/>
      <c r="L802" s="1"/>
      <c r="M802" s="1"/>
      <c r="N802" s="1"/>
      <c r="O802" s="1"/>
      <c r="P802" s="1"/>
      <c r="Q802" s="1"/>
      <c r="R802" s="1"/>
      <c r="S802" s="1"/>
      <c r="T802" s="1"/>
      <c r="U802" s="1"/>
      <c r="V802" s="1"/>
      <c r="W802" s="1"/>
      <c r="X802" s="1"/>
      <c r="Y802" s="1"/>
      <c r="Z802" s="1"/>
    </row>
    <row r="803" spans="1:26">
      <c r="A803" s="1"/>
      <c r="B803" s="1"/>
      <c r="C803" s="1"/>
      <c r="D803" s="429"/>
      <c r="E803" s="33"/>
      <c r="F803" s="1"/>
      <c r="G803" s="1"/>
      <c r="H803" s="110"/>
      <c r="I803" s="110"/>
      <c r="J803" s="1"/>
      <c r="K803" s="1"/>
      <c r="L803" s="1"/>
      <c r="M803" s="1"/>
      <c r="N803" s="1"/>
      <c r="O803" s="1"/>
      <c r="P803" s="1"/>
      <c r="Q803" s="1"/>
      <c r="R803" s="1"/>
      <c r="S803" s="1"/>
      <c r="T803" s="1"/>
      <c r="U803" s="1"/>
      <c r="V803" s="1"/>
      <c r="W803" s="1"/>
      <c r="X803" s="1"/>
      <c r="Y803" s="1"/>
      <c r="Z803" s="1"/>
    </row>
    <row r="804" spans="1:26">
      <c r="A804" s="1"/>
      <c r="B804" s="1"/>
      <c r="C804" s="1"/>
      <c r="D804" s="429"/>
      <c r="E804" s="33"/>
      <c r="F804" s="1"/>
      <c r="G804" s="1"/>
      <c r="H804" s="110"/>
      <c r="I804" s="110"/>
      <c r="J804" s="1"/>
      <c r="K804" s="1"/>
      <c r="L804" s="1"/>
      <c r="M804" s="1"/>
      <c r="N804" s="1"/>
      <c r="O804" s="1"/>
      <c r="P804" s="1"/>
      <c r="Q804" s="1"/>
      <c r="R804" s="1"/>
      <c r="S804" s="1"/>
      <c r="T804" s="1"/>
      <c r="U804" s="1"/>
      <c r="V804" s="1"/>
      <c r="W804" s="1"/>
      <c r="X804" s="1"/>
      <c r="Y804" s="1"/>
      <c r="Z804" s="1"/>
    </row>
    <row r="805" spans="1:26">
      <c r="A805" s="1"/>
      <c r="B805" s="1"/>
      <c r="C805" s="1"/>
      <c r="D805" s="429"/>
      <c r="E805" s="33"/>
      <c r="F805" s="1"/>
      <c r="G805" s="1"/>
      <c r="H805" s="110"/>
      <c r="I805" s="110"/>
      <c r="J805" s="1"/>
      <c r="K805" s="1"/>
      <c r="L805" s="1"/>
      <c r="M805" s="1"/>
      <c r="N805" s="1"/>
      <c r="O805" s="1"/>
      <c r="P805" s="1"/>
      <c r="Q805" s="1"/>
      <c r="R805" s="1"/>
      <c r="S805" s="1"/>
      <c r="T805" s="1"/>
      <c r="U805" s="1"/>
      <c r="V805" s="1"/>
      <c r="W805" s="1"/>
      <c r="X805" s="1"/>
      <c r="Y805" s="1"/>
      <c r="Z805" s="1"/>
    </row>
    <row r="806" spans="1:26">
      <c r="A806" s="1"/>
      <c r="B806" s="1"/>
      <c r="C806" s="1"/>
      <c r="D806" s="429"/>
      <c r="E806" s="33"/>
      <c r="F806" s="1"/>
      <c r="G806" s="1"/>
      <c r="H806" s="110"/>
      <c r="I806" s="110"/>
      <c r="J806" s="1"/>
      <c r="K806" s="1"/>
      <c r="L806" s="1"/>
      <c r="M806" s="1"/>
      <c r="N806" s="1"/>
      <c r="O806" s="1"/>
      <c r="P806" s="1"/>
      <c r="Q806" s="1"/>
      <c r="R806" s="1"/>
      <c r="S806" s="1"/>
      <c r="T806" s="1"/>
      <c r="U806" s="1"/>
      <c r="V806" s="1"/>
      <c r="W806" s="1"/>
      <c r="X806" s="1"/>
      <c r="Y806" s="1"/>
      <c r="Z806" s="1"/>
    </row>
    <row r="807" spans="1:26">
      <c r="A807" s="1"/>
      <c r="B807" s="1"/>
      <c r="C807" s="1"/>
      <c r="D807" s="429"/>
      <c r="E807" s="33"/>
      <c r="F807" s="1"/>
      <c r="G807" s="1"/>
      <c r="H807" s="110"/>
      <c r="I807" s="110"/>
      <c r="J807" s="1"/>
      <c r="K807" s="1"/>
      <c r="L807" s="1"/>
      <c r="M807" s="1"/>
      <c r="N807" s="1"/>
      <c r="O807" s="1"/>
      <c r="P807" s="1"/>
      <c r="Q807" s="1"/>
      <c r="R807" s="1"/>
      <c r="S807" s="1"/>
      <c r="T807" s="1"/>
      <c r="U807" s="1"/>
      <c r="V807" s="1"/>
      <c r="W807" s="1"/>
      <c r="X807" s="1"/>
      <c r="Y807" s="1"/>
      <c r="Z807" s="1"/>
    </row>
    <row r="808" spans="1:26">
      <c r="A808" s="1"/>
      <c r="B808" s="1"/>
      <c r="C808" s="1"/>
      <c r="D808" s="429"/>
      <c r="E808" s="33"/>
      <c r="F808" s="1"/>
      <c r="G808" s="1"/>
      <c r="H808" s="110"/>
      <c r="I808" s="110"/>
      <c r="J808" s="1"/>
      <c r="K808" s="1"/>
      <c r="L808" s="1"/>
      <c r="M808" s="1"/>
      <c r="N808" s="1"/>
      <c r="O808" s="1"/>
      <c r="P808" s="1"/>
      <c r="Q808" s="1"/>
      <c r="R808" s="1"/>
      <c r="S808" s="1"/>
      <c r="T808" s="1"/>
      <c r="U808" s="1"/>
      <c r="V808" s="1"/>
      <c r="W808" s="1"/>
      <c r="X808" s="1"/>
      <c r="Y808" s="1"/>
      <c r="Z808" s="1"/>
    </row>
    <row r="809" spans="1:26">
      <c r="A809" s="1"/>
      <c r="B809" s="1"/>
      <c r="C809" s="1"/>
      <c r="D809" s="429"/>
      <c r="E809" s="33"/>
      <c r="F809" s="1"/>
      <c r="G809" s="1"/>
      <c r="H809" s="110"/>
      <c r="I809" s="110"/>
      <c r="J809" s="1"/>
      <c r="K809" s="1"/>
      <c r="L809" s="1"/>
      <c r="M809" s="1"/>
      <c r="N809" s="1"/>
      <c r="O809" s="1"/>
      <c r="P809" s="1"/>
      <c r="Q809" s="1"/>
      <c r="R809" s="1"/>
      <c r="S809" s="1"/>
      <c r="T809" s="1"/>
      <c r="U809" s="1"/>
      <c r="V809" s="1"/>
      <c r="W809" s="1"/>
      <c r="X809" s="1"/>
      <c r="Y809" s="1"/>
      <c r="Z809" s="1"/>
    </row>
    <row r="810" spans="1:26">
      <c r="A810" s="1"/>
      <c r="B810" s="1"/>
      <c r="C810" s="1"/>
      <c r="D810" s="429"/>
      <c r="E810" s="33"/>
      <c r="F810" s="1"/>
      <c r="G810" s="1"/>
      <c r="H810" s="110"/>
      <c r="I810" s="110"/>
      <c r="J810" s="1"/>
      <c r="K810" s="1"/>
      <c r="L810" s="1"/>
      <c r="M810" s="1"/>
      <c r="N810" s="1"/>
      <c r="O810" s="1"/>
      <c r="P810" s="1"/>
      <c r="Q810" s="1"/>
      <c r="R810" s="1"/>
      <c r="S810" s="1"/>
      <c r="T810" s="1"/>
      <c r="U810" s="1"/>
      <c r="V810" s="1"/>
      <c r="W810" s="1"/>
      <c r="X810" s="1"/>
      <c r="Y810" s="1"/>
      <c r="Z810" s="1"/>
    </row>
    <row r="811" spans="1:26">
      <c r="A811" s="1"/>
      <c r="B811" s="1"/>
      <c r="C811" s="1"/>
      <c r="D811" s="429"/>
      <c r="E811" s="33"/>
      <c r="F811" s="1"/>
      <c r="G811" s="1"/>
      <c r="H811" s="110"/>
      <c r="I811" s="110"/>
      <c r="J811" s="1"/>
      <c r="K811" s="1"/>
      <c r="L811" s="1"/>
      <c r="M811" s="1"/>
      <c r="N811" s="1"/>
      <c r="O811" s="1"/>
      <c r="P811" s="1"/>
      <c r="Q811" s="1"/>
      <c r="R811" s="1"/>
      <c r="S811" s="1"/>
      <c r="T811" s="1"/>
      <c r="U811" s="1"/>
      <c r="V811" s="1"/>
      <c r="W811" s="1"/>
      <c r="X811" s="1"/>
      <c r="Y811" s="1"/>
      <c r="Z811" s="1"/>
    </row>
    <row r="812" spans="1:26">
      <c r="A812" s="1"/>
      <c r="B812" s="1"/>
      <c r="C812" s="1"/>
      <c r="D812" s="429"/>
      <c r="E812" s="33"/>
      <c r="F812" s="1"/>
      <c r="G812" s="1"/>
      <c r="H812" s="110"/>
      <c r="I812" s="110"/>
      <c r="J812" s="1"/>
      <c r="K812" s="1"/>
      <c r="L812" s="1"/>
      <c r="M812" s="1"/>
      <c r="N812" s="1"/>
      <c r="O812" s="1"/>
      <c r="P812" s="1"/>
      <c r="Q812" s="1"/>
      <c r="R812" s="1"/>
      <c r="S812" s="1"/>
      <c r="T812" s="1"/>
      <c r="U812" s="1"/>
      <c r="V812" s="1"/>
      <c r="W812" s="1"/>
      <c r="X812" s="1"/>
      <c r="Y812" s="1"/>
      <c r="Z812" s="1"/>
    </row>
    <row r="813" spans="1:26">
      <c r="A813" s="1"/>
      <c r="B813" s="1"/>
      <c r="C813" s="1"/>
      <c r="D813" s="429"/>
      <c r="E813" s="33"/>
      <c r="F813" s="1"/>
      <c r="G813" s="1"/>
      <c r="H813" s="110"/>
      <c r="I813" s="110"/>
      <c r="J813" s="1"/>
      <c r="K813" s="1"/>
      <c r="L813" s="1"/>
      <c r="M813" s="1"/>
      <c r="N813" s="1"/>
      <c r="O813" s="1"/>
      <c r="P813" s="1"/>
      <c r="Q813" s="1"/>
      <c r="R813" s="1"/>
      <c r="S813" s="1"/>
      <c r="T813" s="1"/>
      <c r="U813" s="1"/>
      <c r="V813" s="1"/>
      <c r="W813" s="1"/>
      <c r="X813" s="1"/>
      <c r="Y813" s="1"/>
      <c r="Z813" s="1"/>
    </row>
    <row r="814" spans="1:26">
      <c r="A814" s="1"/>
      <c r="B814" s="1"/>
      <c r="C814" s="1"/>
      <c r="D814" s="429"/>
      <c r="E814" s="33"/>
      <c r="F814" s="1"/>
      <c r="G814" s="1"/>
      <c r="H814" s="110"/>
      <c r="I814" s="110"/>
      <c r="J814" s="1"/>
      <c r="K814" s="1"/>
      <c r="L814" s="1"/>
      <c r="M814" s="1"/>
      <c r="N814" s="1"/>
      <c r="O814" s="1"/>
      <c r="P814" s="1"/>
      <c r="Q814" s="1"/>
      <c r="R814" s="1"/>
      <c r="S814" s="1"/>
      <c r="T814" s="1"/>
      <c r="U814" s="1"/>
      <c r="V814" s="1"/>
      <c r="W814" s="1"/>
      <c r="X814" s="1"/>
      <c r="Y814" s="1"/>
      <c r="Z814" s="1"/>
    </row>
    <row r="815" spans="1:26">
      <c r="A815" s="1"/>
      <c r="B815" s="1"/>
      <c r="C815" s="1"/>
      <c r="D815" s="429"/>
      <c r="E815" s="33"/>
      <c r="F815" s="1"/>
      <c r="G815" s="1"/>
      <c r="H815" s="110"/>
      <c r="I815" s="110"/>
      <c r="J815" s="1"/>
      <c r="K815" s="1"/>
      <c r="L815" s="1"/>
      <c r="M815" s="1"/>
      <c r="N815" s="1"/>
      <c r="O815" s="1"/>
      <c r="P815" s="1"/>
      <c r="Q815" s="1"/>
      <c r="R815" s="1"/>
      <c r="S815" s="1"/>
      <c r="T815" s="1"/>
      <c r="U815" s="1"/>
      <c r="V815" s="1"/>
      <c r="W815" s="1"/>
      <c r="X815" s="1"/>
      <c r="Y815" s="1"/>
      <c r="Z815" s="1"/>
    </row>
    <row r="816" spans="1:26">
      <c r="A816" s="1"/>
      <c r="B816" s="1"/>
      <c r="C816" s="1"/>
      <c r="D816" s="429"/>
      <c r="E816" s="33"/>
      <c r="F816" s="1"/>
      <c r="G816" s="1"/>
      <c r="H816" s="110"/>
      <c r="I816" s="110"/>
      <c r="J816" s="1"/>
      <c r="K816" s="1"/>
      <c r="L816" s="1"/>
      <c r="M816" s="1"/>
      <c r="N816" s="1"/>
      <c r="O816" s="1"/>
      <c r="P816" s="1"/>
      <c r="Q816" s="1"/>
      <c r="R816" s="1"/>
      <c r="S816" s="1"/>
      <c r="T816" s="1"/>
      <c r="U816" s="1"/>
      <c r="V816" s="1"/>
      <c r="W816" s="1"/>
      <c r="X816" s="1"/>
      <c r="Y816" s="1"/>
      <c r="Z816" s="1"/>
    </row>
    <row r="817" spans="1:26">
      <c r="A817" s="1"/>
      <c r="B817" s="1"/>
      <c r="C817" s="1"/>
      <c r="D817" s="429"/>
      <c r="E817" s="33"/>
      <c r="F817" s="1"/>
      <c r="G817" s="1"/>
      <c r="H817" s="110"/>
      <c r="I817" s="110"/>
      <c r="J817" s="1"/>
      <c r="K817" s="1"/>
      <c r="L817" s="1"/>
      <c r="M817" s="1"/>
      <c r="N817" s="1"/>
      <c r="O817" s="1"/>
      <c r="P817" s="1"/>
      <c r="Q817" s="1"/>
      <c r="R817" s="1"/>
      <c r="S817" s="1"/>
      <c r="T817" s="1"/>
      <c r="U817" s="1"/>
      <c r="V817" s="1"/>
      <c r="W817" s="1"/>
      <c r="X817" s="1"/>
      <c r="Y817" s="1"/>
      <c r="Z817" s="1"/>
    </row>
    <row r="818" spans="1:26">
      <c r="A818" s="1"/>
      <c r="B818" s="1"/>
      <c r="C818" s="1"/>
      <c r="D818" s="429"/>
      <c r="E818" s="33"/>
      <c r="F818" s="1"/>
      <c r="G818" s="1"/>
      <c r="H818" s="110"/>
      <c r="I818" s="110"/>
      <c r="J818" s="1"/>
      <c r="K818" s="1"/>
      <c r="L818" s="1"/>
      <c r="M818" s="1"/>
      <c r="N818" s="1"/>
      <c r="O818" s="1"/>
      <c r="P818" s="1"/>
      <c r="Q818" s="1"/>
      <c r="R818" s="1"/>
      <c r="S818" s="1"/>
      <c r="T818" s="1"/>
      <c r="U818" s="1"/>
      <c r="V818" s="1"/>
      <c r="W818" s="1"/>
      <c r="X818" s="1"/>
      <c r="Y818" s="1"/>
      <c r="Z818" s="1"/>
    </row>
    <row r="819" spans="1:26">
      <c r="A819" s="1"/>
      <c r="B819" s="1"/>
      <c r="C819" s="1"/>
      <c r="D819" s="429"/>
      <c r="E819" s="33"/>
      <c r="F819" s="1"/>
      <c r="G819" s="1"/>
      <c r="H819" s="110"/>
      <c r="I819" s="110"/>
      <c r="J819" s="1"/>
      <c r="K819" s="1"/>
      <c r="L819" s="1"/>
      <c r="M819" s="1"/>
      <c r="N819" s="1"/>
      <c r="O819" s="1"/>
      <c r="P819" s="1"/>
      <c r="Q819" s="1"/>
      <c r="R819" s="1"/>
      <c r="S819" s="1"/>
      <c r="T819" s="1"/>
      <c r="U819" s="1"/>
      <c r="V819" s="1"/>
      <c r="W819" s="1"/>
      <c r="X819" s="1"/>
      <c r="Y819" s="1"/>
      <c r="Z819" s="1"/>
    </row>
    <row r="820" spans="1:26">
      <c r="A820" s="1"/>
      <c r="B820" s="1"/>
      <c r="C820" s="1"/>
      <c r="D820" s="429"/>
      <c r="E820" s="33"/>
      <c r="F820" s="1"/>
      <c r="G820" s="1"/>
      <c r="H820" s="110"/>
      <c r="I820" s="110"/>
      <c r="J820" s="1"/>
      <c r="K820" s="1"/>
      <c r="L820" s="1"/>
      <c r="M820" s="1"/>
      <c r="N820" s="1"/>
      <c r="O820" s="1"/>
      <c r="P820" s="1"/>
      <c r="Q820" s="1"/>
      <c r="R820" s="1"/>
      <c r="S820" s="1"/>
      <c r="T820" s="1"/>
      <c r="U820" s="1"/>
      <c r="V820" s="1"/>
      <c r="W820" s="1"/>
      <c r="X820" s="1"/>
      <c r="Y820" s="1"/>
      <c r="Z820" s="1"/>
    </row>
    <row r="821" spans="1:26">
      <c r="A821" s="1"/>
      <c r="B821" s="1"/>
      <c r="C821" s="1"/>
      <c r="D821" s="429"/>
      <c r="E821" s="33"/>
      <c r="F821" s="1"/>
      <c r="G821" s="1"/>
      <c r="H821" s="110"/>
      <c r="I821" s="110"/>
      <c r="J821" s="1"/>
      <c r="K821" s="1"/>
      <c r="L821" s="1"/>
      <c r="M821" s="1"/>
      <c r="N821" s="1"/>
      <c r="O821" s="1"/>
      <c r="P821" s="1"/>
      <c r="Q821" s="1"/>
      <c r="R821" s="1"/>
      <c r="S821" s="1"/>
      <c r="T821" s="1"/>
      <c r="U821" s="1"/>
      <c r="V821" s="1"/>
      <c r="W821" s="1"/>
      <c r="X821" s="1"/>
      <c r="Y821" s="1"/>
      <c r="Z821" s="1"/>
    </row>
    <row r="822" spans="1:26">
      <c r="A822" s="1"/>
      <c r="B822" s="1"/>
      <c r="C822" s="1"/>
      <c r="D822" s="429"/>
      <c r="E822" s="33"/>
      <c r="F822" s="1"/>
      <c r="G822" s="1"/>
      <c r="H822" s="110"/>
      <c r="I822" s="110"/>
      <c r="J822" s="1"/>
      <c r="K822" s="1"/>
      <c r="L822" s="1"/>
      <c r="M822" s="1"/>
      <c r="N822" s="1"/>
      <c r="O822" s="1"/>
      <c r="P822" s="1"/>
      <c r="Q822" s="1"/>
      <c r="R822" s="1"/>
      <c r="S822" s="1"/>
      <c r="T822" s="1"/>
      <c r="U822" s="1"/>
      <c r="V822" s="1"/>
      <c r="W822" s="1"/>
      <c r="X822" s="1"/>
      <c r="Y822" s="1"/>
      <c r="Z822" s="1"/>
    </row>
    <row r="823" spans="1:26">
      <c r="A823" s="1"/>
      <c r="B823" s="1"/>
      <c r="C823" s="1"/>
      <c r="D823" s="429"/>
      <c r="E823" s="33"/>
      <c r="F823" s="1"/>
      <c r="G823" s="1"/>
      <c r="H823" s="110"/>
      <c r="I823" s="110"/>
      <c r="J823" s="1"/>
      <c r="K823" s="1"/>
      <c r="L823" s="1"/>
      <c r="M823" s="1"/>
      <c r="N823" s="1"/>
      <c r="O823" s="1"/>
      <c r="P823" s="1"/>
      <c r="Q823" s="1"/>
      <c r="R823" s="1"/>
      <c r="S823" s="1"/>
      <c r="T823" s="1"/>
      <c r="U823" s="1"/>
      <c r="V823" s="1"/>
      <c r="W823" s="1"/>
      <c r="X823" s="1"/>
      <c r="Y823" s="1"/>
      <c r="Z823" s="1"/>
    </row>
    <row r="824" spans="1:26">
      <c r="A824" s="1"/>
      <c r="B824" s="1"/>
      <c r="C824" s="1"/>
      <c r="D824" s="429"/>
      <c r="E824" s="33"/>
      <c r="F824" s="1"/>
      <c r="G824" s="1"/>
      <c r="H824" s="110"/>
      <c r="I824" s="110"/>
      <c r="J824" s="1"/>
      <c r="K824" s="1"/>
      <c r="L824" s="1"/>
      <c r="M824" s="1"/>
      <c r="N824" s="1"/>
      <c r="O824" s="1"/>
      <c r="P824" s="1"/>
      <c r="Q824" s="1"/>
      <c r="R824" s="1"/>
      <c r="S824" s="1"/>
      <c r="T824" s="1"/>
      <c r="U824" s="1"/>
      <c r="V824" s="1"/>
      <c r="W824" s="1"/>
      <c r="X824" s="1"/>
      <c r="Y824" s="1"/>
      <c r="Z824" s="1"/>
    </row>
    <row r="825" spans="1:26">
      <c r="A825" s="1"/>
      <c r="B825" s="1"/>
      <c r="C825" s="1"/>
      <c r="D825" s="429"/>
      <c r="E825" s="33"/>
      <c r="F825" s="1"/>
      <c r="G825" s="1"/>
      <c r="H825" s="110"/>
      <c r="I825" s="110"/>
      <c r="J825" s="1"/>
      <c r="K825" s="1"/>
      <c r="L825" s="1"/>
      <c r="M825" s="1"/>
      <c r="N825" s="1"/>
      <c r="O825" s="1"/>
      <c r="P825" s="1"/>
      <c r="Q825" s="1"/>
      <c r="R825" s="1"/>
      <c r="S825" s="1"/>
      <c r="T825" s="1"/>
      <c r="U825" s="1"/>
      <c r="V825" s="1"/>
      <c r="W825" s="1"/>
      <c r="X825" s="1"/>
      <c r="Y825" s="1"/>
      <c r="Z825" s="1"/>
    </row>
    <row r="826" spans="1:26">
      <c r="A826" s="1"/>
      <c r="B826" s="1"/>
      <c r="C826" s="1"/>
      <c r="D826" s="429"/>
      <c r="E826" s="33"/>
      <c r="F826" s="1"/>
      <c r="G826" s="1"/>
      <c r="H826" s="110"/>
      <c r="I826" s="110"/>
      <c r="J826" s="1"/>
      <c r="K826" s="1"/>
      <c r="L826" s="1"/>
      <c r="M826" s="1"/>
      <c r="N826" s="1"/>
      <c r="O826" s="1"/>
      <c r="P826" s="1"/>
      <c r="Q826" s="1"/>
      <c r="R826" s="1"/>
      <c r="S826" s="1"/>
      <c r="T826" s="1"/>
      <c r="U826" s="1"/>
      <c r="V826" s="1"/>
      <c r="W826" s="1"/>
      <c r="X826" s="1"/>
      <c r="Y826" s="1"/>
      <c r="Z826" s="1"/>
    </row>
    <row r="827" spans="1:26">
      <c r="A827" s="1"/>
      <c r="B827" s="1"/>
      <c r="C827" s="1"/>
      <c r="D827" s="429"/>
      <c r="E827" s="33"/>
      <c r="F827" s="1"/>
      <c r="G827" s="1"/>
      <c r="H827" s="110"/>
      <c r="I827" s="110"/>
      <c r="J827" s="1"/>
      <c r="K827" s="1"/>
      <c r="L827" s="1"/>
      <c r="M827" s="1"/>
      <c r="N827" s="1"/>
      <c r="O827" s="1"/>
      <c r="P827" s="1"/>
      <c r="Q827" s="1"/>
      <c r="R827" s="1"/>
      <c r="S827" s="1"/>
      <c r="T827" s="1"/>
      <c r="U827" s="1"/>
      <c r="V827" s="1"/>
      <c r="W827" s="1"/>
      <c r="X827" s="1"/>
      <c r="Y827" s="1"/>
      <c r="Z827" s="1"/>
    </row>
    <row r="828" spans="1:26">
      <c r="A828" s="1"/>
      <c r="B828" s="1"/>
      <c r="C828" s="1"/>
      <c r="D828" s="429"/>
      <c r="E828" s="33"/>
      <c r="F828" s="1"/>
      <c r="G828" s="1"/>
      <c r="H828" s="110"/>
      <c r="I828" s="110"/>
      <c r="J828" s="1"/>
      <c r="K828" s="1"/>
      <c r="L828" s="1"/>
      <c r="M828" s="1"/>
      <c r="N828" s="1"/>
      <c r="O828" s="1"/>
      <c r="P828" s="1"/>
      <c r="Q828" s="1"/>
      <c r="R828" s="1"/>
      <c r="S828" s="1"/>
      <c r="T828" s="1"/>
      <c r="U828" s="1"/>
      <c r="V828" s="1"/>
      <c r="W828" s="1"/>
      <c r="X828" s="1"/>
      <c r="Y828" s="1"/>
      <c r="Z828" s="1"/>
    </row>
    <row r="829" spans="1:26">
      <c r="A829" s="1"/>
      <c r="B829" s="1"/>
      <c r="C829" s="1"/>
      <c r="D829" s="429"/>
      <c r="E829" s="33"/>
      <c r="F829" s="1"/>
      <c r="G829" s="1"/>
      <c r="H829" s="110"/>
      <c r="I829" s="110"/>
      <c r="J829" s="1"/>
      <c r="K829" s="1"/>
      <c r="L829" s="1"/>
      <c r="M829" s="1"/>
      <c r="N829" s="1"/>
      <c r="O829" s="1"/>
      <c r="P829" s="1"/>
      <c r="Q829" s="1"/>
      <c r="R829" s="1"/>
      <c r="S829" s="1"/>
      <c r="T829" s="1"/>
      <c r="U829" s="1"/>
      <c r="V829" s="1"/>
      <c r="W829" s="1"/>
      <c r="X829" s="1"/>
      <c r="Y829" s="1"/>
      <c r="Z829" s="1"/>
    </row>
    <row r="830" spans="1:26">
      <c r="A830" s="1"/>
      <c r="B830" s="1"/>
      <c r="C830" s="1"/>
      <c r="D830" s="429"/>
      <c r="E830" s="33"/>
      <c r="F830" s="1"/>
      <c r="G830" s="1"/>
      <c r="H830" s="110"/>
      <c r="I830" s="110"/>
      <c r="J830" s="1"/>
      <c r="K830" s="1"/>
      <c r="L830" s="1"/>
      <c r="M830" s="1"/>
      <c r="N830" s="1"/>
      <c r="O830" s="1"/>
      <c r="P830" s="1"/>
      <c r="Q830" s="1"/>
      <c r="R830" s="1"/>
      <c r="S830" s="1"/>
      <c r="T830" s="1"/>
      <c r="U830" s="1"/>
      <c r="V830" s="1"/>
      <c r="W830" s="1"/>
      <c r="X830" s="1"/>
      <c r="Y830" s="1"/>
      <c r="Z830" s="1"/>
    </row>
    <row r="831" spans="1:26">
      <c r="A831" s="1"/>
      <c r="B831" s="1"/>
      <c r="C831" s="1"/>
      <c r="D831" s="429"/>
      <c r="E831" s="33"/>
      <c r="F831" s="1"/>
      <c r="G831" s="1"/>
      <c r="H831" s="110"/>
      <c r="I831" s="110"/>
      <c r="J831" s="1"/>
      <c r="K831" s="1"/>
      <c r="L831" s="1"/>
      <c r="M831" s="1"/>
      <c r="N831" s="1"/>
      <c r="O831" s="1"/>
      <c r="P831" s="1"/>
      <c r="Q831" s="1"/>
      <c r="R831" s="1"/>
      <c r="S831" s="1"/>
      <c r="T831" s="1"/>
      <c r="U831" s="1"/>
      <c r="V831" s="1"/>
      <c r="W831" s="1"/>
      <c r="X831" s="1"/>
      <c r="Y831" s="1"/>
      <c r="Z831" s="1"/>
    </row>
    <row r="832" spans="1:26">
      <c r="A832" s="1"/>
      <c r="B832" s="1"/>
      <c r="C832" s="1"/>
      <c r="D832" s="429"/>
      <c r="E832" s="33"/>
      <c r="F832" s="1"/>
      <c r="G832" s="1"/>
      <c r="H832" s="110"/>
      <c r="I832" s="110"/>
      <c r="J832" s="1"/>
      <c r="K832" s="1"/>
      <c r="L832" s="1"/>
      <c r="M832" s="1"/>
      <c r="N832" s="1"/>
      <c r="O832" s="1"/>
      <c r="P832" s="1"/>
      <c r="Q832" s="1"/>
      <c r="R832" s="1"/>
      <c r="S832" s="1"/>
      <c r="T832" s="1"/>
      <c r="U832" s="1"/>
      <c r="V832" s="1"/>
      <c r="W832" s="1"/>
      <c r="X832" s="1"/>
      <c r="Y832" s="1"/>
      <c r="Z832" s="1"/>
    </row>
    <row r="833" spans="1:26">
      <c r="A833" s="1"/>
      <c r="B833" s="1"/>
      <c r="C833" s="1"/>
      <c r="D833" s="429"/>
      <c r="E833" s="33"/>
      <c r="F833" s="1"/>
      <c r="G833" s="1"/>
      <c r="H833" s="110"/>
      <c r="I833" s="110"/>
      <c r="J833" s="1"/>
      <c r="K833" s="1"/>
      <c r="L833" s="1"/>
      <c r="M833" s="1"/>
      <c r="N833" s="1"/>
      <c r="O833" s="1"/>
      <c r="P833" s="1"/>
      <c r="Q833" s="1"/>
      <c r="R833" s="1"/>
      <c r="S833" s="1"/>
      <c r="T833" s="1"/>
      <c r="U833" s="1"/>
      <c r="V833" s="1"/>
      <c r="W833" s="1"/>
      <c r="X833" s="1"/>
      <c r="Y833" s="1"/>
      <c r="Z833" s="1"/>
    </row>
    <row r="834" spans="1:26">
      <c r="A834" s="1"/>
      <c r="B834" s="1"/>
      <c r="C834" s="1"/>
      <c r="D834" s="429"/>
      <c r="E834" s="33"/>
      <c r="F834" s="1"/>
      <c r="G834" s="1"/>
      <c r="H834" s="110"/>
      <c r="I834" s="110"/>
      <c r="J834" s="1"/>
      <c r="K834" s="1"/>
      <c r="L834" s="1"/>
      <c r="M834" s="1"/>
      <c r="N834" s="1"/>
      <c r="O834" s="1"/>
      <c r="P834" s="1"/>
      <c r="Q834" s="1"/>
      <c r="R834" s="1"/>
      <c r="S834" s="1"/>
      <c r="T834" s="1"/>
      <c r="U834" s="1"/>
      <c r="V834" s="1"/>
      <c r="W834" s="1"/>
      <c r="X834" s="1"/>
      <c r="Y834" s="1"/>
      <c r="Z834" s="1"/>
    </row>
    <row r="835" spans="1:26">
      <c r="A835" s="1"/>
      <c r="B835" s="1"/>
      <c r="C835" s="1"/>
      <c r="D835" s="429"/>
      <c r="E835" s="33"/>
      <c r="F835" s="1"/>
      <c r="G835" s="1"/>
      <c r="H835" s="110"/>
      <c r="I835" s="110"/>
      <c r="J835" s="1"/>
      <c r="K835" s="1"/>
      <c r="L835" s="1"/>
      <c r="M835" s="1"/>
      <c r="N835" s="1"/>
      <c r="O835" s="1"/>
      <c r="P835" s="1"/>
      <c r="Q835" s="1"/>
      <c r="R835" s="1"/>
      <c r="S835" s="1"/>
      <c r="T835" s="1"/>
      <c r="U835" s="1"/>
      <c r="V835" s="1"/>
      <c r="W835" s="1"/>
      <c r="X835" s="1"/>
      <c r="Y835" s="1"/>
      <c r="Z835" s="1"/>
    </row>
    <row r="836" spans="1:26">
      <c r="A836" s="1"/>
      <c r="B836" s="1"/>
      <c r="C836" s="1"/>
      <c r="D836" s="429"/>
      <c r="E836" s="33"/>
      <c r="F836" s="1"/>
      <c r="G836" s="1"/>
      <c r="H836" s="110"/>
      <c r="I836" s="110"/>
      <c r="J836" s="1"/>
      <c r="K836" s="1"/>
      <c r="L836" s="1"/>
      <c r="M836" s="1"/>
      <c r="N836" s="1"/>
      <c r="O836" s="1"/>
      <c r="P836" s="1"/>
      <c r="Q836" s="1"/>
      <c r="R836" s="1"/>
      <c r="S836" s="1"/>
      <c r="T836" s="1"/>
      <c r="U836" s="1"/>
      <c r="V836" s="1"/>
      <c r="W836" s="1"/>
      <c r="X836" s="1"/>
      <c r="Y836" s="1"/>
      <c r="Z836" s="1"/>
    </row>
    <row r="837" spans="1:26">
      <c r="A837" s="1"/>
      <c r="B837" s="1"/>
      <c r="C837" s="1"/>
      <c r="D837" s="429"/>
      <c r="E837" s="33"/>
      <c r="F837" s="1"/>
      <c r="G837" s="1"/>
      <c r="H837" s="110"/>
      <c r="I837" s="110"/>
      <c r="J837" s="1"/>
      <c r="K837" s="1"/>
      <c r="L837" s="1"/>
      <c r="M837" s="1"/>
      <c r="N837" s="1"/>
      <c r="O837" s="1"/>
      <c r="P837" s="1"/>
      <c r="Q837" s="1"/>
      <c r="R837" s="1"/>
      <c r="S837" s="1"/>
      <c r="T837" s="1"/>
      <c r="U837" s="1"/>
      <c r="V837" s="1"/>
      <c r="W837" s="1"/>
      <c r="X837" s="1"/>
      <c r="Y837" s="1"/>
      <c r="Z837" s="1"/>
    </row>
    <row r="838" spans="1:26">
      <c r="A838" s="1"/>
      <c r="B838" s="1"/>
      <c r="C838" s="1"/>
      <c r="D838" s="429"/>
      <c r="E838" s="33"/>
      <c r="F838" s="1"/>
      <c r="G838" s="1"/>
      <c r="H838" s="110"/>
      <c r="I838" s="110"/>
      <c r="J838" s="1"/>
      <c r="K838" s="1"/>
      <c r="L838" s="1"/>
      <c r="M838" s="1"/>
      <c r="N838" s="1"/>
      <c r="O838" s="1"/>
      <c r="P838" s="1"/>
      <c r="Q838" s="1"/>
      <c r="R838" s="1"/>
      <c r="S838" s="1"/>
      <c r="T838" s="1"/>
      <c r="U838" s="1"/>
      <c r="V838" s="1"/>
      <c r="W838" s="1"/>
      <c r="X838" s="1"/>
      <c r="Y838" s="1"/>
      <c r="Z838" s="1"/>
    </row>
    <row r="839" spans="1:26">
      <c r="A839" s="1"/>
      <c r="B839" s="1"/>
      <c r="C839" s="1"/>
      <c r="D839" s="429"/>
      <c r="E839" s="33"/>
      <c r="F839" s="1"/>
      <c r="G839" s="1"/>
      <c r="H839" s="110"/>
      <c r="I839" s="110"/>
      <c r="J839" s="1"/>
      <c r="K839" s="1"/>
      <c r="L839" s="1"/>
      <c r="M839" s="1"/>
      <c r="N839" s="1"/>
      <c r="O839" s="1"/>
      <c r="P839" s="1"/>
      <c r="Q839" s="1"/>
      <c r="R839" s="1"/>
      <c r="S839" s="1"/>
      <c r="T839" s="1"/>
      <c r="U839" s="1"/>
      <c r="V839" s="1"/>
      <c r="W839" s="1"/>
      <c r="X839" s="1"/>
      <c r="Y839" s="1"/>
      <c r="Z839" s="1"/>
    </row>
    <row r="840" spans="1:26">
      <c r="A840" s="1"/>
      <c r="B840" s="1"/>
      <c r="C840" s="1"/>
      <c r="D840" s="429"/>
      <c r="E840" s="33"/>
      <c r="F840" s="1"/>
      <c r="G840" s="1"/>
      <c r="H840" s="110"/>
      <c r="I840" s="110"/>
      <c r="J840" s="1"/>
      <c r="K840" s="1"/>
      <c r="L840" s="1"/>
      <c r="M840" s="1"/>
      <c r="N840" s="1"/>
      <c r="O840" s="1"/>
      <c r="P840" s="1"/>
      <c r="Q840" s="1"/>
      <c r="R840" s="1"/>
      <c r="S840" s="1"/>
      <c r="T840" s="1"/>
      <c r="U840" s="1"/>
      <c r="V840" s="1"/>
      <c r="W840" s="1"/>
      <c r="X840" s="1"/>
      <c r="Y840" s="1"/>
      <c r="Z840" s="1"/>
    </row>
    <row r="841" spans="1:26">
      <c r="A841" s="1"/>
      <c r="B841" s="1"/>
      <c r="C841" s="1"/>
      <c r="D841" s="429"/>
      <c r="E841" s="33"/>
      <c r="F841" s="1"/>
      <c r="G841" s="1"/>
      <c r="H841" s="110"/>
      <c r="I841" s="110"/>
      <c r="J841" s="1"/>
      <c r="K841" s="1"/>
      <c r="L841" s="1"/>
      <c r="M841" s="1"/>
      <c r="N841" s="1"/>
      <c r="O841" s="1"/>
      <c r="P841" s="1"/>
      <c r="Q841" s="1"/>
      <c r="R841" s="1"/>
      <c r="S841" s="1"/>
      <c r="T841" s="1"/>
      <c r="U841" s="1"/>
      <c r="V841" s="1"/>
      <c r="W841" s="1"/>
      <c r="X841" s="1"/>
      <c r="Y841" s="1"/>
      <c r="Z841" s="1"/>
    </row>
    <row r="842" spans="1:26">
      <c r="A842" s="1"/>
      <c r="B842" s="1"/>
      <c r="C842" s="1"/>
      <c r="D842" s="429"/>
      <c r="E842" s="33"/>
      <c r="F842" s="1"/>
      <c r="G842" s="1"/>
      <c r="H842" s="110"/>
      <c r="I842" s="110"/>
      <c r="J842" s="1"/>
      <c r="K842" s="1"/>
      <c r="L842" s="1"/>
      <c r="M842" s="1"/>
      <c r="N842" s="1"/>
      <c r="O842" s="1"/>
      <c r="P842" s="1"/>
      <c r="Q842" s="1"/>
      <c r="R842" s="1"/>
      <c r="S842" s="1"/>
      <c r="T842" s="1"/>
      <c r="U842" s="1"/>
      <c r="V842" s="1"/>
      <c r="W842" s="1"/>
      <c r="X842" s="1"/>
      <c r="Y842" s="1"/>
      <c r="Z842" s="1"/>
    </row>
    <row r="843" spans="1:26">
      <c r="A843" s="1"/>
      <c r="B843" s="1"/>
      <c r="C843" s="1"/>
      <c r="D843" s="429"/>
      <c r="E843" s="33"/>
      <c r="F843" s="1"/>
      <c r="G843" s="1"/>
      <c r="H843" s="110"/>
      <c r="I843" s="110"/>
      <c r="J843" s="1"/>
      <c r="K843" s="1"/>
      <c r="L843" s="1"/>
      <c r="M843" s="1"/>
      <c r="N843" s="1"/>
      <c r="O843" s="1"/>
      <c r="P843" s="1"/>
      <c r="Q843" s="1"/>
      <c r="R843" s="1"/>
      <c r="S843" s="1"/>
      <c r="T843" s="1"/>
      <c r="U843" s="1"/>
      <c r="V843" s="1"/>
      <c r="W843" s="1"/>
      <c r="X843" s="1"/>
      <c r="Y843" s="1"/>
      <c r="Z843" s="1"/>
    </row>
    <row r="844" spans="1:26">
      <c r="A844" s="1"/>
      <c r="B844" s="1"/>
      <c r="C844" s="1"/>
      <c r="D844" s="429"/>
      <c r="E844" s="33"/>
      <c r="F844" s="1"/>
      <c r="G844" s="1"/>
      <c r="H844" s="110"/>
      <c r="I844" s="110"/>
      <c r="J844" s="1"/>
      <c r="K844" s="1"/>
      <c r="L844" s="1"/>
      <c r="M844" s="1"/>
      <c r="N844" s="1"/>
      <c r="O844" s="1"/>
      <c r="P844" s="1"/>
      <c r="Q844" s="1"/>
      <c r="R844" s="1"/>
      <c r="S844" s="1"/>
      <c r="T844" s="1"/>
      <c r="U844" s="1"/>
      <c r="V844" s="1"/>
      <c r="W844" s="1"/>
      <c r="X844" s="1"/>
      <c r="Y844" s="1"/>
      <c r="Z844" s="1"/>
    </row>
    <row r="845" spans="1:26">
      <c r="A845" s="1"/>
      <c r="B845" s="1"/>
      <c r="C845" s="1"/>
      <c r="D845" s="429"/>
      <c r="E845" s="33"/>
      <c r="F845" s="1"/>
      <c r="G845" s="1"/>
      <c r="H845" s="110"/>
      <c r="I845" s="110"/>
      <c r="J845" s="1"/>
      <c r="K845" s="1"/>
      <c r="L845" s="1"/>
      <c r="M845" s="1"/>
      <c r="N845" s="1"/>
      <c r="O845" s="1"/>
      <c r="P845" s="1"/>
      <c r="Q845" s="1"/>
      <c r="R845" s="1"/>
      <c r="S845" s="1"/>
      <c r="T845" s="1"/>
      <c r="U845" s="1"/>
      <c r="V845" s="1"/>
      <c r="W845" s="1"/>
      <c r="X845" s="1"/>
      <c r="Y845" s="1"/>
      <c r="Z845" s="1"/>
    </row>
    <row r="846" spans="1:26">
      <c r="A846" s="1"/>
      <c r="B846" s="1"/>
      <c r="C846" s="1"/>
      <c r="D846" s="429"/>
      <c r="E846" s="33"/>
      <c r="F846" s="1"/>
      <c r="G846" s="1"/>
      <c r="H846" s="110"/>
      <c r="I846" s="110"/>
      <c r="J846" s="1"/>
      <c r="K846" s="1"/>
      <c r="L846" s="1"/>
      <c r="M846" s="1"/>
      <c r="N846" s="1"/>
      <c r="O846" s="1"/>
      <c r="P846" s="1"/>
      <c r="Q846" s="1"/>
      <c r="R846" s="1"/>
      <c r="S846" s="1"/>
      <c r="T846" s="1"/>
      <c r="U846" s="1"/>
      <c r="V846" s="1"/>
      <c r="W846" s="1"/>
      <c r="X846" s="1"/>
      <c r="Y846" s="1"/>
      <c r="Z846" s="1"/>
    </row>
    <row r="847" spans="1:26">
      <c r="A847" s="1"/>
      <c r="B847" s="1"/>
      <c r="C847" s="1"/>
      <c r="D847" s="429"/>
      <c r="E847" s="33"/>
      <c r="F847" s="1"/>
      <c r="G847" s="1"/>
      <c r="H847" s="110"/>
      <c r="I847" s="110"/>
      <c r="J847" s="1"/>
      <c r="K847" s="1"/>
      <c r="L847" s="1"/>
      <c r="M847" s="1"/>
      <c r="N847" s="1"/>
      <c r="O847" s="1"/>
      <c r="P847" s="1"/>
      <c r="Q847" s="1"/>
      <c r="R847" s="1"/>
      <c r="S847" s="1"/>
      <c r="T847" s="1"/>
      <c r="U847" s="1"/>
      <c r="V847" s="1"/>
      <c r="W847" s="1"/>
      <c r="X847" s="1"/>
      <c r="Y847" s="1"/>
      <c r="Z847" s="1"/>
    </row>
    <row r="848" spans="1:26">
      <c r="A848" s="1"/>
      <c r="B848" s="1"/>
      <c r="C848" s="1"/>
      <c r="D848" s="429"/>
      <c r="E848" s="33"/>
      <c r="F848" s="1"/>
      <c r="G848" s="1"/>
      <c r="H848" s="110"/>
      <c r="I848" s="110"/>
      <c r="J848" s="1"/>
      <c r="K848" s="1"/>
      <c r="L848" s="1"/>
      <c r="M848" s="1"/>
      <c r="N848" s="1"/>
      <c r="O848" s="1"/>
      <c r="P848" s="1"/>
      <c r="Q848" s="1"/>
      <c r="R848" s="1"/>
      <c r="S848" s="1"/>
      <c r="T848" s="1"/>
      <c r="U848" s="1"/>
      <c r="V848" s="1"/>
      <c r="W848" s="1"/>
      <c r="X848" s="1"/>
      <c r="Y848" s="1"/>
      <c r="Z848" s="1"/>
    </row>
    <row r="849" spans="1:26">
      <c r="A849" s="1"/>
      <c r="B849" s="1"/>
      <c r="C849" s="1"/>
      <c r="D849" s="429"/>
      <c r="E849" s="33"/>
      <c r="F849" s="1"/>
      <c r="G849" s="1"/>
      <c r="H849" s="110"/>
      <c r="I849" s="110"/>
      <c r="J849" s="1"/>
      <c r="K849" s="1"/>
      <c r="L849" s="1"/>
      <c r="M849" s="1"/>
      <c r="N849" s="1"/>
      <c r="O849" s="1"/>
      <c r="P849" s="1"/>
      <c r="Q849" s="1"/>
      <c r="R849" s="1"/>
      <c r="S849" s="1"/>
      <c r="T849" s="1"/>
      <c r="U849" s="1"/>
      <c r="V849" s="1"/>
      <c r="W849" s="1"/>
      <c r="X849" s="1"/>
      <c r="Y849" s="1"/>
      <c r="Z849" s="1"/>
    </row>
    <row r="850" spans="1:26">
      <c r="A850" s="1"/>
      <c r="B850" s="1"/>
      <c r="C850" s="1"/>
      <c r="D850" s="429"/>
      <c r="E850" s="33"/>
      <c r="F850" s="1"/>
      <c r="G850" s="1"/>
      <c r="H850" s="110"/>
      <c r="I850" s="110"/>
      <c r="J850" s="1"/>
      <c r="K850" s="1"/>
      <c r="L850" s="1"/>
      <c r="M850" s="1"/>
      <c r="N850" s="1"/>
      <c r="O850" s="1"/>
      <c r="P850" s="1"/>
      <c r="Q850" s="1"/>
      <c r="R850" s="1"/>
      <c r="S850" s="1"/>
      <c r="T850" s="1"/>
      <c r="U850" s="1"/>
      <c r="V850" s="1"/>
      <c r="W850" s="1"/>
      <c r="X850" s="1"/>
      <c r="Y850" s="1"/>
      <c r="Z850" s="1"/>
    </row>
    <row r="851" spans="1:26">
      <c r="A851" s="1"/>
      <c r="B851" s="1"/>
      <c r="C851" s="1"/>
      <c r="D851" s="429"/>
      <c r="E851" s="33"/>
      <c r="F851" s="1"/>
      <c r="G851" s="1"/>
      <c r="H851" s="110"/>
      <c r="I851" s="110"/>
      <c r="J851" s="1"/>
      <c r="K851" s="1"/>
      <c r="L851" s="1"/>
      <c r="M851" s="1"/>
      <c r="N851" s="1"/>
      <c r="O851" s="1"/>
      <c r="P851" s="1"/>
      <c r="Q851" s="1"/>
      <c r="R851" s="1"/>
      <c r="S851" s="1"/>
      <c r="T851" s="1"/>
      <c r="U851" s="1"/>
      <c r="V851" s="1"/>
      <c r="W851" s="1"/>
      <c r="X851" s="1"/>
      <c r="Y851" s="1"/>
      <c r="Z851" s="1"/>
    </row>
    <row r="852" spans="1:26">
      <c r="A852" s="1"/>
      <c r="B852" s="1"/>
      <c r="C852" s="1"/>
      <c r="D852" s="429"/>
      <c r="E852" s="33"/>
      <c r="F852" s="1"/>
      <c r="G852" s="1"/>
      <c r="H852" s="110"/>
      <c r="I852" s="110"/>
      <c r="J852" s="1"/>
      <c r="K852" s="1"/>
      <c r="L852" s="1"/>
      <c r="M852" s="1"/>
      <c r="N852" s="1"/>
      <c r="O852" s="1"/>
      <c r="P852" s="1"/>
      <c r="Q852" s="1"/>
      <c r="R852" s="1"/>
      <c r="S852" s="1"/>
      <c r="T852" s="1"/>
      <c r="U852" s="1"/>
      <c r="V852" s="1"/>
      <c r="W852" s="1"/>
      <c r="X852" s="1"/>
      <c r="Y852" s="1"/>
      <c r="Z852" s="1"/>
    </row>
    <row r="853" spans="1:26">
      <c r="A853" s="1"/>
      <c r="B853" s="1"/>
      <c r="C853" s="1"/>
      <c r="D853" s="429"/>
      <c r="E853" s="33"/>
      <c r="F853" s="1"/>
      <c r="G853" s="1"/>
      <c r="H853" s="110"/>
      <c r="I853" s="110"/>
      <c r="J853" s="1"/>
      <c r="K853" s="1"/>
      <c r="L853" s="1"/>
      <c r="M853" s="1"/>
      <c r="N853" s="1"/>
      <c r="O853" s="1"/>
      <c r="P853" s="1"/>
      <c r="Q853" s="1"/>
      <c r="R853" s="1"/>
      <c r="S853" s="1"/>
      <c r="T853" s="1"/>
      <c r="U853" s="1"/>
      <c r="V853" s="1"/>
      <c r="W853" s="1"/>
      <c r="X853" s="1"/>
      <c r="Y853" s="1"/>
      <c r="Z853" s="1"/>
    </row>
    <row r="854" spans="1:26">
      <c r="A854" s="1"/>
      <c r="B854" s="1"/>
      <c r="C854" s="1"/>
      <c r="D854" s="429"/>
      <c r="E854" s="33"/>
      <c r="F854" s="1"/>
      <c r="G854" s="1"/>
      <c r="H854" s="110"/>
      <c r="I854" s="110"/>
      <c r="J854" s="1"/>
      <c r="K854" s="1"/>
      <c r="L854" s="1"/>
      <c r="M854" s="1"/>
      <c r="N854" s="1"/>
      <c r="O854" s="1"/>
      <c r="P854" s="1"/>
      <c r="Q854" s="1"/>
      <c r="R854" s="1"/>
      <c r="S854" s="1"/>
      <c r="T854" s="1"/>
      <c r="U854" s="1"/>
      <c r="V854" s="1"/>
      <c r="W854" s="1"/>
      <c r="X854" s="1"/>
      <c r="Y854" s="1"/>
      <c r="Z854" s="1"/>
    </row>
    <row r="855" spans="1:26">
      <c r="A855" s="1"/>
      <c r="B855" s="1"/>
      <c r="C855" s="1"/>
      <c r="D855" s="429"/>
      <c r="E855" s="33"/>
      <c r="F855" s="1"/>
      <c r="G855" s="1"/>
      <c r="H855" s="110"/>
      <c r="I855" s="110"/>
      <c r="J855" s="1"/>
      <c r="K855" s="1"/>
      <c r="L855" s="1"/>
      <c r="M855" s="1"/>
      <c r="N855" s="1"/>
      <c r="O855" s="1"/>
      <c r="P855" s="1"/>
      <c r="Q855" s="1"/>
      <c r="R855" s="1"/>
      <c r="S855" s="1"/>
      <c r="T855" s="1"/>
      <c r="U855" s="1"/>
      <c r="V855" s="1"/>
      <c r="W855" s="1"/>
      <c r="X855" s="1"/>
      <c r="Y855" s="1"/>
      <c r="Z855" s="1"/>
    </row>
    <row r="856" spans="1:26">
      <c r="A856" s="1"/>
      <c r="B856" s="1"/>
      <c r="C856" s="1"/>
      <c r="D856" s="429"/>
      <c r="E856" s="33"/>
      <c r="F856" s="1"/>
      <c r="G856" s="1"/>
      <c r="H856" s="110"/>
      <c r="I856" s="110"/>
      <c r="J856" s="1"/>
      <c r="K856" s="1"/>
      <c r="L856" s="1"/>
      <c r="M856" s="1"/>
      <c r="N856" s="1"/>
      <c r="O856" s="1"/>
      <c r="P856" s="1"/>
      <c r="Q856" s="1"/>
      <c r="R856" s="1"/>
      <c r="S856" s="1"/>
      <c r="T856" s="1"/>
      <c r="U856" s="1"/>
      <c r="V856" s="1"/>
      <c r="W856" s="1"/>
      <c r="X856" s="1"/>
      <c r="Y856" s="1"/>
      <c r="Z856" s="1"/>
    </row>
    <row r="857" spans="1:26">
      <c r="A857" s="1"/>
      <c r="B857" s="1"/>
      <c r="C857" s="1"/>
      <c r="D857" s="429"/>
      <c r="E857" s="33"/>
      <c r="F857" s="1"/>
      <c r="G857" s="1"/>
      <c r="H857" s="110"/>
      <c r="I857" s="110"/>
      <c r="J857" s="1"/>
      <c r="K857" s="1"/>
      <c r="L857" s="1"/>
      <c r="M857" s="1"/>
      <c r="N857" s="1"/>
      <c r="O857" s="1"/>
      <c r="P857" s="1"/>
      <c r="Q857" s="1"/>
      <c r="R857" s="1"/>
      <c r="S857" s="1"/>
      <c r="T857" s="1"/>
      <c r="U857" s="1"/>
      <c r="V857" s="1"/>
      <c r="W857" s="1"/>
      <c r="X857" s="1"/>
      <c r="Y857" s="1"/>
      <c r="Z857" s="1"/>
    </row>
    <row r="858" spans="1:26">
      <c r="A858" s="1"/>
      <c r="B858" s="1"/>
      <c r="C858" s="1"/>
      <c r="D858" s="429"/>
      <c r="E858" s="33"/>
      <c r="F858" s="1"/>
      <c r="G858" s="1"/>
      <c r="H858" s="110"/>
      <c r="I858" s="110"/>
      <c r="J858" s="1"/>
      <c r="K858" s="1"/>
      <c r="L858" s="1"/>
      <c r="M858" s="1"/>
      <c r="N858" s="1"/>
      <c r="O858" s="1"/>
      <c r="P858" s="1"/>
      <c r="Q858" s="1"/>
      <c r="R858" s="1"/>
      <c r="S858" s="1"/>
      <c r="T858" s="1"/>
      <c r="U858" s="1"/>
      <c r="V858" s="1"/>
      <c r="W858" s="1"/>
      <c r="X858" s="1"/>
      <c r="Y858" s="1"/>
      <c r="Z858" s="1"/>
    </row>
    <row r="859" spans="1:26">
      <c r="A859" s="1"/>
      <c r="B859" s="1"/>
      <c r="C859" s="1"/>
      <c r="D859" s="429"/>
      <c r="E859" s="33"/>
      <c r="F859" s="1"/>
      <c r="G859" s="1"/>
      <c r="H859" s="110"/>
      <c r="I859" s="110"/>
      <c r="J859" s="1"/>
      <c r="K859" s="1"/>
      <c r="L859" s="1"/>
      <c r="M859" s="1"/>
      <c r="N859" s="1"/>
      <c r="O859" s="1"/>
      <c r="P859" s="1"/>
      <c r="Q859" s="1"/>
      <c r="R859" s="1"/>
      <c r="S859" s="1"/>
      <c r="T859" s="1"/>
      <c r="U859" s="1"/>
      <c r="V859" s="1"/>
      <c r="W859" s="1"/>
      <c r="X859" s="1"/>
      <c r="Y859" s="1"/>
      <c r="Z859" s="1"/>
    </row>
    <row r="860" spans="1:26">
      <c r="A860" s="1"/>
      <c r="B860" s="1"/>
      <c r="C860" s="1"/>
      <c r="D860" s="429"/>
      <c r="E860" s="33"/>
      <c r="F860" s="1"/>
      <c r="G860" s="1"/>
      <c r="H860" s="110"/>
      <c r="I860" s="110"/>
      <c r="J860" s="1"/>
      <c r="K860" s="1"/>
      <c r="L860" s="1"/>
      <c r="M860" s="1"/>
      <c r="N860" s="1"/>
      <c r="O860" s="1"/>
      <c r="P860" s="1"/>
      <c r="Q860" s="1"/>
      <c r="R860" s="1"/>
      <c r="S860" s="1"/>
      <c r="T860" s="1"/>
      <c r="U860" s="1"/>
      <c r="V860" s="1"/>
      <c r="W860" s="1"/>
      <c r="X860" s="1"/>
      <c r="Y860" s="1"/>
      <c r="Z860" s="1"/>
    </row>
    <row r="861" spans="1:26">
      <c r="A861" s="1"/>
      <c r="B861" s="1"/>
      <c r="C861" s="1"/>
      <c r="D861" s="429"/>
      <c r="E861" s="33"/>
      <c r="F861" s="1"/>
      <c r="G861" s="1"/>
      <c r="H861" s="110"/>
      <c r="I861" s="110"/>
      <c r="J861" s="1"/>
      <c r="K861" s="1"/>
      <c r="L861" s="1"/>
      <c r="M861" s="1"/>
      <c r="N861" s="1"/>
      <c r="O861" s="1"/>
      <c r="P861" s="1"/>
      <c r="Q861" s="1"/>
      <c r="R861" s="1"/>
      <c r="S861" s="1"/>
      <c r="T861" s="1"/>
      <c r="U861" s="1"/>
      <c r="V861" s="1"/>
      <c r="W861" s="1"/>
      <c r="X861" s="1"/>
      <c r="Y861" s="1"/>
      <c r="Z861" s="1"/>
    </row>
    <row r="862" spans="1:26">
      <c r="A862" s="1"/>
      <c r="B862" s="1"/>
      <c r="C862" s="1"/>
      <c r="D862" s="429"/>
      <c r="E862" s="33"/>
      <c r="F862" s="1"/>
      <c r="G862" s="1"/>
      <c r="H862" s="110"/>
      <c r="I862" s="110"/>
      <c r="J862" s="1"/>
      <c r="K862" s="1"/>
      <c r="L862" s="1"/>
      <c r="M862" s="1"/>
      <c r="N862" s="1"/>
      <c r="O862" s="1"/>
      <c r="P862" s="1"/>
      <c r="Q862" s="1"/>
      <c r="R862" s="1"/>
      <c r="S862" s="1"/>
      <c r="T862" s="1"/>
      <c r="U862" s="1"/>
      <c r="V862" s="1"/>
      <c r="W862" s="1"/>
      <c r="X862" s="1"/>
      <c r="Y862" s="1"/>
      <c r="Z862" s="1"/>
    </row>
    <row r="863" spans="1:26">
      <c r="A863" s="1"/>
      <c r="B863" s="1"/>
      <c r="C863" s="1"/>
      <c r="D863" s="429"/>
      <c r="E863" s="33"/>
      <c r="F863" s="1"/>
      <c r="G863" s="1"/>
      <c r="H863" s="110"/>
      <c r="I863" s="110"/>
      <c r="J863" s="1"/>
      <c r="K863" s="1"/>
      <c r="L863" s="1"/>
      <c r="M863" s="1"/>
      <c r="N863" s="1"/>
      <c r="O863" s="1"/>
      <c r="P863" s="1"/>
      <c r="Q863" s="1"/>
      <c r="R863" s="1"/>
      <c r="S863" s="1"/>
      <c r="T863" s="1"/>
      <c r="U863" s="1"/>
      <c r="V863" s="1"/>
      <c r="W863" s="1"/>
      <c r="X863" s="1"/>
      <c r="Y863" s="1"/>
      <c r="Z863" s="1"/>
    </row>
    <row r="864" spans="1:26">
      <c r="A864" s="1"/>
      <c r="B864" s="1"/>
      <c r="C864" s="1"/>
      <c r="D864" s="429"/>
      <c r="E864" s="33"/>
      <c r="F864" s="1"/>
      <c r="G864" s="1"/>
      <c r="H864" s="110"/>
      <c r="I864" s="110"/>
      <c r="J864" s="1"/>
      <c r="K864" s="1"/>
      <c r="L864" s="1"/>
      <c r="M864" s="1"/>
      <c r="N864" s="1"/>
      <c r="O864" s="1"/>
      <c r="P864" s="1"/>
      <c r="Q864" s="1"/>
      <c r="R864" s="1"/>
      <c r="S864" s="1"/>
      <c r="T864" s="1"/>
      <c r="U864" s="1"/>
      <c r="V864" s="1"/>
      <c r="W864" s="1"/>
      <c r="X864" s="1"/>
      <c r="Y864" s="1"/>
      <c r="Z864" s="1"/>
    </row>
    <row r="865" spans="1:26">
      <c r="A865" s="1"/>
      <c r="B865" s="1"/>
      <c r="C865" s="1"/>
      <c r="D865" s="429"/>
      <c r="E865" s="33"/>
      <c r="F865" s="1"/>
      <c r="G865" s="1"/>
      <c r="H865" s="110"/>
      <c r="I865" s="110"/>
      <c r="J865" s="1"/>
      <c r="K865" s="1"/>
      <c r="L865" s="1"/>
      <c r="M865" s="1"/>
      <c r="N865" s="1"/>
      <c r="O865" s="1"/>
      <c r="P865" s="1"/>
      <c r="Q865" s="1"/>
      <c r="R865" s="1"/>
      <c r="S865" s="1"/>
      <c r="T865" s="1"/>
      <c r="U865" s="1"/>
      <c r="V865" s="1"/>
      <c r="W865" s="1"/>
      <c r="X865" s="1"/>
      <c r="Y865" s="1"/>
      <c r="Z865" s="1"/>
    </row>
    <row r="866" spans="1:26">
      <c r="A866" s="1"/>
      <c r="B866" s="1"/>
      <c r="C866" s="1"/>
      <c r="D866" s="429"/>
      <c r="E866" s="33"/>
      <c r="F866" s="1"/>
      <c r="G866" s="1"/>
      <c r="H866" s="110"/>
      <c r="I866" s="110"/>
      <c r="J866" s="1"/>
      <c r="K866" s="1"/>
      <c r="L866" s="1"/>
      <c r="M866" s="1"/>
      <c r="N866" s="1"/>
      <c r="O866" s="1"/>
      <c r="P866" s="1"/>
      <c r="Q866" s="1"/>
      <c r="R866" s="1"/>
      <c r="S866" s="1"/>
      <c r="T866" s="1"/>
      <c r="U866" s="1"/>
      <c r="V866" s="1"/>
      <c r="W866" s="1"/>
      <c r="X866" s="1"/>
      <c r="Y866" s="1"/>
      <c r="Z866" s="1"/>
    </row>
    <row r="867" spans="1:26">
      <c r="A867" s="1"/>
      <c r="B867" s="1"/>
      <c r="C867" s="1"/>
      <c r="D867" s="429"/>
      <c r="E867" s="33"/>
      <c r="F867" s="1"/>
      <c r="G867" s="1"/>
      <c r="H867" s="110"/>
      <c r="I867" s="110"/>
      <c r="J867" s="1"/>
      <c r="K867" s="1"/>
      <c r="L867" s="1"/>
      <c r="M867" s="1"/>
      <c r="N867" s="1"/>
      <c r="O867" s="1"/>
      <c r="P867" s="1"/>
      <c r="Q867" s="1"/>
      <c r="R867" s="1"/>
      <c r="S867" s="1"/>
      <c r="T867" s="1"/>
      <c r="U867" s="1"/>
      <c r="V867" s="1"/>
      <c r="W867" s="1"/>
      <c r="X867" s="1"/>
      <c r="Y867" s="1"/>
      <c r="Z867" s="1"/>
    </row>
    <row r="868" spans="1:26">
      <c r="A868" s="1"/>
      <c r="B868" s="1"/>
      <c r="C868" s="1"/>
      <c r="D868" s="429"/>
      <c r="E868" s="33"/>
      <c r="F868" s="1"/>
      <c r="G868" s="1"/>
      <c r="H868" s="110"/>
      <c r="I868" s="110"/>
      <c r="J868" s="1"/>
      <c r="K868" s="1"/>
      <c r="L868" s="1"/>
      <c r="M868" s="1"/>
      <c r="N868" s="1"/>
      <c r="O868" s="1"/>
      <c r="P868" s="1"/>
      <c r="Q868" s="1"/>
      <c r="R868" s="1"/>
      <c r="S868" s="1"/>
      <c r="T868" s="1"/>
      <c r="U868" s="1"/>
      <c r="V868" s="1"/>
      <c r="W868" s="1"/>
      <c r="X868" s="1"/>
      <c r="Y868" s="1"/>
      <c r="Z868" s="1"/>
    </row>
    <row r="869" spans="1:26">
      <c r="A869" s="1"/>
      <c r="B869" s="1"/>
      <c r="C869" s="1"/>
      <c r="D869" s="429"/>
      <c r="E869" s="33"/>
      <c r="F869" s="1"/>
      <c r="G869" s="1"/>
      <c r="H869" s="110"/>
      <c r="I869" s="110"/>
      <c r="J869" s="1"/>
      <c r="K869" s="1"/>
      <c r="L869" s="1"/>
      <c r="M869" s="1"/>
      <c r="N869" s="1"/>
      <c r="O869" s="1"/>
      <c r="P869" s="1"/>
      <c r="Q869" s="1"/>
      <c r="R869" s="1"/>
      <c r="S869" s="1"/>
      <c r="T869" s="1"/>
      <c r="U869" s="1"/>
      <c r="V869" s="1"/>
      <c r="W869" s="1"/>
      <c r="X869" s="1"/>
      <c r="Y869" s="1"/>
      <c r="Z869" s="1"/>
    </row>
    <row r="870" spans="1:26">
      <c r="A870" s="1"/>
      <c r="B870" s="1"/>
      <c r="C870" s="1"/>
      <c r="D870" s="429"/>
      <c r="E870" s="33"/>
      <c r="F870" s="1"/>
      <c r="G870" s="1"/>
      <c r="H870" s="110"/>
      <c r="I870" s="110"/>
      <c r="J870" s="1"/>
      <c r="K870" s="1"/>
      <c r="L870" s="1"/>
      <c r="M870" s="1"/>
      <c r="N870" s="1"/>
      <c r="O870" s="1"/>
      <c r="P870" s="1"/>
      <c r="Q870" s="1"/>
      <c r="R870" s="1"/>
      <c r="S870" s="1"/>
      <c r="T870" s="1"/>
      <c r="U870" s="1"/>
      <c r="V870" s="1"/>
      <c r="W870" s="1"/>
      <c r="X870" s="1"/>
      <c r="Y870" s="1"/>
      <c r="Z870" s="1"/>
    </row>
    <row r="871" spans="1:26">
      <c r="A871" s="1"/>
      <c r="B871" s="1"/>
      <c r="C871" s="1"/>
      <c r="D871" s="429"/>
      <c r="E871" s="33"/>
      <c r="F871" s="1"/>
      <c r="G871" s="1"/>
      <c r="H871" s="110"/>
      <c r="I871" s="110"/>
      <c r="J871" s="1"/>
      <c r="K871" s="1"/>
      <c r="L871" s="1"/>
      <c r="M871" s="1"/>
      <c r="N871" s="1"/>
      <c r="O871" s="1"/>
      <c r="P871" s="1"/>
      <c r="Q871" s="1"/>
      <c r="R871" s="1"/>
      <c r="S871" s="1"/>
      <c r="T871" s="1"/>
      <c r="U871" s="1"/>
      <c r="V871" s="1"/>
      <c r="W871" s="1"/>
      <c r="X871" s="1"/>
      <c r="Y871" s="1"/>
      <c r="Z871" s="1"/>
    </row>
    <row r="872" spans="1:26">
      <c r="A872" s="1"/>
      <c r="B872" s="1"/>
      <c r="C872" s="1"/>
      <c r="D872" s="429"/>
      <c r="E872" s="33"/>
      <c r="F872" s="1"/>
      <c r="G872" s="1"/>
      <c r="H872" s="110"/>
      <c r="I872" s="110"/>
      <c r="J872" s="1"/>
      <c r="K872" s="1"/>
      <c r="L872" s="1"/>
      <c r="M872" s="1"/>
      <c r="N872" s="1"/>
      <c r="O872" s="1"/>
      <c r="P872" s="1"/>
      <c r="Q872" s="1"/>
      <c r="R872" s="1"/>
      <c r="S872" s="1"/>
      <c r="T872" s="1"/>
      <c r="U872" s="1"/>
      <c r="V872" s="1"/>
      <c r="W872" s="1"/>
      <c r="X872" s="1"/>
      <c r="Y872" s="1"/>
      <c r="Z872" s="1"/>
    </row>
    <row r="873" spans="1:26">
      <c r="A873" s="1"/>
      <c r="B873" s="1"/>
      <c r="C873" s="1"/>
      <c r="D873" s="429"/>
      <c r="E873" s="33"/>
      <c r="F873" s="1"/>
      <c r="G873" s="1"/>
      <c r="H873" s="110"/>
      <c r="I873" s="110"/>
      <c r="J873" s="1"/>
      <c r="K873" s="1"/>
      <c r="L873" s="1"/>
      <c r="M873" s="1"/>
      <c r="N873" s="1"/>
      <c r="O873" s="1"/>
      <c r="P873" s="1"/>
      <c r="Q873" s="1"/>
      <c r="R873" s="1"/>
      <c r="S873" s="1"/>
      <c r="T873" s="1"/>
      <c r="U873" s="1"/>
      <c r="V873" s="1"/>
      <c r="W873" s="1"/>
      <c r="X873" s="1"/>
      <c r="Y873" s="1"/>
      <c r="Z873" s="1"/>
    </row>
    <row r="874" spans="1:26">
      <c r="A874" s="1"/>
      <c r="B874" s="1"/>
      <c r="C874" s="1"/>
      <c r="D874" s="429"/>
      <c r="E874" s="33"/>
      <c r="F874" s="1"/>
      <c r="G874" s="1"/>
      <c r="H874" s="110"/>
      <c r="I874" s="110"/>
      <c r="J874" s="1"/>
      <c r="K874" s="1"/>
      <c r="L874" s="1"/>
      <c r="M874" s="1"/>
      <c r="N874" s="1"/>
      <c r="O874" s="1"/>
      <c r="P874" s="1"/>
      <c r="Q874" s="1"/>
      <c r="R874" s="1"/>
      <c r="S874" s="1"/>
      <c r="T874" s="1"/>
      <c r="U874" s="1"/>
      <c r="V874" s="1"/>
      <c r="W874" s="1"/>
      <c r="X874" s="1"/>
      <c r="Y874" s="1"/>
      <c r="Z874" s="1"/>
    </row>
    <row r="875" spans="1:26">
      <c r="A875" s="1"/>
      <c r="B875" s="1"/>
      <c r="C875" s="1"/>
      <c r="D875" s="429"/>
      <c r="E875" s="33"/>
      <c r="F875" s="1"/>
      <c r="G875" s="1"/>
      <c r="H875" s="110"/>
      <c r="I875" s="110"/>
      <c r="J875" s="1"/>
      <c r="K875" s="1"/>
      <c r="L875" s="1"/>
      <c r="M875" s="1"/>
      <c r="N875" s="1"/>
      <c r="O875" s="1"/>
      <c r="P875" s="1"/>
      <c r="Q875" s="1"/>
      <c r="R875" s="1"/>
      <c r="S875" s="1"/>
      <c r="T875" s="1"/>
      <c r="U875" s="1"/>
      <c r="V875" s="1"/>
      <c r="W875" s="1"/>
      <c r="X875" s="1"/>
      <c r="Y875" s="1"/>
      <c r="Z875" s="1"/>
    </row>
    <row r="876" spans="1:26">
      <c r="A876" s="1"/>
      <c r="B876" s="1"/>
      <c r="C876" s="1"/>
      <c r="D876" s="429"/>
      <c r="E876" s="33"/>
      <c r="F876" s="1"/>
      <c r="G876" s="1"/>
      <c r="H876" s="110"/>
      <c r="I876" s="110"/>
      <c r="J876" s="1"/>
      <c r="K876" s="1"/>
      <c r="L876" s="1"/>
      <c r="M876" s="1"/>
      <c r="N876" s="1"/>
      <c r="O876" s="1"/>
      <c r="P876" s="1"/>
      <c r="Q876" s="1"/>
      <c r="R876" s="1"/>
      <c r="S876" s="1"/>
      <c r="T876" s="1"/>
      <c r="U876" s="1"/>
      <c r="V876" s="1"/>
      <c r="W876" s="1"/>
      <c r="X876" s="1"/>
      <c r="Y876" s="1"/>
      <c r="Z876" s="1"/>
    </row>
    <row r="877" spans="1:26">
      <c r="A877" s="1"/>
      <c r="B877" s="1"/>
      <c r="C877" s="1"/>
      <c r="D877" s="429"/>
      <c r="E877" s="33"/>
      <c r="F877" s="1"/>
      <c r="G877" s="1"/>
      <c r="H877" s="110"/>
      <c r="I877" s="110"/>
      <c r="J877" s="1"/>
      <c r="K877" s="1"/>
      <c r="L877" s="1"/>
      <c r="M877" s="1"/>
      <c r="N877" s="1"/>
      <c r="O877" s="1"/>
      <c r="P877" s="1"/>
      <c r="Q877" s="1"/>
      <c r="R877" s="1"/>
      <c r="S877" s="1"/>
      <c r="T877" s="1"/>
      <c r="U877" s="1"/>
      <c r="V877" s="1"/>
      <c r="W877" s="1"/>
      <c r="X877" s="1"/>
      <c r="Y877" s="1"/>
      <c r="Z877" s="1"/>
    </row>
    <row r="878" spans="1:26">
      <c r="A878" s="1"/>
      <c r="B878" s="1"/>
      <c r="C878" s="1"/>
      <c r="D878" s="429"/>
      <c r="E878" s="33"/>
      <c r="F878" s="1"/>
      <c r="G878" s="1"/>
      <c r="H878" s="110"/>
      <c r="I878" s="110"/>
      <c r="J878" s="1"/>
      <c r="K878" s="1"/>
      <c r="L878" s="1"/>
      <c r="M878" s="1"/>
      <c r="N878" s="1"/>
      <c r="O878" s="1"/>
      <c r="P878" s="1"/>
      <c r="Q878" s="1"/>
      <c r="R878" s="1"/>
      <c r="S878" s="1"/>
      <c r="T878" s="1"/>
      <c r="U878" s="1"/>
      <c r="V878" s="1"/>
      <c r="W878" s="1"/>
      <c r="X878" s="1"/>
      <c r="Y878" s="1"/>
      <c r="Z878" s="1"/>
    </row>
    <row r="879" spans="1:26">
      <c r="A879" s="1"/>
      <c r="B879" s="1"/>
      <c r="C879" s="1"/>
      <c r="D879" s="429"/>
      <c r="E879" s="33"/>
      <c r="F879" s="1"/>
      <c r="G879" s="1"/>
      <c r="H879" s="110"/>
      <c r="I879" s="110"/>
      <c r="J879" s="1"/>
      <c r="K879" s="1"/>
      <c r="L879" s="1"/>
      <c r="M879" s="1"/>
      <c r="N879" s="1"/>
      <c r="O879" s="1"/>
      <c r="P879" s="1"/>
      <c r="Q879" s="1"/>
      <c r="R879" s="1"/>
      <c r="S879" s="1"/>
      <c r="T879" s="1"/>
      <c r="U879" s="1"/>
      <c r="V879" s="1"/>
      <c r="W879" s="1"/>
      <c r="X879" s="1"/>
      <c r="Y879" s="1"/>
      <c r="Z879" s="1"/>
    </row>
    <row r="880" spans="1:26">
      <c r="A880" s="1"/>
      <c r="B880" s="1"/>
      <c r="C880" s="1"/>
      <c r="D880" s="429"/>
      <c r="E880" s="33"/>
      <c r="F880" s="1"/>
      <c r="G880" s="1"/>
      <c r="H880" s="110"/>
      <c r="I880" s="110"/>
      <c r="J880" s="1"/>
      <c r="K880" s="1"/>
      <c r="L880" s="1"/>
      <c r="M880" s="1"/>
      <c r="N880" s="1"/>
      <c r="O880" s="1"/>
      <c r="P880" s="1"/>
      <c r="Q880" s="1"/>
      <c r="R880" s="1"/>
      <c r="S880" s="1"/>
      <c r="T880" s="1"/>
      <c r="U880" s="1"/>
      <c r="V880" s="1"/>
      <c r="W880" s="1"/>
      <c r="X880" s="1"/>
      <c r="Y880" s="1"/>
      <c r="Z880" s="1"/>
    </row>
    <row r="881" spans="1:26">
      <c r="A881" s="1"/>
      <c r="B881" s="1"/>
      <c r="C881" s="1"/>
      <c r="D881" s="429"/>
      <c r="E881" s="33"/>
      <c r="F881" s="1"/>
      <c r="G881" s="1"/>
      <c r="H881" s="110"/>
      <c r="I881" s="110"/>
      <c r="J881" s="1"/>
      <c r="K881" s="1"/>
      <c r="L881" s="1"/>
      <c r="M881" s="1"/>
      <c r="N881" s="1"/>
      <c r="O881" s="1"/>
      <c r="P881" s="1"/>
      <c r="Q881" s="1"/>
      <c r="R881" s="1"/>
      <c r="S881" s="1"/>
      <c r="T881" s="1"/>
      <c r="U881" s="1"/>
      <c r="V881" s="1"/>
      <c r="W881" s="1"/>
      <c r="X881" s="1"/>
      <c r="Y881" s="1"/>
      <c r="Z881" s="1"/>
    </row>
    <row r="882" spans="1:26">
      <c r="A882" s="1"/>
      <c r="B882" s="1"/>
      <c r="C882" s="1"/>
      <c r="D882" s="429"/>
      <c r="E882" s="33"/>
      <c r="F882" s="1"/>
      <c r="G882" s="1"/>
      <c r="H882" s="110"/>
      <c r="I882" s="110"/>
      <c r="J882" s="1"/>
      <c r="K882" s="1"/>
      <c r="L882" s="1"/>
      <c r="M882" s="1"/>
      <c r="N882" s="1"/>
      <c r="O882" s="1"/>
      <c r="P882" s="1"/>
      <c r="Q882" s="1"/>
      <c r="R882" s="1"/>
      <c r="S882" s="1"/>
      <c r="T882" s="1"/>
      <c r="U882" s="1"/>
      <c r="V882" s="1"/>
      <c r="W882" s="1"/>
      <c r="X882" s="1"/>
      <c r="Y882" s="1"/>
      <c r="Z882" s="1"/>
    </row>
    <row r="883" spans="1:26">
      <c r="A883" s="1"/>
      <c r="B883" s="1"/>
      <c r="C883" s="1"/>
      <c r="D883" s="429"/>
      <c r="E883" s="33"/>
      <c r="F883" s="1"/>
      <c r="G883" s="1"/>
      <c r="H883" s="110"/>
      <c r="I883" s="110"/>
      <c r="J883" s="1"/>
      <c r="K883" s="1"/>
      <c r="L883" s="1"/>
      <c r="M883" s="1"/>
      <c r="N883" s="1"/>
      <c r="O883" s="1"/>
      <c r="P883" s="1"/>
      <c r="Q883" s="1"/>
      <c r="R883" s="1"/>
      <c r="S883" s="1"/>
      <c r="T883" s="1"/>
      <c r="U883" s="1"/>
      <c r="V883" s="1"/>
      <c r="W883" s="1"/>
      <c r="X883" s="1"/>
      <c r="Y883" s="1"/>
      <c r="Z883" s="1"/>
    </row>
    <row r="884" spans="1:26">
      <c r="A884" s="1"/>
      <c r="B884" s="1"/>
      <c r="C884" s="1"/>
      <c r="D884" s="429"/>
      <c r="E884" s="33"/>
      <c r="F884" s="1"/>
      <c r="G884" s="1"/>
      <c r="H884" s="110"/>
      <c r="I884" s="110"/>
      <c r="J884" s="1"/>
      <c r="K884" s="1"/>
      <c r="L884" s="1"/>
      <c r="M884" s="1"/>
      <c r="N884" s="1"/>
      <c r="O884" s="1"/>
      <c r="P884" s="1"/>
      <c r="Q884" s="1"/>
      <c r="R884" s="1"/>
      <c r="S884" s="1"/>
      <c r="T884" s="1"/>
      <c r="U884" s="1"/>
      <c r="V884" s="1"/>
      <c r="W884" s="1"/>
      <c r="X884" s="1"/>
      <c r="Y884" s="1"/>
      <c r="Z884" s="1"/>
    </row>
    <row r="885" spans="1:26">
      <c r="A885" s="1"/>
      <c r="B885" s="1"/>
      <c r="C885" s="1"/>
      <c r="D885" s="429"/>
      <c r="E885" s="33"/>
      <c r="F885" s="1"/>
      <c r="G885" s="1"/>
      <c r="H885" s="110"/>
      <c r="I885" s="110"/>
      <c r="J885" s="1"/>
      <c r="K885" s="1"/>
      <c r="L885" s="1"/>
      <c r="M885" s="1"/>
      <c r="N885" s="1"/>
      <c r="O885" s="1"/>
      <c r="P885" s="1"/>
      <c r="Q885" s="1"/>
      <c r="R885" s="1"/>
      <c r="S885" s="1"/>
      <c r="T885" s="1"/>
      <c r="U885" s="1"/>
      <c r="V885" s="1"/>
      <c r="W885" s="1"/>
      <c r="X885" s="1"/>
      <c r="Y885" s="1"/>
      <c r="Z885" s="1"/>
    </row>
    <row r="886" spans="1:26">
      <c r="A886" s="1"/>
      <c r="B886" s="1"/>
      <c r="C886" s="1"/>
      <c r="D886" s="429"/>
      <c r="E886" s="33"/>
      <c r="F886" s="1"/>
      <c r="G886" s="1"/>
      <c r="H886" s="110"/>
      <c r="I886" s="110"/>
      <c r="J886" s="1"/>
      <c r="K886" s="1"/>
      <c r="L886" s="1"/>
      <c r="M886" s="1"/>
      <c r="N886" s="1"/>
      <c r="O886" s="1"/>
      <c r="P886" s="1"/>
      <c r="Q886" s="1"/>
      <c r="R886" s="1"/>
      <c r="S886" s="1"/>
      <c r="T886" s="1"/>
      <c r="U886" s="1"/>
      <c r="V886" s="1"/>
      <c r="W886" s="1"/>
      <c r="X886" s="1"/>
      <c r="Y886" s="1"/>
      <c r="Z886" s="1"/>
    </row>
    <row r="887" spans="1:26">
      <c r="A887" s="1"/>
      <c r="B887" s="1"/>
      <c r="C887" s="1"/>
      <c r="D887" s="429"/>
      <c r="E887" s="33"/>
      <c r="F887" s="1"/>
      <c r="G887" s="1"/>
      <c r="H887" s="110"/>
      <c r="I887" s="110"/>
      <c r="J887" s="1"/>
      <c r="K887" s="1"/>
      <c r="L887" s="1"/>
      <c r="M887" s="1"/>
      <c r="N887" s="1"/>
      <c r="O887" s="1"/>
      <c r="P887" s="1"/>
      <c r="Q887" s="1"/>
      <c r="R887" s="1"/>
      <c r="S887" s="1"/>
      <c r="T887" s="1"/>
      <c r="U887" s="1"/>
      <c r="V887" s="1"/>
      <c r="W887" s="1"/>
      <c r="X887" s="1"/>
      <c r="Y887" s="1"/>
      <c r="Z887" s="1"/>
    </row>
    <row r="888" spans="1:26">
      <c r="A888" s="1"/>
      <c r="B888" s="1"/>
      <c r="C888" s="1"/>
      <c r="D888" s="429"/>
      <c r="E888" s="33"/>
      <c r="F888" s="1"/>
      <c r="G888" s="1"/>
      <c r="H888" s="110"/>
      <c r="I888" s="110"/>
      <c r="J888" s="1"/>
      <c r="K888" s="1"/>
      <c r="L888" s="1"/>
      <c r="M888" s="1"/>
      <c r="N888" s="1"/>
      <c r="O888" s="1"/>
      <c r="P888" s="1"/>
      <c r="Q888" s="1"/>
      <c r="R888" s="1"/>
      <c r="S888" s="1"/>
      <c r="T888" s="1"/>
      <c r="U888" s="1"/>
      <c r="V888" s="1"/>
      <c r="W888" s="1"/>
      <c r="X888" s="1"/>
      <c r="Y888" s="1"/>
      <c r="Z888" s="1"/>
    </row>
    <row r="889" spans="1:26">
      <c r="A889" s="1"/>
      <c r="B889" s="1"/>
      <c r="C889" s="1"/>
      <c r="D889" s="429"/>
      <c r="E889" s="33"/>
      <c r="F889" s="1"/>
      <c r="G889" s="1"/>
      <c r="H889" s="110"/>
      <c r="I889" s="110"/>
      <c r="J889" s="1"/>
      <c r="K889" s="1"/>
      <c r="L889" s="1"/>
      <c r="M889" s="1"/>
      <c r="N889" s="1"/>
      <c r="O889" s="1"/>
      <c r="P889" s="1"/>
      <c r="Q889" s="1"/>
      <c r="R889" s="1"/>
      <c r="S889" s="1"/>
      <c r="T889" s="1"/>
      <c r="U889" s="1"/>
      <c r="V889" s="1"/>
      <c r="W889" s="1"/>
      <c r="X889" s="1"/>
      <c r="Y889" s="1"/>
      <c r="Z889" s="1"/>
    </row>
    <row r="890" spans="1:26">
      <c r="A890" s="1"/>
      <c r="B890" s="1"/>
      <c r="C890" s="1"/>
      <c r="D890" s="429"/>
      <c r="E890" s="33"/>
      <c r="F890" s="1"/>
      <c r="G890" s="1"/>
      <c r="H890" s="110"/>
      <c r="I890" s="110"/>
      <c r="J890" s="1"/>
      <c r="K890" s="1"/>
      <c r="L890" s="1"/>
      <c r="M890" s="1"/>
      <c r="N890" s="1"/>
      <c r="O890" s="1"/>
      <c r="P890" s="1"/>
      <c r="Q890" s="1"/>
      <c r="R890" s="1"/>
      <c r="S890" s="1"/>
      <c r="T890" s="1"/>
      <c r="U890" s="1"/>
      <c r="V890" s="1"/>
      <c r="W890" s="1"/>
      <c r="X890" s="1"/>
      <c r="Y890" s="1"/>
      <c r="Z890" s="1"/>
    </row>
    <row r="891" spans="1:26">
      <c r="A891" s="1"/>
      <c r="B891" s="1"/>
      <c r="C891" s="1"/>
      <c r="D891" s="429"/>
      <c r="E891" s="33"/>
      <c r="F891" s="1"/>
      <c r="G891" s="1"/>
      <c r="H891" s="110"/>
      <c r="I891" s="110"/>
      <c r="J891" s="1"/>
      <c r="K891" s="1"/>
      <c r="L891" s="1"/>
      <c r="M891" s="1"/>
      <c r="N891" s="1"/>
      <c r="O891" s="1"/>
      <c r="P891" s="1"/>
      <c r="Q891" s="1"/>
      <c r="R891" s="1"/>
      <c r="S891" s="1"/>
      <c r="T891" s="1"/>
      <c r="U891" s="1"/>
      <c r="V891" s="1"/>
      <c r="W891" s="1"/>
      <c r="X891" s="1"/>
      <c r="Y891" s="1"/>
      <c r="Z891" s="1"/>
    </row>
    <row r="892" spans="1:26">
      <c r="A892" s="1"/>
      <c r="B892" s="1"/>
      <c r="C892" s="1"/>
      <c r="D892" s="429"/>
      <c r="E892" s="33"/>
      <c r="F892" s="1"/>
      <c r="G892" s="1"/>
      <c r="H892" s="110"/>
      <c r="I892" s="110"/>
      <c r="J892" s="1"/>
      <c r="K892" s="1"/>
      <c r="L892" s="1"/>
      <c r="M892" s="1"/>
      <c r="N892" s="1"/>
      <c r="O892" s="1"/>
      <c r="P892" s="1"/>
      <c r="Q892" s="1"/>
      <c r="R892" s="1"/>
      <c r="S892" s="1"/>
      <c r="T892" s="1"/>
      <c r="U892" s="1"/>
      <c r="V892" s="1"/>
      <c r="W892" s="1"/>
      <c r="X892" s="1"/>
      <c r="Y892" s="1"/>
      <c r="Z892" s="1"/>
    </row>
    <row r="893" spans="1:26">
      <c r="A893" s="1"/>
      <c r="B893" s="1"/>
      <c r="C893" s="1"/>
      <c r="D893" s="429"/>
      <c r="E893" s="33"/>
      <c r="F893" s="1"/>
      <c r="G893" s="1"/>
      <c r="H893" s="110"/>
      <c r="I893" s="110"/>
      <c r="J893" s="1"/>
      <c r="K893" s="1"/>
      <c r="L893" s="1"/>
      <c r="M893" s="1"/>
      <c r="N893" s="1"/>
      <c r="O893" s="1"/>
      <c r="P893" s="1"/>
      <c r="Q893" s="1"/>
      <c r="R893" s="1"/>
      <c r="S893" s="1"/>
      <c r="T893" s="1"/>
      <c r="U893" s="1"/>
      <c r="V893" s="1"/>
      <c r="W893" s="1"/>
      <c r="X893" s="1"/>
      <c r="Y893" s="1"/>
      <c r="Z893" s="1"/>
    </row>
    <row r="894" spans="1:26">
      <c r="A894" s="1"/>
      <c r="B894" s="1"/>
      <c r="C894" s="1"/>
      <c r="D894" s="429"/>
      <c r="E894" s="33"/>
      <c r="F894" s="1"/>
      <c r="G894" s="1"/>
      <c r="H894" s="110"/>
      <c r="I894" s="110"/>
      <c r="J894" s="1"/>
      <c r="K894" s="1"/>
      <c r="L894" s="1"/>
      <c r="M894" s="1"/>
      <c r="N894" s="1"/>
      <c r="O894" s="1"/>
      <c r="P894" s="1"/>
      <c r="Q894" s="1"/>
      <c r="R894" s="1"/>
      <c r="S894" s="1"/>
      <c r="T894" s="1"/>
      <c r="U894" s="1"/>
      <c r="V894" s="1"/>
      <c r="W894" s="1"/>
      <c r="X894" s="1"/>
      <c r="Y894" s="1"/>
      <c r="Z894" s="1"/>
    </row>
    <row r="895" spans="1:26">
      <c r="A895" s="1"/>
      <c r="B895" s="1"/>
      <c r="C895" s="1"/>
      <c r="D895" s="429"/>
      <c r="E895" s="33"/>
      <c r="F895" s="1"/>
      <c r="G895" s="1"/>
      <c r="H895" s="110"/>
      <c r="I895" s="110"/>
      <c r="J895" s="1"/>
      <c r="K895" s="1"/>
      <c r="L895" s="1"/>
      <c r="M895" s="1"/>
      <c r="N895" s="1"/>
      <c r="O895" s="1"/>
      <c r="P895" s="1"/>
      <c r="Q895" s="1"/>
      <c r="R895" s="1"/>
      <c r="S895" s="1"/>
      <c r="T895" s="1"/>
      <c r="U895" s="1"/>
      <c r="V895" s="1"/>
      <c r="W895" s="1"/>
      <c r="X895" s="1"/>
      <c r="Y895" s="1"/>
      <c r="Z895" s="1"/>
    </row>
    <row r="896" spans="1:26">
      <c r="A896" s="1"/>
      <c r="B896" s="1"/>
      <c r="C896" s="1"/>
      <c r="D896" s="429"/>
      <c r="E896" s="33"/>
      <c r="F896" s="1"/>
      <c r="G896" s="1"/>
      <c r="H896" s="110"/>
      <c r="I896" s="110"/>
      <c r="J896" s="1"/>
      <c r="K896" s="1"/>
      <c r="L896" s="1"/>
      <c r="M896" s="1"/>
      <c r="N896" s="1"/>
      <c r="O896" s="1"/>
      <c r="P896" s="1"/>
      <c r="Q896" s="1"/>
      <c r="R896" s="1"/>
      <c r="S896" s="1"/>
      <c r="T896" s="1"/>
      <c r="U896" s="1"/>
      <c r="V896" s="1"/>
      <c r="W896" s="1"/>
      <c r="X896" s="1"/>
      <c r="Y896" s="1"/>
      <c r="Z896" s="1"/>
    </row>
    <row r="897" spans="1:26">
      <c r="A897" s="1"/>
      <c r="B897" s="1"/>
      <c r="C897" s="1"/>
      <c r="D897" s="429"/>
      <c r="E897" s="33"/>
      <c r="F897" s="1"/>
      <c r="G897" s="1"/>
      <c r="H897" s="110"/>
      <c r="I897" s="110"/>
      <c r="J897" s="1"/>
      <c r="K897" s="1"/>
      <c r="L897" s="1"/>
      <c r="M897" s="1"/>
      <c r="N897" s="1"/>
      <c r="O897" s="1"/>
      <c r="P897" s="1"/>
      <c r="Q897" s="1"/>
      <c r="R897" s="1"/>
      <c r="S897" s="1"/>
      <c r="T897" s="1"/>
      <c r="U897" s="1"/>
      <c r="V897" s="1"/>
      <c r="W897" s="1"/>
      <c r="X897" s="1"/>
      <c r="Y897" s="1"/>
      <c r="Z897" s="1"/>
    </row>
    <row r="898" spans="1:26">
      <c r="A898" s="1"/>
      <c r="B898" s="1"/>
      <c r="C898" s="1"/>
      <c r="D898" s="429"/>
      <c r="E898" s="33"/>
      <c r="F898" s="1"/>
      <c r="G898" s="1"/>
      <c r="H898" s="110"/>
      <c r="I898" s="110"/>
      <c r="J898" s="1"/>
      <c r="K898" s="1"/>
      <c r="L898" s="1"/>
      <c r="M898" s="1"/>
      <c r="N898" s="1"/>
      <c r="O898" s="1"/>
      <c r="P898" s="1"/>
      <c r="Q898" s="1"/>
      <c r="R898" s="1"/>
      <c r="S898" s="1"/>
      <c r="T898" s="1"/>
      <c r="U898" s="1"/>
      <c r="V898" s="1"/>
      <c r="W898" s="1"/>
      <c r="X898" s="1"/>
      <c r="Y898" s="1"/>
      <c r="Z898" s="1"/>
    </row>
    <row r="899" spans="1:26">
      <c r="A899" s="1"/>
      <c r="B899" s="1"/>
      <c r="C899" s="1"/>
      <c r="D899" s="429"/>
      <c r="E899" s="33"/>
      <c r="F899" s="1"/>
      <c r="G899" s="1"/>
      <c r="H899" s="110"/>
      <c r="I899" s="110"/>
      <c r="J899" s="1"/>
      <c r="K899" s="1"/>
      <c r="L899" s="1"/>
      <c r="M899" s="1"/>
      <c r="N899" s="1"/>
      <c r="O899" s="1"/>
      <c r="P899" s="1"/>
      <c r="Q899" s="1"/>
      <c r="R899" s="1"/>
      <c r="S899" s="1"/>
      <c r="T899" s="1"/>
      <c r="U899" s="1"/>
      <c r="V899" s="1"/>
      <c r="W899" s="1"/>
      <c r="X899" s="1"/>
      <c r="Y899" s="1"/>
      <c r="Z899" s="1"/>
    </row>
    <row r="900" spans="1:26">
      <c r="A900" s="1"/>
      <c r="B900" s="1"/>
      <c r="C900" s="1"/>
      <c r="D900" s="429"/>
      <c r="E900" s="33"/>
      <c r="F900" s="1"/>
      <c r="G900" s="1"/>
      <c r="H900" s="110"/>
      <c r="I900" s="110"/>
      <c r="J900" s="1"/>
      <c r="K900" s="1"/>
      <c r="L900" s="1"/>
      <c r="M900" s="1"/>
      <c r="N900" s="1"/>
      <c r="O900" s="1"/>
      <c r="P900" s="1"/>
      <c r="Q900" s="1"/>
      <c r="R900" s="1"/>
      <c r="S900" s="1"/>
      <c r="T900" s="1"/>
      <c r="U900" s="1"/>
      <c r="V900" s="1"/>
      <c r="W900" s="1"/>
      <c r="X900" s="1"/>
      <c r="Y900" s="1"/>
      <c r="Z900" s="1"/>
    </row>
    <row r="901" spans="1:26">
      <c r="A901" s="1"/>
      <c r="B901" s="1"/>
      <c r="C901" s="1"/>
      <c r="D901" s="429"/>
      <c r="E901" s="33"/>
      <c r="F901" s="1"/>
      <c r="G901" s="1"/>
      <c r="H901" s="110"/>
      <c r="I901" s="110"/>
      <c r="J901" s="1"/>
      <c r="K901" s="1"/>
      <c r="L901" s="1"/>
      <c r="M901" s="1"/>
      <c r="N901" s="1"/>
      <c r="O901" s="1"/>
      <c r="P901" s="1"/>
      <c r="Q901" s="1"/>
      <c r="R901" s="1"/>
      <c r="S901" s="1"/>
      <c r="T901" s="1"/>
      <c r="U901" s="1"/>
      <c r="V901" s="1"/>
      <c r="W901" s="1"/>
      <c r="X901" s="1"/>
      <c r="Y901" s="1"/>
      <c r="Z901" s="1"/>
    </row>
    <row r="902" spans="1:26">
      <c r="A902" s="1"/>
      <c r="B902" s="1"/>
      <c r="C902" s="1"/>
      <c r="D902" s="429"/>
      <c r="E902" s="33"/>
      <c r="F902" s="1"/>
      <c r="G902" s="1"/>
      <c r="H902" s="110"/>
      <c r="I902" s="110"/>
      <c r="J902" s="1"/>
      <c r="K902" s="1"/>
      <c r="L902" s="1"/>
      <c r="M902" s="1"/>
      <c r="N902" s="1"/>
      <c r="O902" s="1"/>
      <c r="P902" s="1"/>
      <c r="Q902" s="1"/>
      <c r="R902" s="1"/>
      <c r="S902" s="1"/>
      <c r="T902" s="1"/>
      <c r="U902" s="1"/>
      <c r="V902" s="1"/>
      <c r="W902" s="1"/>
      <c r="X902" s="1"/>
      <c r="Y902" s="1"/>
      <c r="Z902" s="1"/>
    </row>
    <row r="903" spans="1:26">
      <c r="A903" s="1"/>
      <c r="B903" s="1"/>
      <c r="C903" s="1"/>
      <c r="D903" s="429"/>
      <c r="E903" s="33"/>
      <c r="F903" s="1"/>
      <c r="G903" s="1"/>
      <c r="H903" s="110"/>
      <c r="I903" s="110"/>
      <c r="J903" s="1"/>
      <c r="K903" s="1"/>
      <c r="L903" s="1"/>
      <c r="M903" s="1"/>
      <c r="N903" s="1"/>
      <c r="O903" s="1"/>
      <c r="P903" s="1"/>
      <c r="Q903" s="1"/>
      <c r="R903" s="1"/>
      <c r="S903" s="1"/>
      <c r="T903" s="1"/>
      <c r="U903" s="1"/>
      <c r="V903" s="1"/>
      <c r="W903" s="1"/>
      <c r="X903" s="1"/>
      <c r="Y903" s="1"/>
      <c r="Z903" s="1"/>
    </row>
    <row r="904" spans="1:26">
      <c r="A904" s="1"/>
      <c r="B904" s="1"/>
      <c r="C904" s="1"/>
      <c r="D904" s="429"/>
      <c r="E904" s="33"/>
      <c r="F904" s="1"/>
      <c r="G904" s="1"/>
      <c r="H904" s="110"/>
      <c r="I904" s="110"/>
      <c r="J904" s="1"/>
      <c r="K904" s="1"/>
      <c r="L904" s="1"/>
      <c r="M904" s="1"/>
      <c r="N904" s="1"/>
      <c r="O904" s="1"/>
      <c r="P904" s="1"/>
      <c r="Q904" s="1"/>
      <c r="R904" s="1"/>
      <c r="S904" s="1"/>
      <c r="T904" s="1"/>
      <c r="U904" s="1"/>
      <c r="V904" s="1"/>
      <c r="W904" s="1"/>
      <c r="X904" s="1"/>
      <c r="Y904" s="1"/>
      <c r="Z904" s="1"/>
    </row>
    <row r="905" spans="1:26">
      <c r="A905" s="1"/>
      <c r="B905" s="1"/>
      <c r="C905" s="1"/>
      <c r="D905" s="429"/>
      <c r="E905" s="33"/>
      <c r="F905" s="1"/>
      <c r="G905" s="1"/>
      <c r="H905" s="110"/>
      <c r="I905" s="110"/>
      <c r="J905" s="1"/>
      <c r="K905" s="1"/>
      <c r="L905" s="1"/>
      <c r="M905" s="1"/>
      <c r="N905" s="1"/>
      <c r="O905" s="1"/>
      <c r="P905" s="1"/>
      <c r="Q905" s="1"/>
      <c r="R905" s="1"/>
      <c r="S905" s="1"/>
      <c r="T905" s="1"/>
      <c r="U905" s="1"/>
      <c r="V905" s="1"/>
      <c r="W905" s="1"/>
      <c r="X905" s="1"/>
      <c r="Y905" s="1"/>
      <c r="Z905" s="1"/>
    </row>
    <row r="906" spans="1:26">
      <c r="A906" s="1"/>
      <c r="B906" s="1"/>
      <c r="C906" s="1"/>
      <c r="D906" s="429"/>
      <c r="E906" s="33"/>
      <c r="F906" s="1"/>
      <c r="G906" s="1"/>
      <c r="H906" s="110"/>
      <c r="I906" s="110"/>
      <c r="J906" s="1"/>
      <c r="K906" s="1"/>
      <c r="L906" s="1"/>
      <c r="M906" s="1"/>
      <c r="N906" s="1"/>
      <c r="O906" s="1"/>
      <c r="P906" s="1"/>
      <c r="Q906" s="1"/>
      <c r="R906" s="1"/>
      <c r="S906" s="1"/>
      <c r="T906" s="1"/>
      <c r="U906" s="1"/>
      <c r="V906" s="1"/>
      <c r="W906" s="1"/>
      <c r="X906" s="1"/>
      <c r="Y906" s="1"/>
      <c r="Z906" s="1"/>
    </row>
    <row r="907" spans="1:26">
      <c r="A907" s="1"/>
      <c r="B907" s="1"/>
      <c r="C907" s="1"/>
      <c r="D907" s="429"/>
      <c r="E907" s="33"/>
      <c r="F907" s="1"/>
      <c r="G907" s="1"/>
      <c r="H907" s="110"/>
      <c r="I907" s="110"/>
      <c r="J907" s="1"/>
      <c r="K907" s="1"/>
      <c r="L907" s="1"/>
      <c r="M907" s="1"/>
      <c r="N907" s="1"/>
      <c r="O907" s="1"/>
      <c r="P907" s="1"/>
      <c r="Q907" s="1"/>
      <c r="R907" s="1"/>
      <c r="S907" s="1"/>
      <c r="T907" s="1"/>
      <c r="U907" s="1"/>
      <c r="V907" s="1"/>
      <c r="W907" s="1"/>
      <c r="X907" s="1"/>
      <c r="Y907" s="1"/>
      <c r="Z907" s="1"/>
    </row>
    <row r="908" spans="1:26">
      <c r="A908" s="1"/>
      <c r="B908" s="1"/>
      <c r="C908" s="1"/>
      <c r="D908" s="429"/>
      <c r="E908" s="33"/>
      <c r="F908" s="1"/>
      <c r="G908" s="1"/>
      <c r="H908" s="110"/>
      <c r="I908" s="110"/>
      <c r="J908" s="1"/>
      <c r="K908" s="1"/>
      <c r="L908" s="1"/>
      <c r="M908" s="1"/>
      <c r="N908" s="1"/>
      <c r="O908" s="1"/>
      <c r="P908" s="1"/>
      <c r="Q908" s="1"/>
      <c r="R908" s="1"/>
      <c r="S908" s="1"/>
      <c r="T908" s="1"/>
      <c r="U908" s="1"/>
      <c r="V908" s="1"/>
      <c r="W908" s="1"/>
      <c r="X908" s="1"/>
      <c r="Y908" s="1"/>
      <c r="Z908" s="1"/>
    </row>
    <row r="909" spans="1:26">
      <c r="A909" s="1"/>
      <c r="B909" s="1"/>
      <c r="C909" s="1"/>
      <c r="D909" s="429"/>
      <c r="E909" s="33"/>
      <c r="F909" s="1"/>
      <c r="G909" s="1"/>
      <c r="H909" s="110"/>
      <c r="I909" s="110"/>
      <c r="J909" s="1"/>
      <c r="K909" s="1"/>
      <c r="L909" s="1"/>
      <c r="M909" s="1"/>
      <c r="N909" s="1"/>
      <c r="O909" s="1"/>
      <c r="P909" s="1"/>
      <c r="Q909" s="1"/>
      <c r="R909" s="1"/>
      <c r="S909" s="1"/>
      <c r="T909" s="1"/>
      <c r="U909" s="1"/>
      <c r="V909" s="1"/>
      <c r="W909" s="1"/>
      <c r="X909" s="1"/>
      <c r="Y909" s="1"/>
      <c r="Z909" s="1"/>
    </row>
    <row r="910" spans="1:26">
      <c r="A910" s="1"/>
      <c r="B910" s="1"/>
      <c r="C910" s="1"/>
      <c r="D910" s="429"/>
      <c r="E910" s="33"/>
      <c r="F910" s="1"/>
      <c r="G910" s="1"/>
      <c r="H910" s="110"/>
      <c r="I910" s="110"/>
      <c r="J910" s="1"/>
      <c r="K910" s="1"/>
      <c r="L910" s="1"/>
      <c r="M910" s="1"/>
      <c r="N910" s="1"/>
      <c r="O910" s="1"/>
      <c r="P910" s="1"/>
      <c r="Q910" s="1"/>
      <c r="R910" s="1"/>
      <c r="S910" s="1"/>
      <c r="T910" s="1"/>
      <c r="U910" s="1"/>
      <c r="V910" s="1"/>
      <c r="W910" s="1"/>
      <c r="X910" s="1"/>
      <c r="Y910" s="1"/>
      <c r="Z910" s="1"/>
    </row>
    <row r="911" spans="1:26">
      <c r="A911" s="1"/>
      <c r="B911" s="1"/>
      <c r="C911" s="1"/>
      <c r="D911" s="429"/>
      <c r="E911" s="33"/>
      <c r="F911" s="1"/>
      <c r="G911" s="1"/>
      <c r="H911" s="110"/>
      <c r="I911" s="110"/>
      <c r="J911" s="1"/>
      <c r="K911" s="1"/>
      <c r="L911" s="1"/>
      <c r="M911" s="1"/>
      <c r="N911" s="1"/>
      <c r="O911" s="1"/>
      <c r="P911" s="1"/>
      <c r="Q911" s="1"/>
      <c r="R911" s="1"/>
      <c r="S911" s="1"/>
      <c r="T911" s="1"/>
      <c r="U911" s="1"/>
      <c r="V911" s="1"/>
      <c r="W911" s="1"/>
      <c r="X911" s="1"/>
      <c r="Y911" s="1"/>
      <c r="Z911" s="1"/>
    </row>
    <row r="912" spans="1:26">
      <c r="A912" s="1"/>
      <c r="B912" s="1"/>
      <c r="C912" s="1"/>
      <c r="D912" s="429"/>
      <c r="E912" s="33"/>
      <c r="F912" s="1"/>
      <c r="G912" s="1"/>
      <c r="H912" s="110"/>
      <c r="I912" s="110"/>
      <c r="J912" s="1"/>
      <c r="K912" s="1"/>
      <c r="L912" s="1"/>
      <c r="M912" s="1"/>
      <c r="N912" s="1"/>
      <c r="O912" s="1"/>
      <c r="P912" s="1"/>
      <c r="Q912" s="1"/>
      <c r="R912" s="1"/>
      <c r="S912" s="1"/>
      <c r="T912" s="1"/>
      <c r="U912" s="1"/>
      <c r="V912" s="1"/>
      <c r="W912" s="1"/>
      <c r="X912" s="1"/>
      <c r="Y912" s="1"/>
      <c r="Z912" s="1"/>
    </row>
    <row r="913" spans="1:26">
      <c r="A913" s="1"/>
      <c r="B913" s="1"/>
      <c r="C913" s="1"/>
      <c r="D913" s="429"/>
      <c r="E913" s="33"/>
      <c r="F913" s="1"/>
      <c r="G913" s="1"/>
      <c r="H913" s="110"/>
      <c r="I913" s="110"/>
      <c r="J913" s="1"/>
      <c r="K913" s="1"/>
      <c r="L913" s="1"/>
      <c r="M913" s="1"/>
      <c r="N913" s="1"/>
      <c r="O913" s="1"/>
      <c r="P913" s="1"/>
      <c r="Q913" s="1"/>
      <c r="R913" s="1"/>
      <c r="S913" s="1"/>
      <c r="T913" s="1"/>
      <c r="U913" s="1"/>
      <c r="V913" s="1"/>
      <c r="W913" s="1"/>
      <c r="X913" s="1"/>
      <c r="Y913" s="1"/>
      <c r="Z913" s="1"/>
    </row>
    <row r="914" spans="1:26">
      <c r="A914" s="1"/>
      <c r="B914" s="1"/>
      <c r="C914" s="1"/>
      <c r="D914" s="429"/>
      <c r="E914" s="33"/>
      <c r="F914" s="1"/>
      <c r="G914" s="1"/>
      <c r="H914" s="110"/>
      <c r="I914" s="110"/>
      <c r="J914" s="1"/>
      <c r="K914" s="1"/>
      <c r="L914" s="1"/>
      <c r="M914" s="1"/>
      <c r="N914" s="1"/>
      <c r="O914" s="1"/>
      <c r="P914" s="1"/>
      <c r="Q914" s="1"/>
      <c r="R914" s="1"/>
      <c r="S914" s="1"/>
      <c r="T914" s="1"/>
      <c r="U914" s="1"/>
      <c r="V914" s="1"/>
      <c r="W914" s="1"/>
      <c r="X914" s="1"/>
      <c r="Y914" s="1"/>
      <c r="Z914" s="1"/>
    </row>
    <row r="915" spans="1:26">
      <c r="A915" s="1"/>
      <c r="B915" s="1"/>
      <c r="C915" s="1"/>
      <c r="D915" s="429"/>
      <c r="E915" s="33"/>
      <c r="F915" s="1"/>
      <c r="G915" s="1"/>
      <c r="H915" s="110"/>
      <c r="I915" s="110"/>
      <c r="J915" s="1"/>
      <c r="K915" s="1"/>
      <c r="L915" s="1"/>
      <c r="M915" s="1"/>
      <c r="N915" s="1"/>
      <c r="O915" s="1"/>
      <c r="P915" s="1"/>
      <c r="Q915" s="1"/>
      <c r="R915" s="1"/>
      <c r="S915" s="1"/>
      <c r="T915" s="1"/>
      <c r="U915" s="1"/>
      <c r="V915" s="1"/>
      <c r="W915" s="1"/>
      <c r="X915" s="1"/>
      <c r="Y915" s="1"/>
      <c r="Z915" s="1"/>
    </row>
    <row r="916" spans="1:26">
      <c r="A916" s="1"/>
      <c r="B916" s="1"/>
      <c r="C916" s="1"/>
      <c r="D916" s="429"/>
      <c r="E916" s="33"/>
      <c r="F916" s="1"/>
      <c r="G916" s="1"/>
      <c r="H916" s="110"/>
      <c r="I916" s="110"/>
      <c r="J916" s="1"/>
      <c r="K916" s="1"/>
      <c r="L916" s="1"/>
      <c r="M916" s="1"/>
      <c r="N916" s="1"/>
      <c r="O916" s="1"/>
      <c r="P916" s="1"/>
      <c r="Q916" s="1"/>
      <c r="R916" s="1"/>
      <c r="S916" s="1"/>
      <c r="T916" s="1"/>
      <c r="U916" s="1"/>
      <c r="V916" s="1"/>
      <c r="W916" s="1"/>
      <c r="X916" s="1"/>
      <c r="Y916" s="1"/>
      <c r="Z916" s="1"/>
    </row>
    <row r="917" spans="1:26">
      <c r="A917" s="1"/>
      <c r="B917" s="1"/>
      <c r="C917" s="1"/>
      <c r="D917" s="429"/>
      <c r="E917" s="33"/>
      <c r="F917" s="1"/>
      <c r="G917" s="1"/>
      <c r="H917" s="110"/>
      <c r="I917" s="110"/>
      <c r="J917" s="1"/>
      <c r="K917" s="1"/>
      <c r="L917" s="1"/>
      <c r="M917" s="1"/>
      <c r="N917" s="1"/>
      <c r="O917" s="1"/>
      <c r="P917" s="1"/>
      <c r="Q917" s="1"/>
      <c r="R917" s="1"/>
      <c r="S917" s="1"/>
      <c r="T917" s="1"/>
      <c r="U917" s="1"/>
      <c r="V917" s="1"/>
      <c r="W917" s="1"/>
      <c r="X917" s="1"/>
      <c r="Y917" s="1"/>
      <c r="Z917" s="1"/>
    </row>
    <row r="918" spans="1:26">
      <c r="A918" s="1"/>
      <c r="B918" s="1"/>
      <c r="C918" s="1"/>
      <c r="D918" s="429"/>
      <c r="E918" s="33"/>
      <c r="F918" s="1"/>
      <c r="G918" s="1"/>
      <c r="H918" s="110"/>
      <c r="I918" s="110"/>
      <c r="J918" s="1"/>
      <c r="K918" s="1"/>
      <c r="L918" s="1"/>
      <c r="M918" s="1"/>
      <c r="N918" s="1"/>
      <c r="O918" s="1"/>
      <c r="P918" s="1"/>
      <c r="Q918" s="1"/>
      <c r="R918" s="1"/>
      <c r="S918" s="1"/>
      <c r="T918" s="1"/>
      <c r="U918" s="1"/>
      <c r="V918" s="1"/>
      <c r="W918" s="1"/>
      <c r="X918" s="1"/>
      <c r="Y918" s="1"/>
      <c r="Z918" s="1"/>
    </row>
    <row r="919" spans="1:26">
      <c r="A919" s="1"/>
      <c r="B919" s="1"/>
      <c r="C919" s="1"/>
      <c r="D919" s="429"/>
      <c r="E919" s="33"/>
      <c r="F919" s="1"/>
      <c r="G919" s="1"/>
      <c r="H919" s="110"/>
      <c r="I919" s="110"/>
      <c r="J919" s="1"/>
      <c r="K919" s="1"/>
      <c r="L919" s="1"/>
      <c r="M919" s="1"/>
      <c r="N919" s="1"/>
      <c r="O919" s="1"/>
      <c r="P919" s="1"/>
      <c r="Q919" s="1"/>
      <c r="R919" s="1"/>
      <c r="S919" s="1"/>
      <c r="T919" s="1"/>
      <c r="U919" s="1"/>
      <c r="V919" s="1"/>
      <c r="W919" s="1"/>
      <c r="X919" s="1"/>
      <c r="Y919" s="1"/>
      <c r="Z919" s="1"/>
    </row>
    <row r="920" spans="1:26">
      <c r="A920" s="1"/>
      <c r="B920" s="1"/>
      <c r="C920" s="1"/>
      <c r="D920" s="429"/>
      <c r="E920" s="33"/>
      <c r="F920" s="1"/>
      <c r="G920" s="1"/>
      <c r="H920" s="110"/>
      <c r="I920" s="110"/>
      <c r="J920" s="1"/>
      <c r="K920" s="1"/>
      <c r="L920" s="1"/>
      <c r="M920" s="1"/>
      <c r="N920" s="1"/>
      <c r="O920" s="1"/>
      <c r="P920" s="1"/>
      <c r="Q920" s="1"/>
      <c r="R920" s="1"/>
      <c r="S920" s="1"/>
      <c r="T920" s="1"/>
      <c r="U920" s="1"/>
      <c r="V920" s="1"/>
      <c r="W920" s="1"/>
      <c r="X920" s="1"/>
      <c r="Y920" s="1"/>
      <c r="Z920" s="1"/>
    </row>
    <row r="921" spans="1:26">
      <c r="A921" s="1"/>
      <c r="B921" s="1"/>
      <c r="C921" s="1"/>
      <c r="D921" s="429"/>
      <c r="E921" s="33"/>
      <c r="F921" s="1"/>
      <c r="G921" s="1"/>
      <c r="H921" s="110"/>
      <c r="I921" s="110"/>
      <c r="J921" s="1"/>
      <c r="K921" s="1"/>
      <c r="L921" s="1"/>
      <c r="M921" s="1"/>
      <c r="N921" s="1"/>
      <c r="O921" s="1"/>
      <c r="P921" s="1"/>
      <c r="Q921" s="1"/>
      <c r="R921" s="1"/>
      <c r="S921" s="1"/>
      <c r="T921" s="1"/>
      <c r="U921" s="1"/>
      <c r="V921" s="1"/>
      <c r="W921" s="1"/>
      <c r="X921" s="1"/>
      <c r="Y921" s="1"/>
      <c r="Z921" s="1"/>
    </row>
    <row r="922" spans="1:26">
      <c r="A922" s="1"/>
      <c r="B922" s="1"/>
      <c r="C922" s="1"/>
      <c r="D922" s="429"/>
      <c r="E922" s="33"/>
      <c r="F922" s="1"/>
      <c r="G922" s="1"/>
      <c r="H922" s="110"/>
      <c r="I922" s="110"/>
      <c r="J922" s="1"/>
      <c r="K922" s="1"/>
      <c r="L922" s="1"/>
      <c r="M922" s="1"/>
      <c r="N922" s="1"/>
      <c r="O922" s="1"/>
      <c r="P922" s="1"/>
      <c r="Q922" s="1"/>
      <c r="R922" s="1"/>
      <c r="S922" s="1"/>
      <c r="T922" s="1"/>
      <c r="U922" s="1"/>
      <c r="V922" s="1"/>
      <c r="W922" s="1"/>
      <c r="X922" s="1"/>
      <c r="Y922" s="1"/>
      <c r="Z922" s="1"/>
    </row>
    <row r="923" spans="1:26">
      <c r="A923" s="1"/>
      <c r="B923" s="1"/>
      <c r="C923" s="1"/>
      <c r="D923" s="429"/>
      <c r="E923" s="33"/>
      <c r="F923" s="1"/>
      <c r="G923" s="1"/>
      <c r="H923" s="110"/>
      <c r="I923" s="110"/>
      <c r="J923" s="1"/>
      <c r="K923" s="1"/>
      <c r="L923" s="1"/>
      <c r="M923" s="1"/>
      <c r="N923" s="1"/>
      <c r="O923" s="1"/>
      <c r="P923" s="1"/>
      <c r="Q923" s="1"/>
      <c r="R923" s="1"/>
      <c r="S923" s="1"/>
      <c r="T923" s="1"/>
      <c r="U923" s="1"/>
      <c r="V923" s="1"/>
      <c r="W923" s="1"/>
      <c r="X923" s="1"/>
      <c r="Y923" s="1"/>
      <c r="Z923" s="1"/>
    </row>
    <row r="924" spans="1:26">
      <c r="A924" s="1"/>
      <c r="B924" s="1"/>
      <c r="C924" s="1"/>
      <c r="D924" s="429"/>
      <c r="E924" s="33"/>
      <c r="F924" s="1"/>
      <c r="G924" s="1"/>
      <c r="H924" s="110"/>
      <c r="I924" s="110"/>
      <c r="J924" s="1"/>
      <c r="K924" s="1"/>
      <c r="L924" s="1"/>
      <c r="M924" s="1"/>
      <c r="N924" s="1"/>
      <c r="O924" s="1"/>
      <c r="P924" s="1"/>
      <c r="Q924" s="1"/>
      <c r="R924" s="1"/>
      <c r="S924" s="1"/>
      <c r="T924" s="1"/>
      <c r="U924" s="1"/>
      <c r="V924" s="1"/>
      <c r="W924" s="1"/>
      <c r="X924" s="1"/>
      <c r="Y924" s="1"/>
      <c r="Z924" s="1"/>
    </row>
    <row r="925" spans="1:26">
      <c r="A925" s="1"/>
      <c r="B925" s="1"/>
      <c r="C925" s="1"/>
      <c r="D925" s="429"/>
      <c r="E925" s="33"/>
      <c r="F925" s="1"/>
      <c r="G925" s="1"/>
      <c r="H925" s="110"/>
      <c r="I925" s="110"/>
      <c r="J925" s="1"/>
      <c r="K925" s="1"/>
      <c r="L925" s="1"/>
      <c r="M925" s="1"/>
      <c r="N925" s="1"/>
      <c r="O925" s="1"/>
      <c r="P925" s="1"/>
      <c r="Q925" s="1"/>
      <c r="R925" s="1"/>
      <c r="S925" s="1"/>
      <c r="T925" s="1"/>
      <c r="U925" s="1"/>
      <c r="V925" s="1"/>
      <c r="W925" s="1"/>
      <c r="X925" s="1"/>
      <c r="Y925" s="1"/>
      <c r="Z925" s="1"/>
    </row>
    <row r="926" spans="1:26">
      <c r="A926" s="1"/>
      <c r="B926" s="1"/>
      <c r="C926" s="1"/>
      <c r="D926" s="429"/>
      <c r="E926" s="33"/>
      <c r="F926" s="1"/>
      <c r="G926" s="1"/>
      <c r="H926" s="110"/>
      <c r="I926" s="110"/>
      <c r="J926" s="1"/>
      <c r="K926" s="1"/>
      <c r="L926" s="1"/>
      <c r="M926" s="1"/>
      <c r="N926" s="1"/>
      <c r="O926" s="1"/>
      <c r="P926" s="1"/>
      <c r="Q926" s="1"/>
      <c r="R926" s="1"/>
      <c r="S926" s="1"/>
      <c r="T926" s="1"/>
      <c r="U926" s="1"/>
      <c r="V926" s="1"/>
      <c r="W926" s="1"/>
      <c r="X926" s="1"/>
      <c r="Y926" s="1"/>
      <c r="Z926" s="1"/>
    </row>
    <row r="927" spans="1:26">
      <c r="A927" s="1"/>
      <c r="B927" s="1"/>
      <c r="C927" s="1"/>
      <c r="D927" s="429"/>
      <c r="E927" s="33"/>
      <c r="F927" s="1"/>
      <c r="G927" s="1"/>
      <c r="H927" s="110"/>
      <c r="I927" s="110"/>
      <c r="J927" s="1"/>
      <c r="K927" s="1"/>
      <c r="L927" s="1"/>
      <c r="M927" s="1"/>
      <c r="N927" s="1"/>
      <c r="O927" s="1"/>
      <c r="P927" s="1"/>
      <c r="Q927" s="1"/>
      <c r="R927" s="1"/>
      <c r="S927" s="1"/>
      <c r="T927" s="1"/>
      <c r="U927" s="1"/>
      <c r="V927" s="1"/>
      <c r="W927" s="1"/>
      <c r="X927" s="1"/>
      <c r="Y927" s="1"/>
      <c r="Z927" s="1"/>
    </row>
    <row r="928" spans="1:26">
      <c r="A928" s="1"/>
      <c r="B928" s="1"/>
      <c r="C928" s="1"/>
      <c r="D928" s="429"/>
      <c r="E928" s="33"/>
      <c r="F928" s="1"/>
      <c r="G928" s="1"/>
      <c r="H928" s="110"/>
      <c r="I928" s="110"/>
      <c r="J928" s="1"/>
      <c r="K928" s="1"/>
      <c r="L928" s="1"/>
      <c r="M928" s="1"/>
      <c r="N928" s="1"/>
      <c r="O928" s="1"/>
      <c r="P928" s="1"/>
      <c r="Q928" s="1"/>
      <c r="R928" s="1"/>
      <c r="S928" s="1"/>
      <c r="T928" s="1"/>
      <c r="U928" s="1"/>
      <c r="V928" s="1"/>
      <c r="W928" s="1"/>
      <c r="X928" s="1"/>
      <c r="Y928" s="1"/>
      <c r="Z928" s="1"/>
    </row>
    <row r="929" spans="1:26">
      <c r="A929" s="1"/>
      <c r="B929" s="1"/>
      <c r="C929" s="1"/>
      <c r="D929" s="429"/>
      <c r="E929" s="33"/>
      <c r="F929" s="1"/>
      <c r="G929" s="1"/>
      <c r="H929" s="110"/>
      <c r="I929" s="110"/>
      <c r="J929" s="1"/>
      <c r="K929" s="1"/>
      <c r="L929" s="1"/>
      <c r="M929" s="1"/>
      <c r="N929" s="1"/>
      <c r="O929" s="1"/>
      <c r="P929" s="1"/>
      <c r="Q929" s="1"/>
      <c r="R929" s="1"/>
      <c r="S929" s="1"/>
      <c r="T929" s="1"/>
      <c r="U929" s="1"/>
      <c r="V929" s="1"/>
      <c r="W929" s="1"/>
      <c r="X929" s="1"/>
      <c r="Y929" s="1"/>
      <c r="Z929" s="1"/>
    </row>
    <row r="930" spans="1:26">
      <c r="A930" s="1"/>
      <c r="B930" s="1"/>
      <c r="C930" s="1"/>
      <c r="D930" s="429"/>
      <c r="E930" s="33"/>
      <c r="F930" s="1"/>
      <c r="G930" s="1"/>
      <c r="H930" s="110"/>
      <c r="I930" s="110"/>
      <c r="J930" s="1"/>
      <c r="K930" s="1"/>
      <c r="L930" s="1"/>
      <c r="M930" s="1"/>
      <c r="N930" s="1"/>
      <c r="O930" s="1"/>
      <c r="P930" s="1"/>
      <c r="Q930" s="1"/>
      <c r="R930" s="1"/>
      <c r="S930" s="1"/>
      <c r="T930" s="1"/>
      <c r="U930" s="1"/>
      <c r="V930" s="1"/>
      <c r="W930" s="1"/>
      <c r="X930" s="1"/>
      <c r="Y930" s="1"/>
      <c r="Z930" s="1"/>
    </row>
    <row r="931" spans="1:26">
      <c r="A931" s="1"/>
      <c r="B931" s="1"/>
      <c r="C931" s="1"/>
      <c r="D931" s="429"/>
      <c r="E931" s="33"/>
      <c r="F931" s="1"/>
      <c r="G931" s="1"/>
      <c r="H931" s="110"/>
      <c r="I931" s="110"/>
      <c r="J931" s="1"/>
      <c r="K931" s="1"/>
      <c r="L931" s="1"/>
      <c r="M931" s="1"/>
      <c r="N931" s="1"/>
      <c r="O931" s="1"/>
      <c r="P931" s="1"/>
      <c r="Q931" s="1"/>
      <c r="R931" s="1"/>
      <c r="S931" s="1"/>
      <c r="T931" s="1"/>
      <c r="U931" s="1"/>
      <c r="V931" s="1"/>
      <c r="W931" s="1"/>
      <c r="X931" s="1"/>
      <c r="Y931" s="1"/>
      <c r="Z931" s="1"/>
    </row>
    <row r="932" spans="1:26">
      <c r="A932" s="1"/>
      <c r="B932" s="1"/>
      <c r="C932" s="1"/>
      <c r="D932" s="429"/>
      <c r="E932" s="33"/>
      <c r="F932" s="1"/>
      <c r="G932" s="1"/>
      <c r="H932" s="110"/>
      <c r="I932" s="110"/>
      <c r="J932" s="1"/>
      <c r="K932" s="1"/>
      <c r="L932" s="1"/>
      <c r="M932" s="1"/>
      <c r="N932" s="1"/>
      <c r="O932" s="1"/>
      <c r="P932" s="1"/>
      <c r="Q932" s="1"/>
      <c r="R932" s="1"/>
      <c r="S932" s="1"/>
      <c r="T932" s="1"/>
      <c r="U932" s="1"/>
      <c r="V932" s="1"/>
      <c r="W932" s="1"/>
      <c r="X932" s="1"/>
      <c r="Y932" s="1"/>
      <c r="Z932" s="1"/>
    </row>
    <row r="933" spans="1:26">
      <c r="A933" s="1"/>
      <c r="B933" s="1"/>
      <c r="C933" s="1"/>
      <c r="D933" s="429"/>
      <c r="E933" s="33"/>
      <c r="F933" s="1"/>
      <c r="G933" s="1"/>
      <c r="H933" s="110"/>
      <c r="I933" s="110"/>
      <c r="J933" s="1"/>
      <c r="K933" s="1"/>
      <c r="L933" s="1"/>
      <c r="M933" s="1"/>
      <c r="N933" s="1"/>
      <c r="O933" s="1"/>
      <c r="P933" s="1"/>
      <c r="Q933" s="1"/>
      <c r="R933" s="1"/>
      <c r="S933" s="1"/>
      <c r="T933" s="1"/>
      <c r="U933" s="1"/>
      <c r="V933" s="1"/>
      <c r="W933" s="1"/>
      <c r="X933" s="1"/>
      <c r="Y933" s="1"/>
      <c r="Z933" s="1"/>
    </row>
    <row r="934" spans="1:26">
      <c r="A934" s="1"/>
      <c r="B934" s="1"/>
      <c r="C934" s="1"/>
      <c r="D934" s="429"/>
      <c r="E934" s="33"/>
      <c r="F934" s="1"/>
      <c r="G934" s="1"/>
      <c r="H934" s="110"/>
      <c r="I934" s="110"/>
      <c r="J934" s="1"/>
      <c r="K934" s="1"/>
      <c r="L934" s="1"/>
      <c r="M934" s="1"/>
      <c r="N934" s="1"/>
      <c r="O934" s="1"/>
      <c r="P934" s="1"/>
      <c r="Q934" s="1"/>
      <c r="R934" s="1"/>
      <c r="S934" s="1"/>
      <c r="T934" s="1"/>
      <c r="U934" s="1"/>
      <c r="V934" s="1"/>
      <c r="W934" s="1"/>
      <c r="X934" s="1"/>
      <c r="Y934" s="1"/>
      <c r="Z934" s="1"/>
    </row>
    <row r="935" spans="1:26">
      <c r="A935" s="1"/>
      <c r="B935" s="1"/>
      <c r="C935" s="1"/>
      <c r="D935" s="429"/>
      <c r="E935" s="33"/>
      <c r="F935" s="1"/>
      <c r="G935" s="1"/>
      <c r="H935" s="110"/>
      <c r="I935" s="110"/>
      <c r="J935" s="1"/>
      <c r="K935" s="1"/>
      <c r="L935" s="1"/>
      <c r="M935" s="1"/>
      <c r="N935" s="1"/>
      <c r="O935" s="1"/>
      <c r="P935" s="1"/>
      <c r="Q935" s="1"/>
      <c r="R935" s="1"/>
      <c r="S935" s="1"/>
      <c r="T935" s="1"/>
      <c r="U935" s="1"/>
      <c r="V935" s="1"/>
      <c r="W935" s="1"/>
      <c r="X935" s="1"/>
      <c r="Y935" s="1"/>
      <c r="Z935" s="1"/>
    </row>
    <row r="936" spans="1:26">
      <c r="A936" s="1"/>
      <c r="B936" s="1"/>
      <c r="C936" s="1"/>
      <c r="D936" s="429"/>
      <c r="E936" s="33"/>
      <c r="F936" s="1"/>
      <c r="G936" s="1"/>
      <c r="H936" s="110"/>
      <c r="I936" s="110"/>
      <c r="J936" s="1"/>
      <c r="K936" s="1"/>
      <c r="L936" s="1"/>
      <c r="M936" s="1"/>
      <c r="N936" s="1"/>
      <c r="O936" s="1"/>
      <c r="P936" s="1"/>
      <c r="Q936" s="1"/>
      <c r="R936" s="1"/>
      <c r="S936" s="1"/>
      <c r="T936" s="1"/>
      <c r="U936" s="1"/>
      <c r="V936" s="1"/>
      <c r="W936" s="1"/>
      <c r="X936" s="1"/>
      <c r="Y936" s="1"/>
      <c r="Z936" s="1"/>
    </row>
    <row r="937" spans="1:26">
      <c r="A937" s="1"/>
      <c r="B937" s="1"/>
      <c r="C937" s="1"/>
      <c r="D937" s="429"/>
      <c r="E937" s="33"/>
      <c r="F937" s="1"/>
      <c r="G937" s="1"/>
      <c r="H937" s="110"/>
      <c r="I937" s="110"/>
      <c r="J937" s="1"/>
      <c r="K937" s="1"/>
      <c r="L937" s="1"/>
      <c r="M937" s="1"/>
      <c r="N937" s="1"/>
      <c r="O937" s="1"/>
      <c r="P937" s="1"/>
      <c r="Q937" s="1"/>
      <c r="R937" s="1"/>
      <c r="S937" s="1"/>
      <c r="T937" s="1"/>
      <c r="U937" s="1"/>
      <c r="V937" s="1"/>
      <c r="W937" s="1"/>
      <c r="X937" s="1"/>
      <c r="Y937" s="1"/>
      <c r="Z937" s="1"/>
    </row>
    <row r="938" spans="1:26">
      <c r="A938" s="1"/>
      <c r="B938" s="1"/>
      <c r="C938" s="1"/>
      <c r="D938" s="429"/>
      <c r="E938" s="33"/>
      <c r="F938" s="1"/>
      <c r="G938" s="1"/>
      <c r="H938" s="110"/>
      <c r="I938" s="110"/>
      <c r="J938" s="1"/>
      <c r="K938" s="1"/>
      <c r="L938" s="1"/>
      <c r="M938" s="1"/>
      <c r="N938" s="1"/>
      <c r="O938" s="1"/>
      <c r="P938" s="1"/>
      <c r="Q938" s="1"/>
      <c r="R938" s="1"/>
      <c r="S938" s="1"/>
      <c r="T938" s="1"/>
      <c r="U938" s="1"/>
      <c r="V938" s="1"/>
      <c r="W938" s="1"/>
      <c r="X938" s="1"/>
      <c r="Y938" s="1"/>
      <c r="Z938" s="1"/>
    </row>
    <row r="939" spans="1:26">
      <c r="A939" s="1"/>
      <c r="B939" s="1"/>
      <c r="C939" s="1"/>
      <c r="D939" s="429"/>
      <c r="E939" s="33"/>
      <c r="F939" s="1"/>
      <c r="G939" s="1"/>
      <c r="H939" s="110"/>
      <c r="I939" s="110"/>
      <c r="J939" s="1"/>
      <c r="K939" s="1"/>
      <c r="L939" s="1"/>
      <c r="M939" s="1"/>
      <c r="N939" s="1"/>
      <c r="O939" s="1"/>
      <c r="P939" s="1"/>
      <c r="Q939" s="1"/>
      <c r="R939" s="1"/>
      <c r="S939" s="1"/>
      <c r="T939" s="1"/>
      <c r="U939" s="1"/>
      <c r="V939" s="1"/>
      <c r="W939" s="1"/>
      <c r="X939" s="1"/>
      <c r="Y939" s="1"/>
      <c r="Z939" s="1"/>
    </row>
    <row r="940" spans="1:26">
      <c r="A940" s="1"/>
      <c r="B940" s="1"/>
      <c r="C940" s="1"/>
      <c r="D940" s="429"/>
      <c r="E940" s="33"/>
      <c r="F940" s="1"/>
      <c r="G940" s="1"/>
      <c r="H940" s="110"/>
      <c r="I940" s="110"/>
      <c r="J940" s="1"/>
      <c r="K940" s="1"/>
      <c r="L940" s="1"/>
      <c r="M940" s="1"/>
      <c r="N940" s="1"/>
      <c r="O940" s="1"/>
      <c r="P940" s="1"/>
      <c r="Q940" s="1"/>
      <c r="R940" s="1"/>
      <c r="S940" s="1"/>
      <c r="T940" s="1"/>
      <c r="U940" s="1"/>
      <c r="V940" s="1"/>
      <c r="W940" s="1"/>
      <c r="X940" s="1"/>
      <c r="Y940" s="1"/>
      <c r="Z940" s="1"/>
    </row>
    <row r="941" spans="1:26">
      <c r="A941" s="1"/>
      <c r="B941" s="1"/>
      <c r="C941" s="1"/>
      <c r="D941" s="429"/>
      <c r="E941" s="33"/>
      <c r="F941" s="1"/>
      <c r="G941" s="1"/>
      <c r="H941" s="110"/>
      <c r="I941" s="110"/>
      <c r="J941" s="1"/>
      <c r="K941" s="1"/>
      <c r="L941" s="1"/>
      <c r="M941" s="1"/>
      <c r="N941" s="1"/>
      <c r="O941" s="1"/>
      <c r="P941" s="1"/>
      <c r="Q941" s="1"/>
      <c r="R941" s="1"/>
      <c r="S941" s="1"/>
      <c r="T941" s="1"/>
      <c r="U941" s="1"/>
      <c r="V941" s="1"/>
      <c r="W941" s="1"/>
      <c r="X941" s="1"/>
      <c r="Y941" s="1"/>
      <c r="Z941" s="1"/>
    </row>
    <row r="942" spans="1:26">
      <c r="A942" s="1"/>
      <c r="B942" s="1"/>
      <c r="C942" s="1"/>
      <c r="D942" s="429"/>
      <c r="E942" s="33"/>
      <c r="F942" s="1"/>
      <c r="G942" s="1"/>
      <c r="H942" s="110"/>
      <c r="I942" s="110"/>
      <c r="J942" s="1"/>
      <c r="K942" s="1"/>
      <c r="L942" s="1"/>
      <c r="M942" s="1"/>
      <c r="N942" s="1"/>
      <c r="O942" s="1"/>
      <c r="P942" s="1"/>
      <c r="Q942" s="1"/>
      <c r="R942" s="1"/>
      <c r="S942" s="1"/>
      <c r="T942" s="1"/>
      <c r="U942" s="1"/>
      <c r="V942" s="1"/>
      <c r="W942" s="1"/>
      <c r="X942" s="1"/>
      <c r="Y942" s="1"/>
      <c r="Z942" s="1"/>
    </row>
    <row r="943" spans="1:26">
      <c r="A943" s="1"/>
      <c r="B943" s="1"/>
      <c r="C943" s="1"/>
      <c r="D943" s="429"/>
      <c r="E943" s="33"/>
      <c r="F943" s="1"/>
      <c r="G943" s="1"/>
      <c r="H943" s="110"/>
      <c r="I943" s="110"/>
      <c r="J943" s="1"/>
      <c r="K943" s="1"/>
      <c r="L943" s="1"/>
      <c r="M943" s="1"/>
      <c r="N943" s="1"/>
      <c r="O943" s="1"/>
      <c r="P943" s="1"/>
      <c r="Q943" s="1"/>
      <c r="R943" s="1"/>
      <c r="S943" s="1"/>
      <c r="T943" s="1"/>
      <c r="U943" s="1"/>
      <c r="V943" s="1"/>
      <c r="W943" s="1"/>
      <c r="X943" s="1"/>
      <c r="Y943" s="1"/>
      <c r="Z943" s="1"/>
    </row>
    <row r="944" spans="1:26">
      <c r="A944" s="1"/>
      <c r="B944" s="1"/>
      <c r="C944" s="1"/>
      <c r="D944" s="429"/>
      <c r="E944" s="33"/>
      <c r="F944" s="1"/>
      <c r="G944" s="1"/>
      <c r="H944" s="110"/>
      <c r="I944" s="110"/>
      <c r="J944" s="1"/>
      <c r="K944" s="1"/>
      <c r="L944" s="1"/>
      <c r="M944" s="1"/>
      <c r="N944" s="1"/>
      <c r="O944" s="1"/>
      <c r="P944" s="1"/>
      <c r="Q944" s="1"/>
      <c r="R944" s="1"/>
      <c r="S944" s="1"/>
      <c r="T944" s="1"/>
      <c r="U944" s="1"/>
      <c r="V944" s="1"/>
      <c r="W944" s="1"/>
      <c r="X944" s="1"/>
      <c r="Y944" s="1"/>
      <c r="Z944" s="1"/>
    </row>
    <row r="945" spans="1:26">
      <c r="A945" s="1"/>
      <c r="B945" s="1"/>
      <c r="C945" s="1"/>
      <c r="D945" s="429"/>
      <c r="E945" s="33"/>
      <c r="F945" s="1"/>
      <c r="G945" s="1"/>
      <c r="H945" s="110"/>
      <c r="I945" s="110"/>
      <c r="J945" s="1"/>
      <c r="K945" s="1"/>
      <c r="L945" s="1"/>
      <c r="M945" s="1"/>
      <c r="N945" s="1"/>
      <c r="O945" s="1"/>
      <c r="P945" s="1"/>
      <c r="Q945" s="1"/>
      <c r="R945" s="1"/>
      <c r="S945" s="1"/>
      <c r="T945" s="1"/>
      <c r="U945" s="1"/>
      <c r="V945" s="1"/>
      <c r="W945" s="1"/>
      <c r="X945" s="1"/>
      <c r="Y945" s="1"/>
      <c r="Z945" s="1"/>
    </row>
    <row r="946" spans="1:26">
      <c r="A946" s="1"/>
      <c r="B946" s="1"/>
      <c r="C946" s="1"/>
      <c r="D946" s="429"/>
      <c r="E946" s="33"/>
      <c r="F946" s="1"/>
      <c r="G946" s="1"/>
      <c r="H946" s="110"/>
      <c r="I946" s="110"/>
      <c r="J946" s="1"/>
      <c r="K946" s="1"/>
      <c r="L946" s="1"/>
      <c r="M946" s="1"/>
      <c r="N946" s="1"/>
      <c r="O946" s="1"/>
      <c r="P946" s="1"/>
      <c r="Q946" s="1"/>
      <c r="R946" s="1"/>
      <c r="S946" s="1"/>
      <c r="T946" s="1"/>
      <c r="U946" s="1"/>
      <c r="V946" s="1"/>
      <c r="W946" s="1"/>
      <c r="X946" s="1"/>
      <c r="Y946" s="1"/>
      <c r="Z946" s="1"/>
    </row>
    <row r="947" spans="1:26">
      <c r="A947" s="1"/>
      <c r="B947" s="1"/>
      <c r="C947" s="1"/>
      <c r="D947" s="429"/>
      <c r="E947" s="33"/>
      <c r="F947" s="1"/>
      <c r="G947" s="1"/>
      <c r="H947" s="110"/>
      <c r="I947" s="110"/>
      <c r="J947" s="1"/>
      <c r="K947" s="1"/>
      <c r="L947" s="1"/>
      <c r="M947" s="1"/>
      <c r="N947" s="1"/>
      <c r="O947" s="1"/>
      <c r="P947" s="1"/>
      <c r="Q947" s="1"/>
      <c r="R947" s="1"/>
      <c r="S947" s="1"/>
      <c r="T947" s="1"/>
      <c r="U947" s="1"/>
      <c r="V947" s="1"/>
      <c r="W947" s="1"/>
      <c r="X947" s="1"/>
      <c r="Y947" s="1"/>
      <c r="Z947" s="1"/>
    </row>
    <row r="948" spans="1:26">
      <c r="A948" s="1"/>
      <c r="B948" s="1"/>
      <c r="C948" s="1"/>
      <c r="D948" s="429"/>
      <c r="E948" s="33"/>
      <c r="F948" s="1"/>
      <c r="G948" s="1"/>
      <c r="H948" s="110"/>
      <c r="I948" s="110"/>
      <c r="J948" s="1"/>
      <c r="K948" s="1"/>
      <c r="L948" s="1"/>
      <c r="M948" s="1"/>
      <c r="N948" s="1"/>
      <c r="O948" s="1"/>
      <c r="P948" s="1"/>
      <c r="Q948" s="1"/>
      <c r="R948" s="1"/>
      <c r="S948" s="1"/>
      <c r="T948" s="1"/>
      <c r="U948" s="1"/>
      <c r="V948" s="1"/>
      <c r="W948" s="1"/>
      <c r="X948" s="1"/>
      <c r="Y948" s="1"/>
      <c r="Z948" s="1"/>
    </row>
    <row r="949" spans="1:26">
      <c r="A949" s="1"/>
      <c r="B949" s="1"/>
      <c r="C949" s="1"/>
      <c r="D949" s="429"/>
      <c r="E949" s="33"/>
      <c r="F949" s="1"/>
      <c r="G949" s="1"/>
      <c r="H949" s="110"/>
      <c r="I949" s="110"/>
      <c r="J949" s="1"/>
      <c r="K949" s="1"/>
      <c r="L949" s="1"/>
      <c r="M949" s="1"/>
      <c r="N949" s="1"/>
      <c r="O949" s="1"/>
      <c r="P949" s="1"/>
      <c r="Q949" s="1"/>
      <c r="R949" s="1"/>
      <c r="S949" s="1"/>
      <c r="T949" s="1"/>
      <c r="U949" s="1"/>
      <c r="V949" s="1"/>
      <c r="W949" s="1"/>
      <c r="X949" s="1"/>
      <c r="Y949" s="1"/>
      <c r="Z949" s="1"/>
    </row>
    <row r="950" spans="1:26">
      <c r="A950" s="1"/>
      <c r="B950" s="1"/>
      <c r="C950" s="1"/>
      <c r="D950" s="429"/>
      <c r="E950" s="33"/>
      <c r="F950" s="1"/>
      <c r="G950" s="1"/>
      <c r="H950" s="110"/>
      <c r="I950" s="110"/>
      <c r="J950" s="1"/>
      <c r="K950" s="1"/>
      <c r="L950" s="1"/>
      <c r="M950" s="1"/>
      <c r="N950" s="1"/>
      <c r="O950" s="1"/>
      <c r="P950" s="1"/>
      <c r="Q950" s="1"/>
      <c r="R950" s="1"/>
      <c r="S950" s="1"/>
      <c r="T950" s="1"/>
      <c r="U950" s="1"/>
      <c r="V950" s="1"/>
      <c r="W950" s="1"/>
      <c r="X950" s="1"/>
      <c r="Y950" s="1"/>
      <c r="Z950" s="1"/>
    </row>
    <row r="951" spans="1:26">
      <c r="A951" s="1"/>
      <c r="B951" s="1"/>
      <c r="C951" s="1"/>
      <c r="D951" s="429"/>
      <c r="E951" s="33"/>
      <c r="F951" s="1"/>
      <c r="G951" s="1"/>
      <c r="H951" s="110"/>
      <c r="I951" s="110"/>
      <c r="J951" s="1"/>
      <c r="K951" s="1"/>
      <c r="L951" s="1"/>
      <c r="M951" s="1"/>
      <c r="N951" s="1"/>
      <c r="O951" s="1"/>
      <c r="P951" s="1"/>
      <c r="Q951" s="1"/>
      <c r="R951" s="1"/>
      <c r="S951" s="1"/>
      <c r="T951" s="1"/>
      <c r="U951" s="1"/>
      <c r="V951" s="1"/>
      <c r="W951" s="1"/>
      <c r="X951" s="1"/>
      <c r="Y951" s="1"/>
      <c r="Z951" s="1"/>
    </row>
    <row r="952" spans="1:26">
      <c r="A952" s="1"/>
      <c r="B952" s="1"/>
      <c r="C952" s="1"/>
      <c r="D952" s="429"/>
      <c r="E952" s="33"/>
      <c r="F952" s="1"/>
      <c r="G952" s="1"/>
      <c r="H952" s="110"/>
      <c r="I952" s="110"/>
      <c r="J952" s="1"/>
      <c r="K952" s="1"/>
      <c r="L952" s="1"/>
      <c r="M952" s="1"/>
      <c r="N952" s="1"/>
      <c r="O952" s="1"/>
      <c r="P952" s="1"/>
      <c r="Q952" s="1"/>
      <c r="R952" s="1"/>
      <c r="S952" s="1"/>
      <c r="T952" s="1"/>
      <c r="U952" s="1"/>
      <c r="V952" s="1"/>
      <c r="W952" s="1"/>
      <c r="X952" s="1"/>
      <c r="Y952" s="1"/>
      <c r="Z952" s="1"/>
    </row>
    <row r="953" spans="1:26">
      <c r="A953" s="1"/>
      <c r="B953" s="1"/>
      <c r="C953" s="1"/>
      <c r="D953" s="429"/>
      <c r="E953" s="33"/>
      <c r="F953" s="1"/>
      <c r="G953" s="1"/>
      <c r="H953" s="110"/>
      <c r="I953" s="110"/>
      <c r="J953" s="1"/>
      <c r="K953" s="1"/>
      <c r="L953" s="1"/>
      <c r="M953" s="1"/>
      <c r="N953" s="1"/>
      <c r="O953" s="1"/>
      <c r="P953" s="1"/>
      <c r="Q953" s="1"/>
      <c r="R953" s="1"/>
      <c r="S953" s="1"/>
      <c r="T953" s="1"/>
      <c r="U953" s="1"/>
      <c r="V953" s="1"/>
      <c r="W953" s="1"/>
      <c r="X953" s="1"/>
      <c r="Y953" s="1"/>
      <c r="Z953" s="1"/>
    </row>
    <row r="954" spans="1:26">
      <c r="A954" s="1"/>
      <c r="B954" s="1"/>
      <c r="C954" s="1"/>
      <c r="D954" s="429"/>
      <c r="E954" s="33"/>
      <c r="F954" s="1"/>
      <c r="G954" s="1"/>
      <c r="H954" s="110"/>
      <c r="I954" s="110"/>
      <c r="J954" s="1"/>
      <c r="K954" s="1"/>
      <c r="L954" s="1"/>
      <c r="M954" s="1"/>
      <c r="N954" s="1"/>
      <c r="O954" s="1"/>
      <c r="P954" s="1"/>
      <c r="Q954" s="1"/>
      <c r="R954" s="1"/>
      <c r="S954" s="1"/>
      <c r="T954" s="1"/>
      <c r="U954" s="1"/>
      <c r="V954" s="1"/>
      <c r="W954" s="1"/>
      <c r="X954" s="1"/>
      <c r="Y954" s="1"/>
      <c r="Z954" s="1"/>
    </row>
    <row r="955" spans="1:26">
      <c r="A955" s="1"/>
      <c r="B955" s="1"/>
      <c r="C955" s="1"/>
      <c r="D955" s="429"/>
      <c r="E955" s="33"/>
      <c r="F955" s="1"/>
      <c r="G955" s="1"/>
      <c r="H955" s="110"/>
      <c r="I955" s="110"/>
      <c r="J955" s="1"/>
      <c r="K955" s="1"/>
      <c r="L955" s="1"/>
      <c r="M955" s="1"/>
      <c r="N955" s="1"/>
      <c r="O955" s="1"/>
      <c r="P955" s="1"/>
      <c r="Q955" s="1"/>
      <c r="R955" s="1"/>
      <c r="S955" s="1"/>
      <c r="T955" s="1"/>
      <c r="U955" s="1"/>
      <c r="V955" s="1"/>
      <c r="W955" s="1"/>
      <c r="X955" s="1"/>
      <c r="Y955" s="1"/>
      <c r="Z955" s="1"/>
    </row>
    <row r="956" spans="1:26">
      <c r="A956" s="1"/>
      <c r="B956" s="1"/>
      <c r="C956" s="1"/>
      <c r="D956" s="429"/>
      <c r="E956" s="33"/>
      <c r="F956" s="1"/>
      <c r="G956" s="1"/>
      <c r="H956" s="110"/>
      <c r="I956" s="110"/>
      <c r="J956" s="1"/>
      <c r="K956" s="1"/>
      <c r="L956" s="1"/>
      <c r="M956" s="1"/>
      <c r="N956" s="1"/>
      <c r="O956" s="1"/>
      <c r="P956" s="1"/>
      <c r="Q956" s="1"/>
      <c r="R956" s="1"/>
      <c r="S956" s="1"/>
      <c r="T956" s="1"/>
      <c r="U956" s="1"/>
      <c r="V956" s="1"/>
      <c r="W956" s="1"/>
      <c r="X956" s="1"/>
      <c r="Y956" s="1"/>
      <c r="Z956" s="1"/>
    </row>
    <row r="957" spans="1:26">
      <c r="A957" s="1"/>
      <c r="B957" s="1"/>
      <c r="C957" s="1"/>
      <c r="D957" s="429"/>
      <c r="E957" s="33"/>
      <c r="F957" s="1"/>
      <c r="G957" s="1"/>
      <c r="H957" s="110"/>
      <c r="I957" s="110"/>
      <c r="J957" s="1"/>
      <c r="K957" s="1"/>
      <c r="L957" s="1"/>
      <c r="M957" s="1"/>
      <c r="N957" s="1"/>
      <c r="O957" s="1"/>
      <c r="P957" s="1"/>
      <c r="Q957" s="1"/>
      <c r="R957" s="1"/>
      <c r="S957" s="1"/>
      <c r="T957" s="1"/>
      <c r="U957" s="1"/>
      <c r="V957" s="1"/>
      <c r="W957" s="1"/>
      <c r="X957" s="1"/>
      <c r="Y957" s="1"/>
      <c r="Z957" s="1"/>
    </row>
    <row r="958" spans="1:26">
      <c r="A958" s="1"/>
      <c r="B958" s="1"/>
      <c r="C958" s="1"/>
      <c r="D958" s="429"/>
      <c r="E958" s="33"/>
      <c r="F958" s="1"/>
      <c r="G958" s="1"/>
      <c r="H958" s="110"/>
      <c r="I958" s="110"/>
      <c r="J958" s="1"/>
      <c r="K958" s="1"/>
      <c r="L958" s="1"/>
      <c r="M958" s="1"/>
      <c r="N958" s="1"/>
      <c r="O958" s="1"/>
      <c r="P958" s="1"/>
      <c r="Q958" s="1"/>
      <c r="R958" s="1"/>
      <c r="S958" s="1"/>
      <c r="T958" s="1"/>
      <c r="U958" s="1"/>
      <c r="V958" s="1"/>
      <c r="W958" s="1"/>
      <c r="X958" s="1"/>
      <c r="Y958" s="1"/>
      <c r="Z958" s="1"/>
    </row>
    <row r="959" spans="1:26">
      <c r="A959" s="1"/>
      <c r="B959" s="1"/>
      <c r="C959" s="1"/>
      <c r="D959" s="429"/>
      <c r="E959" s="33"/>
      <c r="F959" s="1"/>
      <c r="G959" s="1"/>
      <c r="H959" s="110"/>
      <c r="I959" s="110"/>
      <c r="J959" s="1"/>
      <c r="K959" s="1"/>
      <c r="L959" s="1"/>
      <c r="M959" s="1"/>
      <c r="N959" s="1"/>
      <c r="O959" s="1"/>
      <c r="P959" s="1"/>
      <c r="Q959" s="1"/>
      <c r="R959" s="1"/>
      <c r="S959" s="1"/>
      <c r="T959" s="1"/>
      <c r="U959" s="1"/>
      <c r="V959" s="1"/>
      <c r="W959" s="1"/>
      <c r="X959" s="1"/>
      <c r="Y959" s="1"/>
      <c r="Z959" s="1"/>
    </row>
    <row r="960" spans="1:26">
      <c r="A960" s="1"/>
      <c r="B960" s="1"/>
      <c r="C960" s="1"/>
      <c r="D960" s="429"/>
      <c r="E960" s="33"/>
      <c r="F960" s="1"/>
      <c r="G960" s="1"/>
      <c r="H960" s="110"/>
      <c r="I960" s="110"/>
      <c r="J960" s="1"/>
      <c r="K960" s="1"/>
      <c r="L960" s="1"/>
      <c r="M960" s="1"/>
      <c r="N960" s="1"/>
      <c r="O960" s="1"/>
      <c r="P960" s="1"/>
      <c r="Q960" s="1"/>
      <c r="R960" s="1"/>
      <c r="S960" s="1"/>
      <c r="T960" s="1"/>
      <c r="U960" s="1"/>
      <c r="V960" s="1"/>
      <c r="W960" s="1"/>
      <c r="X960" s="1"/>
      <c r="Y960" s="1"/>
      <c r="Z960" s="1"/>
    </row>
    <row r="961" spans="1:26">
      <c r="A961" s="1"/>
      <c r="B961" s="1"/>
      <c r="C961" s="1"/>
      <c r="D961" s="429"/>
      <c r="E961" s="33"/>
      <c r="F961" s="1"/>
      <c r="G961" s="1"/>
      <c r="H961" s="110"/>
      <c r="I961" s="110"/>
      <c r="J961" s="1"/>
      <c r="K961" s="1"/>
      <c r="L961" s="1"/>
      <c r="M961" s="1"/>
      <c r="N961" s="1"/>
      <c r="O961" s="1"/>
      <c r="P961" s="1"/>
      <c r="Q961" s="1"/>
      <c r="R961" s="1"/>
      <c r="S961" s="1"/>
      <c r="T961" s="1"/>
      <c r="U961" s="1"/>
      <c r="V961" s="1"/>
      <c r="W961" s="1"/>
      <c r="X961" s="1"/>
      <c r="Y961" s="1"/>
      <c r="Z961" s="1"/>
    </row>
    <row r="962" spans="1:26">
      <c r="A962" s="1"/>
      <c r="B962" s="1"/>
      <c r="C962" s="1"/>
      <c r="D962" s="429"/>
      <c r="E962" s="33"/>
      <c r="F962" s="1"/>
      <c r="G962" s="1"/>
      <c r="H962" s="110"/>
      <c r="I962" s="110"/>
      <c r="J962" s="1"/>
      <c r="K962" s="1"/>
      <c r="L962" s="1"/>
      <c r="M962" s="1"/>
      <c r="N962" s="1"/>
      <c r="O962" s="1"/>
      <c r="P962" s="1"/>
      <c r="Q962" s="1"/>
      <c r="R962" s="1"/>
      <c r="S962" s="1"/>
      <c r="T962" s="1"/>
      <c r="U962" s="1"/>
      <c r="V962" s="1"/>
      <c r="W962" s="1"/>
      <c r="X962" s="1"/>
      <c r="Y962" s="1"/>
      <c r="Z962" s="1"/>
    </row>
    <row r="963" spans="1:26">
      <c r="A963" s="1"/>
      <c r="B963" s="1"/>
      <c r="C963" s="1"/>
      <c r="D963" s="429"/>
      <c r="E963" s="33"/>
      <c r="F963" s="1"/>
      <c r="G963" s="1"/>
      <c r="H963" s="110"/>
      <c r="I963" s="110"/>
      <c r="J963" s="1"/>
      <c r="K963" s="1"/>
      <c r="L963" s="1"/>
      <c r="M963" s="1"/>
      <c r="N963" s="1"/>
      <c r="O963" s="1"/>
      <c r="P963" s="1"/>
      <c r="Q963" s="1"/>
      <c r="R963" s="1"/>
      <c r="S963" s="1"/>
      <c r="T963" s="1"/>
      <c r="U963" s="1"/>
      <c r="V963" s="1"/>
      <c r="W963" s="1"/>
      <c r="X963" s="1"/>
      <c r="Y963" s="1"/>
      <c r="Z963" s="1"/>
    </row>
    <row r="964" spans="1:26">
      <c r="A964" s="1"/>
      <c r="B964" s="1"/>
      <c r="C964" s="1"/>
      <c r="D964" s="429"/>
      <c r="E964" s="33"/>
      <c r="F964" s="1"/>
      <c r="G964" s="1"/>
      <c r="H964" s="110"/>
      <c r="I964" s="110"/>
      <c r="J964" s="1"/>
      <c r="K964" s="1"/>
      <c r="L964" s="1"/>
      <c r="M964" s="1"/>
      <c r="N964" s="1"/>
      <c r="O964" s="1"/>
      <c r="P964" s="1"/>
      <c r="Q964" s="1"/>
      <c r="R964" s="1"/>
      <c r="S964" s="1"/>
      <c r="T964" s="1"/>
      <c r="U964" s="1"/>
      <c r="V964" s="1"/>
      <c r="W964" s="1"/>
      <c r="X964" s="1"/>
      <c r="Y964" s="1"/>
      <c r="Z964" s="1"/>
    </row>
    <row r="965" spans="1:26">
      <c r="A965" s="1"/>
      <c r="B965" s="1"/>
      <c r="C965" s="1"/>
      <c r="D965" s="429"/>
      <c r="E965" s="33"/>
      <c r="F965" s="1"/>
      <c r="G965" s="1"/>
      <c r="H965" s="110"/>
      <c r="I965" s="110"/>
      <c r="J965" s="1"/>
      <c r="K965" s="1"/>
      <c r="L965" s="1"/>
      <c r="M965" s="1"/>
      <c r="N965" s="1"/>
      <c r="O965" s="1"/>
      <c r="P965" s="1"/>
      <c r="Q965" s="1"/>
      <c r="R965" s="1"/>
      <c r="S965" s="1"/>
      <c r="T965" s="1"/>
      <c r="U965" s="1"/>
      <c r="V965" s="1"/>
      <c r="W965" s="1"/>
      <c r="X965" s="1"/>
      <c r="Y965" s="1"/>
      <c r="Z965" s="1"/>
    </row>
    <row r="966" spans="1:26">
      <c r="A966" s="1"/>
      <c r="B966" s="1"/>
      <c r="C966" s="1"/>
      <c r="D966" s="429"/>
      <c r="E966" s="33"/>
      <c r="F966" s="1"/>
      <c r="G966" s="1"/>
      <c r="H966" s="110"/>
      <c r="I966" s="110"/>
      <c r="J966" s="1"/>
      <c r="K966" s="1"/>
      <c r="L966" s="1"/>
      <c r="M966" s="1"/>
      <c r="N966" s="1"/>
      <c r="O966" s="1"/>
      <c r="P966" s="1"/>
      <c r="Q966" s="1"/>
      <c r="R966" s="1"/>
      <c r="S966" s="1"/>
      <c r="T966" s="1"/>
      <c r="U966" s="1"/>
      <c r="V966" s="1"/>
      <c r="W966" s="1"/>
      <c r="X966" s="1"/>
      <c r="Y966" s="1"/>
      <c r="Z966" s="1"/>
    </row>
    <row r="967" spans="1:26">
      <c r="A967" s="1"/>
      <c r="B967" s="1"/>
      <c r="C967" s="1"/>
      <c r="D967" s="429"/>
      <c r="E967" s="33"/>
      <c r="F967" s="1"/>
      <c r="G967" s="1"/>
      <c r="H967" s="110"/>
      <c r="I967" s="110"/>
      <c r="J967" s="1"/>
      <c r="K967" s="1"/>
      <c r="L967" s="1"/>
      <c r="M967" s="1"/>
      <c r="N967" s="1"/>
      <c r="O967" s="1"/>
      <c r="P967" s="1"/>
      <c r="Q967" s="1"/>
      <c r="R967" s="1"/>
      <c r="S967" s="1"/>
      <c r="T967" s="1"/>
      <c r="U967" s="1"/>
      <c r="V967" s="1"/>
      <c r="W967" s="1"/>
      <c r="X967" s="1"/>
      <c r="Y967" s="1"/>
      <c r="Z967" s="1"/>
    </row>
    <row r="968" spans="1:26">
      <c r="A968" s="1"/>
      <c r="B968" s="1"/>
      <c r="C968" s="1"/>
      <c r="D968" s="429"/>
      <c r="E968" s="33"/>
      <c r="F968" s="1"/>
      <c r="G968" s="1"/>
      <c r="H968" s="110"/>
      <c r="I968" s="110"/>
      <c r="J968" s="1"/>
      <c r="K968" s="1"/>
      <c r="L968" s="1"/>
      <c r="M968" s="1"/>
      <c r="N968" s="1"/>
      <c r="O968" s="1"/>
      <c r="P968" s="1"/>
      <c r="Q968" s="1"/>
      <c r="R968" s="1"/>
      <c r="S968" s="1"/>
      <c r="T968" s="1"/>
      <c r="U968" s="1"/>
      <c r="V968" s="1"/>
      <c r="W968" s="1"/>
      <c r="X968" s="1"/>
      <c r="Y968" s="1"/>
      <c r="Z968" s="1"/>
    </row>
    <row r="969" spans="1:26">
      <c r="A969" s="1"/>
      <c r="B969" s="1"/>
      <c r="C969" s="1"/>
      <c r="D969" s="429"/>
      <c r="E969" s="33"/>
      <c r="F969" s="1"/>
      <c r="G969" s="1"/>
      <c r="H969" s="110"/>
      <c r="I969" s="110"/>
      <c r="J969" s="1"/>
      <c r="K969" s="1"/>
      <c r="L969" s="1"/>
      <c r="M969" s="1"/>
      <c r="N969" s="1"/>
      <c r="O969" s="1"/>
      <c r="P969" s="1"/>
      <c r="Q969" s="1"/>
      <c r="R969" s="1"/>
      <c r="S969" s="1"/>
      <c r="T969" s="1"/>
      <c r="U969" s="1"/>
      <c r="V969" s="1"/>
      <c r="W969" s="1"/>
      <c r="X969" s="1"/>
      <c r="Y969" s="1"/>
      <c r="Z969" s="1"/>
    </row>
    <row r="970" spans="1:26">
      <c r="A970" s="1"/>
      <c r="B970" s="1"/>
      <c r="C970" s="1"/>
      <c r="D970" s="429"/>
      <c r="E970" s="33"/>
      <c r="F970" s="1"/>
      <c r="G970" s="1"/>
      <c r="H970" s="110"/>
      <c r="I970" s="110"/>
      <c r="J970" s="1"/>
      <c r="K970" s="1"/>
      <c r="L970" s="1"/>
      <c r="M970" s="1"/>
      <c r="N970" s="1"/>
      <c r="O970" s="1"/>
      <c r="P970" s="1"/>
      <c r="Q970" s="1"/>
      <c r="R970" s="1"/>
      <c r="S970" s="1"/>
      <c r="T970" s="1"/>
      <c r="U970" s="1"/>
      <c r="V970" s="1"/>
      <c r="W970" s="1"/>
      <c r="X970" s="1"/>
      <c r="Y970" s="1"/>
      <c r="Z970" s="1"/>
    </row>
    <row r="971" spans="1:26">
      <c r="A971" s="1"/>
      <c r="B971" s="1"/>
      <c r="C971" s="1"/>
      <c r="D971" s="429"/>
      <c r="E971" s="33"/>
      <c r="F971" s="1"/>
      <c r="G971" s="1"/>
      <c r="H971" s="110"/>
      <c r="I971" s="110"/>
      <c r="J971" s="1"/>
      <c r="K971" s="1"/>
      <c r="L971" s="1"/>
      <c r="M971" s="1"/>
      <c r="N971" s="1"/>
      <c r="O971" s="1"/>
      <c r="P971" s="1"/>
      <c r="Q971" s="1"/>
      <c r="R971" s="1"/>
      <c r="S971" s="1"/>
      <c r="T971" s="1"/>
      <c r="U971" s="1"/>
      <c r="V971" s="1"/>
      <c r="W971" s="1"/>
      <c r="X971" s="1"/>
      <c r="Y971" s="1"/>
      <c r="Z971" s="1"/>
    </row>
    <row r="972" spans="1:26">
      <c r="A972" s="1"/>
      <c r="B972" s="1"/>
      <c r="C972" s="1"/>
      <c r="D972" s="429"/>
      <c r="E972" s="33"/>
      <c r="F972" s="1"/>
      <c r="G972" s="1"/>
      <c r="H972" s="110"/>
      <c r="I972" s="110"/>
      <c r="J972" s="1"/>
      <c r="K972" s="1"/>
      <c r="L972" s="1"/>
      <c r="M972" s="1"/>
      <c r="N972" s="1"/>
      <c r="O972" s="1"/>
      <c r="P972" s="1"/>
      <c r="Q972" s="1"/>
      <c r="R972" s="1"/>
      <c r="S972" s="1"/>
      <c r="T972" s="1"/>
      <c r="U972" s="1"/>
      <c r="V972" s="1"/>
      <c r="W972" s="1"/>
      <c r="X972" s="1"/>
      <c r="Y972" s="1"/>
      <c r="Z972" s="1"/>
    </row>
    <row r="973" spans="1:26">
      <c r="A973" s="1"/>
      <c r="B973" s="1"/>
      <c r="C973" s="1"/>
      <c r="D973" s="429"/>
      <c r="E973" s="33"/>
      <c r="F973" s="1"/>
      <c r="G973" s="1"/>
      <c r="H973" s="110"/>
      <c r="I973" s="110"/>
      <c r="J973" s="1"/>
      <c r="K973" s="1"/>
      <c r="L973" s="1"/>
      <c r="M973" s="1"/>
      <c r="N973" s="1"/>
      <c r="O973" s="1"/>
      <c r="P973" s="1"/>
      <c r="Q973" s="1"/>
      <c r="R973" s="1"/>
      <c r="S973" s="1"/>
      <c r="T973" s="1"/>
      <c r="U973" s="1"/>
      <c r="V973" s="1"/>
      <c r="W973" s="1"/>
      <c r="X973" s="1"/>
      <c r="Y973" s="1"/>
      <c r="Z973" s="1"/>
    </row>
    <row r="974" spans="1:26">
      <c r="A974" s="1"/>
      <c r="B974" s="1"/>
      <c r="C974" s="1"/>
      <c r="D974" s="429"/>
      <c r="E974" s="33"/>
      <c r="F974" s="1"/>
      <c r="G974" s="1"/>
      <c r="H974" s="110"/>
      <c r="I974" s="110"/>
      <c r="J974" s="1"/>
      <c r="K974" s="1"/>
      <c r="L974" s="1"/>
      <c r="M974" s="1"/>
      <c r="N974" s="1"/>
      <c r="O974" s="1"/>
      <c r="P974" s="1"/>
      <c r="Q974" s="1"/>
      <c r="R974" s="1"/>
      <c r="S974" s="1"/>
      <c r="T974" s="1"/>
      <c r="U974" s="1"/>
      <c r="V974" s="1"/>
      <c r="W974" s="1"/>
      <c r="X974" s="1"/>
      <c r="Y974" s="1"/>
      <c r="Z974" s="1"/>
    </row>
    <row r="975" spans="1:26">
      <c r="A975" s="1"/>
      <c r="B975" s="1"/>
      <c r="C975" s="1"/>
      <c r="D975" s="429"/>
      <c r="E975" s="33"/>
      <c r="F975" s="1"/>
      <c r="G975" s="1"/>
      <c r="H975" s="110"/>
      <c r="I975" s="110"/>
      <c r="J975" s="1"/>
      <c r="K975" s="1"/>
      <c r="L975" s="1"/>
      <c r="M975" s="1"/>
      <c r="N975" s="1"/>
      <c r="O975" s="1"/>
      <c r="P975" s="1"/>
      <c r="Q975" s="1"/>
      <c r="R975" s="1"/>
      <c r="S975" s="1"/>
      <c r="T975" s="1"/>
      <c r="U975" s="1"/>
      <c r="V975" s="1"/>
      <c r="W975" s="1"/>
      <c r="X975" s="1"/>
      <c r="Y975" s="1"/>
      <c r="Z975" s="1"/>
    </row>
    <row r="976" spans="1:26">
      <c r="A976" s="1"/>
      <c r="B976" s="1"/>
      <c r="C976" s="1"/>
      <c r="D976" s="429"/>
      <c r="E976" s="33"/>
      <c r="F976" s="1"/>
      <c r="G976" s="1"/>
      <c r="H976" s="110"/>
      <c r="I976" s="110"/>
      <c r="J976" s="1"/>
      <c r="K976" s="1"/>
      <c r="L976" s="1"/>
      <c r="M976" s="1"/>
      <c r="N976" s="1"/>
      <c r="O976" s="1"/>
      <c r="P976" s="1"/>
      <c r="Q976" s="1"/>
      <c r="R976" s="1"/>
      <c r="S976" s="1"/>
      <c r="T976" s="1"/>
      <c r="U976" s="1"/>
      <c r="V976" s="1"/>
      <c r="W976" s="1"/>
      <c r="X976" s="1"/>
      <c r="Y976" s="1"/>
      <c r="Z976" s="1"/>
    </row>
    <row r="977" spans="1:26">
      <c r="A977" s="1"/>
      <c r="B977" s="1"/>
      <c r="C977" s="1"/>
      <c r="D977" s="429"/>
      <c r="E977" s="33"/>
      <c r="F977" s="1"/>
      <c r="G977" s="1"/>
      <c r="H977" s="110"/>
      <c r="I977" s="110"/>
      <c r="J977" s="1"/>
      <c r="K977" s="1"/>
      <c r="L977" s="1"/>
      <c r="M977" s="1"/>
      <c r="N977" s="1"/>
      <c r="O977" s="1"/>
      <c r="P977" s="1"/>
      <c r="Q977" s="1"/>
      <c r="R977" s="1"/>
      <c r="S977" s="1"/>
      <c r="T977" s="1"/>
      <c r="U977" s="1"/>
      <c r="V977" s="1"/>
      <c r="W977" s="1"/>
      <c r="X977" s="1"/>
      <c r="Y977" s="1"/>
      <c r="Z977" s="1"/>
    </row>
    <row r="978" spans="1:26">
      <c r="A978" s="1"/>
      <c r="B978" s="1"/>
      <c r="C978" s="1"/>
      <c r="D978" s="429"/>
      <c r="E978" s="33"/>
      <c r="F978" s="1"/>
      <c r="G978" s="1"/>
      <c r="H978" s="110"/>
      <c r="I978" s="110"/>
      <c r="J978" s="1"/>
      <c r="K978" s="1"/>
      <c r="L978" s="1"/>
      <c r="M978" s="1"/>
      <c r="N978" s="1"/>
      <c r="O978" s="1"/>
      <c r="P978" s="1"/>
      <c r="Q978" s="1"/>
      <c r="R978" s="1"/>
      <c r="S978" s="1"/>
      <c r="T978" s="1"/>
      <c r="U978" s="1"/>
      <c r="V978" s="1"/>
      <c r="W978" s="1"/>
      <c r="X978" s="1"/>
      <c r="Y978" s="1"/>
      <c r="Z978" s="1"/>
    </row>
    <row r="979" spans="1:26">
      <c r="A979" s="1"/>
      <c r="B979" s="1"/>
      <c r="C979" s="1"/>
      <c r="D979" s="429"/>
      <c r="E979" s="33"/>
      <c r="F979" s="1"/>
      <c r="G979" s="1"/>
      <c r="H979" s="110"/>
      <c r="I979" s="110"/>
      <c r="J979" s="1"/>
      <c r="K979" s="1"/>
      <c r="L979" s="1"/>
      <c r="M979" s="1"/>
      <c r="N979" s="1"/>
      <c r="O979" s="1"/>
      <c r="P979" s="1"/>
      <c r="Q979" s="1"/>
      <c r="R979" s="1"/>
      <c r="S979" s="1"/>
      <c r="T979" s="1"/>
      <c r="U979" s="1"/>
      <c r="V979" s="1"/>
      <c r="W979" s="1"/>
      <c r="X979" s="1"/>
      <c r="Y979" s="1"/>
      <c r="Z979" s="1"/>
    </row>
    <row r="980" spans="1:26">
      <c r="A980" s="1"/>
      <c r="B980" s="1"/>
      <c r="C980" s="1"/>
      <c r="D980" s="429"/>
      <c r="E980" s="33"/>
      <c r="F980" s="1"/>
      <c r="G980" s="1"/>
      <c r="H980" s="110"/>
      <c r="I980" s="110"/>
      <c r="J980" s="1"/>
      <c r="K980" s="1"/>
      <c r="L980" s="1"/>
      <c r="M980" s="1"/>
      <c r="N980" s="1"/>
      <c r="O980" s="1"/>
      <c r="P980" s="1"/>
      <c r="Q980" s="1"/>
      <c r="R980" s="1"/>
      <c r="S980" s="1"/>
      <c r="T980" s="1"/>
      <c r="U980" s="1"/>
      <c r="V980" s="1"/>
      <c r="W980" s="1"/>
      <c r="X980" s="1"/>
      <c r="Y980" s="1"/>
      <c r="Z980" s="1"/>
    </row>
    <row r="981" spans="1:26">
      <c r="A981" s="1"/>
      <c r="B981" s="1"/>
      <c r="C981" s="1"/>
      <c r="D981" s="429"/>
      <c r="E981" s="33"/>
      <c r="F981" s="1"/>
      <c r="G981" s="1"/>
      <c r="H981" s="110"/>
      <c r="I981" s="110"/>
      <c r="J981" s="1"/>
      <c r="K981" s="1"/>
      <c r="L981" s="1"/>
      <c r="M981" s="1"/>
      <c r="N981" s="1"/>
      <c r="O981" s="1"/>
      <c r="P981" s="1"/>
      <c r="Q981" s="1"/>
      <c r="R981" s="1"/>
      <c r="S981" s="1"/>
      <c r="T981" s="1"/>
      <c r="U981" s="1"/>
      <c r="V981" s="1"/>
      <c r="W981" s="1"/>
      <c r="X981" s="1"/>
      <c r="Y981" s="1"/>
      <c r="Z981" s="1"/>
    </row>
    <row r="982" spans="1:26">
      <c r="A982" s="1"/>
      <c r="B982" s="1"/>
      <c r="C982" s="1"/>
      <c r="D982" s="429"/>
      <c r="E982" s="33"/>
      <c r="F982" s="1"/>
      <c r="G982" s="1"/>
      <c r="H982" s="110"/>
      <c r="I982" s="110"/>
      <c r="J982" s="1"/>
      <c r="K982" s="1"/>
      <c r="L982" s="1"/>
      <c r="M982" s="1"/>
      <c r="N982" s="1"/>
      <c r="O982" s="1"/>
      <c r="P982" s="1"/>
      <c r="Q982" s="1"/>
      <c r="R982" s="1"/>
      <c r="S982" s="1"/>
      <c r="T982" s="1"/>
      <c r="U982" s="1"/>
      <c r="V982" s="1"/>
      <c r="W982" s="1"/>
      <c r="X982" s="1"/>
      <c r="Y982" s="1"/>
      <c r="Z982" s="1"/>
    </row>
    <row r="983" spans="1:26">
      <c r="A983" s="1"/>
      <c r="B983" s="1"/>
      <c r="C983" s="1"/>
      <c r="D983" s="429"/>
      <c r="E983" s="33"/>
      <c r="F983" s="1"/>
      <c r="G983" s="1"/>
      <c r="H983" s="110"/>
      <c r="I983" s="110"/>
      <c r="J983" s="1"/>
      <c r="K983" s="1"/>
      <c r="L983" s="1"/>
      <c r="M983" s="1"/>
      <c r="N983" s="1"/>
      <c r="O983" s="1"/>
      <c r="P983" s="1"/>
      <c r="Q983" s="1"/>
      <c r="R983" s="1"/>
      <c r="S983" s="1"/>
      <c r="T983" s="1"/>
      <c r="U983" s="1"/>
      <c r="V983" s="1"/>
      <c r="W983" s="1"/>
      <c r="X983" s="1"/>
      <c r="Y983" s="1"/>
      <c r="Z983" s="1"/>
    </row>
    <row r="984" spans="1:26">
      <c r="A984" s="1"/>
      <c r="B984" s="1"/>
      <c r="C984" s="1"/>
      <c r="D984" s="429"/>
      <c r="E984" s="33"/>
      <c r="F984" s="1"/>
      <c r="G984" s="1"/>
      <c r="H984" s="110"/>
      <c r="I984" s="110"/>
      <c r="J984" s="1"/>
      <c r="K984" s="1"/>
      <c r="L984" s="1"/>
      <c r="M984" s="1"/>
      <c r="N984" s="1"/>
      <c r="O984" s="1"/>
      <c r="P984" s="1"/>
      <c r="Q984" s="1"/>
      <c r="R984" s="1"/>
      <c r="S984" s="1"/>
      <c r="T984" s="1"/>
      <c r="U984" s="1"/>
      <c r="V984" s="1"/>
      <c r="W984" s="1"/>
      <c r="X984" s="1"/>
      <c r="Y984" s="1"/>
      <c r="Z984" s="1"/>
    </row>
    <row r="985" spans="1:26">
      <c r="A985" s="1"/>
      <c r="B985" s="1"/>
      <c r="C985" s="1"/>
      <c r="D985" s="429"/>
      <c r="E985" s="33"/>
      <c r="F985" s="1"/>
      <c r="G985" s="1"/>
      <c r="H985" s="110"/>
      <c r="I985" s="110"/>
      <c r="J985" s="1"/>
      <c r="K985" s="1"/>
      <c r="L985" s="1"/>
      <c r="M985" s="1"/>
      <c r="N985" s="1"/>
      <c r="O985" s="1"/>
      <c r="P985" s="1"/>
      <c r="Q985" s="1"/>
      <c r="R985" s="1"/>
      <c r="S985" s="1"/>
      <c r="T985" s="1"/>
      <c r="U985" s="1"/>
      <c r="V985" s="1"/>
      <c r="W985" s="1"/>
      <c r="X985" s="1"/>
      <c r="Y985" s="1"/>
      <c r="Z985" s="1"/>
    </row>
    <row r="986" spans="1:26">
      <c r="A986" s="1"/>
      <c r="B986" s="1"/>
      <c r="C986" s="1"/>
      <c r="D986" s="429"/>
      <c r="E986" s="33"/>
      <c r="F986" s="1"/>
      <c r="G986" s="1"/>
      <c r="H986" s="110"/>
      <c r="I986" s="110"/>
      <c r="J986" s="1"/>
      <c r="K986" s="1"/>
      <c r="L986" s="1"/>
      <c r="M986" s="1"/>
      <c r="N986" s="1"/>
      <c r="O986" s="1"/>
      <c r="P986" s="1"/>
      <c r="Q986" s="1"/>
      <c r="R986" s="1"/>
      <c r="S986" s="1"/>
      <c r="T986" s="1"/>
      <c r="U986" s="1"/>
      <c r="V986" s="1"/>
      <c r="W986" s="1"/>
      <c r="X986" s="1"/>
      <c r="Y986" s="1"/>
      <c r="Z986" s="1"/>
    </row>
    <row r="987" spans="1:26">
      <c r="A987" s="1"/>
      <c r="B987" s="1"/>
      <c r="C987" s="1"/>
      <c r="D987" s="429"/>
      <c r="E987" s="33"/>
      <c r="F987" s="1"/>
      <c r="G987" s="1"/>
      <c r="H987" s="110"/>
      <c r="I987" s="110"/>
      <c r="J987" s="1"/>
      <c r="K987" s="1"/>
      <c r="L987" s="1"/>
      <c r="M987" s="1"/>
      <c r="N987" s="1"/>
      <c r="O987" s="1"/>
      <c r="P987" s="1"/>
      <c r="Q987" s="1"/>
      <c r="R987" s="1"/>
      <c r="S987" s="1"/>
      <c r="T987" s="1"/>
      <c r="U987" s="1"/>
      <c r="V987" s="1"/>
      <c r="W987" s="1"/>
      <c r="X987" s="1"/>
      <c r="Y987" s="1"/>
      <c r="Z987" s="1"/>
    </row>
    <row r="988" spans="1:26">
      <c r="A988" s="1"/>
      <c r="B988" s="1"/>
      <c r="C988" s="1"/>
      <c r="D988" s="429"/>
      <c r="E988" s="33"/>
      <c r="F988" s="1"/>
      <c r="G988" s="1"/>
      <c r="H988" s="110"/>
      <c r="I988" s="110"/>
      <c r="J988" s="1"/>
      <c r="K988" s="1"/>
      <c r="L988" s="1"/>
      <c r="M988" s="1"/>
      <c r="N988" s="1"/>
      <c r="O988" s="1"/>
      <c r="P988" s="1"/>
      <c r="Q988" s="1"/>
      <c r="R988" s="1"/>
      <c r="S988" s="1"/>
      <c r="T988" s="1"/>
      <c r="U988" s="1"/>
      <c r="V988" s="1"/>
      <c r="W988" s="1"/>
      <c r="X988" s="1"/>
      <c r="Y988" s="1"/>
      <c r="Z988" s="1"/>
    </row>
    <row r="989" spans="1:26">
      <c r="A989" s="1"/>
      <c r="B989" s="1"/>
      <c r="C989" s="1"/>
      <c r="D989" s="429"/>
      <c r="E989" s="33"/>
      <c r="F989" s="1"/>
      <c r="G989" s="1"/>
      <c r="H989" s="110"/>
      <c r="I989" s="110"/>
      <c r="J989" s="1"/>
      <c r="K989" s="1"/>
      <c r="L989" s="1"/>
      <c r="M989" s="1"/>
      <c r="N989" s="1"/>
      <c r="O989" s="1"/>
      <c r="P989" s="1"/>
      <c r="Q989" s="1"/>
      <c r="R989" s="1"/>
      <c r="S989" s="1"/>
      <c r="T989" s="1"/>
      <c r="U989" s="1"/>
      <c r="V989" s="1"/>
      <c r="W989" s="1"/>
      <c r="X989" s="1"/>
      <c r="Y989" s="1"/>
      <c r="Z989" s="1"/>
    </row>
    <row r="990" spans="1:26">
      <c r="A990" s="1"/>
      <c r="B990" s="1"/>
      <c r="C990" s="1"/>
      <c r="D990" s="429"/>
      <c r="E990" s="33"/>
      <c r="F990" s="1"/>
      <c r="G990" s="1"/>
      <c r="H990" s="110"/>
      <c r="I990" s="110"/>
      <c r="J990" s="1"/>
      <c r="K990" s="1"/>
      <c r="L990" s="1"/>
      <c r="M990" s="1"/>
      <c r="N990" s="1"/>
      <c r="O990" s="1"/>
      <c r="P990" s="1"/>
      <c r="Q990" s="1"/>
      <c r="R990" s="1"/>
      <c r="S990" s="1"/>
      <c r="T990" s="1"/>
      <c r="U990" s="1"/>
      <c r="V990" s="1"/>
      <c r="W990" s="1"/>
      <c r="X990" s="1"/>
      <c r="Y990" s="1"/>
      <c r="Z990" s="1"/>
    </row>
    <row r="991" spans="1:26">
      <c r="A991" s="1"/>
      <c r="B991" s="1"/>
      <c r="C991" s="1"/>
      <c r="D991" s="429"/>
      <c r="E991" s="33"/>
      <c r="F991" s="1"/>
      <c r="G991" s="1"/>
      <c r="H991" s="110"/>
      <c r="I991" s="110"/>
      <c r="J991" s="1"/>
      <c r="K991" s="1"/>
      <c r="L991" s="1"/>
      <c r="M991" s="1"/>
      <c r="N991" s="1"/>
      <c r="O991" s="1"/>
      <c r="P991" s="1"/>
      <c r="Q991" s="1"/>
      <c r="R991" s="1"/>
      <c r="S991" s="1"/>
      <c r="T991" s="1"/>
      <c r="U991" s="1"/>
      <c r="V991" s="1"/>
      <c r="W991" s="1"/>
      <c r="X991" s="1"/>
      <c r="Y991" s="1"/>
      <c r="Z991" s="1"/>
    </row>
    <row r="992" spans="1:26">
      <c r="A992" s="1"/>
      <c r="B992" s="1"/>
      <c r="C992" s="1"/>
      <c r="D992" s="429"/>
      <c r="E992" s="33"/>
      <c r="F992" s="1"/>
      <c r="G992" s="1"/>
      <c r="H992" s="110"/>
      <c r="I992" s="110"/>
      <c r="J992" s="1"/>
      <c r="K992" s="1"/>
      <c r="L992" s="1"/>
      <c r="M992" s="1"/>
      <c r="N992" s="1"/>
      <c r="O992" s="1"/>
      <c r="P992" s="1"/>
      <c r="Q992" s="1"/>
      <c r="R992" s="1"/>
      <c r="S992" s="1"/>
      <c r="T992" s="1"/>
      <c r="U992" s="1"/>
      <c r="V992" s="1"/>
      <c r="W992" s="1"/>
      <c r="X992" s="1"/>
      <c r="Y992" s="1"/>
      <c r="Z992" s="1"/>
    </row>
    <row r="993" spans="1:26">
      <c r="A993" s="1"/>
      <c r="B993" s="1"/>
      <c r="C993" s="1"/>
      <c r="D993" s="429"/>
      <c r="E993" s="33"/>
      <c r="F993" s="1"/>
      <c r="G993" s="1"/>
      <c r="H993" s="110"/>
      <c r="I993" s="110"/>
      <c r="J993" s="1"/>
      <c r="K993" s="1"/>
      <c r="L993" s="1"/>
      <c r="M993" s="1"/>
      <c r="N993" s="1"/>
      <c r="O993" s="1"/>
      <c r="P993" s="1"/>
      <c r="Q993" s="1"/>
      <c r="R993" s="1"/>
      <c r="S993" s="1"/>
      <c r="T993" s="1"/>
      <c r="U993" s="1"/>
      <c r="V993" s="1"/>
      <c r="W993" s="1"/>
      <c r="X993" s="1"/>
      <c r="Y993" s="1"/>
      <c r="Z993" s="1"/>
    </row>
    <row r="994" spans="1:26">
      <c r="A994" s="1"/>
      <c r="B994" s="1"/>
      <c r="C994" s="1"/>
      <c r="D994" s="429"/>
      <c r="E994" s="33"/>
      <c r="F994" s="1"/>
      <c r="G994" s="1"/>
      <c r="H994" s="110"/>
      <c r="I994" s="110"/>
      <c r="J994" s="1"/>
      <c r="K994" s="1"/>
      <c r="L994" s="1"/>
      <c r="M994" s="1"/>
      <c r="N994" s="1"/>
      <c r="O994" s="1"/>
      <c r="P994" s="1"/>
      <c r="Q994" s="1"/>
      <c r="R994" s="1"/>
      <c r="S994" s="1"/>
      <c r="T994" s="1"/>
      <c r="U994" s="1"/>
      <c r="V994" s="1"/>
      <c r="W994" s="1"/>
      <c r="X994" s="1"/>
      <c r="Y994" s="1"/>
      <c r="Z994" s="1"/>
    </row>
    <row r="995" spans="1:26">
      <c r="A995" s="1"/>
      <c r="B995" s="1"/>
      <c r="C995" s="1"/>
      <c r="D995" s="429"/>
      <c r="E995" s="33"/>
      <c r="F995" s="1"/>
      <c r="G995" s="1"/>
      <c r="H995" s="110"/>
      <c r="I995" s="110"/>
      <c r="J995" s="1"/>
      <c r="K995" s="1"/>
      <c r="L995" s="1"/>
      <c r="M995" s="1"/>
      <c r="N995" s="1"/>
      <c r="O995" s="1"/>
      <c r="P995" s="1"/>
      <c r="Q995" s="1"/>
      <c r="R995" s="1"/>
      <c r="S995" s="1"/>
      <c r="T995" s="1"/>
      <c r="U995" s="1"/>
      <c r="V995" s="1"/>
      <c r="W995" s="1"/>
      <c r="X995" s="1"/>
      <c r="Y995" s="1"/>
      <c r="Z995" s="1"/>
    </row>
    <row r="996" spans="1:26">
      <c r="A996" s="1"/>
      <c r="B996" s="1"/>
      <c r="C996" s="1"/>
      <c r="D996" s="429"/>
      <c r="E996" s="33"/>
      <c r="F996" s="1"/>
      <c r="G996" s="1"/>
      <c r="H996" s="110"/>
      <c r="I996" s="110"/>
      <c r="J996" s="1"/>
      <c r="K996" s="1"/>
      <c r="L996" s="1"/>
      <c r="M996" s="1"/>
      <c r="N996" s="1"/>
      <c r="O996" s="1"/>
      <c r="P996" s="1"/>
      <c r="Q996" s="1"/>
      <c r="R996" s="1"/>
      <c r="S996" s="1"/>
      <c r="T996" s="1"/>
      <c r="U996" s="1"/>
      <c r="V996" s="1"/>
      <c r="W996" s="1"/>
      <c r="X996" s="1"/>
      <c r="Y996" s="1"/>
      <c r="Z996" s="1"/>
    </row>
    <row r="997" spans="1:26">
      <c r="A997" s="1"/>
      <c r="B997" s="1"/>
      <c r="C997" s="1"/>
      <c r="D997" s="429"/>
      <c r="E997" s="33"/>
      <c r="F997" s="1"/>
      <c r="G997" s="1"/>
      <c r="H997" s="110"/>
      <c r="I997" s="110"/>
      <c r="J997" s="1"/>
      <c r="K997" s="1"/>
      <c r="L997" s="1"/>
      <c r="M997" s="1"/>
      <c r="N997" s="1"/>
      <c r="O997" s="1"/>
      <c r="P997" s="1"/>
      <c r="Q997" s="1"/>
      <c r="R997" s="1"/>
      <c r="S997" s="1"/>
      <c r="T997" s="1"/>
      <c r="U997" s="1"/>
      <c r="V997" s="1"/>
      <c r="W997" s="1"/>
      <c r="X997" s="1"/>
      <c r="Y997" s="1"/>
      <c r="Z997" s="1"/>
    </row>
    <row r="998" spans="1:26">
      <c r="A998" s="1"/>
      <c r="B998" s="1"/>
      <c r="C998" s="1"/>
      <c r="D998" s="429"/>
      <c r="E998" s="33"/>
      <c r="F998" s="1"/>
      <c r="G998" s="1"/>
      <c r="H998" s="110"/>
      <c r="I998" s="110"/>
      <c r="J998" s="1"/>
      <c r="K998" s="1"/>
      <c r="L998" s="1"/>
      <c r="M998" s="1"/>
      <c r="N998" s="1"/>
      <c r="O998" s="1"/>
      <c r="P998" s="1"/>
      <c r="Q998" s="1"/>
      <c r="R998" s="1"/>
      <c r="S998" s="1"/>
      <c r="T998" s="1"/>
      <c r="U998" s="1"/>
      <c r="V998" s="1"/>
      <c r="W998" s="1"/>
      <c r="X998" s="1"/>
      <c r="Y998" s="1"/>
      <c r="Z998" s="1"/>
    </row>
    <row r="999" spans="1:26">
      <c r="A999" s="1"/>
      <c r="B999" s="1"/>
      <c r="C999" s="1"/>
      <c r="D999" s="429"/>
      <c r="E999" s="33"/>
      <c r="F999" s="1"/>
      <c r="G999" s="1"/>
      <c r="H999" s="110"/>
      <c r="I999" s="110"/>
      <c r="J999" s="1"/>
      <c r="K999" s="1"/>
      <c r="L999" s="1"/>
      <c r="M999" s="1"/>
      <c r="N999" s="1"/>
      <c r="O999" s="1"/>
      <c r="P999" s="1"/>
      <c r="Q999" s="1"/>
      <c r="R999" s="1"/>
      <c r="S999" s="1"/>
      <c r="T999" s="1"/>
      <c r="U999" s="1"/>
      <c r="V999" s="1"/>
      <c r="W999" s="1"/>
      <c r="X999" s="1"/>
      <c r="Y999" s="1"/>
      <c r="Z999" s="1"/>
    </row>
    <row r="1000" spans="1:26">
      <c r="A1000" s="1"/>
      <c r="B1000" s="1"/>
      <c r="C1000" s="1"/>
      <c r="D1000" s="429"/>
      <c r="E1000" s="33"/>
      <c r="F1000" s="1"/>
      <c r="G1000" s="1"/>
      <c r="H1000" s="110"/>
      <c r="I1000" s="110"/>
      <c r="J1000" s="1"/>
      <c r="K1000" s="1"/>
      <c r="L1000" s="1"/>
      <c r="M1000" s="1"/>
      <c r="N1000" s="1"/>
      <c r="O1000" s="1"/>
      <c r="P1000" s="1"/>
      <c r="Q1000" s="1"/>
      <c r="R1000" s="1"/>
      <c r="S1000" s="1"/>
      <c r="T1000" s="1"/>
      <c r="U1000" s="1"/>
      <c r="V1000" s="1"/>
      <c r="W1000" s="1"/>
      <c r="X1000" s="1"/>
      <c r="Y1000" s="1"/>
      <c r="Z1000" s="1"/>
    </row>
    <row r="1001" spans="1:26">
      <c r="A1001" s="1"/>
      <c r="B1001" s="1"/>
      <c r="C1001" s="1"/>
      <c r="D1001" s="429"/>
      <c r="E1001" s="33"/>
      <c r="F1001" s="1"/>
      <c r="G1001" s="1"/>
      <c r="H1001" s="110"/>
      <c r="I1001" s="110"/>
      <c r="J1001" s="1"/>
      <c r="K1001" s="1"/>
      <c r="L1001" s="1"/>
      <c r="M1001" s="1"/>
      <c r="N1001" s="1"/>
      <c r="O1001" s="1"/>
      <c r="P1001" s="1"/>
      <c r="Q1001" s="1"/>
      <c r="R1001" s="1"/>
      <c r="S1001" s="1"/>
      <c r="T1001" s="1"/>
      <c r="U1001" s="1"/>
      <c r="V1001" s="1"/>
      <c r="W1001" s="1"/>
      <c r="X1001" s="1"/>
      <c r="Y1001" s="1"/>
      <c r="Z1001" s="1"/>
    </row>
    <row r="1002" spans="1:26">
      <c r="A1002" s="1"/>
      <c r="B1002" s="1"/>
      <c r="C1002" s="1"/>
      <c r="D1002" s="429"/>
      <c r="E1002" s="33"/>
      <c r="F1002" s="1"/>
      <c r="G1002" s="1"/>
      <c r="H1002" s="110"/>
      <c r="I1002" s="110"/>
      <c r="J1002" s="1"/>
      <c r="K1002" s="1"/>
      <c r="L1002" s="1"/>
      <c r="M1002" s="1"/>
      <c r="N1002" s="1"/>
      <c r="O1002" s="1"/>
      <c r="P1002" s="1"/>
      <c r="Q1002" s="1"/>
      <c r="R1002" s="1"/>
      <c r="S1002" s="1"/>
      <c r="T1002" s="1"/>
      <c r="U1002" s="1"/>
      <c r="V1002" s="1"/>
      <c r="W1002" s="1"/>
      <c r="X1002" s="1"/>
      <c r="Y1002" s="1"/>
      <c r="Z1002" s="1"/>
    </row>
    <row r="1003" spans="1:26">
      <c r="A1003" s="1"/>
      <c r="B1003" s="1"/>
      <c r="C1003" s="1"/>
      <c r="D1003" s="429"/>
      <c r="E1003" s="33"/>
      <c r="F1003" s="1"/>
      <c r="G1003" s="1"/>
      <c r="H1003" s="110"/>
      <c r="I1003" s="110"/>
      <c r="J1003" s="1"/>
      <c r="K1003" s="1"/>
      <c r="L1003" s="1"/>
      <c r="M1003" s="1"/>
      <c r="N1003" s="1"/>
      <c r="O1003" s="1"/>
      <c r="P1003" s="1"/>
      <c r="Q1003" s="1"/>
      <c r="R1003" s="1"/>
      <c r="S1003" s="1"/>
      <c r="T1003" s="1"/>
      <c r="U1003" s="1"/>
      <c r="V1003" s="1"/>
      <c r="W1003" s="1"/>
      <c r="X1003" s="1"/>
      <c r="Y1003" s="1"/>
      <c r="Z1003" s="1"/>
    </row>
    <row r="1004" spans="1:26">
      <c r="A1004" s="1"/>
      <c r="B1004" s="1"/>
      <c r="C1004" s="1"/>
      <c r="D1004" s="429"/>
      <c r="E1004" s="33"/>
      <c r="F1004" s="1"/>
      <c r="G1004" s="1"/>
      <c r="H1004" s="110"/>
      <c r="I1004" s="110"/>
      <c r="J1004" s="1"/>
      <c r="K1004" s="1"/>
      <c r="L1004" s="1"/>
      <c r="M1004" s="1"/>
      <c r="N1004" s="1"/>
      <c r="O1004" s="1"/>
      <c r="P1004" s="1"/>
      <c r="Q1004" s="1"/>
      <c r="R1004" s="1"/>
      <c r="S1004" s="1"/>
      <c r="T1004" s="1"/>
      <c r="U1004" s="1"/>
      <c r="V1004" s="1"/>
      <c r="W1004" s="1"/>
      <c r="X1004" s="1"/>
      <c r="Y1004" s="1"/>
      <c r="Z1004" s="1"/>
    </row>
    <row r="1005" spans="1:26">
      <c r="A1005" s="1"/>
      <c r="B1005" s="1"/>
      <c r="C1005" s="1"/>
      <c r="D1005" s="429"/>
      <c r="E1005" s="33"/>
      <c r="F1005" s="1"/>
      <c r="G1005" s="1"/>
      <c r="H1005" s="110"/>
      <c r="I1005" s="110"/>
      <c r="J1005" s="1"/>
      <c r="K1005" s="1"/>
      <c r="L1005" s="1"/>
      <c r="M1005" s="1"/>
      <c r="N1005" s="1"/>
      <c r="O1005" s="1"/>
      <c r="P1005" s="1"/>
      <c r="Q1005" s="1"/>
      <c r="R1005" s="1"/>
      <c r="S1005" s="1"/>
      <c r="T1005" s="1"/>
      <c r="U1005" s="1"/>
      <c r="V1005" s="1"/>
      <c r="W1005" s="1"/>
      <c r="X1005" s="1"/>
      <c r="Y1005" s="1"/>
      <c r="Z1005" s="1"/>
    </row>
    <row r="1006" spans="1:26">
      <c r="A1006" s="1"/>
      <c r="B1006" s="1"/>
      <c r="C1006" s="1"/>
      <c r="D1006" s="429"/>
      <c r="E1006" s="33"/>
      <c r="F1006" s="1"/>
      <c r="G1006" s="1"/>
      <c r="H1006" s="110"/>
      <c r="I1006" s="110"/>
      <c r="J1006" s="1"/>
      <c r="K1006" s="1"/>
      <c r="L1006" s="1"/>
      <c r="M1006" s="1"/>
      <c r="N1006" s="1"/>
      <c r="O1006" s="1"/>
      <c r="P1006" s="1"/>
      <c r="Q1006" s="1"/>
      <c r="R1006" s="1"/>
      <c r="S1006" s="1"/>
      <c r="T1006" s="1"/>
      <c r="U1006" s="1"/>
      <c r="V1006" s="1"/>
      <c r="W1006" s="1"/>
      <c r="X1006" s="1"/>
      <c r="Y1006" s="1"/>
      <c r="Z1006" s="1"/>
    </row>
    <row r="1007" spans="1:26">
      <c r="A1007" s="1"/>
      <c r="B1007" s="1"/>
      <c r="C1007" s="1"/>
      <c r="D1007" s="429"/>
      <c r="E1007" s="33"/>
      <c r="F1007" s="1"/>
      <c r="G1007" s="1"/>
      <c r="H1007" s="110"/>
      <c r="I1007" s="110"/>
      <c r="J1007" s="1"/>
      <c r="K1007" s="1"/>
      <c r="L1007" s="1"/>
      <c r="M1007" s="1"/>
      <c r="N1007" s="1"/>
      <c r="O1007" s="1"/>
      <c r="P1007" s="1"/>
      <c r="Q1007" s="1"/>
      <c r="R1007" s="1"/>
      <c r="S1007" s="1"/>
      <c r="T1007" s="1"/>
      <c r="U1007" s="1"/>
      <c r="V1007" s="1"/>
      <c r="W1007" s="1"/>
      <c r="X1007" s="1"/>
      <c r="Y1007" s="1"/>
      <c r="Z1007" s="1"/>
    </row>
    <row r="1008" spans="1:26">
      <c r="A1008" s="1"/>
      <c r="B1008" s="1"/>
      <c r="C1008" s="1"/>
      <c r="D1008" s="429"/>
      <c r="E1008" s="33"/>
      <c r="F1008" s="1"/>
      <c r="G1008" s="1"/>
      <c r="H1008" s="110"/>
      <c r="I1008" s="110"/>
      <c r="J1008" s="1"/>
      <c r="K1008" s="1"/>
      <c r="L1008" s="1"/>
      <c r="M1008" s="1"/>
      <c r="N1008" s="1"/>
      <c r="O1008" s="1"/>
      <c r="P1008" s="1"/>
      <c r="Q1008" s="1"/>
      <c r="R1008" s="1"/>
      <c r="S1008" s="1"/>
      <c r="T1008" s="1"/>
      <c r="U1008" s="1"/>
      <c r="V1008" s="1"/>
      <c r="W1008" s="1"/>
      <c r="X1008" s="1"/>
      <c r="Y1008" s="1"/>
      <c r="Z1008" s="1"/>
    </row>
    <row r="1009" spans="1:26">
      <c r="A1009" s="1"/>
      <c r="B1009" s="1"/>
      <c r="C1009" s="1"/>
      <c r="D1009" s="429"/>
      <c r="E1009" s="33"/>
      <c r="F1009" s="1"/>
      <c r="G1009" s="1"/>
      <c r="H1009" s="110"/>
      <c r="I1009" s="110"/>
      <c r="J1009" s="1"/>
      <c r="K1009" s="1"/>
      <c r="L1009" s="1"/>
      <c r="M1009" s="1"/>
      <c r="N1009" s="1"/>
      <c r="O1009" s="1"/>
      <c r="P1009" s="1"/>
      <c r="Q1009" s="1"/>
      <c r="R1009" s="1"/>
      <c r="S1009" s="1"/>
      <c r="T1009" s="1"/>
      <c r="U1009" s="1"/>
      <c r="V1009" s="1"/>
      <c r="W1009" s="1"/>
      <c r="X1009" s="1"/>
      <c r="Y1009" s="1"/>
      <c r="Z1009" s="1"/>
    </row>
    <row r="1010" spans="1:26">
      <c r="A1010" s="1"/>
      <c r="B1010" s="1"/>
      <c r="C1010" s="1"/>
      <c r="D1010" s="429"/>
      <c r="E1010" s="33"/>
      <c r="F1010" s="1"/>
      <c r="G1010" s="1"/>
      <c r="H1010" s="110"/>
      <c r="I1010" s="110"/>
      <c r="J1010" s="1"/>
      <c r="K1010" s="1"/>
      <c r="L1010" s="1"/>
      <c r="M1010" s="1"/>
      <c r="N1010" s="1"/>
      <c r="O1010" s="1"/>
      <c r="P1010" s="1"/>
      <c r="Q1010" s="1"/>
      <c r="R1010" s="1"/>
      <c r="S1010" s="1"/>
      <c r="T1010" s="1"/>
      <c r="U1010" s="1"/>
      <c r="V1010" s="1"/>
      <c r="W1010" s="1"/>
      <c r="X1010" s="1"/>
      <c r="Y1010" s="1"/>
      <c r="Z1010" s="1"/>
    </row>
    <row r="1011" spans="1:26">
      <c r="A1011" s="1"/>
      <c r="B1011" s="1"/>
      <c r="C1011" s="1"/>
      <c r="D1011" s="429"/>
      <c r="E1011" s="33"/>
      <c r="F1011" s="1"/>
      <c r="G1011" s="1"/>
      <c r="H1011" s="110"/>
      <c r="I1011" s="110"/>
      <c r="J1011" s="1"/>
      <c r="K1011" s="1"/>
      <c r="L1011" s="1"/>
      <c r="M1011" s="1"/>
      <c r="N1011" s="1"/>
      <c r="O1011" s="1"/>
      <c r="P1011" s="1"/>
      <c r="Q1011" s="1"/>
      <c r="R1011" s="1"/>
      <c r="S1011" s="1"/>
      <c r="T1011" s="1"/>
      <c r="U1011" s="1"/>
      <c r="V1011" s="1"/>
      <c r="W1011" s="1"/>
      <c r="X1011" s="1"/>
      <c r="Y1011" s="1"/>
      <c r="Z1011" s="1"/>
    </row>
    <row r="1012" spans="1:26">
      <c r="A1012" s="1"/>
      <c r="B1012" s="1"/>
      <c r="C1012" s="1"/>
      <c r="D1012" s="429"/>
      <c r="E1012" s="33"/>
      <c r="F1012" s="1"/>
      <c r="G1012" s="1"/>
      <c r="H1012" s="110"/>
      <c r="I1012" s="110"/>
      <c r="J1012" s="1"/>
      <c r="K1012" s="1"/>
      <c r="L1012" s="1"/>
      <c r="M1012" s="1"/>
      <c r="N1012" s="1"/>
      <c r="O1012" s="1"/>
      <c r="P1012" s="1"/>
      <c r="Q1012" s="1"/>
      <c r="R1012" s="1"/>
      <c r="S1012" s="1"/>
      <c r="T1012" s="1"/>
      <c r="U1012" s="1"/>
      <c r="V1012" s="1"/>
      <c r="W1012" s="1"/>
      <c r="X1012" s="1"/>
      <c r="Y1012" s="1"/>
      <c r="Z1012" s="1"/>
    </row>
    <row r="1013" spans="1:26">
      <c r="A1013" s="1"/>
      <c r="B1013" s="1"/>
      <c r="C1013" s="1"/>
      <c r="D1013" s="429"/>
      <c r="E1013" s="33"/>
      <c r="F1013" s="1"/>
      <c r="G1013" s="1"/>
      <c r="H1013" s="110"/>
      <c r="I1013" s="110"/>
      <c r="J1013" s="1"/>
      <c r="K1013" s="1"/>
      <c r="L1013" s="1"/>
      <c r="M1013" s="1"/>
      <c r="N1013" s="1"/>
      <c r="O1013" s="1"/>
      <c r="P1013" s="1"/>
      <c r="Q1013" s="1"/>
      <c r="R1013" s="1"/>
      <c r="S1013" s="1"/>
      <c r="T1013" s="1"/>
      <c r="U1013" s="1"/>
      <c r="V1013" s="1"/>
      <c r="W1013" s="1"/>
      <c r="X1013" s="1"/>
      <c r="Y1013" s="1"/>
      <c r="Z1013" s="1"/>
    </row>
    <row r="1014" spans="1:26">
      <c r="A1014" s="1"/>
      <c r="B1014" s="1"/>
      <c r="C1014" s="1"/>
      <c r="D1014" s="429"/>
      <c r="E1014" s="33"/>
      <c r="F1014" s="1"/>
      <c r="G1014" s="1"/>
      <c r="H1014" s="110"/>
      <c r="I1014" s="110"/>
      <c r="J1014" s="1"/>
      <c r="K1014" s="1"/>
      <c r="L1014" s="1"/>
      <c r="M1014" s="1"/>
      <c r="N1014" s="1"/>
      <c r="O1014" s="1"/>
      <c r="P1014" s="1"/>
      <c r="Q1014" s="1"/>
      <c r="R1014" s="1"/>
      <c r="S1014" s="1"/>
      <c r="T1014" s="1"/>
      <c r="U1014" s="1"/>
      <c r="V1014" s="1"/>
      <c r="W1014" s="1"/>
      <c r="X1014" s="1"/>
      <c r="Y1014" s="1"/>
      <c r="Z1014" s="1"/>
    </row>
    <row r="1015" spans="1:26">
      <c r="A1015" s="1"/>
      <c r="B1015" s="1"/>
      <c r="C1015" s="1"/>
      <c r="D1015" s="429"/>
      <c r="E1015" s="33"/>
      <c r="F1015" s="1"/>
      <c r="G1015" s="1"/>
      <c r="H1015" s="110"/>
      <c r="I1015" s="110"/>
      <c r="J1015" s="1"/>
      <c r="K1015" s="1"/>
      <c r="L1015" s="1"/>
      <c r="M1015" s="1"/>
      <c r="N1015" s="1"/>
      <c r="O1015" s="1"/>
      <c r="P1015" s="1"/>
      <c r="Q1015" s="1"/>
      <c r="R1015" s="1"/>
      <c r="S1015" s="1"/>
      <c r="T1015" s="1"/>
      <c r="U1015" s="1"/>
      <c r="V1015" s="1"/>
      <c r="W1015" s="1"/>
      <c r="X1015" s="1"/>
      <c r="Y1015" s="1"/>
      <c r="Z1015" s="1"/>
    </row>
    <row r="1016" spans="1:26">
      <c r="A1016" s="1"/>
      <c r="B1016" s="1"/>
      <c r="C1016" s="1"/>
      <c r="D1016" s="429"/>
      <c r="E1016" s="33"/>
      <c r="F1016" s="1"/>
      <c r="G1016" s="1"/>
      <c r="H1016" s="110"/>
      <c r="I1016" s="110"/>
      <c r="J1016" s="1"/>
      <c r="K1016" s="1"/>
      <c r="L1016" s="1"/>
      <c r="M1016" s="1"/>
      <c r="N1016" s="1"/>
      <c r="O1016" s="1"/>
      <c r="P1016" s="1"/>
      <c r="Q1016" s="1"/>
      <c r="R1016" s="1"/>
      <c r="S1016" s="1"/>
      <c r="T1016" s="1"/>
      <c r="U1016" s="1"/>
      <c r="V1016" s="1"/>
      <c r="W1016" s="1"/>
      <c r="X1016" s="1"/>
      <c r="Y1016" s="1"/>
      <c r="Z1016" s="1"/>
    </row>
    <row r="1017" spans="1:26">
      <c r="A1017" s="1"/>
      <c r="B1017" s="1"/>
      <c r="C1017" s="1"/>
      <c r="D1017" s="429"/>
      <c r="E1017" s="33"/>
      <c r="F1017" s="1"/>
      <c r="G1017" s="1"/>
      <c r="H1017" s="110"/>
      <c r="I1017" s="110"/>
      <c r="J1017" s="1"/>
      <c r="K1017" s="1"/>
      <c r="L1017" s="1"/>
      <c r="M1017" s="1"/>
      <c r="N1017" s="1"/>
      <c r="O1017" s="1"/>
      <c r="P1017" s="1"/>
      <c r="Q1017" s="1"/>
      <c r="R1017" s="1"/>
      <c r="S1017" s="1"/>
      <c r="T1017" s="1"/>
      <c r="U1017" s="1"/>
      <c r="V1017" s="1"/>
      <c r="W1017" s="1"/>
      <c r="X1017" s="1"/>
      <c r="Y1017" s="1"/>
      <c r="Z1017" s="1"/>
    </row>
    <row r="1018" spans="1:26">
      <c r="A1018" s="1"/>
      <c r="B1018" s="1"/>
      <c r="C1018" s="1"/>
      <c r="D1018" s="429"/>
      <c r="E1018" s="33"/>
      <c r="F1018" s="1"/>
      <c r="G1018" s="1"/>
      <c r="H1018" s="110"/>
      <c r="I1018" s="110"/>
      <c r="J1018" s="1"/>
      <c r="K1018" s="1"/>
      <c r="L1018" s="1"/>
      <c r="M1018" s="1"/>
      <c r="N1018" s="1"/>
      <c r="O1018" s="1"/>
      <c r="P1018" s="1"/>
      <c r="Q1018" s="1"/>
      <c r="R1018" s="1"/>
      <c r="S1018" s="1"/>
      <c r="T1018" s="1"/>
      <c r="U1018" s="1"/>
      <c r="V1018" s="1"/>
      <c r="W1018" s="1"/>
      <c r="X1018" s="1"/>
      <c r="Y1018" s="1"/>
      <c r="Z1018" s="1"/>
    </row>
    <row r="1019" spans="1:26">
      <c r="A1019" s="1"/>
      <c r="B1019" s="1"/>
      <c r="C1019" s="1"/>
      <c r="D1019" s="429"/>
      <c r="E1019" s="33"/>
      <c r="F1019" s="1"/>
      <c r="G1019" s="1"/>
      <c r="H1019" s="110"/>
      <c r="I1019" s="110"/>
      <c r="J1019" s="1"/>
      <c r="K1019" s="1"/>
      <c r="L1019" s="1"/>
      <c r="M1019" s="1"/>
      <c r="N1019" s="1"/>
      <c r="O1019" s="1"/>
      <c r="P1019" s="1"/>
      <c r="Q1019" s="1"/>
      <c r="R1019" s="1"/>
      <c r="S1019" s="1"/>
      <c r="T1019" s="1"/>
      <c r="U1019" s="1"/>
      <c r="V1019" s="1"/>
      <c r="W1019" s="1"/>
      <c r="X1019" s="1"/>
      <c r="Y1019" s="1"/>
      <c r="Z1019" s="1"/>
    </row>
    <row r="1020" spans="1:26">
      <c r="A1020" s="1"/>
      <c r="B1020" s="1"/>
      <c r="C1020" s="1"/>
      <c r="D1020" s="429"/>
      <c r="E1020" s="33"/>
      <c r="F1020" s="1"/>
      <c r="G1020" s="1"/>
      <c r="H1020" s="110"/>
      <c r="I1020" s="110"/>
      <c r="J1020" s="1"/>
      <c r="K1020" s="1"/>
      <c r="L1020" s="1"/>
      <c r="M1020" s="1"/>
      <c r="N1020" s="1"/>
      <c r="O1020" s="1"/>
      <c r="P1020" s="1"/>
      <c r="Q1020" s="1"/>
      <c r="R1020" s="1"/>
      <c r="S1020" s="1"/>
      <c r="T1020" s="1"/>
      <c r="U1020" s="1"/>
      <c r="V1020" s="1"/>
      <c r="W1020" s="1"/>
      <c r="X1020" s="1"/>
      <c r="Y1020" s="1"/>
      <c r="Z1020" s="1"/>
    </row>
    <row r="1021" spans="1:26">
      <c r="A1021" s="1"/>
      <c r="B1021" s="1"/>
      <c r="C1021" s="1"/>
      <c r="D1021" s="429"/>
      <c r="E1021" s="33"/>
      <c r="F1021" s="1"/>
      <c r="G1021" s="1"/>
      <c r="H1021" s="110"/>
      <c r="I1021" s="110"/>
      <c r="J1021" s="1"/>
      <c r="K1021" s="1"/>
      <c r="L1021" s="1"/>
      <c r="M1021" s="1"/>
      <c r="N1021" s="1"/>
      <c r="O1021" s="1"/>
      <c r="P1021" s="1"/>
      <c r="Q1021" s="1"/>
      <c r="R1021" s="1"/>
      <c r="S1021" s="1"/>
      <c r="T1021" s="1"/>
      <c r="U1021" s="1"/>
      <c r="V1021" s="1"/>
      <c r="W1021" s="1"/>
      <c r="X1021" s="1"/>
      <c r="Y1021" s="1"/>
      <c r="Z1021" s="1"/>
    </row>
    <row r="1022" spans="1:26">
      <c r="A1022" s="1"/>
      <c r="B1022" s="1"/>
      <c r="C1022" s="1"/>
      <c r="D1022" s="429"/>
      <c r="E1022" s="33"/>
      <c r="F1022" s="1"/>
      <c r="G1022" s="1"/>
      <c r="H1022" s="110"/>
      <c r="I1022" s="110"/>
      <c r="J1022" s="1"/>
      <c r="K1022" s="1"/>
      <c r="L1022" s="1"/>
      <c r="M1022" s="1"/>
      <c r="N1022" s="1"/>
      <c r="O1022" s="1"/>
      <c r="P1022" s="1"/>
      <c r="Q1022" s="1"/>
      <c r="R1022" s="1"/>
      <c r="S1022" s="1"/>
      <c r="T1022" s="1"/>
      <c r="U1022" s="1"/>
      <c r="V1022" s="1"/>
      <c r="W1022" s="1"/>
      <c r="X1022" s="1"/>
      <c r="Y1022" s="1"/>
      <c r="Z1022" s="1"/>
    </row>
    <row r="1023" spans="1:26">
      <c r="A1023" s="1"/>
      <c r="B1023" s="1"/>
      <c r="C1023" s="1"/>
      <c r="D1023" s="429"/>
      <c r="E1023" s="33"/>
      <c r="F1023" s="1"/>
      <c r="G1023" s="1"/>
      <c r="H1023" s="110"/>
      <c r="I1023" s="110"/>
      <c r="J1023" s="1"/>
      <c r="K1023" s="1"/>
      <c r="L1023" s="1"/>
      <c r="M1023" s="1"/>
      <c r="N1023" s="1"/>
      <c r="O1023" s="1"/>
      <c r="P1023" s="1"/>
      <c r="Q1023" s="1"/>
      <c r="R1023" s="1"/>
      <c r="S1023" s="1"/>
      <c r="T1023" s="1"/>
      <c r="U1023" s="1"/>
      <c r="V1023" s="1"/>
      <c r="W1023" s="1"/>
      <c r="X1023" s="1"/>
      <c r="Y1023" s="1"/>
      <c r="Z1023" s="1"/>
    </row>
    <row r="1024" spans="1:26">
      <c r="A1024" s="1"/>
      <c r="B1024" s="1"/>
      <c r="C1024" s="1"/>
      <c r="D1024" s="429"/>
      <c r="E1024" s="33"/>
      <c r="F1024" s="1"/>
      <c r="G1024" s="1"/>
      <c r="H1024" s="110"/>
      <c r="I1024" s="110"/>
      <c r="J1024" s="1"/>
      <c r="K1024" s="1"/>
      <c r="L1024" s="1"/>
      <c r="M1024" s="1"/>
      <c r="N1024" s="1"/>
      <c r="O1024" s="1"/>
      <c r="P1024" s="1"/>
      <c r="Q1024" s="1"/>
      <c r="R1024" s="1"/>
      <c r="S1024" s="1"/>
      <c r="T1024" s="1"/>
      <c r="U1024" s="1"/>
      <c r="V1024" s="1"/>
      <c r="W1024" s="1"/>
      <c r="X1024" s="1"/>
      <c r="Y1024" s="1"/>
      <c r="Z1024" s="1"/>
    </row>
    <row r="1025" spans="1:26">
      <c r="A1025" s="1"/>
      <c r="B1025" s="1"/>
      <c r="C1025" s="1"/>
      <c r="D1025" s="429"/>
      <c r="E1025" s="33"/>
      <c r="F1025" s="1"/>
      <c r="G1025" s="1"/>
      <c r="H1025" s="110"/>
      <c r="I1025" s="110"/>
      <c r="J1025" s="1"/>
      <c r="K1025" s="1"/>
      <c r="L1025" s="1"/>
      <c r="M1025" s="1"/>
      <c r="N1025" s="1"/>
      <c r="O1025" s="1"/>
      <c r="P1025" s="1"/>
      <c r="Q1025" s="1"/>
      <c r="R1025" s="1"/>
      <c r="S1025" s="1"/>
      <c r="T1025" s="1"/>
      <c r="U1025" s="1"/>
      <c r="V1025" s="1"/>
      <c r="W1025" s="1"/>
      <c r="X1025" s="1"/>
      <c r="Y1025" s="1"/>
      <c r="Z1025" s="1"/>
    </row>
    <row r="1026" spans="1:26">
      <c r="A1026" s="1"/>
      <c r="B1026" s="1"/>
      <c r="C1026" s="1"/>
      <c r="D1026" s="429"/>
      <c r="E1026" s="33"/>
      <c r="F1026" s="1"/>
      <c r="G1026" s="1"/>
      <c r="H1026" s="110"/>
      <c r="I1026" s="110"/>
      <c r="J1026" s="1"/>
      <c r="K1026" s="1"/>
      <c r="L1026" s="1"/>
      <c r="M1026" s="1"/>
      <c r="N1026" s="1"/>
      <c r="O1026" s="1"/>
      <c r="P1026" s="1"/>
      <c r="Q1026" s="1"/>
      <c r="R1026" s="1"/>
      <c r="S1026" s="1"/>
      <c r="T1026" s="1"/>
      <c r="U1026" s="1"/>
      <c r="V1026" s="1"/>
      <c r="W1026" s="1"/>
      <c r="X1026" s="1"/>
      <c r="Y1026" s="1"/>
      <c r="Z1026" s="1"/>
    </row>
    <row r="1027" spans="1:26">
      <c r="A1027" s="1"/>
      <c r="B1027" s="1"/>
      <c r="C1027" s="1"/>
      <c r="D1027" s="429"/>
      <c r="E1027" s="33"/>
      <c r="F1027" s="1"/>
      <c r="G1027" s="1"/>
      <c r="H1027" s="110"/>
      <c r="I1027" s="110"/>
      <c r="J1027" s="1"/>
      <c r="K1027" s="1"/>
      <c r="L1027" s="1"/>
      <c r="M1027" s="1"/>
      <c r="N1027" s="1"/>
      <c r="O1027" s="1"/>
      <c r="P1027" s="1"/>
      <c r="Q1027" s="1"/>
      <c r="R1027" s="1"/>
      <c r="S1027" s="1"/>
      <c r="T1027" s="1"/>
      <c r="U1027" s="1"/>
      <c r="V1027" s="1"/>
      <c r="W1027" s="1"/>
      <c r="X1027" s="1"/>
      <c r="Y1027" s="1"/>
      <c r="Z1027" s="1"/>
    </row>
    <row r="1028" spans="1:26">
      <c r="A1028" s="1"/>
      <c r="B1028" s="1"/>
      <c r="C1028" s="1"/>
      <c r="D1028" s="429"/>
      <c r="E1028" s="33"/>
      <c r="F1028" s="1"/>
      <c r="G1028" s="1"/>
      <c r="H1028" s="110"/>
      <c r="I1028" s="110"/>
      <c r="J1028" s="1"/>
      <c r="K1028" s="1"/>
      <c r="L1028" s="1"/>
      <c r="M1028" s="1"/>
      <c r="N1028" s="1"/>
      <c r="O1028" s="1"/>
      <c r="P1028" s="1"/>
      <c r="Q1028" s="1"/>
      <c r="R1028" s="1"/>
      <c r="S1028" s="1"/>
      <c r="T1028" s="1"/>
      <c r="U1028" s="1"/>
      <c r="V1028" s="1"/>
      <c r="W1028" s="1"/>
      <c r="X1028" s="1"/>
      <c r="Y1028" s="1"/>
      <c r="Z1028" s="1"/>
    </row>
    <row r="1029" spans="1:26">
      <c r="A1029" s="1"/>
      <c r="B1029" s="1"/>
      <c r="C1029" s="1"/>
      <c r="D1029" s="429"/>
      <c r="E1029" s="33"/>
      <c r="F1029" s="1"/>
      <c r="G1029" s="1"/>
      <c r="H1029" s="110"/>
      <c r="I1029" s="110"/>
      <c r="J1029" s="1"/>
      <c r="K1029" s="1"/>
      <c r="L1029" s="1"/>
      <c r="M1029" s="1"/>
      <c r="N1029" s="1"/>
      <c r="O1029" s="1"/>
      <c r="P1029" s="1"/>
      <c r="Q1029" s="1"/>
      <c r="R1029" s="1"/>
      <c r="S1029" s="1"/>
      <c r="T1029" s="1"/>
      <c r="U1029" s="1"/>
      <c r="V1029" s="1"/>
      <c r="W1029" s="1"/>
      <c r="X1029" s="1"/>
      <c r="Y1029" s="1"/>
      <c r="Z1029" s="1"/>
    </row>
    <row r="1030" spans="1:26">
      <c r="A1030" s="1"/>
      <c r="B1030" s="1"/>
      <c r="C1030" s="1"/>
      <c r="D1030" s="429"/>
      <c r="E1030" s="33"/>
      <c r="F1030" s="1"/>
      <c r="G1030" s="1"/>
      <c r="H1030" s="110"/>
      <c r="I1030" s="110"/>
      <c r="J1030" s="1"/>
      <c r="K1030" s="1"/>
      <c r="L1030" s="1"/>
      <c r="M1030" s="1"/>
      <c r="N1030" s="1"/>
      <c r="O1030" s="1"/>
      <c r="P1030" s="1"/>
      <c r="Q1030" s="1"/>
      <c r="R1030" s="1"/>
      <c r="S1030" s="1"/>
      <c r="T1030" s="1"/>
      <c r="U1030" s="1"/>
      <c r="V1030" s="1"/>
      <c r="W1030" s="1"/>
      <c r="X1030" s="1"/>
      <c r="Y1030" s="1"/>
      <c r="Z1030" s="1"/>
    </row>
    <row r="1031" spans="1:26">
      <c r="A1031" s="1"/>
      <c r="B1031" s="1"/>
      <c r="C1031" s="1"/>
      <c r="D1031" s="429"/>
      <c r="E1031" s="33"/>
      <c r="F1031" s="1"/>
      <c r="G1031" s="1"/>
      <c r="H1031" s="110"/>
      <c r="I1031" s="110"/>
      <c r="J1031" s="1"/>
      <c r="K1031" s="1"/>
      <c r="L1031" s="1"/>
      <c r="M1031" s="1"/>
      <c r="N1031" s="1"/>
      <c r="O1031" s="1"/>
      <c r="P1031" s="1"/>
      <c r="Q1031" s="1"/>
      <c r="R1031" s="1"/>
      <c r="S1031" s="1"/>
      <c r="T1031" s="1"/>
      <c r="U1031" s="1"/>
      <c r="V1031" s="1"/>
      <c r="W1031" s="1"/>
      <c r="X1031" s="1"/>
      <c r="Y1031" s="1"/>
      <c r="Z1031" s="1"/>
    </row>
    <row r="1032" spans="1:26">
      <c r="A1032" s="1"/>
      <c r="B1032" s="1"/>
      <c r="C1032" s="1"/>
      <c r="D1032" s="429"/>
      <c r="E1032" s="33"/>
      <c r="F1032" s="1"/>
      <c r="G1032" s="1"/>
      <c r="H1032" s="110"/>
      <c r="I1032" s="110"/>
      <c r="J1032" s="1"/>
      <c r="K1032" s="1"/>
      <c r="L1032" s="1"/>
      <c r="M1032" s="1"/>
      <c r="N1032" s="1"/>
      <c r="O1032" s="1"/>
      <c r="P1032" s="1"/>
      <c r="Q1032" s="1"/>
      <c r="R1032" s="1"/>
      <c r="S1032" s="1"/>
      <c r="T1032" s="1"/>
      <c r="U1032" s="1"/>
      <c r="V1032" s="1"/>
      <c r="W1032" s="1"/>
      <c r="X1032" s="1"/>
      <c r="Y1032" s="1"/>
      <c r="Z1032" s="1"/>
    </row>
    <row r="1033" spans="1:26">
      <c r="A1033" s="1"/>
      <c r="B1033" s="1"/>
      <c r="C1033" s="1"/>
      <c r="D1033" s="429"/>
      <c r="E1033" s="33"/>
      <c r="F1033" s="1"/>
      <c r="G1033" s="1"/>
      <c r="H1033" s="110"/>
      <c r="I1033" s="110"/>
      <c r="J1033" s="1"/>
      <c r="K1033" s="1"/>
      <c r="L1033" s="1"/>
      <c r="M1033" s="1"/>
      <c r="N1033" s="1"/>
      <c r="O1033" s="1"/>
      <c r="P1033" s="1"/>
      <c r="Q1033" s="1"/>
      <c r="R1033" s="1"/>
      <c r="S1033" s="1"/>
      <c r="T1033" s="1"/>
      <c r="U1033" s="1"/>
      <c r="V1033" s="1"/>
      <c r="W1033" s="1"/>
      <c r="X1033" s="1"/>
      <c r="Y1033" s="1"/>
      <c r="Z1033" s="1"/>
    </row>
    <row r="1034" spans="1:26">
      <c r="A1034" s="1"/>
      <c r="B1034" s="1"/>
      <c r="C1034" s="1"/>
      <c r="D1034" s="429"/>
      <c r="E1034" s="33"/>
      <c r="F1034" s="1"/>
      <c r="G1034" s="1"/>
      <c r="H1034" s="110"/>
      <c r="I1034" s="110"/>
      <c r="J1034" s="1"/>
      <c r="K1034" s="1"/>
      <c r="L1034" s="1"/>
      <c r="M1034" s="1"/>
      <c r="N1034" s="1"/>
      <c r="O1034" s="1"/>
      <c r="P1034" s="1"/>
      <c r="Q1034" s="1"/>
      <c r="R1034" s="1"/>
      <c r="S1034" s="1"/>
      <c r="T1034" s="1"/>
      <c r="U1034" s="1"/>
      <c r="V1034" s="1"/>
      <c r="W1034" s="1"/>
      <c r="X1034" s="1"/>
      <c r="Y1034" s="1"/>
      <c r="Z1034" s="1"/>
    </row>
    <row r="1035" spans="1:26">
      <c r="A1035" s="1"/>
      <c r="B1035" s="1"/>
      <c r="C1035" s="1"/>
      <c r="D1035" s="429"/>
      <c r="E1035" s="33"/>
      <c r="F1035" s="1"/>
      <c r="G1035" s="1"/>
      <c r="H1035" s="110"/>
      <c r="I1035" s="110"/>
      <c r="J1035" s="1"/>
      <c r="K1035" s="1"/>
      <c r="L1035" s="1"/>
      <c r="M1035" s="1"/>
      <c r="N1035" s="1"/>
      <c r="O1035" s="1"/>
      <c r="P1035" s="1"/>
      <c r="Q1035" s="1"/>
      <c r="R1035" s="1"/>
      <c r="S1035" s="1"/>
      <c r="T1035" s="1"/>
      <c r="U1035" s="1"/>
      <c r="V1035" s="1"/>
      <c r="W1035" s="1"/>
      <c r="X1035" s="1"/>
      <c r="Y1035" s="1"/>
      <c r="Z1035" s="1"/>
    </row>
    <row r="1036" spans="1:26">
      <c r="A1036" s="1"/>
      <c r="B1036" s="1"/>
      <c r="C1036" s="1"/>
      <c r="D1036" s="429"/>
      <c r="E1036" s="33"/>
      <c r="F1036" s="1"/>
      <c r="G1036" s="1"/>
      <c r="H1036" s="110"/>
      <c r="I1036" s="110"/>
      <c r="J1036" s="1"/>
      <c r="K1036" s="1"/>
      <c r="L1036" s="1"/>
      <c r="M1036" s="1"/>
      <c r="N1036" s="1"/>
      <c r="O1036" s="1"/>
      <c r="P1036" s="1"/>
      <c r="Q1036" s="1"/>
      <c r="R1036" s="1"/>
      <c r="S1036" s="1"/>
      <c r="T1036" s="1"/>
      <c r="U1036" s="1"/>
      <c r="V1036" s="1"/>
      <c r="W1036" s="1"/>
      <c r="X1036" s="1"/>
      <c r="Y1036" s="1"/>
      <c r="Z1036" s="1"/>
    </row>
    <row r="1037" spans="1:26">
      <c r="A1037" s="1"/>
      <c r="B1037" s="1"/>
      <c r="C1037" s="1"/>
      <c r="D1037" s="429"/>
      <c r="E1037" s="33"/>
      <c r="F1037" s="1"/>
      <c r="G1037" s="1"/>
      <c r="H1037" s="110"/>
      <c r="I1037" s="110"/>
      <c r="J1037" s="1"/>
      <c r="K1037" s="1"/>
      <c r="L1037" s="1"/>
      <c r="M1037" s="1"/>
      <c r="N1037" s="1"/>
      <c r="O1037" s="1"/>
      <c r="P1037" s="1"/>
      <c r="Q1037" s="1"/>
      <c r="R1037" s="1"/>
      <c r="S1037" s="1"/>
      <c r="T1037" s="1"/>
      <c r="U1037" s="1"/>
      <c r="V1037" s="1"/>
      <c r="W1037" s="1"/>
      <c r="X1037" s="1"/>
      <c r="Y1037" s="1"/>
      <c r="Z1037" s="1"/>
    </row>
    <row r="1038" spans="1:26">
      <c r="A1038" s="1"/>
      <c r="B1038" s="1"/>
      <c r="C1038" s="1"/>
      <c r="D1038" s="429"/>
      <c r="E1038" s="33"/>
      <c r="F1038" s="1"/>
      <c r="G1038" s="1"/>
      <c r="H1038" s="110"/>
      <c r="I1038" s="110"/>
      <c r="J1038" s="1"/>
      <c r="K1038" s="1"/>
      <c r="L1038" s="1"/>
      <c r="M1038" s="1"/>
      <c r="N1038" s="1"/>
      <c r="O1038" s="1"/>
      <c r="P1038" s="1"/>
      <c r="Q1038" s="1"/>
      <c r="R1038" s="1"/>
      <c r="S1038" s="1"/>
      <c r="T1038" s="1"/>
      <c r="U1038" s="1"/>
      <c r="V1038" s="1"/>
      <c r="W1038" s="1"/>
      <c r="X1038" s="1"/>
      <c r="Y1038" s="1"/>
      <c r="Z1038" s="1"/>
    </row>
  </sheetData>
  <sheetProtection sheet="1" objects="1" scenarios="1"/>
  <protectedRanges>
    <protectedRange sqref="G2" name="Range2"/>
    <protectedRange sqref="G2:G111 G126:G208 G227:G474 G478:G633 G635:G642 G661:G1048576" name="Range1"/>
    <protectedRange sqref="D576:D579" name="Range1_4"/>
    <protectedRange sqref="D575" name="Range4"/>
    <protectedRange sqref="G1" name="Range1_1"/>
    <protectedRange sqref="G210:G225" name="Range3"/>
    <protectedRange sqref="D210:D225" name="Range2_1"/>
  </protectedRanges>
  <autoFilter ref="A3:G693">
    <filterColumn colId="0">
      <colorFilter dxfId="4"/>
    </filterColumn>
  </autoFilter>
  <mergeCells count="86">
    <mergeCell ref="A1:F1"/>
    <mergeCell ref="B126:G126"/>
    <mergeCell ref="B153:G153"/>
    <mergeCell ref="B168:G168"/>
    <mergeCell ref="A2:F2"/>
    <mergeCell ref="B40:G40"/>
    <mergeCell ref="B52:G52"/>
    <mergeCell ref="B4:G4"/>
    <mergeCell ref="B5:G5"/>
    <mergeCell ref="B24:G24"/>
    <mergeCell ref="B36:G36"/>
    <mergeCell ref="B176:G176"/>
    <mergeCell ref="B60:G60"/>
    <mergeCell ref="B85:G85"/>
    <mergeCell ref="B90:G90"/>
    <mergeCell ref="B79:G79"/>
    <mergeCell ref="B98:G98"/>
    <mergeCell ref="B64:G64"/>
    <mergeCell ref="B63:G63"/>
    <mergeCell ref="B112:G112"/>
    <mergeCell ref="B125:G125"/>
    <mergeCell ref="B184:G184"/>
    <mergeCell ref="B196:G196"/>
    <mergeCell ref="B346:G346"/>
    <mergeCell ref="B227:G227"/>
    <mergeCell ref="B301:G301"/>
    <mergeCell ref="B304:G304"/>
    <mergeCell ref="B298:G298"/>
    <mergeCell ref="B228:G228"/>
    <mergeCell ref="B237:G237"/>
    <mergeCell ref="B281:G281"/>
    <mergeCell ref="B268:G268"/>
    <mergeCell ref="B292:G292"/>
    <mergeCell ref="B287:G287"/>
    <mergeCell ref="B336:G336"/>
    <mergeCell ref="B254:G254"/>
    <mergeCell ref="B327:G327"/>
    <mergeCell ref="B404:G404"/>
    <mergeCell ref="B568:G568"/>
    <mergeCell ref="B584:G584"/>
    <mergeCell ref="B417:G417"/>
    <mergeCell ref="B421:G421"/>
    <mergeCell ref="B436:G436"/>
    <mergeCell ref="B440:G440"/>
    <mergeCell ref="B493:G493"/>
    <mergeCell ref="B504:F504"/>
    <mergeCell ref="B505:G505"/>
    <mergeCell ref="B662:G662"/>
    <mergeCell ref="B585:G585"/>
    <mergeCell ref="B481:G481"/>
    <mergeCell ref="B670:G670"/>
    <mergeCell ref="B592:G592"/>
    <mergeCell ref="B597:G597"/>
    <mergeCell ref="B588:G588"/>
    <mergeCell ref="B313:G313"/>
    <mergeCell ref="B318:G318"/>
    <mergeCell ref="B471:G471"/>
    <mergeCell ref="A696:C696"/>
    <mergeCell ref="B678:G678"/>
    <mergeCell ref="B690:G690"/>
    <mergeCell ref="B445:G445"/>
    <mergeCell ref="B622:G622"/>
    <mergeCell ref="B626:G626"/>
    <mergeCell ref="B634:G634"/>
    <mergeCell ref="B639:G639"/>
    <mergeCell ref="B661:G661"/>
    <mergeCell ref="B460:G460"/>
    <mergeCell ref="B453:G453"/>
    <mergeCell ref="B465:G465"/>
    <mergeCell ref="B488:G488"/>
    <mergeCell ref="B209:G209"/>
    <mergeCell ref="B643:G643"/>
    <mergeCell ref="B650:G650"/>
    <mergeCell ref="B698:C698"/>
    <mergeCell ref="B308:G308"/>
    <mergeCell ref="B356:G356"/>
    <mergeCell ref="B359:G359"/>
    <mergeCell ref="B365:G365"/>
    <mergeCell ref="B379:G379"/>
    <mergeCell ref="B388:G388"/>
    <mergeCell ref="B400:G400"/>
    <mergeCell ref="B513:G513"/>
    <mergeCell ref="B526:G526"/>
    <mergeCell ref="B535:G535"/>
    <mergeCell ref="B550:G550"/>
    <mergeCell ref="B317:G317"/>
  </mergeCells>
  <dataValidations count="4">
    <dataValidation type="list" allowBlank="1" showErrorMessage="1" sqref="D227:D471 D2:D111 D584:D633 D478:D568 D126:D208 D635:D642 D661:D1048576">
      <formula1>$A$720:$A$722</formula1>
    </dataValidation>
    <dataValidation type="list" allowBlank="1" showInputMessage="1" showErrorMessage="1" sqref="D569:D583 D472:D477 D113:D124 D210:D226 D644:D649 D651:D660">
      <formula1>$A$720:$A$722</formula1>
    </dataValidation>
    <dataValidation type="list" allowBlank="1" showInputMessage="1" showErrorMessage="1" sqref="D125">
      <formula1>$A$767:$A$769</formula1>
    </dataValidation>
    <dataValidation type="list" allowBlank="1" showInputMessage="1" showErrorMessage="1" sqref="D634">
      <formula1>$A$689:$A$690</formula1>
    </dataValidation>
  </dataValidations>
  <pageMargins left="0.70866141732283472" right="0.70866141732283472" top="0.74803149606299213" bottom="0.74803149606299213" header="0" footer="0"/>
  <pageSetup paperSize="9" scale="60" orientation="portrait" r:id="rId1"/>
  <headerFooter>
    <oddHeader>&amp;LChecklist No. 6&amp;CSNCU&amp;RVersion - NHSRC /3.0</oddHeader>
  </headerFooter>
</worksheet>
</file>

<file path=xl/worksheets/sheet7.xml><?xml version="1.0" encoding="utf-8"?>
<worksheet xmlns="http://schemas.openxmlformats.org/spreadsheetml/2006/main" xmlns:r="http://schemas.openxmlformats.org/officeDocument/2006/relationships">
  <sheetPr filterMode="1"/>
  <dimension ref="A1:J662"/>
  <sheetViews>
    <sheetView zoomScalePageLayoutView="70" workbookViewId="0">
      <selection activeCell="J4" sqref="J4"/>
    </sheetView>
  </sheetViews>
  <sheetFormatPr defaultColWidth="9.140625" defaultRowHeight="15"/>
  <cols>
    <col min="1" max="1" width="11" style="292" customWidth="1"/>
    <col min="2" max="2" width="27.7109375" style="119" customWidth="1"/>
    <col min="3" max="3" width="26.140625" style="166" customWidth="1"/>
    <col min="4" max="4" width="8" style="618" customWidth="1"/>
    <col min="5" max="5" width="8.42578125" style="210" customWidth="1"/>
    <col min="6" max="6" width="26.85546875" style="166" customWidth="1"/>
    <col min="7" max="7" width="26" style="119" customWidth="1"/>
    <col min="8" max="8" width="7.7109375" style="295" customWidth="1"/>
    <col min="9" max="9" width="9.85546875" style="295" customWidth="1"/>
    <col min="10" max="10" width="12.28515625" style="295" customWidth="1"/>
    <col min="11" max="16384" width="9.140625" style="119"/>
  </cols>
  <sheetData>
    <row r="1" spans="1:10" ht="33.75">
      <c r="A1" s="1222" t="s">
        <v>0</v>
      </c>
      <c r="B1" s="1223"/>
      <c r="C1" s="1223"/>
      <c r="D1" s="1223"/>
      <c r="E1" s="1223"/>
      <c r="F1" s="1223"/>
      <c r="G1" s="750" t="s">
        <v>5518</v>
      </c>
      <c r="H1" s="1013"/>
      <c r="I1" s="1013"/>
      <c r="J1" s="1014"/>
    </row>
    <row r="2" spans="1:10" ht="33.75">
      <c r="A2" s="751" t="s">
        <v>4333</v>
      </c>
      <c r="B2" s="752"/>
      <c r="C2" s="752"/>
      <c r="D2" s="752"/>
      <c r="E2" s="752"/>
      <c r="F2" s="752"/>
      <c r="G2" s="691">
        <v>6</v>
      </c>
      <c r="H2" s="1013"/>
      <c r="I2" s="1013"/>
      <c r="J2" s="1015"/>
    </row>
    <row r="3" spans="1:10" ht="28.5">
      <c r="A3" s="1232" t="s">
        <v>4334</v>
      </c>
      <c r="B3" s="1232"/>
      <c r="C3" s="1232"/>
      <c r="D3" s="1232"/>
      <c r="E3" s="1232"/>
      <c r="F3" s="1232"/>
      <c r="G3" s="1232"/>
      <c r="H3" s="1233"/>
      <c r="I3" s="1234"/>
      <c r="J3" s="1015"/>
    </row>
    <row r="4" spans="1:10" ht="28.5">
      <c r="A4" s="1235" t="s">
        <v>4335</v>
      </c>
      <c r="B4" s="1235"/>
      <c r="C4" s="1227"/>
      <c r="D4" s="1227"/>
      <c r="E4" s="1227"/>
      <c r="F4" s="120" t="s">
        <v>4336</v>
      </c>
      <c r="G4" s="1227"/>
      <c r="H4" s="1228"/>
      <c r="I4" s="1229"/>
      <c r="J4" s="1015"/>
    </row>
    <row r="5" spans="1:10" ht="28.5">
      <c r="A5" s="1224" t="s">
        <v>4337</v>
      </c>
      <c r="B5" s="1225"/>
      <c r="C5" s="1226"/>
      <c r="D5" s="1226"/>
      <c r="E5" s="1226"/>
      <c r="F5" s="120" t="s">
        <v>4338</v>
      </c>
      <c r="G5" s="1227"/>
      <c r="H5" s="1228"/>
      <c r="I5" s="1229"/>
      <c r="J5" s="1015"/>
    </row>
    <row r="6" spans="1:10" ht="42">
      <c r="A6" s="1230" t="s">
        <v>4339</v>
      </c>
      <c r="B6" s="1230"/>
      <c r="C6" s="1227"/>
      <c r="D6" s="1231"/>
      <c r="E6" s="1231"/>
      <c r="F6" s="120" t="s">
        <v>4340</v>
      </c>
      <c r="G6" s="1227"/>
      <c r="H6" s="1228"/>
      <c r="I6" s="1229"/>
      <c r="J6" s="1015"/>
    </row>
    <row r="7" spans="1:10" ht="33.75">
      <c r="A7" s="1243" t="s">
        <v>4341</v>
      </c>
      <c r="B7" s="1244"/>
      <c r="C7" s="1245"/>
      <c r="D7" s="1244"/>
      <c r="E7" s="1244"/>
      <c r="F7" s="1245"/>
      <c r="G7" s="1244"/>
      <c r="H7" s="1244"/>
      <c r="I7" s="1244"/>
      <c r="J7" s="1015"/>
    </row>
    <row r="8" spans="1:10" ht="33.6" customHeight="1">
      <c r="A8" s="1246" t="s">
        <v>1826</v>
      </c>
      <c r="B8" s="1246"/>
      <c r="C8" s="1246"/>
      <c r="D8" s="1247" t="s">
        <v>4342</v>
      </c>
      <c r="E8" s="1247"/>
      <c r="F8" s="1248"/>
      <c r="G8" s="1247"/>
      <c r="H8" s="1249"/>
      <c r="I8" s="1250"/>
      <c r="J8" s="1015"/>
    </row>
    <row r="9" spans="1:10" ht="33.6" customHeight="1">
      <c r="A9" s="121" t="s">
        <v>1833</v>
      </c>
      <c r="B9" s="122" t="s">
        <v>1834</v>
      </c>
      <c r="C9" s="408">
        <f>'M-OT (LaQshya)'!D634</f>
        <v>0</v>
      </c>
      <c r="D9" s="1251">
        <f>D642</f>
        <v>0</v>
      </c>
      <c r="E9" s="1252"/>
      <c r="F9" s="1253"/>
      <c r="G9" s="1252"/>
      <c r="H9" s="1254"/>
      <c r="I9" s="1254"/>
      <c r="J9" s="1015"/>
    </row>
    <row r="10" spans="1:10" ht="33.6" customHeight="1">
      <c r="A10" s="121" t="s">
        <v>1836</v>
      </c>
      <c r="B10" s="122" t="s">
        <v>1837</v>
      </c>
      <c r="C10" s="408">
        <f>'M-OT (LaQshya)'!D635</f>
        <v>0</v>
      </c>
      <c r="D10" s="1255"/>
      <c r="E10" s="1256"/>
      <c r="F10" s="1257"/>
      <c r="G10" s="1256"/>
      <c r="H10" s="1258"/>
      <c r="I10" s="1258"/>
      <c r="J10" s="1015"/>
    </row>
    <row r="11" spans="1:10" ht="33.6" customHeight="1">
      <c r="A11" s="121" t="s">
        <v>1839</v>
      </c>
      <c r="B11" s="122" t="s">
        <v>1840</v>
      </c>
      <c r="C11" s="408">
        <f>'M-OT (LaQshya)'!D636</f>
        <v>0</v>
      </c>
      <c r="D11" s="1255"/>
      <c r="E11" s="1256"/>
      <c r="F11" s="1257"/>
      <c r="G11" s="1256"/>
      <c r="H11" s="1258"/>
      <c r="I11" s="1258"/>
      <c r="J11" s="1015"/>
    </row>
    <row r="12" spans="1:10" ht="33.6" customHeight="1">
      <c r="A12" s="121" t="s">
        <v>1843</v>
      </c>
      <c r="B12" s="122" t="s">
        <v>497</v>
      </c>
      <c r="C12" s="408">
        <f>'M-OT (LaQshya)'!D637</f>
        <v>0</v>
      </c>
      <c r="D12" s="1255"/>
      <c r="E12" s="1256"/>
      <c r="F12" s="1257"/>
      <c r="G12" s="1256"/>
      <c r="H12" s="1258"/>
      <c r="I12" s="1258"/>
      <c r="J12" s="1015"/>
    </row>
    <row r="13" spans="1:10" ht="33.6" customHeight="1">
      <c r="A13" s="121" t="s">
        <v>1845</v>
      </c>
      <c r="B13" s="122" t="s">
        <v>1847</v>
      </c>
      <c r="C13" s="408">
        <f>'M-OT (LaQshya)'!D638</f>
        <v>0</v>
      </c>
      <c r="D13" s="1255"/>
      <c r="E13" s="1256"/>
      <c r="F13" s="1257"/>
      <c r="G13" s="1256"/>
      <c r="H13" s="1258"/>
      <c r="I13" s="1258"/>
      <c r="J13" s="1015"/>
    </row>
    <row r="14" spans="1:10" ht="33.6" customHeight="1">
      <c r="A14" s="121" t="s">
        <v>1849</v>
      </c>
      <c r="B14" s="122" t="s">
        <v>1850</v>
      </c>
      <c r="C14" s="408">
        <f>'M-OT (LaQshya)'!D639</f>
        <v>0</v>
      </c>
      <c r="D14" s="1255"/>
      <c r="E14" s="1256"/>
      <c r="F14" s="1257"/>
      <c r="G14" s="1256"/>
      <c r="H14" s="1258"/>
      <c r="I14" s="1258"/>
      <c r="J14" s="1015"/>
    </row>
    <row r="15" spans="1:10" ht="33.6" customHeight="1">
      <c r="A15" s="121" t="s">
        <v>1854</v>
      </c>
      <c r="B15" s="122" t="s">
        <v>1855</v>
      </c>
      <c r="C15" s="408">
        <f>'M-OT (LaQshya)'!D640</f>
        <v>0</v>
      </c>
      <c r="D15" s="1255"/>
      <c r="E15" s="1256"/>
      <c r="F15" s="1257"/>
      <c r="G15" s="1256"/>
      <c r="H15" s="1258"/>
      <c r="I15" s="1258"/>
      <c r="J15" s="1015"/>
    </row>
    <row r="16" spans="1:10" ht="33.6" customHeight="1">
      <c r="A16" s="121" t="s">
        <v>1857</v>
      </c>
      <c r="B16" s="122" t="s">
        <v>1859</v>
      </c>
      <c r="C16" s="408">
        <f>'M-OT (LaQshya)'!D641</f>
        <v>0</v>
      </c>
      <c r="D16" s="1259"/>
      <c r="E16" s="1260"/>
      <c r="F16" s="1261"/>
      <c r="G16" s="1260"/>
      <c r="H16" s="1262"/>
      <c r="I16" s="1262"/>
      <c r="J16" s="1015"/>
    </row>
    <row r="17" spans="1:10" ht="33.6" customHeight="1">
      <c r="A17" s="1263"/>
      <c r="B17" s="1264"/>
      <c r="C17" s="1265"/>
      <c r="D17" s="1264"/>
      <c r="E17" s="1264"/>
      <c r="F17" s="1265"/>
      <c r="G17" s="1264"/>
      <c r="H17" s="1266"/>
      <c r="I17" s="1266"/>
      <c r="J17" s="1015"/>
    </row>
    <row r="18" spans="1:10" ht="33.6" customHeight="1">
      <c r="A18" s="123"/>
      <c r="B18" s="1267" t="s">
        <v>4343</v>
      </c>
      <c r="C18" s="1267"/>
      <c r="D18" s="1226"/>
      <c r="E18" s="1267"/>
      <c r="F18" s="1267"/>
      <c r="G18" s="1267"/>
      <c r="H18" s="1268"/>
      <c r="I18" s="1269"/>
      <c r="J18" s="1015"/>
    </row>
    <row r="19" spans="1:10" ht="33.6" customHeight="1">
      <c r="A19" s="124">
        <v>1</v>
      </c>
      <c r="B19" s="1236"/>
      <c r="C19" s="1236"/>
      <c r="D19" s="1236"/>
      <c r="E19" s="1236"/>
      <c r="F19" s="1236"/>
      <c r="G19" s="1236"/>
      <c r="H19" s="1237"/>
      <c r="I19" s="1238"/>
      <c r="J19" s="1015"/>
    </row>
    <row r="20" spans="1:10" ht="33.6" customHeight="1">
      <c r="A20" s="124">
        <v>2</v>
      </c>
      <c r="B20" s="1236"/>
      <c r="C20" s="1236"/>
      <c r="D20" s="1236"/>
      <c r="E20" s="1236"/>
      <c r="F20" s="1236"/>
      <c r="G20" s="1236"/>
      <c r="H20" s="1237"/>
      <c r="I20" s="1238"/>
      <c r="J20" s="1015"/>
    </row>
    <row r="21" spans="1:10" ht="33.6" customHeight="1">
      <c r="A21" s="124">
        <v>3</v>
      </c>
      <c r="B21" s="1236"/>
      <c r="C21" s="1236"/>
      <c r="D21" s="1236"/>
      <c r="E21" s="1236"/>
      <c r="F21" s="1236"/>
      <c r="G21" s="1236"/>
      <c r="H21" s="1237"/>
      <c r="I21" s="1238"/>
      <c r="J21" s="1015"/>
    </row>
    <row r="22" spans="1:10" ht="33.6" customHeight="1">
      <c r="A22" s="124">
        <v>4</v>
      </c>
      <c r="B22" s="1236"/>
      <c r="C22" s="1236"/>
      <c r="D22" s="1236"/>
      <c r="E22" s="1236"/>
      <c r="F22" s="1236"/>
      <c r="G22" s="1236"/>
      <c r="H22" s="1237"/>
      <c r="I22" s="1238"/>
      <c r="J22" s="1015"/>
    </row>
    <row r="23" spans="1:10" ht="33.6" customHeight="1">
      <c r="A23" s="124">
        <v>5</v>
      </c>
      <c r="B23" s="1236"/>
      <c r="C23" s="1236"/>
      <c r="D23" s="1236"/>
      <c r="E23" s="1236"/>
      <c r="F23" s="1236"/>
      <c r="G23" s="1236"/>
      <c r="H23" s="1237"/>
      <c r="I23" s="1238"/>
      <c r="J23" s="1015"/>
    </row>
    <row r="24" spans="1:10" ht="33.6" customHeight="1">
      <c r="A24" s="123"/>
      <c r="B24" s="1239" t="s">
        <v>4344</v>
      </c>
      <c r="C24" s="1240"/>
      <c r="D24" s="1241"/>
      <c r="E24" s="1240"/>
      <c r="F24" s="1240"/>
      <c r="G24" s="1240"/>
      <c r="H24" s="1242"/>
      <c r="I24" s="1242"/>
      <c r="J24" s="1015"/>
    </row>
    <row r="25" spans="1:10" ht="33.6" customHeight="1">
      <c r="A25" s="124">
        <v>1</v>
      </c>
      <c r="B25" s="1236"/>
      <c r="C25" s="1236"/>
      <c r="D25" s="1236"/>
      <c r="E25" s="1236"/>
      <c r="F25" s="1236"/>
      <c r="G25" s="1236"/>
      <c r="H25" s="1237"/>
      <c r="I25" s="1238"/>
      <c r="J25" s="1015"/>
    </row>
    <row r="26" spans="1:10" ht="33.6" customHeight="1">
      <c r="A26" s="124">
        <v>2</v>
      </c>
      <c r="B26" s="1236"/>
      <c r="C26" s="1236"/>
      <c r="D26" s="1236"/>
      <c r="E26" s="1236"/>
      <c r="F26" s="1236"/>
      <c r="G26" s="1236"/>
      <c r="H26" s="1237"/>
      <c r="I26" s="1238"/>
      <c r="J26" s="1015"/>
    </row>
    <row r="27" spans="1:10" ht="33.6" customHeight="1">
      <c r="A27" s="124">
        <v>3</v>
      </c>
      <c r="B27" s="1236"/>
      <c r="C27" s="1236"/>
      <c r="D27" s="1236"/>
      <c r="E27" s="1236"/>
      <c r="F27" s="1236"/>
      <c r="G27" s="1236"/>
      <c r="H27" s="1237"/>
      <c r="I27" s="1238"/>
      <c r="J27" s="1015"/>
    </row>
    <row r="28" spans="1:10" ht="33.6" customHeight="1">
      <c r="A28" s="124">
        <v>4</v>
      </c>
      <c r="B28" s="1270"/>
      <c r="C28" s="1271"/>
      <c r="D28" s="1271"/>
      <c r="E28" s="1271"/>
      <c r="F28" s="1271"/>
      <c r="G28" s="1271"/>
      <c r="H28" s="1272"/>
      <c r="I28" s="1272"/>
      <c r="J28" s="1015"/>
    </row>
    <row r="29" spans="1:10" ht="33.6" customHeight="1">
      <c r="A29" s="124">
        <v>5</v>
      </c>
      <c r="B29" s="1270"/>
      <c r="C29" s="1271"/>
      <c r="D29" s="1271"/>
      <c r="E29" s="1271"/>
      <c r="F29" s="1271"/>
      <c r="G29" s="1271"/>
      <c r="H29" s="1272"/>
      <c r="I29" s="1272"/>
      <c r="J29" s="1015"/>
    </row>
    <row r="30" spans="1:10" ht="33.6" customHeight="1">
      <c r="A30" s="123"/>
      <c r="B30" s="1267" t="s">
        <v>4345</v>
      </c>
      <c r="C30" s="1267"/>
      <c r="D30" s="1226"/>
      <c r="E30" s="1267"/>
      <c r="F30" s="1267"/>
      <c r="G30" s="1267"/>
      <c r="H30" s="1268"/>
      <c r="I30" s="1269"/>
      <c r="J30" s="1015"/>
    </row>
    <row r="31" spans="1:10" ht="33.6" customHeight="1">
      <c r="A31" s="124">
        <v>1</v>
      </c>
      <c r="B31" s="1236"/>
      <c r="C31" s="1236"/>
      <c r="D31" s="1236"/>
      <c r="E31" s="1236"/>
      <c r="F31" s="1236"/>
      <c r="G31" s="1236"/>
      <c r="H31" s="1237"/>
      <c r="I31" s="1238"/>
      <c r="J31" s="1015"/>
    </row>
    <row r="32" spans="1:10" ht="33.6" customHeight="1">
      <c r="A32" s="124">
        <v>2</v>
      </c>
      <c r="B32" s="1236"/>
      <c r="C32" s="1236"/>
      <c r="D32" s="1236"/>
      <c r="E32" s="1236"/>
      <c r="F32" s="1236"/>
      <c r="G32" s="1236"/>
      <c r="H32" s="1237"/>
      <c r="I32" s="1238"/>
      <c r="J32" s="1015"/>
    </row>
    <row r="33" spans="1:10" ht="33.6" customHeight="1">
      <c r="A33" s="124">
        <v>3</v>
      </c>
      <c r="B33" s="1236"/>
      <c r="C33" s="1236"/>
      <c r="D33" s="1236"/>
      <c r="E33" s="1236"/>
      <c r="F33" s="1236"/>
      <c r="G33" s="1236"/>
      <c r="H33" s="1237"/>
      <c r="I33" s="1238"/>
      <c r="J33" s="1015"/>
    </row>
    <row r="34" spans="1:10" ht="33.6" customHeight="1">
      <c r="A34" s="124">
        <v>4</v>
      </c>
      <c r="B34" s="1236"/>
      <c r="C34" s="1236"/>
      <c r="D34" s="1236"/>
      <c r="E34" s="1236"/>
      <c r="F34" s="1236"/>
      <c r="G34" s="1236"/>
      <c r="H34" s="1237"/>
      <c r="I34" s="1238"/>
      <c r="J34" s="1015"/>
    </row>
    <row r="35" spans="1:10" ht="33.6" customHeight="1">
      <c r="A35" s="124">
        <v>5</v>
      </c>
      <c r="B35" s="1270"/>
      <c r="C35" s="1271"/>
      <c r="D35" s="1271"/>
      <c r="E35" s="1271"/>
      <c r="F35" s="1271"/>
      <c r="G35" s="1271"/>
      <c r="H35" s="1272"/>
      <c r="I35" s="1272"/>
      <c r="J35" s="1015"/>
    </row>
    <row r="36" spans="1:10" ht="33.6" customHeight="1">
      <c r="A36" s="123"/>
      <c r="B36" s="1273" t="s">
        <v>4346</v>
      </c>
      <c r="C36" s="1274"/>
      <c r="D36" s="1271"/>
      <c r="E36" s="1274"/>
      <c r="F36" s="1274"/>
      <c r="G36" s="1274"/>
      <c r="H36" s="1275"/>
      <c r="I36" s="1275"/>
      <c r="J36" s="1015"/>
    </row>
    <row r="37" spans="1:10" ht="33.6" customHeight="1">
      <c r="A37" s="123"/>
      <c r="B37" s="1283" t="s">
        <v>4347</v>
      </c>
      <c r="C37" s="1283"/>
      <c r="D37" s="1236"/>
      <c r="E37" s="1283"/>
      <c r="F37" s="1283"/>
      <c r="G37" s="1283"/>
      <c r="H37" s="1284"/>
      <c r="I37" s="1285"/>
      <c r="J37" s="1016"/>
    </row>
    <row r="38" spans="1:10" ht="33.6" customHeight="1">
      <c r="A38" s="1286"/>
      <c r="B38" s="1286"/>
      <c r="C38" s="1287"/>
      <c r="D38" s="1286"/>
      <c r="E38" s="1286"/>
      <c r="F38" s="1287"/>
      <c r="G38" s="1286"/>
      <c r="H38" s="1288"/>
      <c r="I38" s="1288"/>
    </row>
    <row r="39" spans="1:10" ht="33.6" customHeight="1">
      <c r="A39" s="1286"/>
      <c r="B39" s="1286"/>
      <c r="C39" s="1287"/>
      <c r="D39" s="1286"/>
      <c r="E39" s="1286"/>
      <c r="F39" s="1287"/>
      <c r="G39" s="1286"/>
      <c r="H39" s="1288"/>
      <c r="I39" s="1288"/>
    </row>
    <row r="40" spans="1:10" ht="33.6" customHeight="1">
      <c r="A40" s="1286"/>
      <c r="B40" s="1286"/>
      <c r="C40" s="1287"/>
      <c r="D40" s="1286"/>
      <c r="E40" s="1286"/>
      <c r="F40" s="1287"/>
      <c r="G40" s="1286"/>
      <c r="H40" s="1288"/>
      <c r="I40" s="1288"/>
    </row>
    <row r="41" spans="1:10" ht="26.25">
      <c r="A41" s="1289" t="s">
        <v>2691</v>
      </c>
      <c r="B41" s="1290"/>
      <c r="C41" s="1291"/>
      <c r="D41" s="1290"/>
      <c r="E41" s="1290"/>
      <c r="F41" s="1291"/>
      <c r="G41" s="1292"/>
    </row>
    <row r="42" spans="1:10" ht="45">
      <c r="A42" s="127" t="s">
        <v>3</v>
      </c>
      <c r="B42" s="127" t="s">
        <v>2012</v>
      </c>
      <c r="C42" s="128" t="s">
        <v>5</v>
      </c>
      <c r="D42" s="128" t="s">
        <v>7</v>
      </c>
      <c r="E42" s="129" t="s">
        <v>8</v>
      </c>
      <c r="F42" s="128" t="s">
        <v>9</v>
      </c>
      <c r="G42" s="128" t="s">
        <v>10</v>
      </c>
      <c r="J42" s="295" t="s">
        <v>4348</v>
      </c>
    </row>
    <row r="43" spans="1:10" ht="26.25" customHeight="1">
      <c r="A43" s="130"/>
      <c r="B43" s="1280" t="s">
        <v>15</v>
      </c>
      <c r="C43" s="1281"/>
      <c r="D43" s="1282"/>
      <c r="E43" s="1282"/>
      <c r="F43" s="1281"/>
      <c r="G43" s="1282"/>
      <c r="H43" s="295">
        <f>H44+H63+H70</f>
        <v>0</v>
      </c>
      <c r="I43" s="295">
        <f>I44+I63+I70</f>
        <v>18</v>
      </c>
      <c r="J43" s="295">
        <f>H43*100/I43</f>
        <v>0</v>
      </c>
    </row>
    <row r="44" spans="1:10" ht="40.35" customHeight="1">
      <c r="A44" s="131" t="s">
        <v>16</v>
      </c>
      <c r="B44" s="1276" t="s">
        <v>18</v>
      </c>
      <c r="C44" s="1277"/>
      <c r="D44" s="1278"/>
      <c r="E44" s="1278"/>
      <c r="F44" s="1277"/>
      <c r="G44" s="1279"/>
      <c r="H44" s="295">
        <f>SUM(D46:D61)</f>
        <v>0</v>
      </c>
      <c r="I44" s="295">
        <f>COUNT(D46:D61)*2</f>
        <v>6</v>
      </c>
      <c r="J44" s="295">
        <f>H44*100/I44</f>
        <v>0</v>
      </c>
    </row>
    <row r="45" spans="1:10" ht="31.5" hidden="1">
      <c r="A45" s="132" t="s">
        <v>19</v>
      </c>
      <c r="B45" s="133" t="s">
        <v>21</v>
      </c>
      <c r="C45" s="134"/>
      <c r="D45" s="134"/>
      <c r="E45" s="135"/>
      <c r="F45" s="134"/>
      <c r="G45" s="134"/>
      <c r="H45" s="136"/>
      <c r="I45" s="136"/>
      <c r="J45" s="119"/>
    </row>
    <row r="46" spans="1:10" ht="31.5" hidden="1">
      <c r="A46" s="132" t="s">
        <v>22</v>
      </c>
      <c r="B46" s="133" t="s">
        <v>23</v>
      </c>
      <c r="C46" s="137"/>
      <c r="D46" s="138"/>
      <c r="E46" s="135"/>
      <c r="F46" s="139"/>
      <c r="G46" s="138"/>
      <c r="H46" s="136"/>
      <c r="I46" s="136"/>
      <c r="J46" s="119"/>
    </row>
    <row r="47" spans="1:10" ht="47.25" hidden="1">
      <c r="A47" s="132" t="s">
        <v>24</v>
      </c>
      <c r="B47" s="133" t="s">
        <v>25</v>
      </c>
      <c r="C47" s="140"/>
      <c r="D47" s="138"/>
      <c r="E47" s="135"/>
      <c r="F47" s="139"/>
      <c r="G47" s="138"/>
      <c r="H47" s="136"/>
      <c r="I47" s="136"/>
      <c r="J47" s="119"/>
    </row>
    <row r="48" spans="1:10" ht="31.5" hidden="1">
      <c r="A48" s="132" t="s">
        <v>29</v>
      </c>
      <c r="B48" s="133" t="s">
        <v>30</v>
      </c>
      <c r="C48" s="137"/>
      <c r="D48" s="138"/>
      <c r="E48" s="135"/>
      <c r="F48" s="139"/>
      <c r="G48" s="141"/>
      <c r="H48" s="136"/>
      <c r="I48" s="136"/>
      <c r="J48" s="119"/>
    </row>
    <row r="49" spans="1:10" ht="31.5" hidden="1">
      <c r="A49" s="132" t="s">
        <v>34</v>
      </c>
      <c r="B49" s="133" t="s">
        <v>35</v>
      </c>
      <c r="C49" s="137"/>
      <c r="D49" s="138"/>
      <c r="E49" s="135"/>
      <c r="F49" s="139"/>
      <c r="G49" s="138"/>
      <c r="H49" s="136"/>
      <c r="I49" s="136"/>
      <c r="J49" s="119"/>
    </row>
    <row r="50" spans="1:10" ht="31.5" hidden="1">
      <c r="A50" s="132" t="s">
        <v>36</v>
      </c>
      <c r="B50" s="133" t="s">
        <v>39</v>
      </c>
      <c r="C50" s="137"/>
      <c r="D50" s="138"/>
      <c r="E50" s="135"/>
      <c r="F50" s="142"/>
      <c r="G50" s="143"/>
      <c r="H50" s="136"/>
      <c r="I50" s="136"/>
      <c r="J50" s="119"/>
    </row>
    <row r="51" spans="1:10" ht="31.5" hidden="1">
      <c r="A51" s="132" t="s">
        <v>54</v>
      </c>
      <c r="B51" s="133" t="s">
        <v>45</v>
      </c>
      <c r="C51" s="137"/>
      <c r="D51" s="138"/>
      <c r="E51" s="135"/>
      <c r="F51" s="142"/>
      <c r="G51" s="138"/>
      <c r="H51" s="136"/>
      <c r="I51" s="136"/>
      <c r="J51" s="119"/>
    </row>
    <row r="52" spans="1:10" ht="31.5" hidden="1">
      <c r="A52" s="132" t="s">
        <v>46</v>
      </c>
      <c r="B52" s="133" t="s">
        <v>47</v>
      </c>
      <c r="C52" s="134"/>
      <c r="D52" s="134"/>
      <c r="E52" s="135"/>
      <c r="F52" s="134"/>
      <c r="G52" s="134"/>
      <c r="H52" s="136"/>
      <c r="I52" s="136"/>
      <c r="J52" s="119"/>
    </row>
    <row r="53" spans="1:10" ht="31.5" hidden="1">
      <c r="A53" s="132" t="s">
        <v>59</v>
      </c>
      <c r="B53" s="133" t="s">
        <v>49</v>
      </c>
      <c r="C53" s="134"/>
      <c r="D53" s="134"/>
      <c r="E53" s="135"/>
      <c r="F53" s="134"/>
      <c r="G53" s="134"/>
      <c r="H53" s="136"/>
      <c r="I53" s="136"/>
      <c r="J53" s="119"/>
    </row>
    <row r="54" spans="1:10" ht="31.5" hidden="1">
      <c r="A54" s="132" t="s">
        <v>50</v>
      </c>
      <c r="B54" s="133" t="s">
        <v>51</v>
      </c>
      <c r="C54" s="137"/>
      <c r="D54" s="138"/>
      <c r="E54" s="135"/>
      <c r="F54" s="139"/>
      <c r="G54" s="138"/>
      <c r="H54" s="136"/>
      <c r="I54" s="136"/>
      <c r="J54" s="119"/>
    </row>
    <row r="55" spans="1:10" ht="31.5" hidden="1">
      <c r="A55" s="132" t="s">
        <v>52</v>
      </c>
      <c r="B55" s="133" t="s">
        <v>53</v>
      </c>
      <c r="C55" s="134"/>
      <c r="D55" s="134"/>
      <c r="E55" s="135"/>
      <c r="F55" s="134"/>
      <c r="G55" s="134"/>
      <c r="H55" s="136"/>
      <c r="I55" s="136"/>
      <c r="J55" s="119"/>
    </row>
    <row r="56" spans="1:10" ht="31.5" hidden="1">
      <c r="A56" s="132" t="s">
        <v>55</v>
      </c>
      <c r="B56" s="133" t="s">
        <v>56</v>
      </c>
      <c r="C56" s="134"/>
      <c r="D56" s="134"/>
      <c r="E56" s="135"/>
      <c r="F56" s="134"/>
      <c r="G56" s="134"/>
      <c r="H56" s="136"/>
      <c r="I56" s="136"/>
      <c r="J56" s="119"/>
    </row>
    <row r="57" spans="1:10" ht="47.25" hidden="1">
      <c r="A57" s="132" t="s">
        <v>64</v>
      </c>
      <c r="B57" s="133" t="s">
        <v>58</v>
      </c>
      <c r="C57" s="134"/>
      <c r="D57" s="134"/>
      <c r="E57" s="135"/>
      <c r="F57" s="134"/>
      <c r="G57" s="134"/>
      <c r="H57" s="136"/>
      <c r="I57" s="136"/>
      <c r="J57" s="119"/>
    </row>
    <row r="58" spans="1:10" ht="75">
      <c r="A58" s="144" t="s">
        <v>70</v>
      </c>
      <c r="B58" s="133" t="s">
        <v>61</v>
      </c>
      <c r="C58" s="137" t="s">
        <v>2692</v>
      </c>
      <c r="D58" s="597">
        <v>0</v>
      </c>
      <c r="E58" s="135" t="s">
        <v>137</v>
      </c>
      <c r="F58" s="139" t="s">
        <v>4349</v>
      </c>
      <c r="G58" s="138"/>
    </row>
    <row r="59" spans="1:10" ht="30" hidden="1" customHeight="1">
      <c r="A59" s="132" t="s">
        <v>65</v>
      </c>
      <c r="B59" s="133" t="s">
        <v>67</v>
      </c>
      <c r="C59" s="134"/>
      <c r="D59" s="134"/>
      <c r="E59" s="135"/>
      <c r="F59" s="134"/>
      <c r="G59" s="134"/>
      <c r="H59" s="136"/>
      <c r="I59" s="136"/>
      <c r="J59" s="119"/>
    </row>
    <row r="60" spans="1:10" ht="47.25">
      <c r="A60" s="144" t="s">
        <v>81</v>
      </c>
      <c r="B60" s="133" t="s">
        <v>71</v>
      </c>
      <c r="C60" s="137" t="s">
        <v>4350</v>
      </c>
      <c r="D60" s="597">
        <v>0</v>
      </c>
      <c r="E60" s="135" t="s">
        <v>87</v>
      </c>
      <c r="F60" s="139"/>
      <c r="G60" s="141"/>
    </row>
    <row r="61" spans="1:10" ht="45">
      <c r="A61" s="144" t="s">
        <v>75</v>
      </c>
      <c r="B61" s="133" t="s">
        <v>76</v>
      </c>
      <c r="C61" s="139" t="s">
        <v>4351</v>
      </c>
      <c r="D61" s="597">
        <v>0</v>
      </c>
      <c r="E61" s="135" t="s">
        <v>87</v>
      </c>
      <c r="F61" s="134"/>
      <c r="G61" s="134"/>
    </row>
    <row r="62" spans="1:10" ht="31.5" hidden="1">
      <c r="A62" s="132" t="s">
        <v>77</v>
      </c>
      <c r="B62" s="133" t="s">
        <v>78</v>
      </c>
      <c r="C62" s="134"/>
      <c r="D62" s="134"/>
      <c r="E62" s="135"/>
      <c r="F62" s="134"/>
      <c r="G62" s="134"/>
      <c r="H62" s="136"/>
      <c r="I62" s="136"/>
      <c r="J62" s="119"/>
    </row>
    <row r="63" spans="1:10" ht="40.35" customHeight="1">
      <c r="A63" s="131" t="s">
        <v>79</v>
      </c>
      <c r="B63" s="1276" t="s">
        <v>80</v>
      </c>
      <c r="C63" s="1277"/>
      <c r="D63" s="1278"/>
      <c r="E63" s="1278"/>
      <c r="F63" s="1277"/>
      <c r="G63" s="1279"/>
      <c r="H63" s="295">
        <f>SUM(D64:D68)</f>
        <v>0</v>
      </c>
      <c r="I63" s="295">
        <f>COUNT(D64:D68)*2</f>
        <v>10</v>
      </c>
      <c r="J63" s="295">
        <f>H63*100/I63</f>
        <v>0</v>
      </c>
    </row>
    <row r="64" spans="1:10" ht="47.25">
      <c r="A64" s="144" t="s">
        <v>82</v>
      </c>
      <c r="B64" s="145" t="s">
        <v>83</v>
      </c>
      <c r="C64" s="137" t="s">
        <v>1916</v>
      </c>
      <c r="D64" s="597">
        <v>0</v>
      </c>
      <c r="E64" s="135" t="s">
        <v>87</v>
      </c>
      <c r="F64" s="139" t="s">
        <v>4352</v>
      </c>
      <c r="G64" s="138"/>
    </row>
    <row r="65" spans="1:10" ht="31.5">
      <c r="A65" s="144" t="s">
        <v>84</v>
      </c>
      <c r="B65" s="145" t="s">
        <v>85</v>
      </c>
      <c r="C65" s="146" t="s">
        <v>4353</v>
      </c>
      <c r="D65" s="597">
        <v>0</v>
      </c>
      <c r="E65" s="135" t="s">
        <v>137</v>
      </c>
      <c r="F65" s="146" t="s">
        <v>4354</v>
      </c>
      <c r="G65" s="138"/>
    </row>
    <row r="66" spans="1:10" ht="30">
      <c r="A66" s="144"/>
      <c r="B66" s="145"/>
      <c r="C66" s="146" t="s">
        <v>4355</v>
      </c>
      <c r="D66" s="597">
        <v>0</v>
      </c>
      <c r="E66" s="135" t="s">
        <v>137</v>
      </c>
      <c r="F66" s="146" t="s">
        <v>4354</v>
      </c>
      <c r="G66" s="138"/>
    </row>
    <row r="67" spans="1:10" ht="15.75">
      <c r="A67" s="144"/>
      <c r="B67" s="145"/>
      <c r="C67" s="147" t="s">
        <v>4356</v>
      </c>
      <c r="D67" s="597">
        <v>0</v>
      </c>
      <c r="E67" s="135" t="s">
        <v>87</v>
      </c>
      <c r="F67" s="147" t="s">
        <v>4357</v>
      </c>
      <c r="G67" s="148"/>
    </row>
    <row r="68" spans="1:10" ht="45">
      <c r="A68" s="144" t="s">
        <v>90</v>
      </c>
      <c r="B68" s="145" t="s">
        <v>4358</v>
      </c>
      <c r="C68" s="137" t="s">
        <v>4359</v>
      </c>
      <c r="D68" s="597">
        <v>0</v>
      </c>
      <c r="E68" s="135" t="s">
        <v>87</v>
      </c>
      <c r="F68" s="139" t="s">
        <v>4360</v>
      </c>
      <c r="G68" s="138"/>
    </row>
    <row r="69" spans="1:10" ht="31.5" hidden="1">
      <c r="A69" s="132" t="s">
        <v>98</v>
      </c>
      <c r="B69" s="145" t="s">
        <v>99</v>
      </c>
      <c r="C69" s="134"/>
      <c r="D69" s="134"/>
      <c r="E69" s="135"/>
      <c r="F69" s="134"/>
      <c r="G69" s="134"/>
      <c r="H69" s="136"/>
      <c r="I69" s="136"/>
      <c r="J69" s="119"/>
    </row>
    <row r="70" spans="1:10" ht="40.35" customHeight="1">
      <c r="A70" s="131" t="s">
        <v>101</v>
      </c>
      <c r="B70" s="1276" t="s">
        <v>102</v>
      </c>
      <c r="C70" s="1277"/>
      <c r="D70" s="1278"/>
      <c r="E70" s="1278"/>
      <c r="F70" s="1277"/>
      <c r="G70" s="1279"/>
      <c r="H70" s="295">
        <f>SUM(D71:D72)</f>
        <v>0</v>
      </c>
      <c r="I70" s="295">
        <f>COUNT(D71:D72)*2</f>
        <v>2</v>
      </c>
      <c r="J70" s="295">
        <f>H70*100/I70</f>
        <v>0</v>
      </c>
    </row>
    <row r="71" spans="1:10" ht="31.5" hidden="1">
      <c r="A71" s="132" t="s">
        <v>104</v>
      </c>
      <c r="B71" s="145" t="s">
        <v>105</v>
      </c>
      <c r="C71" s="139"/>
      <c r="D71" s="138"/>
      <c r="E71" s="135"/>
      <c r="F71" s="139"/>
      <c r="G71" s="138"/>
      <c r="H71" s="136"/>
      <c r="I71" s="136"/>
      <c r="J71" s="119"/>
    </row>
    <row r="72" spans="1:10" ht="31.5">
      <c r="A72" s="144" t="s">
        <v>106</v>
      </c>
      <c r="B72" s="145" t="s">
        <v>107</v>
      </c>
      <c r="C72" s="139" t="s">
        <v>1923</v>
      </c>
      <c r="D72" s="597">
        <v>0</v>
      </c>
      <c r="E72" s="135" t="s">
        <v>87</v>
      </c>
      <c r="F72" s="139" t="s">
        <v>4361</v>
      </c>
      <c r="G72" s="138"/>
    </row>
    <row r="73" spans="1:10" ht="47.25" hidden="1">
      <c r="A73" s="132" t="s">
        <v>108</v>
      </c>
      <c r="B73" s="145" t="s">
        <v>109</v>
      </c>
      <c r="C73" s="139"/>
      <c r="D73" s="134"/>
      <c r="E73" s="135"/>
      <c r="F73" s="139"/>
      <c r="G73" s="149"/>
      <c r="H73" s="136"/>
      <c r="I73" s="136"/>
      <c r="J73" s="119"/>
    </row>
    <row r="74" spans="1:10" ht="40.35" hidden="1" customHeight="1">
      <c r="A74" s="150" t="s">
        <v>110</v>
      </c>
      <c r="B74" s="1276" t="s">
        <v>111</v>
      </c>
      <c r="C74" s="1277"/>
      <c r="D74" s="1278"/>
      <c r="E74" s="1278"/>
      <c r="F74" s="1277"/>
      <c r="G74" s="1279"/>
      <c r="H74" s="136"/>
      <c r="I74" s="136"/>
      <c r="J74" s="119"/>
    </row>
    <row r="75" spans="1:10" ht="78.75" hidden="1">
      <c r="A75" s="132" t="s">
        <v>119</v>
      </c>
      <c r="B75" s="133" t="s">
        <v>120</v>
      </c>
      <c r="C75" s="134"/>
      <c r="D75" s="134"/>
      <c r="E75" s="135"/>
      <c r="F75" s="134"/>
      <c r="G75" s="134"/>
      <c r="H75" s="136"/>
      <c r="I75" s="136"/>
      <c r="J75" s="119"/>
    </row>
    <row r="76" spans="1:10" ht="78.75" hidden="1">
      <c r="A76" s="132" t="s">
        <v>121</v>
      </c>
      <c r="B76" s="133" t="s">
        <v>122</v>
      </c>
      <c r="C76" s="134"/>
      <c r="D76" s="134"/>
      <c r="E76" s="135"/>
      <c r="F76" s="134"/>
      <c r="G76" s="134"/>
      <c r="H76" s="136"/>
      <c r="I76" s="136"/>
      <c r="J76" s="119"/>
    </row>
    <row r="77" spans="1:10" ht="78.75" hidden="1">
      <c r="A77" s="132" t="s">
        <v>123</v>
      </c>
      <c r="B77" s="133" t="s">
        <v>124</v>
      </c>
      <c r="C77" s="151"/>
      <c r="D77" s="138"/>
      <c r="E77" s="135"/>
      <c r="F77" s="139"/>
      <c r="G77" s="138"/>
      <c r="H77" s="136"/>
      <c r="I77" s="136"/>
      <c r="J77" s="119"/>
    </row>
    <row r="78" spans="1:10" ht="63" hidden="1">
      <c r="A78" s="132" t="s">
        <v>125</v>
      </c>
      <c r="B78" s="133" t="s">
        <v>126</v>
      </c>
      <c r="C78" s="134"/>
      <c r="D78" s="134"/>
      <c r="E78" s="135"/>
      <c r="F78" s="134"/>
      <c r="G78" s="134"/>
      <c r="H78" s="136"/>
      <c r="I78" s="136"/>
      <c r="J78" s="119"/>
    </row>
    <row r="79" spans="1:10" ht="78.75" hidden="1">
      <c r="A79" s="132" t="s">
        <v>127</v>
      </c>
      <c r="B79" s="133" t="s">
        <v>2081</v>
      </c>
      <c r="C79" s="139"/>
      <c r="D79" s="134"/>
      <c r="E79" s="135"/>
      <c r="F79" s="139"/>
      <c r="G79" s="134"/>
      <c r="H79" s="136"/>
      <c r="I79" s="136"/>
      <c r="J79" s="119"/>
    </row>
    <row r="80" spans="1:10" ht="63" hidden="1">
      <c r="A80" s="132" t="s">
        <v>129</v>
      </c>
      <c r="B80" s="133" t="s">
        <v>130</v>
      </c>
      <c r="C80" s="134"/>
      <c r="D80" s="134"/>
      <c r="E80" s="135"/>
      <c r="F80" s="134"/>
      <c r="G80" s="134"/>
      <c r="H80" s="136"/>
      <c r="I80" s="136"/>
      <c r="J80" s="119"/>
    </row>
    <row r="81" spans="1:9" s="119" customFormat="1" ht="78.75" hidden="1">
      <c r="A81" s="132" t="s">
        <v>131</v>
      </c>
      <c r="B81" s="133" t="s">
        <v>133</v>
      </c>
      <c r="C81" s="134"/>
      <c r="D81" s="134"/>
      <c r="E81" s="135"/>
      <c r="F81" s="134"/>
      <c r="G81" s="134"/>
      <c r="H81" s="136"/>
      <c r="I81" s="136"/>
    </row>
    <row r="82" spans="1:9" s="119" customFormat="1" ht="110.25" hidden="1">
      <c r="A82" s="132" t="s">
        <v>134</v>
      </c>
      <c r="B82" s="133" t="s">
        <v>136</v>
      </c>
      <c r="C82" s="134"/>
      <c r="D82" s="134"/>
      <c r="E82" s="135"/>
      <c r="F82" s="134"/>
      <c r="G82" s="134"/>
      <c r="H82" s="136"/>
      <c r="I82" s="136"/>
    </row>
    <row r="83" spans="1:9" s="119" customFormat="1" ht="78.75" hidden="1">
      <c r="A83" s="132" t="s">
        <v>139</v>
      </c>
      <c r="B83" s="133" t="s">
        <v>140</v>
      </c>
      <c r="C83" s="134"/>
      <c r="D83" s="134"/>
      <c r="E83" s="135"/>
      <c r="F83" s="134"/>
      <c r="G83" s="134"/>
      <c r="H83" s="136"/>
      <c r="I83" s="136"/>
    </row>
    <row r="84" spans="1:9" s="119" customFormat="1" ht="47.25" hidden="1">
      <c r="A84" s="132" t="s">
        <v>142</v>
      </c>
      <c r="B84" s="133" t="s">
        <v>143</v>
      </c>
      <c r="C84" s="152"/>
      <c r="D84" s="134"/>
      <c r="E84" s="135"/>
      <c r="F84" s="152"/>
      <c r="G84" s="134"/>
      <c r="H84" s="136"/>
      <c r="I84" s="136"/>
    </row>
    <row r="85" spans="1:9" s="119" customFormat="1" ht="45" hidden="1">
      <c r="A85" s="132" t="s">
        <v>144</v>
      </c>
      <c r="B85" s="153" t="s">
        <v>145</v>
      </c>
      <c r="C85" s="134"/>
      <c r="D85" s="134"/>
      <c r="E85" s="135"/>
      <c r="F85" s="134"/>
      <c r="G85" s="134"/>
      <c r="H85" s="136"/>
      <c r="I85" s="136"/>
    </row>
    <row r="86" spans="1:9" s="119" customFormat="1" ht="30" hidden="1">
      <c r="A86" s="132" t="s">
        <v>4362</v>
      </c>
      <c r="B86" s="153" t="s">
        <v>4363</v>
      </c>
      <c r="C86" s="139"/>
      <c r="D86" s="154"/>
      <c r="E86" s="155"/>
      <c r="F86" s="156"/>
      <c r="G86" s="157"/>
      <c r="H86" s="136"/>
      <c r="I86" s="136"/>
    </row>
    <row r="87" spans="1:9" s="119" customFormat="1" ht="18.75" hidden="1">
      <c r="A87" s="150" t="s">
        <v>148</v>
      </c>
      <c r="B87" s="1276" t="s">
        <v>147</v>
      </c>
      <c r="C87" s="1278"/>
      <c r="D87" s="1278"/>
      <c r="E87" s="1278"/>
      <c r="F87" s="1278"/>
      <c r="G87" s="1279"/>
      <c r="H87" s="136"/>
      <c r="I87" s="136"/>
    </row>
    <row r="88" spans="1:9" s="119" customFormat="1" ht="31.5" hidden="1">
      <c r="A88" s="132" t="s">
        <v>149</v>
      </c>
      <c r="B88" s="158" t="s">
        <v>150</v>
      </c>
      <c r="C88" s="134"/>
      <c r="D88" s="134"/>
      <c r="E88" s="135"/>
      <c r="F88" s="134"/>
      <c r="G88" s="134"/>
      <c r="H88" s="136"/>
      <c r="I88" s="136"/>
    </row>
    <row r="89" spans="1:9" s="119" customFormat="1" ht="31.5" hidden="1">
      <c r="A89" s="132" t="s">
        <v>151</v>
      </c>
      <c r="B89" s="158" t="s">
        <v>152</v>
      </c>
      <c r="C89" s="134"/>
      <c r="D89" s="134"/>
      <c r="E89" s="135"/>
      <c r="F89" s="134"/>
      <c r="G89" s="134"/>
      <c r="H89" s="136"/>
      <c r="I89" s="136"/>
    </row>
    <row r="90" spans="1:9" s="119" customFormat="1" ht="31.5" hidden="1">
      <c r="A90" s="132" t="s">
        <v>153</v>
      </c>
      <c r="B90" s="158" t="s">
        <v>154</v>
      </c>
      <c r="C90" s="134"/>
      <c r="D90" s="134"/>
      <c r="E90" s="135"/>
      <c r="F90" s="134"/>
      <c r="G90" s="134"/>
      <c r="H90" s="136"/>
      <c r="I90" s="136"/>
    </row>
    <row r="91" spans="1:9" s="119" customFormat="1" ht="31.5" hidden="1">
      <c r="A91" s="132" t="s">
        <v>156</v>
      </c>
      <c r="B91" s="158" t="s">
        <v>157</v>
      </c>
      <c r="C91" s="134"/>
      <c r="D91" s="134"/>
      <c r="E91" s="135"/>
      <c r="F91" s="134"/>
      <c r="G91" s="134"/>
      <c r="H91" s="136"/>
      <c r="I91" s="136"/>
    </row>
    <row r="92" spans="1:9" s="119" customFormat="1" ht="31.5" hidden="1">
      <c r="A92" s="132" t="s">
        <v>158</v>
      </c>
      <c r="B92" s="158" t="s">
        <v>159</v>
      </c>
      <c r="C92" s="134"/>
      <c r="D92" s="134"/>
      <c r="E92" s="135"/>
      <c r="F92" s="134"/>
      <c r="G92" s="134"/>
      <c r="H92" s="136"/>
      <c r="I92" s="136"/>
    </row>
    <row r="93" spans="1:9" s="119" customFormat="1" ht="31.5" hidden="1">
      <c r="A93" s="132" t="s">
        <v>160</v>
      </c>
      <c r="B93" s="158" t="s">
        <v>161</v>
      </c>
      <c r="C93" s="134"/>
      <c r="D93" s="134"/>
      <c r="E93" s="135"/>
      <c r="F93" s="134"/>
      <c r="G93" s="134"/>
      <c r="H93" s="136"/>
      <c r="I93" s="136"/>
    </row>
    <row r="94" spans="1:9" s="119" customFormat="1" ht="31.5" hidden="1">
      <c r="A94" s="132" t="s">
        <v>162</v>
      </c>
      <c r="B94" s="158" t="s">
        <v>163</v>
      </c>
      <c r="C94" s="134"/>
      <c r="D94" s="134"/>
      <c r="E94" s="135"/>
      <c r="F94" s="134"/>
      <c r="G94" s="134"/>
      <c r="H94" s="136"/>
      <c r="I94" s="136"/>
    </row>
    <row r="95" spans="1:9" s="119" customFormat="1" ht="31.5" hidden="1">
      <c r="A95" s="159" t="s">
        <v>3788</v>
      </c>
      <c r="B95" s="145" t="s">
        <v>3789</v>
      </c>
      <c r="C95" s="160"/>
      <c r="D95" s="160"/>
      <c r="E95" s="161"/>
      <c r="F95" s="160"/>
      <c r="G95" s="157"/>
      <c r="H95" s="136"/>
      <c r="I95" s="136"/>
    </row>
    <row r="96" spans="1:9" s="119" customFormat="1" ht="40.35" hidden="1" customHeight="1">
      <c r="A96" s="150" t="s">
        <v>164</v>
      </c>
      <c r="B96" s="1276" t="s">
        <v>165</v>
      </c>
      <c r="C96" s="1278"/>
      <c r="D96" s="1278"/>
      <c r="E96" s="1278"/>
      <c r="F96" s="1278"/>
      <c r="G96" s="1279"/>
      <c r="H96" s="136"/>
      <c r="I96" s="136"/>
    </row>
    <row r="97" spans="1:10" ht="78.75" hidden="1">
      <c r="A97" s="132" t="s">
        <v>169</v>
      </c>
      <c r="B97" s="158" t="s">
        <v>170</v>
      </c>
      <c r="C97" s="134"/>
      <c r="D97" s="134"/>
      <c r="E97" s="135"/>
      <c r="F97" s="134"/>
      <c r="G97" s="134"/>
      <c r="H97" s="136"/>
      <c r="I97" s="136"/>
      <c r="J97" s="119"/>
    </row>
    <row r="98" spans="1:10" ht="78.75" hidden="1">
      <c r="A98" s="132" t="s">
        <v>171</v>
      </c>
      <c r="B98" s="158" t="s">
        <v>172</v>
      </c>
      <c r="C98" s="134"/>
      <c r="D98" s="134"/>
      <c r="E98" s="135"/>
      <c r="F98" s="134"/>
      <c r="G98" s="134"/>
      <c r="H98" s="136"/>
      <c r="I98" s="136"/>
      <c r="J98" s="119"/>
    </row>
    <row r="99" spans="1:10" ht="21">
      <c r="A99" s="130"/>
      <c r="B99" s="1280" t="s">
        <v>173</v>
      </c>
      <c r="C99" s="1281"/>
      <c r="D99" s="1282"/>
      <c r="E99" s="1282"/>
      <c r="F99" s="1281"/>
      <c r="G99" s="1282"/>
      <c r="H99" s="295">
        <f>H100+H108+H113+H119+H126</f>
        <v>0</v>
      </c>
      <c r="I99" s="295">
        <f>I100+I108+I113+I119+I126</f>
        <v>22</v>
      </c>
      <c r="J99" s="295">
        <f>H99*100/I99</f>
        <v>0</v>
      </c>
    </row>
    <row r="100" spans="1:10" ht="40.35" customHeight="1">
      <c r="A100" s="162" t="s">
        <v>177</v>
      </c>
      <c r="B100" s="1276" t="s">
        <v>178</v>
      </c>
      <c r="C100" s="1277"/>
      <c r="D100" s="1278"/>
      <c r="E100" s="1278"/>
      <c r="F100" s="1277"/>
      <c r="G100" s="1279"/>
      <c r="H100" s="295">
        <f>SUM(D101:D105)</f>
        <v>0</v>
      </c>
      <c r="I100" s="295">
        <f>COUNT(D101:D105)*2</f>
        <v>4</v>
      </c>
      <c r="J100" s="295">
        <f>H100*100/I100</f>
        <v>0</v>
      </c>
    </row>
    <row r="101" spans="1:10" ht="105">
      <c r="A101" s="144" t="s">
        <v>180</v>
      </c>
      <c r="B101" s="163" t="s">
        <v>181</v>
      </c>
      <c r="C101" s="164" t="s">
        <v>2693</v>
      </c>
      <c r="D101" s="597">
        <v>0</v>
      </c>
      <c r="E101" s="135" t="s">
        <v>183</v>
      </c>
      <c r="F101" s="165" t="s">
        <v>4364</v>
      </c>
      <c r="G101" s="138"/>
    </row>
    <row r="102" spans="1:10" ht="47.25">
      <c r="A102" s="144" t="s">
        <v>187</v>
      </c>
      <c r="B102" s="163" t="s">
        <v>188</v>
      </c>
      <c r="C102" s="166" t="s">
        <v>4365</v>
      </c>
      <c r="D102" s="597">
        <v>0</v>
      </c>
      <c r="E102" s="135" t="s">
        <v>183</v>
      </c>
      <c r="F102" s="137" t="s">
        <v>4366</v>
      </c>
      <c r="G102" s="138"/>
    </row>
    <row r="103" spans="1:10" ht="47.25" hidden="1">
      <c r="A103" s="132" t="s">
        <v>202</v>
      </c>
      <c r="B103" s="163" t="s">
        <v>203</v>
      </c>
      <c r="C103" s="134"/>
      <c r="D103" s="134"/>
      <c r="E103" s="135"/>
      <c r="F103" s="134"/>
      <c r="G103" s="134"/>
      <c r="H103" s="136"/>
      <c r="I103" s="136"/>
      <c r="J103" s="119"/>
    </row>
    <row r="104" spans="1:10" ht="47.25" hidden="1">
      <c r="A104" s="132" t="s">
        <v>205</v>
      </c>
      <c r="B104" s="163" t="s">
        <v>206</v>
      </c>
      <c r="C104" s="134"/>
      <c r="D104" s="134"/>
      <c r="E104" s="135"/>
      <c r="F104" s="134"/>
      <c r="G104" s="134"/>
      <c r="H104" s="136"/>
      <c r="I104" s="136"/>
      <c r="J104" s="119"/>
    </row>
    <row r="105" spans="1:10" ht="63" hidden="1">
      <c r="A105" s="132" t="s">
        <v>208</v>
      </c>
      <c r="B105" s="163" t="s">
        <v>209</v>
      </c>
      <c r="C105" s="134"/>
      <c r="D105" s="134"/>
      <c r="E105" s="135"/>
      <c r="F105" s="134"/>
      <c r="G105" s="134"/>
      <c r="H105" s="136"/>
      <c r="I105" s="136"/>
      <c r="J105" s="119"/>
    </row>
    <row r="106" spans="1:10" ht="63" hidden="1">
      <c r="A106" s="132" t="s">
        <v>218</v>
      </c>
      <c r="B106" s="163" t="s">
        <v>219</v>
      </c>
      <c r="C106" s="134"/>
      <c r="D106" s="134"/>
      <c r="E106" s="135"/>
      <c r="F106" s="134"/>
      <c r="G106" s="134"/>
      <c r="H106" s="136"/>
      <c r="I106" s="136"/>
      <c r="J106" s="119"/>
    </row>
    <row r="107" spans="1:10" ht="63" hidden="1">
      <c r="A107" s="132" t="s">
        <v>222</v>
      </c>
      <c r="B107" s="163" t="s">
        <v>223</v>
      </c>
      <c r="C107" s="134"/>
      <c r="D107" s="134"/>
      <c r="E107" s="135"/>
      <c r="F107" s="134"/>
      <c r="G107" s="134"/>
      <c r="H107" s="136"/>
      <c r="I107" s="136"/>
      <c r="J107" s="119"/>
    </row>
    <row r="108" spans="1:10" ht="40.35" customHeight="1">
      <c r="A108" s="162" t="s">
        <v>226</v>
      </c>
      <c r="B108" s="1293" t="s">
        <v>2694</v>
      </c>
      <c r="C108" s="1294"/>
      <c r="D108" s="1295"/>
      <c r="E108" s="1295"/>
      <c r="F108" s="1294"/>
      <c r="G108" s="1296"/>
      <c r="H108" s="295">
        <f>SUM(D109:D110)</f>
        <v>0</v>
      </c>
      <c r="I108" s="295">
        <f>COUNT(D109:D110)*2</f>
        <v>2</v>
      </c>
      <c r="J108" s="295">
        <f>H108*100/I108</f>
        <v>0</v>
      </c>
    </row>
    <row r="109" spans="1:10" ht="78.75" hidden="1">
      <c r="A109" s="132" t="s">
        <v>239</v>
      </c>
      <c r="B109" s="167" t="s">
        <v>240</v>
      </c>
      <c r="C109" s="134"/>
      <c r="D109" s="134"/>
      <c r="E109" s="135"/>
      <c r="F109" s="134"/>
      <c r="G109" s="134"/>
      <c r="H109" s="136"/>
      <c r="I109" s="136"/>
      <c r="J109" s="119"/>
    </row>
    <row r="110" spans="1:10" ht="78.75">
      <c r="A110" s="144" t="s">
        <v>242</v>
      </c>
      <c r="B110" s="168" t="s">
        <v>243</v>
      </c>
      <c r="C110" s="169" t="s">
        <v>4367</v>
      </c>
      <c r="D110" s="598">
        <v>0</v>
      </c>
      <c r="E110" s="171" t="s">
        <v>183</v>
      </c>
      <c r="F110" s="172" t="s">
        <v>4368</v>
      </c>
      <c r="G110" s="141"/>
    </row>
    <row r="111" spans="1:10" ht="63" hidden="1">
      <c r="A111" s="132" t="s">
        <v>250</v>
      </c>
      <c r="B111" s="167" t="s">
        <v>251</v>
      </c>
      <c r="C111" s="119"/>
      <c r="D111" s="134"/>
      <c r="E111" s="135"/>
      <c r="F111" s="134"/>
      <c r="G111" s="134"/>
      <c r="H111" s="136"/>
      <c r="I111" s="136"/>
      <c r="J111" s="119"/>
    </row>
    <row r="112" spans="1:10" ht="63" hidden="1">
      <c r="A112" s="132" t="s">
        <v>252</v>
      </c>
      <c r="B112" s="173" t="s">
        <v>254</v>
      </c>
      <c r="C112" s="134"/>
      <c r="D112" s="134"/>
      <c r="E112" s="135"/>
      <c r="F112" s="134"/>
      <c r="G112" s="134"/>
      <c r="H112" s="136"/>
      <c r="I112" s="136"/>
      <c r="J112" s="119"/>
    </row>
    <row r="113" spans="1:10" ht="40.35" customHeight="1">
      <c r="A113" s="162" t="s">
        <v>257</v>
      </c>
      <c r="B113" s="1276" t="s">
        <v>258</v>
      </c>
      <c r="C113" s="1277"/>
      <c r="D113" s="1278"/>
      <c r="E113" s="1278"/>
      <c r="F113" s="1277"/>
      <c r="G113" s="1279"/>
      <c r="H113" s="295">
        <f>SUM(D114:D118)</f>
        <v>0</v>
      </c>
      <c r="I113" s="295">
        <f>COUNT(D114:D118)*2</f>
        <v>10</v>
      </c>
      <c r="J113" s="295">
        <f>H113*100/I113</f>
        <v>0</v>
      </c>
    </row>
    <row r="114" spans="1:10" ht="47.25">
      <c r="A114" s="144" t="s">
        <v>265</v>
      </c>
      <c r="B114" s="167" t="s">
        <v>266</v>
      </c>
      <c r="C114" s="137" t="s">
        <v>4369</v>
      </c>
      <c r="D114" s="597">
        <v>0</v>
      </c>
      <c r="E114" s="135" t="s">
        <v>183</v>
      </c>
      <c r="F114" s="139" t="s">
        <v>4370</v>
      </c>
      <c r="G114" s="138"/>
    </row>
    <row r="115" spans="1:10" ht="120">
      <c r="A115" s="144"/>
      <c r="B115" s="167"/>
      <c r="C115" s="137" t="s">
        <v>4371</v>
      </c>
      <c r="D115" s="597">
        <v>0</v>
      </c>
      <c r="E115" s="135" t="s">
        <v>183</v>
      </c>
      <c r="F115" s="139" t="s">
        <v>4372</v>
      </c>
      <c r="G115" s="138"/>
    </row>
    <row r="116" spans="1:10" ht="47.25">
      <c r="A116" s="144" t="s">
        <v>270</v>
      </c>
      <c r="B116" s="167" t="s">
        <v>271</v>
      </c>
      <c r="C116" s="137" t="s">
        <v>1940</v>
      </c>
      <c r="D116" s="597">
        <v>0</v>
      </c>
      <c r="E116" s="135" t="s">
        <v>27</v>
      </c>
      <c r="F116" s="166" t="s">
        <v>4373</v>
      </c>
      <c r="G116" s="138"/>
    </row>
    <row r="117" spans="1:10" ht="90">
      <c r="A117" s="144" t="s">
        <v>273</v>
      </c>
      <c r="B117" s="167" t="s">
        <v>4374</v>
      </c>
      <c r="C117" s="139" t="s">
        <v>4375</v>
      </c>
      <c r="D117" s="597">
        <v>0</v>
      </c>
      <c r="E117" s="135" t="s">
        <v>1941</v>
      </c>
      <c r="F117" s="139" t="s">
        <v>4376</v>
      </c>
      <c r="G117" s="138"/>
    </row>
    <row r="118" spans="1:10" ht="94.5">
      <c r="A118" s="144" t="s">
        <v>279</v>
      </c>
      <c r="B118" s="167" t="s">
        <v>280</v>
      </c>
      <c r="C118" s="153" t="s">
        <v>4377</v>
      </c>
      <c r="D118" s="597">
        <v>0</v>
      </c>
      <c r="E118" s="135" t="s">
        <v>1941</v>
      </c>
      <c r="F118" s="139" t="s">
        <v>4378</v>
      </c>
      <c r="G118" s="138"/>
    </row>
    <row r="119" spans="1:10" ht="40.35" customHeight="1">
      <c r="A119" s="162" t="s">
        <v>283</v>
      </c>
      <c r="B119" s="1276" t="s">
        <v>284</v>
      </c>
      <c r="C119" s="1277"/>
      <c r="D119" s="1278"/>
      <c r="E119" s="1278"/>
      <c r="F119" s="1277"/>
      <c r="G119" s="1279"/>
      <c r="H119" s="295">
        <f>SUM(D120:D123)</f>
        <v>0</v>
      </c>
      <c r="I119" s="295">
        <f>COUNT(D120:D123)*2</f>
        <v>4</v>
      </c>
      <c r="J119" s="295">
        <f>H119*100/I119</f>
        <v>0</v>
      </c>
    </row>
    <row r="120" spans="1:10" ht="90">
      <c r="A120" s="144" t="s">
        <v>289</v>
      </c>
      <c r="B120" s="174" t="s">
        <v>291</v>
      </c>
      <c r="C120" s="147" t="s">
        <v>4379</v>
      </c>
      <c r="D120" s="597">
        <v>0</v>
      </c>
      <c r="E120" s="135" t="s">
        <v>63</v>
      </c>
      <c r="F120" s="139" t="s">
        <v>4380</v>
      </c>
      <c r="G120" s="143"/>
    </row>
    <row r="121" spans="1:10" ht="80.099999999999994" customHeight="1">
      <c r="A121" s="144"/>
      <c r="B121" s="174"/>
      <c r="C121" s="147" t="s">
        <v>4381</v>
      </c>
      <c r="D121" s="597">
        <v>0</v>
      </c>
      <c r="E121" s="135" t="s">
        <v>63</v>
      </c>
      <c r="F121" s="139" t="s">
        <v>4382</v>
      </c>
      <c r="G121" s="143"/>
    </row>
    <row r="122" spans="1:10" ht="47.25" hidden="1">
      <c r="A122" s="132" t="s">
        <v>293</v>
      </c>
      <c r="B122" s="174" t="s">
        <v>294</v>
      </c>
      <c r="C122" s="134"/>
      <c r="D122" s="134"/>
      <c r="E122" s="135"/>
      <c r="F122" s="134"/>
      <c r="G122" s="134"/>
      <c r="H122" s="136"/>
      <c r="I122" s="136"/>
      <c r="J122" s="119"/>
    </row>
    <row r="123" spans="1:10" ht="31.5" hidden="1">
      <c r="A123" s="132" t="s">
        <v>296</v>
      </c>
      <c r="B123" s="174" t="s">
        <v>297</v>
      </c>
      <c r="C123" s="134"/>
      <c r="D123" s="134"/>
      <c r="E123" s="135"/>
      <c r="F123" s="134"/>
      <c r="G123" s="134"/>
      <c r="H123" s="136"/>
      <c r="I123" s="136"/>
      <c r="J123" s="119"/>
    </row>
    <row r="124" spans="1:10" ht="63" hidden="1">
      <c r="A124" s="132" t="s">
        <v>298</v>
      </c>
      <c r="B124" s="174" t="s">
        <v>299</v>
      </c>
      <c r="C124" s="134"/>
      <c r="D124" s="134"/>
      <c r="E124" s="135"/>
      <c r="F124" s="134"/>
      <c r="G124" s="134"/>
      <c r="H124" s="136"/>
      <c r="I124" s="136"/>
      <c r="J124" s="119"/>
    </row>
    <row r="125" spans="1:10" ht="47.25" hidden="1">
      <c r="A125" s="132" t="s">
        <v>309</v>
      </c>
      <c r="B125" s="175" t="s">
        <v>310</v>
      </c>
      <c r="C125" s="134"/>
      <c r="D125" s="134"/>
      <c r="E125" s="135"/>
      <c r="F125" s="134"/>
      <c r="G125" s="134"/>
      <c r="H125" s="136"/>
      <c r="I125" s="136"/>
      <c r="J125" s="119"/>
    </row>
    <row r="126" spans="1:10" ht="40.35" customHeight="1">
      <c r="A126" s="162" t="s">
        <v>314</v>
      </c>
      <c r="B126" s="1276" t="s">
        <v>315</v>
      </c>
      <c r="C126" s="1277"/>
      <c r="D126" s="1278"/>
      <c r="E126" s="1278"/>
      <c r="F126" s="1277"/>
      <c r="G126" s="1279"/>
      <c r="H126" s="295">
        <f>SUM(D127:D127)</f>
        <v>0</v>
      </c>
      <c r="I126" s="295">
        <f>COUNT(D127:D127)*2</f>
        <v>2</v>
      </c>
      <c r="J126" s="295">
        <f>H126*100/I126</f>
        <v>0</v>
      </c>
    </row>
    <row r="127" spans="1:10" ht="94.5">
      <c r="A127" s="144" t="s">
        <v>321</v>
      </c>
      <c r="B127" s="167" t="s">
        <v>323</v>
      </c>
      <c r="C127" s="176" t="s">
        <v>4383</v>
      </c>
      <c r="D127" s="597">
        <v>0</v>
      </c>
      <c r="E127" s="135" t="s">
        <v>326</v>
      </c>
      <c r="F127" s="139" t="s">
        <v>4384</v>
      </c>
      <c r="G127" s="138"/>
    </row>
    <row r="128" spans="1:10" ht="78.75" hidden="1">
      <c r="A128" s="132" t="s">
        <v>338</v>
      </c>
      <c r="B128" s="167" t="s">
        <v>339</v>
      </c>
      <c r="C128" s="135"/>
      <c r="D128" s="134"/>
      <c r="E128" s="135"/>
      <c r="F128" s="134"/>
      <c r="G128" s="134"/>
      <c r="H128" s="136"/>
      <c r="I128" s="136"/>
      <c r="J128" s="119"/>
    </row>
    <row r="129" spans="1:10" ht="63" hidden="1">
      <c r="A129" s="132" t="s">
        <v>341</v>
      </c>
      <c r="B129" s="177" t="s">
        <v>342</v>
      </c>
      <c r="C129" s="134"/>
      <c r="D129" s="134"/>
      <c r="E129" s="135"/>
      <c r="F129" s="134"/>
      <c r="G129" s="134"/>
      <c r="H129" s="136"/>
      <c r="I129" s="136"/>
      <c r="J129" s="119"/>
    </row>
    <row r="130" spans="1:10" hidden="1">
      <c r="A130" s="159" t="s">
        <v>4385</v>
      </c>
      <c r="B130" s="1297" t="s">
        <v>4386</v>
      </c>
      <c r="C130" s="1298"/>
      <c r="D130" s="1298"/>
      <c r="E130" s="1298"/>
      <c r="F130" s="1298"/>
      <c r="G130" s="1298"/>
      <c r="H130" s="136"/>
      <c r="I130" s="136"/>
      <c r="J130" s="119"/>
    </row>
    <row r="131" spans="1:10" ht="60" hidden="1">
      <c r="A131" s="159" t="s">
        <v>4387</v>
      </c>
      <c r="B131" s="178" t="s">
        <v>4388</v>
      </c>
      <c r="C131" s="179"/>
      <c r="D131" s="179"/>
      <c r="E131" s="179"/>
      <c r="F131" s="179"/>
      <c r="G131" s="179"/>
      <c r="H131" s="136"/>
      <c r="I131" s="136"/>
      <c r="J131" s="119"/>
    </row>
    <row r="132" spans="1:10" ht="30" hidden="1">
      <c r="A132" s="159" t="s">
        <v>4389</v>
      </c>
      <c r="B132" s="178" t="s">
        <v>4390</v>
      </c>
      <c r="C132" s="179"/>
      <c r="D132" s="179"/>
      <c r="E132" s="179"/>
      <c r="F132" s="179"/>
      <c r="G132" s="179"/>
      <c r="H132" s="136"/>
      <c r="I132" s="136"/>
      <c r="J132" s="119"/>
    </row>
    <row r="133" spans="1:10" ht="75" hidden="1">
      <c r="A133" s="159" t="s">
        <v>4391</v>
      </c>
      <c r="B133" s="178" t="s">
        <v>4392</v>
      </c>
      <c r="C133" s="179"/>
      <c r="D133" s="179"/>
      <c r="E133" s="179"/>
      <c r="F133" s="179"/>
      <c r="G133" s="179"/>
      <c r="H133" s="136"/>
      <c r="I133" s="136"/>
      <c r="J133" s="119"/>
    </row>
    <row r="134" spans="1:10" ht="120" hidden="1">
      <c r="A134" s="159" t="s">
        <v>4393</v>
      </c>
      <c r="B134" s="178" t="s">
        <v>4394</v>
      </c>
      <c r="C134" s="179"/>
      <c r="D134" s="180"/>
      <c r="E134" s="179"/>
      <c r="F134" s="179"/>
      <c r="G134" s="179"/>
      <c r="H134" s="136"/>
      <c r="I134" s="136"/>
      <c r="J134" s="119"/>
    </row>
    <row r="135" spans="1:10" ht="90" hidden="1">
      <c r="A135" s="159" t="s">
        <v>4395</v>
      </c>
      <c r="B135" s="178" t="s">
        <v>4396</v>
      </c>
      <c r="C135" s="179"/>
      <c r="D135" s="179"/>
      <c r="E135" s="179"/>
      <c r="F135" s="179"/>
      <c r="G135" s="179"/>
      <c r="H135" s="136"/>
      <c r="I135" s="136"/>
      <c r="J135" s="119"/>
    </row>
    <row r="136" spans="1:10" ht="45" hidden="1">
      <c r="A136" s="159" t="s">
        <v>4397</v>
      </c>
      <c r="B136" s="178" t="s">
        <v>4398</v>
      </c>
      <c r="C136" s="179"/>
      <c r="D136" s="179"/>
      <c r="E136" s="179"/>
      <c r="F136" s="179"/>
      <c r="G136" s="179"/>
      <c r="H136" s="136"/>
      <c r="I136" s="136"/>
      <c r="J136" s="119"/>
    </row>
    <row r="137" spans="1:10" ht="75" hidden="1">
      <c r="A137" s="159" t="s">
        <v>4399</v>
      </c>
      <c r="B137" s="178" t="s">
        <v>4400</v>
      </c>
      <c r="C137" s="179"/>
      <c r="D137" s="179"/>
      <c r="E137" s="179"/>
      <c r="F137" s="179"/>
      <c r="G137" s="179"/>
      <c r="H137" s="136"/>
      <c r="I137" s="136"/>
      <c r="J137" s="119"/>
    </row>
    <row r="138" spans="1:10" ht="90" hidden="1">
      <c r="A138" s="159" t="s">
        <v>4401</v>
      </c>
      <c r="B138" s="178" t="s">
        <v>4402</v>
      </c>
      <c r="C138" s="179"/>
      <c r="D138" s="179"/>
      <c r="E138" s="179"/>
      <c r="F138" s="179"/>
      <c r="G138" s="179"/>
      <c r="H138" s="136"/>
      <c r="I138" s="136"/>
      <c r="J138" s="119"/>
    </row>
    <row r="139" spans="1:10" ht="60" hidden="1">
      <c r="A139" s="159" t="s">
        <v>4403</v>
      </c>
      <c r="B139" s="178" t="s">
        <v>4404</v>
      </c>
      <c r="C139" s="179"/>
      <c r="D139" s="179"/>
      <c r="E139" s="179"/>
      <c r="F139" s="179"/>
      <c r="G139" s="179"/>
      <c r="H139" s="136"/>
      <c r="I139" s="136"/>
      <c r="J139" s="119"/>
    </row>
    <row r="140" spans="1:10" ht="90" hidden="1">
      <c r="A140" s="159" t="s">
        <v>4405</v>
      </c>
      <c r="B140" s="178" t="s">
        <v>4406</v>
      </c>
      <c r="C140" s="179"/>
      <c r="D140" s="179"/>
      <c r="E140" s="179"/>
      <c r="F140" s="179"/>
      <c r="G140" s="179"/>
      <c r="H140" s="136"/>
      <c r="I140" s="136"/>
      <c r="J140" s="119"/>
    </row>
    <row r="141" spans="1:10" ht="60" hidden="1">
      <c r="A141" s="159" t="s">
        <v>4407</v>
      </c>
      <c r="B141" s="178" t="s">
        <v>4408</v>
      </c>
      <c r="C141" s="179"/>
      <c r="D141" s="179"/>
      <c r="E141" s="179"/>
      <c r="F141" s="179"/>
      <c r="G141" s="179"/>
      <c r="H141" s="136"/>
      <c r="I141" s="136"/>
      <c r="J141" s="119"/>
    </row>
    <row r="142" spans="1:10" ht="21">
      <c r="A142" s="130"/>
      <c r="B142" s="1280" t="s">
        <v>345</v>
      </c>
      <c r="C142" s="1281"/>
      <c r="D142" s="1282"/>
      <c r="E142" s="1282"/>
      <c r="F142" s="1281"/>
      <c r="G142" s="1282"/>
      <c r="H142" s="295">
        <f>H143+H160+H167+H171+H178+H190+H204</f>
        <v>0</v>
      </c>
      <c r="I142" s="295">
        <f>I143+I160+I167+I171+I178+I190+I204</f>
        <v>116</v>
      </c>
      <c r="J142" s="295">
        <f>H142*100/I142</f>
        <v>0</v>
      </c>
    </row>
    <row r="143" spans="1:10" ht="40.35" customHeight="1">
      <c r="A143" s="131" t="s">
        <v>355</v>
      </c>
      <c r="B143" s="1276" t="s">
        <v>356</v>
      </c>
      <c r="C143" s="1277"/>
      <c r="D143" s="1278"/>
      <c r="E143" s="1278"/>
      <c r="F143" s="1277"/>
      <c r="G143" s="1279"/>
      <c r="H143" s="295">
        <f>SUM(D144:D159)</f>
        <v>0</v>
      </c>
      <c r="I143" s="295">
        <f>COUNT(D144:D159)*2</f>
        <v>30</v>
      </c>
      <c r="J143" s="295">
        <f>H143*100/I143</f>
        <v>0</v>
      </c>
    </row>
    <row r="144" spans="1:10" ht="47.25">
      <c r="A144" s="144" t="s">
        <v>358</v>
      </c>
      <c r="B144" s="181" t="s">
        <v>359</v>
      </c>
      <c r="C144" s="147" t="s">
        <v>2697</v>
      </c>
      <c r="D144" s="597">
        <v>0</v>
      </c>
      <c r="E144" s="135" t="s">
        <v>183</v>
      </c>
      <c r="F144" s="139" t="s">
        <v>4409</v>
      </c>
      <c r="G144" s="154"/>
    </row>
    <row r="145" spans="1:10" ht="31.5" hidden="1">
      <c r="A145" s="132" t="s">
        <v>368</v>
      </c>
      <c r="B145" s="182" t="s">
        <v>370</v>
      </c>
      <c r="C145" s="147"/>
      <c r="D145" s="138"/>
      <c r="E145" s="135"/>
      <c r="F145" s="139"/>
      <c r="G145" s="154"/>
      <c r="H145" s="136"/>
      <c r="I145" s="136"/>
      <c r="J145" s="119"/>
    </row>
    <row r="146" spans="1:10" ht="47.25">
      <c r="A146" s="144" t="s">
        <v>384</v>
      </c>
      <c r="B146" s="181" t="s">
        <v>385</v>
      </c>
      <c r="C146" s="137" t="s">
        <v>4410</v>
      </c>
      <c r="D146" s="597">
        <v>0</v>
      </c>
      <c r="E146" s="135" t="s">
        <v>183</v>
      </c>
      <c r="F146" s="139" t="s">
        <v>4411</v>
      </c>
      <c r="G146" s="154"/>
    </row>
    <row r="147" spans="1:10" ht="60">
      <c r="A147" s="144"/>
      <c r="B147" s="181"/>
      <c r="C147" s="137" t="s">
        <v>2699</v>
      </c>
      <c r="D147" s="597">
        <v>0</v>
      </c>
      <c r="E147" s="135" t="s">
        <v>183</v>
      </c>
      <c r="F147" s="139" t="s">
        <v>4412</v>
      </c>
      <c r="G147" s="154"/>
    </row>
    <row r="148" spans="1:10" ht="30">
      <c r="A148" s="144"/>
      <c r="B148" s="181"/>
      <c r="C148" s="137" t="s">
        <v>2700</v>
      </c>
      <c r="D148" s="597">
        <v>0</v>
      </c>
      <c r="E148" s="135" t="s">
        <v>183</v>
      </c>
      <c r="F148" s="139" t="s">
        <v>4413</v>
      </c>
      <c r="G148" s="154"/>
    </row>
    <row r="149" spans="1:10" ht="30">
      <c r="A149" s="144"/>
      <c r="B149" s="181"/>
      <c r="C149" s="137" t="s">
        <v>2701</v>
      </c>
      <c r="D149" s="597">
        <v>0</v>
      </c>
      <c r="E149" s="135" t="s">
        <v>183</v>
      </c>
      <c r="F149" s="139" t="s">
        <v>4414</v>
      </c>
      <c r="G149" s="154"/>
    </row>
    <row r="150" spans="1:10" ht="34.5" customHeight="1">
      <c r="A150" s="144"/>
      <c r="B150" s="181"/>
      <c r="C150" s="137" t="s">
        <v>2702</v>
      </c>
      <c r="D150" s="597">
        <v>0</v>
      </c>
      <c r="E150" s="135" t="s">
        <v>183</v>
      </c>
      <c r="F150" s="139" t="s">
        <v>4415</v>
      </c>
      <c r="G150" s="154"/>
    </row>
    <row r="151" spans="1:10" ht="29.25" customHeight="1">
      <c r="A151" s="144"/>
      <c r="B151" s="181"/>
      <c r="C151" s="137" t="s">
        <v>4416</v>
      </c>
      <c r="D151" s="597">
        <v>0</v>
      </c>
      <c r="E151" s="135" t="s">
        <v>183</v>
      </c>
      <c r="F151" s="139" t="s">
        <v>4417</v>
      </c>
      <c r="G151" s="154"/>
    </row>
    <row r="152" spans="1:10" ht="75">
      <c r="A152" s="144"/>
      <c r="B152" s="181"/>
      <c r="C152" s="146" t="s">
        <v>4418</v>
      </c>
      <c r="D152" s="597">
        <v>0</v>
      </c>
      <c r="E152" s="135" t="s">
        <v>183</v>
      </c>
      <c r="F152" s="139" t="s">
        <v>4419</v>
      </c>
      <c r="G152" s="154"/>
    </row>
    <row r="153" spans="1:10" ht="93.95" customHeight="1">
      <c r="A153" s="144"/>
      <c r="B153" s="181"/>
      <c r="C153" s="137" t="s">
        <v>2821</v>
      </c>
      <c r="D153" s="597">
        <v>0</v>
      </c>
      <c r="E153" s="135" t="s">
        <v>183</v>
      </c>
      <c r="F153" s="139" t="s">
        <v>4420</v>
      </c>
      <c r="G153" s="154"/>
    </row>
    <row r="154" spans="1:10" ht="48.95" customHeight="1">
      <c r="A154" s="144"/>
      <c r="B154" s="181"/>
      <c r="C154" s="137" t="s">
        <v>4421</v>
      </c>
      <c r="D154" s="597">
        <v>0</v>
      </c>
      <c r="E154" s="135" t="s">
        <v>183</v>
      </c>
      <c r="F154" s="139" t="s">
        <v>4422</v>
      </c>
      <c r="G154" s="154"/>
    </row>
    <row r="155" spans="1:10" ht="42.95" customHeight="1">
      <c r="A155" s="144"/>
      <c r="B155" s="181"/>
      <c r="C155" s="137" t="s">
        <v>1945</v>
      </c>
      <c r="D155" s="597">
        <v>0</v>
      </c>
      <c r="E155" s="135" t="s">
        <v>183</v>
      </c>
      <c r="F155" s="139"/>
      <c r="G155" s="138"/>
    </row>
    <row r="156" spans="1:10" ht="63">
      <c r="A156" s="144" t="s">
        <v>413</v>
      </c>
      <c r="B156" s="181" t="s">
        <v>414</v>
      </c>
      <c r="C156" s="139" t="s">
        <v>2708</v>
      </c>
      <c r="D156" s="597">
        <v>0</v>
      </c>
      <c r="E156" s="135" t="s">
        <v>183</v>
      </c>
      <c r="F156" s="139" t="s">
        <v>4423</v>
      </c>
      <c r="G156" s="143"/>
    </row>
    <row r="157" spans="1:10" ht="90">
      <c r="A157" s="144" t="s">
        <v>433</v>
      </c>
      <c r="B157" s="181" t="s">
        <v>424</v>
      </c>
      <c r="C157" s="137" t="s">
        <v>435</v>
      </c>
      <c r="D157" s="597">
        <v>0</v>
      </c>
      <c r="E157" s="135" t="s">
        <v>183</v>
      </c>
      <c r="F157" s="139" t="s">
        <v>4424</v>
      </c>
      <c r="G157" s="138"/>
    </row>
    <row r="158" spans="1:10" ht="43.5" customHeight="1">
      <c r="A158" s="144" t="s">
        <v>436</v>
      </c>
      <c r="B158" s="181" t="s">
        <v>428</v>
      </c>
      <c r="C158" s="137" t="s">
        <v>2709</v>
      </c>
      <c r="D158" s="597">
        <v>0</v>
      </c>
      <c r="E158" s="135" t="s">
        <v>183</v>
      </c>
      <c r="F158" s="139" t="s">
        <v>4425</v>
      </c>
      <c r="G158" s="138"/>
    </row>
    <row r="159" spans="1:10" ht="110.25">
      <c r="A159" s="144" t="s">
        <v>443</v>
      </c>
      <c r="B159" s="183" t="s">
        <v>431</v>
      </c>
      <c r="C159" s="137" t="s">
        <v>2710</v>
      </c>
      <c r="D159" s="597">
        <v>0</v>
      </c>
      <c r="E159" s="135" t="s">
        <v>183</v>
      </c>
      <c r="F159" s="137" t="s">
        <v>4426</v>
      </c>
      <c r="G159" s="138"/>
    </row>
    <row r="160" spans="1:10" ht="40.35" customHeight="1">
      <c r="A160" s="131" t="s">
        <v>451</v>
      </c>
      <c r="B160" s="1276" t="s">
        <v>449</v>
      </c>
      <c r="C160" s="1277"/>
      <c r="D160" s="1278"/>
      <c r="E160" s="1278"/>
      <c r="F160" s="1277"/>
      <c r="G160" s="1279"/>
      <c r="H160" s="295">
        <f>SUM(D161:D166)</f>
        <v>0</v>
      </c>
      <c r="I160" s="295">
        <f>COUNT(D161:D166)*2</f>
        <v>10</v>
      </c>
      <c r="J160" s="295">
        <f>H160*100/I160</f>
        <v>0</v>
      </c>
    </row>
    <row r="161" spans="1:10" ht="90">
      <c r="A161" s="144" t="s">
        <v>454</v>
      </c>
      <c r="B161" s="184" t="s">
        <v>455</v>
      </c>
      <c r="C161" s="153" t="s">
        <v>456</v>
      </c>
      <c r="D161" s="599">
        <v>0</v>
      </c>
      <c r="E161" s="135" t="s">
        <v>183</v>
      </c>
      <c r="F161" s="153" t="s">
        <v>4427</v>
      </c>
      <c r="G161" s="138"/>
    </row>
    <row r="162" spans="1:10" ht="63" hidden="1">
      <c r="A162" s="132" t="s">
        <v>458</v>
      </c>
      <c r="B162" s="182" t="s">
        <v>459</v>
      </c>
      <c r="C162" s="134"/>
      <c r="D162" s="134"/>
      <c r="E162" s="135"/>
      <c r="F162" s="134"/>
      <c r="G162" s="134"/>
      <c r="H162" s="136"/>
      <c r="I162" s="136"/>
      <c r="J162" s="119"/>
    </row>
    <row r="163" spans="1:10" ht="52.5" customHeight="1">
      <c r="A163" s="144" t="s">
        <v>467</v>
      </c>
      <c r="B163" s="182" t="s">
        <v>462</v>
      </c>
      <c r="C163" s="164" t="s">
        <v>2712</v>
      </c>
      <c r="D163" s="599">
        <v>0</v>
      </c>
      <c r="E163" s="135" t="s">
        <v>183</v>
      </c>
      <c r="F163" s="137" t="s">
        <v>4428</v>
      </c>
      <c r="G163" s="138"/>
    </row>
    <row r="164" spans="1:10" ht="66.95" customHeight="1">
      <c r="A164" s="144"/>
      <c r="B164" s="186"/>
      <c r="C164" s="164" t="s">
        <v>4429</v>
      </c>
      <c r="D164" s="599">
        <v>0</v>
      </c>
      <c r="E164" s="135" t="s">
        <v>87</v>
      </c>
      <c r="F164" s="137" t="s">
        <v>4430</v>
      </c>
      <c r="G164" s="143"/>
    </row>
    <row r="165" spans="1:10" ht="47.25" customHeight="1">
      <c r="A165" s="144" t="s">
        <v>469</v>
      </c>
      <c r="B165" s="187" t="s">
        <v>466</v>
      </c>
      <c r="C165" s="188" t="s">
        <v>4431</v>
      </c>
      <c r="D165" s="599">
        <v>0</v>
      </c>
      <c r="E165" s="135" t="s">
        <v>183</v>
      </c>
      <c r="F165" s="139" t="s">
        <v>4432</v>
      </c>
      <c r="G165" s="138"/>
    </row>
    <row r="166" spans="1:10" ht="36" customHeight="1">
      <c r="A166" s="144"/>
      <c r="B166" s="177"/>
      <c r="C166" s="188" t="s">
        <v>2275</v>
      </c>
      <c r="D166" s="599">
        <v>0</v>
      </c>
      <c r="E166" s="135" t="s">
        <v>183</v>
      </c>
      <c r="F166" s="139" t="s">
        <v>4433</v>
      </c>
      <c r="G166" s="138"/>
    </row>
    <row r="167" spans="1:10" ht="40.35" customHeight="1">
      <c r="A167" s="131" t="s">
        <v>473</v>
      </c>
      <c r="B167" s="1276" t="s">
        <v>474</v>
      </c>
      <c r="C167" s="1277"/>
      <c r="D167" s="1278"/>
      <c r="E167" s="1278"/>
      <c r="F167" s="1277"/>
      <c r="G167" s="1279"/>
      <c r="H167" s="295">
        <f>SUM(D168:D170)</f>
        <v>0</v>
      </c>
      <c r="I167" s="295">
        <f>COUNT(D168:D170)*2</f>
        <v>6</v>
      </c>
      <c r="J167" s="295">
        <f>H167*100/I167</f>
        <v>0</v>
      </c>
    </row>
    <row r="168" spans="1:10" ht="60">
      <c r="A168" s="144" t="s">
        <v>476</v>
      </c>
      <c r="B168" s="184" t="s">
        <v>477</v>
      </c>
      <c r="C168" s="189" t="s">
        <v>2715</v>
      </c>
      <c r="D168" s="598">
        <v>0</v>
      </c>
      <c r="E168" s="171" t="s">
        <v>264</v>
      </c>
      <c r="F168" s="190" t="s">
        <v>4434</v>
      </c>
      <c r="G168" s="138"/>
    </row>
    <row r="169" spans="1:10" ht="105">
      <c r="A169" s="144" t="s">
        <v>484</v>
      </c>
      <c r="B169" s="191" t="s">
        <v>485</v>
      </c>
      <c r="C169" s="192" t="s">
        <v>4435</v>
      </c>
      <c r="D169" s="599">
        <v>0</v>
      </c>
      <c r="E169" s="135" t="s">
        <v>183</v>
      </c>
      <c r="F169" s="153" t="s">
        <v>4436</v>
      </c>
      <c r="G169" s="138"/>
    </row>
    <row r="170" spans="1:10" ht="90">
      <c r="A170" s="144" t="s">
        <v>488</v>
      </c>
      <c r="B170" s="184" t="s">
        <v>489</v>
      </c>
      <c r="C170" s="153" t="s">
        <v>490</v>
      </c>
      <c r="D170" s="597">
        <v>0</v>
      </c>
      <c r="E170" s="135" t="s">
        <v>63</v>
      </c>
      <c r="F170" s="139" t="s">
        <v>4437</v>
      </c>
      <c r="G170" s="138"/>
    </row>
    <row r="171" spans="1:10" ht="40.35" customHeight="1">
      <c r="A171" s="131" t="s">
        <v>493</v>
      </c>
      <c r="B171" s="1276" t="s">
        <v>494</v>
      </c>
      <c r="C171" s="1277"/>
      <c r="D171" s="1278"/>
      <c r="E171" s="1278"/>
      <c r="F171" s="1277"/>
      <c r="G171" s="1279"/>
      <c r="H171" s="295">
        <f>SUM(D172:D177)</f>
        <v>0</v>
      </c>
      <c r="I171" s="295">
        <f>COUNT(D172:D177)*2</f>
        <v>10</v>
      </c>
      <c r="J171" s="295">
        <f>H171*100/I171</f>
        <v>0</v>
      </c>
    </row>
    <row r="172" spans="1:10" ht="47.25">
      <c r="A172" s="144" t="s">
        <v>500</v>
      </c>
      <c r="B172" s="193" t="s">
        <v>501</v>
      </c>
      <c r="C172" s="137" t="s">
        <v>4438</v>
      </c>
      <c r="D172" s="597">
        <v>0</v>
      </c>
      <c r="E172" s="194" t="s">
        <v>262</v>
      </c>
      <c r="F172" s="139" t="s">
        <v>4439</v>
      </c>
      <c r="G172" s="143"/>
    </row>
    <row r="173" spans="1:10" ht="15.75">
      <c r="A173" s="144"/>
      <c r="B173" s="193"/>
      <c r="C173" s="137" t="s">
        <v>2716</v>
      </c>
      <c r="D173" s="597">
        <v>0</v>
      </c>
      <c r="E173" s="194" t="s">
        <v>262</v>
      </c>
      <c r="F173" s="139" t="s">
        <v>4440</v>
      </c>
      <c r="G173" s="143"/>
    </row>
    <row r="174" spans="1:10" ht="63" hidden="1">
      <c r="A174" s="132" t="s">
        <v>504</v>
      </c>
      <c r="B174" s="193" t="s">
        <v>505</v>
      </c>
      <c r="C174" s="134"/>
      <c r="D174" s="134"/>
      <c r="E174" s="135"/>
      <c r="F174" s="134"/>
      <c r="G174" s="134"/>
      <c r="H174" s="136"/>
      <c r="I174" s="136"/>
      <c r="J174" s="119"/>
    </row>
    <row r="175" spans="1:10" ht="47.25">
      <c r="A175" s="144" t="s">
        <v>507</v>
      </c>
      <c r="B175" s="193" t="s">
        <v>508</v>
      </c>
      <c r="C175" s="137" t="s">
        <v>526</v>
      </c>
      <c r="D175" s="597">
        <v>0</v>
      </c>
      <c r="E175" s="135" t="s">
        <v>510</v>
      </c>
      <c r="F175" s="139" t="s">
        <v>2717</v>
      </c>
      <c r="G175" s="138"/>
    </row>
    <row r="176" spans="1:10" ht="47.25">
      <c r="A176" s="144" t="s">
        <v>512</v>
      </c>
      <c r="B176" s="193" t="s">
        <v>513</v>
      </c>
      <c r="C176" s="137" t="s">
        <v>2718</v>
      </c>
      <c r="D176" s="597">
        <v>0</v>
      </c>
      <c r="E176" s="135" t="s">
        <v>264</v>
      </c>
      <c r="F176" s="139" t="s">
        <v>4441</v>
      </c>
      <c r="G176" s="138"/>
    </row>
    <row r="177" spans="1:10" ht="75" customHeight="1">
      <c r="A177" s="144" t="s">
        <v>528</v>
      </c>
      <c r="B177" s="193" t="s">
        <v>529</v>
      </c>
      <c r="C177" s="137" t="s">
        <v>4442</v>
      </c>
      <c r="D177" s="597">
        <v>0</v>
      </c>
      <c r="E177" s="135" t="s">
        <v>63</v>
      </c>
      <c r="F177" s="139" t="s">
        <v>4443</v>
      </c>
      <c r="G177" s="138"/>
    </row>
    <row r="178" spans="1:10" ht="40.35" customHeight="1">
      <c r="A178" s="131" t="s">
        <v>551</v>
      </c>
      <c r="B178" s="1276" t="s">
        <v>552</v>
      </c>
      <c r="C178" s="1277"/>
      <c r="D178" s="1278"/>
      <c r="E178" s="1278"/>
      <c r="F178" s="1277"/>
      <c r="G178" s="1279"/>
      <c r="H178" s="295">
        <f>SUM(D179:D189)</f>
        <v>0</v>
      </c>
      <c r="I178" s="295">
        <f>COUNT(D179:D189)*2</f>
        <v>22</v>
      </c>
      <c r="J178" s="295">
        <f>H178*100/I178</f>
        <v>0</v>
      </c>
    </row>
    <row r="179" spans="1:10" ht="47.25">
      <c r="A179" s="144" t="s">
        <v>555</v>
      </c>
      <c r="B179" s="193" t="s">
        <v>556</v>
      </c>
      <c r="C179" s="137" t="s">
        <v>2737</v>
      </c>
      <c r="D179" s="600">
        <v>0</v>
      </c>
      <c r="E179" s="135" t="s">
        <v>558</v>
      </c>
      <c r="F179" s="153" t="s">
        <v>4444</v>
      </c>
      <c r="G179" s="143"/>
    </row>
    <row r="180" spans="1:10" ht="30">
      <c r="A180" s="144"/>
      <c r="B180" s="196"/>
      <c r="C180" s="137" t="s">
        <v>4445</v>
      </c>
      <c r="D180" s="600">
        <v>0</v>
      </c>
      <c r="E180" s="135" t="s">
        <v>558</v>
      </c>
      <c r="F180" s="192" t="s">
        <v>4446</v>
      </c>
      <c r="G180" s="143"/>
    </row>
    <row r="181" spans="1:10" ht="165">
      <c r="A181" s="144"/>
      <c r="B181" s="193"/>
      <c r="C181" s="137" t="s">
        <v>4447</v>
      </c>
      <c r="D181" s="600">
        <v>0</v>
      </c>
      <c r="E181" s="135" t="s">
        <v>558</v>
      </c>
      <c r="F181" s="192" t="s">
        <v>4448</v>
      </c>
      <c r="G181" s="143"/>
    </row>
    <row r="182" spans="1:10" ht="60">
      <c r="A182" s="144"/>
      <c r="B182" s="193"/>
      <c r="C182" s="137" t="s">
        <v>4449</v>
      </c>
      <c r="D182" s="600">
        <v>0</v>
      </c>
      <c r="E182" s="135" t="s">
        <v>558</v>
      </c>
      <c r="F182" s="192" t="s">
        <v>4450</v>
      </c>
      <c r="G182" s="143"/>
    </row>
    <row r="183" spans="1:10" ht="60">
      <c r="A183" s="144"/>
      <c r="B183" s="193"/>
      <c r="C183" s="137" t="s">
        <v>4451</v>
      </c>
      <c r="D183" s="600">
        <v>0</v>
      </c>
      <c r="E183" s="135" t="s">
        <v>558</v>
      </c>
      <c r="F183" s="192" t="s">
        <v>4452</v>
      </c>
      <c r="G183" s="143"/>
    </row>
    <row r="184" spans="1:10" ht="150">
      <c r="A184" s="144"/>
      <c r="C184" s="137" t="s">
        <v>2742</v>
      </c>
      <c r="D184" s="600">
        <v>0</v>
      </c>
      <c r="E184" s="135" t="s">
        <v>558</v>
      </c>
      <c r="F184" s="192" t="s">
        <v>2743</v>
      </c>
      <c r="G184" s="197"/>
    </row>
    <row r="185" spans="1:10" ht="60">
      <c r="A185" s="144"/>
      <c r="B185" s="193"/>
      <c r="C185" s="137" t="s">
        <v>4453</v>
      </c>
      <c r="D185" s="600">
        <v>0</v>
      </c>
      <c r="E185" s="135" t="s">
        <v>558</v>
      </c>
      <c r="F185" s="192" t="s">
        <v>4454</v>
      </c>
      <c r="G185" s="138"/>
    </row>
    <row r="186" spans="1:10" ht="47.25">
      <c r="A186" s="144" t="s">
        <v>562</v>
      </c>
      <c r="B186" s="193" t="s">
        <v>563</v>
      </c>
      <c r="C186" s="137" t="s">
        <v>4455</v>
      </c>
      <c r="D186" s="600">
        <v>0</v>
      </c>
      <c r="E186" s="135" t="s">
        <v>558</v>
      </c>
      <c r="F186" s="137" t="s">
        <v>4456</v>
      </c>
      <c r="G186" s="143"/>
    </row>
    <row r="187" spans="1:10" ht="30">
      <c r="A187" s="144"/>
      <c r="B187" s="193"/>
      <c r="C187" s="137" t="s">
        <v>2744</v>
      </c>
      <c r="D187" s="600">
        <v>0</v>
      </c>
      <c r="E187" s="135" t="s">
        <v>558</v>
      </c>
      <c r="F187" s="137" t="s">
        <v>4457</v>
      </c>
      <c r="G187" s="143"/>
    </row>
    <row r="188" spans="1:10" ht="75">
      <c r="A188" s="144"/>
      <c r="B188" s="193"/>
      <c r="C188" s="137" t="s">
        <v>1977</v>
      </c>
      <c r="D188" s="600">
        <v>0</v>
      </c>
      <c r="E188" s="135" t="s">
        <v>558</v>
      </c>
      <c r="F188" s="137" t="s">
        <v>4458</v>
      </c>
      <c r="G188" s="143"/>
    </row>
    <row r="189" spans="1:10" ht="63">
      <c r="A189" s="144" t="s">
        <v>567</v>
      </c>
      <c r="B189" s="182" t="s">
        <v>568</v>
      </c>
      <c r="C189" s="139" t="s">
        <v>2745</v>
      </c>
      <c r="D189" s="600">
        <v>0</v>
      </c>
      <c r="E189" s="135" t="s">
        <v>558</v>
      </c>
      <c r="F189" s="139" t="s">
        <v>4459</v>
      </c>
      <c r="G189" s="143"/>
    </row>
    <row r="190" spans="1:10" ht="40.35" customHeight="1">
      <c r="A190" s="131" t="s">
        <v>570</v>
      </c>
      <c r="B190" s="1276" t="s">
        <v>571</v>
      </c>
      <c r="C190" s="1277"/>
      <c r="D190" s="1278"/>
      <c r="E190" s="1278"/>
      <c r="F190" s="1277"/>
      <c r="G190" s="1279"/>
      <c r="H190" s="295">
        <f>SUM(D191:D203)</f>
        <v>0</v>
      </c>
      <c r="I190" s="295">
        <f>COUNT(D191:D203)*2</f>
        <v>26</v>
      </c>
      <c r="J190" s="295">
        <f>H190*100/I190</f>
        <v>0</v>
      </c>
    </row>
    <row r="191" spans="1:10" ht="63">
      <c r="A191" s="144" t="s">
        <v>574</v>
      </c>
      <c r="B191" s="193" t="s">
        <v>575</v>
      </c>
      <c r="C191" s="133" t="s">
        <v>576</v>
      </c>
      <c r="D191" s="600">
        <v>0</v>
      </c>
      <c r="E191" s="194" t="s">
        <v>183</v>
      </c>
      <c r="F191" s="137" t="s">
        <v>4460</v>
      </c>
      <c r="G191" s="138"/>
    </row>
    <row r="192" spans="1:10" ht="63">
      <c r="A192" s="144" t="s">
        <v>579</v>
      </c>
      <c r="B192" s="193" t="s">
        <v>580</v>
      </c>
      <c r="C192" s="146" t="s">
        <v>2747</v>
      </c>
      <c r="D192" s="600">
        <v>0</v>
      </c>
      <c r="E192" s="194" t="s">
        <v>183</v>
      </c>
      <c r="F192" s="137" t="s">
        <v>2748</v>
      </c>
      <c r="G192" s="138"/>
    </row>
    <row r="193" spans="1:10" ht="120">
      <c r="A193" s="144"/>
      <c r="B193" s="193"/>
      <c r="C193" s="146" t="s">
        <v>4461</v>
      </c>
      <c r="D193" s="600">
        <v>0</v>
      </c>
      <c r="E193" s="194" t="s">
        <v>183</v>
      </c>
      <c r="F193" s="137" t="s">
        <v>2749</v>
      </c>
      <c r="G193" s="138"/>
    </row>
    <row r="194" spans="1:10" ht="45">
      <c r="A194" s="144"/>
      <c r="B194" s="193"/>
      <c r="C194" s="146" t="s">
        <v>4462</v>
      </c>
      <c r="D194" s="600">
        <v>0</v>
      </c>
      <c r="E194" s="194" t="s">
        <v>183</v>
      </c>
      <c r="F194" s="137" t="s">
        <v>4463</v>
      </c>
      <c r="G194" s="138"/>
    </row>
    <row r="195" spans="1:10" ht="45">
      <c r="A195" s="144"/>
      <c r="B195" s="193"/>
      <c r="C195" s="146" t="s">
        <v>4464</v>
      </c>
      <c r="D195" s="600">
        <v>0</v>
      </c>
      <c r="E195" s="194" t="s">
        <v>183</v>
      </c>
      <c r="F195" s="137" t="s">
        <v>4465</v>
      </c>
      <c r="G195" s="138"/>
    </row>
    <row r="196" spans="1:10" ht="63">
      <c r="A196" s="144" t="s">
        <v>584</v>
      </c>
      <c r="B196" s="193" t="s">
        <v>585</v>
      </c>
      <c r="C196" s="133" t="s">
        <v>1986</v>
      </c>
      <c r="D196" s="600">
        <v>0</v>
      </c>
      <c r="E196" s="194" t="s">
        <v>183</v>
      </c>
      <c r="F196" s="139" t="s">
        <v>4466</v>
      </c>
      <c r="G196" s="138"/>
    </row>
    <row r="197" spans="1:10" ht="90">
      <c r="A197" s="144" t="s">
        <v>589</v>
      </c>
      <c r="B197" s="196" t="s">
        <v>590</v>
      </c>
      <c r="C197" s="146" t="s">
        <v>4467</v>
      </c>
      <c r="D197" s="600">
        <v>0</v>
      </c>
      <c r="E197" s="194" t="s">
        <v>183</v>
      </c>
      <c r="F197" s="137" t="s">
        <v>4468</v>
      </c>
      <c r="G197" s="138"/>
    </row>
    <row r="198" spans="1:10" ht="75">
      <c r="A198" s="144"/>
      <c r="B198" s="196"/>
      <c r="C198" s="146" t="s">
        <v>2751</v>
      </c>
      <c r="D198" s="600">
        <v>0</v>
      </c>
      <c r="E198" s="194" t="s">
        <v>183</v>
      </c>
      <c r="F198" s="137" t="s">
        <v>4469</v>
      </c>
      <c r="G198" s="138"/>
    </row>
    <row r="199" spans="1:10" ht="75">
      <c r="A199" s="144" t="s">
        <v>591</v>
      </c>
      <c r="B199" s="193" t="s">
        <v>592</v>
      </c>
      <c r="C199" s="158" t="s">
        <v>4470</v>
      </c>
      <c r="D199" s="600">
        <v>0</v>
      </c>
      <c r="E199" s="194" t="s">
        <v>183</v>
      </c>
      <c r="F199" s="153" t="s">
        <v>4471</v>
      </c>
      <c r="G199" s="138"/>
    </row>
    <row r="200" spans="1:10" ht="75">
      <c r="A200" s="144" t="s">
        <v>595</v>
      </c>
      <c r="B200" s="196" t="s">
        <v>596</v>
      </c>
      <c r="C200" s="158" t="s">
        <v>597</v>
      </c>
      <c r="D200" s="600">
        <v>0</v>
      </c>
      <c r="E200" s="194" t="s">
        <v>183</v>
      </c>
      <c r="F200" s="153" t="s">
        <v>4472</v>
      </c>
      <c r="G200" s="138"/>
    </row>
    <row r="201" spans="1:10" ht="45">
      <c r="A201" s="144"/>
      <c r="B201" s="196"/>
      <c r="C201" s="158" t="s">
        <v>4473</v>
      </c>
      <c r="D201" s="600">
        <v>0</v>
      </c>
      <c r="E201" s="194" t="s">
        <v>183</v>
      </c>
      <c r="F201" s="153" t="s">
        <v>4474</v>
      </c>
      <c r="G201" s="138"/>
    </row>
    <row r="202" spans="1:10" ht="47.25">
      <c r="A202" s="144" t="s">
        <v>604</v>
      </c>
      <c r="B202" s="193" t="s">
        <v>605</v>
      </c>
      <c r="C202" s="139" t="s">
        <v>2753</v>
      </c>
      <c r="D202" s="600">
        <v>0</v>
      </c>
      <c r="E202" s="194" t="s">
        <v>183</v>
      </c>
      <c r="F202" s="139" t="s">
        <v>2754</v>
      </c>
      <c r="G202" s="138"/>
    </row>
    <row r="203" spans="1:10" ht="105">
      <c r="A203" s="130"/>
      <c r="B203" s="134"/>
      <c r="C203" s="139" t="s">
        <v>2204</v>
      </c>
      <c r="D203" s="600">
        <v>0</v>
      </c>
      <c r="E203" s="194" t="s">
        <v>183</v>
      </c>
      <c r="F203" s="137" t="s">
        <v>4475</v>
      </c>
      <c r="G203" s="138"/>
    </row>
    <row r="204" spans="1:10" ht="41.1" customHeight="1">
      <c r="A204" s="198" t="s">
        <v>4476</v>
      </c>
      <c r="B204" s="1293" t="s">
        <v>4477</v>
      </c>
      <c r="C204" s="1294"/>
      <c r="D204" s="1295"/>
      <c r="E204" s="1295"/>
      <c r="F204" s="1294"/>
      <c r="G204" s="1296"/>
      <c r="H204" s="295">
        <f>SUM(D205:D216)</f>
        <v>0</v>
      </c>
      <c r="I204" s="295">
        <f>COUNT(D205:D216)*2</f>
        <v>12</v>
      </c>
      <c r="J204" s="295">
        <f>H204*100/I204</f>
        <v>0</v>
      </c>
    </row>
    <row r="205" spans="1:10" ht="105">
      <c r="A205" s="130" t="s">
        <v>4478</v>
      </c>
      <c r="B205" s="137" t="s">
        <v>4479</v>
      </c>
      <c r="C205" s="199" t="s">
        <v>4480</v>
      </c>
      <c r="D205" s="601">
        <v>0</v>
      </c>
      <c r="E205" s="200" t="s">
        <v>137</v>
      </c>
      <c r="F205" s="199" t="s">
        <v>4481</v>
      </c>
      <c r="G205" s="201"/>
    </row>
    <row r="206" spans="1:10" ht="105">
      <c r="A206" s="202" t="s">
        <v>4482</v>
      </c>
      <c r="B206" s="178" t="s">
        <v>4483</v>
      </c>
      <c r="C206" s="137" t="s">
        <v>4484</v>
      </c>
      <c r="D206" s="598">
        <v>0</v>
      </c>
      <c r="E206" s="155" t="s">
        <v>137</v>
      </c>
      <c r="F206" s="137" t="s">
        <v>4485</v>
      </c>
      <c r="G206" s="203"/>
    </row>
    <row r="207" spans="1:10" ht="45" hidden="1">
      <c r="A207" s="132" t="s">
        <v>4486</v>
      </c>
      <c r="B207" s="137" t="s">
        <v>4487</v>
      </c>
      <c r="C207" s="137"/>
      <c r="D207" s="139"/>
      <c r="E207" s="155"/>
      <c r="F207" s="137"/>
      <c r="G207" s="203"/>
      <c r="H207" s="136"/>
      <c r="I207" s="136"/>
      <c r="J207" s="119"/>
    </row>
    <row r="208" spans="1:10" ht="60" hidden="1">
      <c r="A208" s="132" t="s">
        <v>4488</v>
      </c>
      <c r="B208" s="137" t="s">
        <v>4489</v>
      </c>
      <c r="C208" s="137"/>
      <c r="D208" s="139"/>
      <c r="E208" s="155"/>
      <c r="F208" s="137"/>
      <c r="G208" s="203"/>
      <c r="H208" s="136"/>
      <c r="I208" s="136"/>
      <c r="J208" s="119"/>
    </row>
    <row r="209" spans="1:10" ht="60" hidden="1">
      <c r="A209" s="132" t="s">
        <v>4490</v>
      </c>
      <c r="B209" s="137" t="s">
        <v>4491</v>
      </c>
      <c r="C209" s="137"/>
      <c r="D209" s="139"/>
      <c r="E209" s="155"/>
      <c r="F209" s="137"/>
      <c r="G209" s="203"/>
      <c r="H209" s="136"/>
      <c r="I209" s="136"/>
      <c r="J209" s="119"/>
    </row>
    <row r="210" spans="1:10" ht="60" hidden="1">
      <c r="A210" s="132" t="s">
        <v>4492</v>
      </c>
      <c r="B210" s="137" t="s">
        <v>4493</v>
      </c>
      <c r="C210" s="137"/>
      <c r="D210" s="139"/>
      <c r="E210" s="155"/>
      <c r="F210" s="137"/>
      <c r="G210" s="203"/>
      <c r="H210" s="136"/>
      <c r="I210" s="136"/>
      <c r="J210" s="119"/>
    </row>
    <row r="211" spans="1:10" ht="75" hidden="1">
      <c r="A211" s="132" t="s">
        <v>4494</v>
      </c>
      <c r="B211" s="137" t="s">
        <v>4495</v>
      </c>
      <c r="C211" s="137"/>
      <c r="D211" s="139"/>
      <c r="E211" s="155"/>
      <c r="F211" s="137"/>
      <c r="G211" s="203"/>
      <c r="H211" s="136"/>
      <c r="I211" s="136"/>
      <c r="J211" s="119"/>
    </row>
    <row r="212" spans="1:10" ht="75" hidden="1">
      <c r="A212" s="132" t="s">
        <v>4496</v>
      </c>
      <c r="B212" s="137" t="s">
        <v>4497</v>
      </c>
      <c r="C212" s="137"/>
      <c r="D212" s="139"/>
      <c r="E212" s="155"/>
      <c r="F212" s="137"/>
      <c r="G212" s="203"/>
      <c r="H212" s="136"/>
      <c r="I212" s="136"/>
      <c r="J212" s="119"/>
    </row>
    <row r="213" spans="1:10" ht="60">
      <c r="A213" s="144" t="s">
        <v>4498</v>
      </c>
      <c r="B213" s="204" t="s">
        <v>4499</v>
      </c>
      <c r="C213" s="139" t="s">
        <v>2724</v>
      </c>
      <c r="D213" s="597">
        <v>0</v>
      </c>
      <c r="E213" s="135" t="s">
        <v>63</v>
      </c>
      <c r="F213" s="137" t="s">
        <v>4500</v>
      </c>
      <c r="G213" s="138"/>
    </row>
    <row r="214" spans="1:10" ht="105">
      <c r="A214" s="130"/>
      <c r="B214" s="134"/>
      <c r="C214" s="139" t="s">
        <v>4501</v>
      </c>
      <c r="D214" s="597">
        <v>0</v>
      </c>
      <c r="E214" s="135" t="s">
        <v>63</v>
      </c>
      <c r="F214" s="137" t="s">
        <v>4502</v>
      </c>
      <c r="G214" s="138"/>
    </row>
    <row r="215" spans="1:10" ht="60">
      <c r="A215" s="130"/>
      <c r="B215" s="134"/>
      <c r="C215" s="205" t="s">
        <v>4503</v>
      </c>
      <c r="D215" s="602">
        <v>0</v>
      </c>
      <c r="E215" s="171" t="s">
        <v>137</v>
      </c>
      <c r="F215" s="207" t="s">
        <v>4504</v>
      </c>
      <c r="G215" s="138"/>
    </row>
    <row r="216" spans="1:10" ht="45">
      <c r="A216" s="130"/>
      <c r="B216" s="134"/>
      <c r="C216" s="147" t="s">
        <v>4505</v>
      </c>
      <c r="D216" s="602">
        <v>0</v>
      </c>
      <c r="E216" s="171" t="s">
        <v>137</v>
      </c>
      <c r="F216" s="208" t="s">
        <v>4506</v>
      </c>
      <c r="G216" s="138"/>
    </row>
    <row r="217" spans="1:10" ht="75" hidden="1">
      <c r="A217" s="132" t="s">
        <v>4507</v>
      </c>
      <c r="B217" s="137" t="s">
        <v>4508</v>
      </c>
      <c r="C217" s="147"/>
      <c r="D217" s="206"/>
      <c r="E217" s="171"/>
      <c r="F217" s="208"/>
      <c r="G217" s="138"/>
      <c r="H217" s="136"/>
      <c r="I217" s="136"/>
      <c r="J217" s="119"/>
    </row>
    <row r="218" spans="1:10" ht="60" hidden="1">
      <c r="A218" s="150" t="s">
        <v>4509</v>
      </c>
      <c r="B218" s="137" t="s">
        <v>4510</v>
      </c>
      <c r="C218" s="147"/>
      <c r="D218" s="206"/>
      <c r="E218" s="171"/>
      <c r="F218" s="208"/>
      <c r="G218" s="138"/>
      <c r="H218" s="136"/>
      <c r="I218" s="136"/>
      <c r="J218" s="119"/>
    </row>
    <row r="219" spans="1:10" ht="21">
      <c r="A219" s="130"/>
      <c r="B219" s="1280" t="s">
        <v>612</v>
      </c>
      <c r="C219" s="1281"/>
      <c r="D219" s="1282"/>
      <c r="E219" s="1282"/>
      <c r="F219" s="1281"/>
      <c r="G219" s="1282"/>
      <c r="H219" s="295">
        <f>H220+H226+H237+H243+H253+H262+H277</f>
        <v>0</v>
      </c>
      <c r="I219" s="295">
        <f>I220+I226+I237+I243+I253+I262+I277</f>
        <v>70</v>
      </c>
      <c r="J219" s="295">
        <f>H219*100/I219</f>
        <v>0</v>
      </c>
    </row>
    <row r="220" spans="1:10" ht="40.35" customHeight="1">
      <c r="A220" s="162" t="s">
        <v>617</v>
      </c>
      <c r="B220" s="1276" t="s">
        <v>618</v>
      </c>
      <c r="C220" s="1277"/>
      <c r="D220" s="1278"/>
      <c r="E220" s="1278"/>
      <c r="F220" s="1277"/>
      <c r="G220" s="1279"/>
      <c r="H220" s="295">
        <f>SUM(D221:D225)</f>
        <v>0</v>
      </c>
      <c r="I220" s="295">
        <f>COUNT(D221:D225)*2</f>
        <v>10</v>
      </c>
      <c r="J220" s="295">
        <f>H220*100/I220</f>
        <v>0</v>
      </c>
    </row>
    <row r="221" spans="1:10" ht="47.25">
      <c r="A221" s="144" t="s">
        <v>626</v>
      </c>
      <c r="B221" s="177" t="s">
        <v>627</v>
      </c>
      <c r="C221" s="153" t="s">
        <v>4511</v>
      </c>
      <c r="D221" s="597">
        <v>0</v>
      </c>
      <c r="E221" s="135" t="s">
        <v>137</v>
      </c>
      <c r="F221" s="139" t="s">
        <v>4512</v>
      </c>
      <c r="G221" s="138"/>
    </row>
    <row r="222" spans="1:10" ht="90">
      <c r="A222" s="144"/>
      <c r="B222" s="177"/>
      <c r="C222" s="147" t="s">
        <v>4513</v>
      </c>
      <c r="D222" s="597">
        <v>0</v>
      </c>
      <c r="E222" s="135" t="s">
        <v>137</v>
      </c>
      <c r="F222" s="139" t="s">
        <v>4514</v>
      </c>
      <c r="G222" s="138"/>
    </row>
    <row r="223" spans="1:10" ht="60">
      <c r="A223" s="144"/>
      <c r="B223" s="177"/>
      <c r="C223" s="153" t="s">
        <v>4515</v>
      </c>
      <c r="D223" s="597">
        <v>0</v>
      </c>
      <c r="E223" s="135" t="s">
        <v>137</v>
      </c>
      <c r="F223" s="139" t="s">
        <v>4516</v>
      </c>
      <c r="G223" s="138"/>
    </row>
    <row r="224" spans="1:10" ht="105">
      <c r="A224" s="144" t="s">
        <v>634</v>
      </c>
      <c r="B224" s="175" t="s">
        <v>635</v>
      </c>
      <c r="C224" s="153" t="s">
        <v>4517</v>
      </c>
      <c r="D224" s="597">
        <v>0</v>
      </c>
      <c r="E224" s="135" t="s">
        <v>637</v>
      </c>
      <c r="F224" s="137" t="s">
        <v>4518</v>
      </c>
      <c r="G224" s="138"/>
    </row>
    <row r="225" spans="1:10" ht="60">
      <c r="A225" s="144" t="s">
        <v>640</v>
      </c>
      <c r="B225" s="175" t="s">
        <v>641</v>
      </c>
      <c r="C225" s="137" t="s">
        <v>4519</v>
      </c>
      <c r="D225" s="597">
        <v>0</v>
      </c>
      <c r="E225" s="135" t="s">
        <v>264</v>
      </c>
      <c r="F225" s="139" t="s">
        <v>4520</v>
      </c>
      <c r="G225" s="138"/>
    </row>
    <row r="226" spans="1:10" ht="40.35" customHeight="1">
      <c r="A226" s="162" t="s">
        <v>642</v>
      </c>
      <c r="B226" s="1276" t="s">
        <v>644</v>
      </c>
      <c r="C226" s="1277"/>
      <c r="D226" s="1278"/>
      <c r="E226" s="1278"/>
      <c r="F226" s="1277"/>
      <c r="G226" s="1279"/>
      <c r="H226" s="295">
        <f>SUM(D227:D236)</f>
        <v>0</v>
      </c>
      <c r="I226" s="295">
        <f>COUNT(D227:D236)*2</f>
        <v>18</v>
      </c>
      <c r="J226" s="295">
        <f>H226*100/I226</f>
        <v>0</v>
      </c>
    </row>
    <row r="227" spans="1:10" ht="47.25" customHeight="1">
      <c r="A227" s="144" t="s">
        <v>650</v>
      </c>
      <c r="B227" s="175" t="s">
        <v>651</v>
      </c>
      <c r="C227" s="137" t="s">
        <v>782</v>
      </c>
      <c r="D227" s="599">
        <v>0</v>
      </c>
      <c r="E227" s="135" t="s">
        <v>137</v>
      </c>
      <c r="F227" s="137" t="s">
        <v>653</v>
      </c>
      <c r="G227" s="138"/>
    </row>
    <row r="228" spans="1:10" ht="31.5" hidden="1" customHeight="1">
      <c r="A228" s="132" t="s">
        <v>654</v>
      </c>
      <c r="B228" s="177" t="s">
        <v>655</v>
      </c>
      <c r="C228" s="134"/>
      <c r="D228" s="134"/>
      <c r="E228" s="135"/>
      <c r="F228" s="134"/>
      <c r="G228" s="134"/>
      <c r="H228" s="136"/>
      <c r="I228" s="136"/>
      <c r="J228" s="119"/>
    </row>
    <row r="229" spans="1:10" ht="45" customHeight="1">
      <c r="A229" s="144" t="s">
        <v>656</v>
      </c>
      <c r="B229" s="175" t="s">
        <v>657</v>
      </c>
      <c r="C229" s="137" t="s">
        <v>4521</v>
      </c>
      <c r="D229" s="599">
        <v>0</v>
      </c>
      <c r="E229" s="135" t="s">
        <v>183</v>
      </c>
      <c r="F229" s="139" t="s">
        <v>4522</v>
      </c>
      <c r="G229" s="138"/>
    </row>
    <row r="230" spans="1:10" ht="30" customHeight="1">
      <c r="A230" s="144"/>
      <c r="B230" s="175"/>
      <c r="C230" s="147" t="s">
        <v>4523</v>
      </c>
      <c r="D230" s="599">
        <v>0</v>
      </c>
      <c r="E230" s="135" t="s">
        <v>183</v>
      </c>
      <c r="F230" s="190" t="s">
        <v>4524</v>
      </c>
      <c r="G230" s="143"/>
    </row>
    <row r="231" spans="1:10" ht="31.5" customHeight="1">
      <c r="A231" s="144" t="s">
        <v>660</v>
      </c>
      <c r="B231" s="175" t="s">
        <v>661</v>
      </c>
      <c r="C231" s="171" t="s">
        <v>791</v>
      </c>
      <c r="D231" s="603">
        <v>0</v>
      </c>
      <c r="E231" s="171" t="s">
        <v>262</v>
      </c>
      <c r="F231" s="209" t="s">
        <v>4525</v>
      </c>
      <c r="G231" s="143"/>
    </row>
    <row r="232" spans="1:10" ht="122.25" customHeight="1">
      <c r="A232" s="144" t="s">
        <v>668</v>
      </c>
      <c r="B232" s="177" t="s">
        <v>669</v>
      </c>
      <c r="C232" s="139" t="s">
        <v>670</v>
      </c>
      <c r="D232" s="599">
        <v>0</v>
      </c>
      <c r="E232" s="210" t="s">
        <v>137</v>
      </c>
      <c r="F232" s="153" t="s">
        <v>4526</v>
      </c>
      <c r="G232" s="138"/>
    </row>
    <row r="233" spans="1:10" ht="47.25" customHeight="1">
      <c r="A233" s="144"/>
      <c r="B233" s="177"/>
      <c r="C233" s="139" t="s">
        <v>672</v>
      </c>
      <c r="D233" s="599">
        <v>0</v>
      </c>
      <c r="E233" s="135" t="s">
        <v>780</v>
      </c>
      <c r="F233" s="139" t="s">
        <v>4527</v>
      </c>
      <c r="G233" s="138"/>
    </row>
    <row r="234" spans="1:10" ht="45" customHeight="1">
      <c r="A234" s="144" t="s">
        <v>674</v>
      </c>
      <c r="B234" s="139" t="s">
        <v>676</v>
      </c>
      <c r="C234" s="171" t="s">
        <v>677</v>
      </c>
      <c r="D234" s="603">
        <v>0</v>
      </c>
      <c r="E234" s="171" t="s">
        <v>137</v>
      </c>
      <c r="F234" s="171" t="s">
        <v>679</v>
      </c>
      <c r="G234" s="138"/>
    </row>
    <row r="235" spans="1:10" ht="63" customHeight="1">
      <c r="A235" s="144" t="s">
        <v>683</v>
      </c>
      <c r="B235" s="175" t="s">
        <v>684</v>
      </c>
      <c r="C235" s="147" t="s">
        <v>831</v>
      </c>
      <c r="D235" s="599">
        <v>0</v>
      </c>
      <c r="E235" s="135" t="s">
        <v>262</v>
      </c>
      <c r="F235" s="153" t="s">
        <v>686</v>
      </c>
      <c r="G235" s="138"/>
    </row>
    <row r="236" spans="1:10" ht="47.25" customHeight="1">
      <c r="A236" s="144" t="s">
        <v>692</v>
      </c>
      <c r="B236" s="175" t="s">
        <v>693</v>
      </c>
      <c r="C236" s="139" t="s">
        <v>4528</v>
      </c>
      <c r="D236" s="599">
        <v>0</v>
      </c>
      <c r="E236" s="135" t="s">
        <v>264</v>
      </c>
      <c r="F236" s="139" t="s">
        <v>4529</v>
      </c>
      <c r="G236" s="143"/>
    </row>
    <row r="237" spans="1:10" ht="40.35" customHeight="1">
      <c r="A237" s="162" t="s">
        <v>695</v>
      </c>
      <c r="B237" s="1276" t="s">
        <v>696</v>
      </c>
      <c r="C237" s="1277"/>
      <c r="D237" s="1278"/>
      <c r="E237" s="1278"/>
      <c r="F237" s="1277"/>
      <c r="G237" s="1279"/>
      <c r="H237" s="295">
        <f>SUM(D238:D241)</f>
        <v>0</v>
      </c>
      <c r="I237" s="295">
        <f>COUNT(D238:D241)*2</f>
        <v>8</v>
      </c>
      <c r="J237" s="295">
        <f>H237*100/I237</f>
        <v>0</v>
      </c>
    </row>
    <row r="238" spans="1:10" ht="47.25" customHeight="1">
      <c r="A238" s="144" t="s">
        <v>699</v>
      </c>
      <c r="B238" s="145" t="s">
        <v>700</v>
      </c>
      <c r="C238" s="176" t="s">
        <v>2771</v>
      </c>
      <c r="D238" s="600">
        <v>0</v>
      </c>
      <c r="E238" s="135" t="s">
        <v>183</v>
      </c>
      <c r="F238" s="137" t="s">
        <v>4530</v>
      </c>
      <c r="G238" s="138"/>
    </row>
    <row r="239" spans="1:10" ht="52.5" customHeight="1">
      <c r="A239" s="144" t="s">
        <v>708</v>
      </c>
      <c r="B239" s="145" t="s">
        <v>709</v>
      </c>
      <c r="C239" s="137" t="s">
        <v>4531</v>
      </c>
      <c r="D239" s="600">
        <v>0</v>
      </c>
      <c r="E239" s="135" t="s">
        <v>827</v>
      </c>
      <c r="F239" s="166" t="s">
        <v>4532</v>
      </c>
      <c r="G239" s="143"/>
    </row>
    <row r="240" spans="1:10" ht="77.25" customHeight="1">
      <c r="A240" s="144" t="s">
        <v>717</v>
      </c>
      <c r="B240" s="145" t="s">
        <v>718</v>
      </c>
      <c r="C240" s="137" t="s">
        <v>4533</v>
      </c>
      <c r="D240" s="600">
        <v>0</v>
      </c>
      <c r="E240" s="194" t="s">
        <v>137</v>
      </c>
      <c r="F240" s="137" t="s">
        <v>4534</v>
      </c>
      <c r="G240" s="138"/>
    </row>
    <row r="241" spans="1:10" ht="31.5" customHeight="1">
      <c r="A241" s="144" t="s">
        <v>724</v>
      </c>
      <c r="B241" s="145" t="s">
        <v>725</v>
      </c>
      <c r="C241" s="137" t="s">
        <v>2777</v>
      </c>
      <c r="D241" s="600">
        <v>0</v>
      </c>
      <c r="E241" s="135" t="s">
        <v>183</v>
      </c>
      <c r="F241" s="139" t="s">
        <v>4535</v>
      </c>
      <c r="G241" s="138"/>
    </row>
    <row r="242" spans="1:10" ht="31.5" hidden="1" customHeight="1">
      <c r="A242" s="132" t="s">
        <v>727</v>
      </c>
      <c r="B242" s="156" t="s">
        <v>728</v>
      </c>
      <c r="C242" s="137"/>
      <c r="D242" s="195"/>
      <c r="E242" s="135"/>
      <c r="F242" s="139"/>
      <c r="G242" s="138"/>
      <c r="H242" s="136"/>
      <c r="I242" s="136"/>
      <c r="J242" s="119"/>
    </row>
    <row r="243" spans="1:10" ht="40.35" customHeight="1">
      <c r="A243" s="162" t="s">
        <v>730</v>
      </c>
      <c r="B243" s="1293" t="s">
        <v>731</v>
      </c>
      <c r="C243" s="1294"/>
      <c r="D243" s="1295"/>
      <c r="E243" s="1295"/>
      <c r="F243" s="1294"/>
      <c r="G243" s="1296"/>
      <c r="H243" s="295">
        <f>SUM(D244:D252)</f>
        <v>0</v>
      </c>
      <c r="I243" s="295">
        <f>COUNT(D244:D252)*2</f>
        <v>16</v>
      </c>
      <c r="J243" s="295">
        <f>H243*100/I243</f>
        <v>0</v>
      </c>
    </row>
    <row r="244" spans="1:10" ht="31.5" customHeight="1">
      <c r="A244" s="144" t="s">
        <v>733</v>
      </c>
      <c r="B244" s="211" t="s">
        <v>734</v>
      </c>
      <c r="C244" s="189" t="s">
        <v>4536</v>
      </c>
      <c r="D244" s="598">
        <v>0</v>
      </c>
      <c r="E244" s="171" t="s">
        <v>183</v>
      </c>
      <c r="F244" s="190" t="s">
        <v>4537</v>
      </c>
      <c r="G244" s="138"/>
    </row>
    <row r="245" spans="1:10" ht="45" customHeight="1">
      <c r="A245" s="144" t="s">
        <v>737</v>
      </c>
      <c r="B245" s="158" t="s">
        <v>738</v>
      </c>
      <c r="C245" s="151" t="s">
        <v>4538</v>
      </c>
      <c r="D245" s="597">
        <v>0</v>
      </c>
      <c r="E245" s="135" t="s">
        <v>183</v>
      </c>
      <c r="F245" s="151" t="s">
        <v>740</v>
      </c>
      <c r="G245" s="138"/>
    </row>
    <row r="246" spans="1:10" ht="45" customHeight="1">
      <c r="A246" s="144"/>
      <c r="B246" s="158"/>
      <c r="C246" s="153" t="s">
        <v>741</v>
      </c>
      <c r="D246" s="597">
        <v>0</v>
      </c>
      <c r="E246" s="135" t="s">
        <v>183</v>
      </c>
      <c r="F246" s="153" t="s">
        <v>4539</v>
      </c>
      <c r="G246" s="138"/>
    </row>
    <row r="247" spans="1:10" ht="31.5" customHeight="1">
      <c r="A247" s="144" t="s">
        <v>743</v>
      </c>
      <c r="B247" s="133" t="s">
        <v>744</v>
      </c>
      <c r="C247" s="212" t="s">
        <v>745</v>
      </c>
      <c r="D247" s="597">
        <v>0</v>
      </c>
      <c r="E247" s="135" t="s">
        <v>183</v>
      </c>
      <c r="F247" s="139" t="s">
        <v>4540</v>
      </c>
      <c r="G247" s="138"/>
    </row>
    <row r="248" spans="1:10" ht="31.5" customHeight="1">
      <c r="A248" s="144"/>
      <c r="B248" s="133"/>
      <c r="C248" s="151" t="s">
        <v>2788</v>
      </c>
      <c r="D248" s="597">
        <v>0</v>
      </c>
      <c r="E248" s="135" t="s">
        <v>183</v>
      </c>
      <c r="F248" s="151" t="s">
        <v>749</v>
      </c>
      <c r="G248" s="138"/>
    </row>
    <row r="249" spans="1:10" ht="31.5" hidden="1" customHeight="1">
      <c r="A249" s="132" t="s">
        <v>750</v>
      </c>
      <c r="B249" s="133" t="s">
        <v>751</v>
      </c>
      <c r="C249" s="134"/>
      <c r="D249" s="134"/>
      <c r="E249" s="135"/>
      <c r="F249" s="134"/>
      <c r="G249" s="134"/>
      <c r="H249" s="136"/>
      <c r="I249" s="136"/>
      <c r="J249" s="119"/>
    </row>
    <row r="250" spans="1:10" ht="108" customHeight="1">
      <c r="A250" s="144"/>
      <c r="B250" s="133"/>
      <c r="C250" s="139" t="s">
        <v>4541</v>
      </c>
      <c r="D250" s="597">
        <v>0</v>
      </c>
      <c r="E250" s="135"/>
      <c r="F250" s="139" t="s">
        <v>4542</v>
      </c>
      <c r="G250" s="134"/>
    </row>
    <row r="251" spans="1:10" ht="31.5" customHeight="1">
      <c r="A251" s="144" t="s">
        <v>752</v>
      </c>
      <c r="B251" s="133" t="s">
        <v>753</v>
      </c>
      <c r="C251" s="137" t="s">
        <v>2792</v>
      </c>
      <c r="D251" s="597">
        <v>0</v>
      </c>
      <c r="E251" s="135" t="s">
        <v>183</v>
      </c>
      <c r="F251" s="139" t="s">
        <v>4543</v>
      </c>
      <c r="G251" s="138"/>
    </row>
    <row r="252" spans="1:10" ht="65.25" customHeight="1">
      <c r="A252" s="144" t="s">
        <v>755</v>
      </c>
      <c r="B252" s="133" t="s">
        <v>756</v>
      </c>
      <c r="C252" s="147" t="s">
        <v>757</v>
      </c>
      <c r="D252" s="599">
        <v>0</v>
      </c>
      <c r="E252" s="135" t="s">
        <v>183</v>
      </c>
      <c r="F252" s="153" t="s">
        <v>4544</v>
      </c>
      <c r="G252" s="143"/>
    </row>
    <row r="253" spans="1:10" ht="40.35" customHeight="1">
      <c r="A253" s="162" t="s">
        <v>759</v>
      </c>
      <c r="B253" s="1293" t="s">
        <v>760</v>
      </c>
      <c r="C253" s="1294"/>
      <c r="D253" s="1295"/>
      <c r="E253" s="1295"/>
      <c r="F253" s="1294"/>
      <c r="G253" s="1296"/>
      <c r="H253" s="295">
        <f>SUM(D254:D257)</f>
        <v>0</v>
      </c>
      <c r="I253" s="295">
        <f>COUNT(D254:D257)*2</f>
        <v>8</v>
      </c>
      <c r="J253" s="295">
        <f>H253*100/I253</f>
        <v>0</v>
      </c>
    </row>
    <row r="254" spans="1:10" ht="47.25" customHeight="1">
      <c r="A254" s="144" t="s">
        <v>764</v>
      </c>
      <c r="B254" s="133" t="s">
        <v>765</v>
      </c>
      <c r="C254" s="153" t="s">
        <v>766</v>
      </c>
      <c r="D254" s="597">
        <v>0</v>
      </c>
      <c r="E254" s="135" t="s">
        <v>264</v>
      </c>
      <c r="F254" s="139" t="s">
        <v>2796</v>
      </c>
      <c r="G254" s="138"/>
    </row>
    <row r="255" spans="1:10" ht="47.25" customHeight="1">
      <c r="A255" s="144" t="s">
        <v>767</v>
      </c>
      <c r="B255" s="133" t="s">
        <v>769</v>
      </c>
      <c r="C255" s="137" t="s">
        <v>2797</v>
      </c>
      <c r="D255" s="597">
        <v>0</v>
      </c>
      <c r="E255" s="135" t="s">
        <v>264</v>
      </c>
      <c r="F255" s="139" t="s">
        <v>2798</v>
      </c>
      <c r="G255" s="138"/>
    </row>
    <row r="256" spans="1:10" ht="47.25" customHeight="1">
      <c r="A256" s="144"/>
      <c r="B256" s="133"/>
      <c r="C256" s="153" t="s">
        <v>4545</v>
      </c>
      <c r="D256" s="597">
        <v>0</v>
      </c>
      <c r="E256" s="135" t="s">
        <v>264</v>
      </c>
      <c r="F256" s="139" t="s">
        <v>4546</v>
      </c>
      <c r="G256" s="138"/>
    </row>
    <row r="257" spans="1:10" ht="45" customHeight="1">
      <c r="A257" s="144" t="s">
        <v>772</v>
      </c>
      <c r="B257" s="165" t="s">
        <v>773</v>
      </c>
      <c r="C257" s="153" t="s">
        <v>2803</v>
      </c>
      <c r="D257" s="597">
        <v>0</v>
      </c>
      <c r="E257" s="135" t="s">
        <v>183</v>
      </c>
      <c r="F257" s="166" t="s">
        <v>4547</v>
      </c>
      <c r="G257" s="138"/>
    </row>
    <row r="258" spans="1:10" ht="40.35" hidden="1" customHeight="1">
      <c r="A258" s="213" t="s">
        <v>775</v>
      </c>
      <c r="B258" s="1276" t="s">
        <v>776</v>
      </c>
      <c r="C258" s="1278"/>
      <c r="D258" s="1278"/>
      <c r="E258" s="1278"/>
      <c r="F258" s="1278"/>
      <c r="G258" s="1279"/>
      <c r="H258" s="136"/>
      <c r="I258" s="136"/>
      <c r="J258" s="119"/>
    </row>
    <row r="259" spans="1:10" ht="47.25" hidden="1" customHeight="1">
      <c r="A259" s="214" t="s">
        <v>777</v>
      </c>
      <c r="B259" s="175" t="s">
        <v>778</v>
      </c>
      <c r="C259" s="134"/>
      <c r="D259" s="134"/>
      <c r="E259" s="135"/>
      <c r="F259" s="134"/>
      <c r="G259" s="134"/>
      <c r="H259" s="136"/>
      <c r="I259" s="136"/>
      <c r="J259" s="119"/>
    </row>
    <row r="260" spans="1:10" ht="47.25" hidden="1" customHeight="1">
      <c r="A260" s="214" t="s">
        <v>781</v>
      </c>
      <c r="B260" s="175" t="s">
        <v>783</v>
      </c>
      <c r="C260" s="134"/>
      <c r="D260" s="134"/>
      <c r="E260" s="135"/>
      <c r="F260" s="134"/>
      <c r="G260" s="134"/>
      <c r="H260" s="136"/>
      <c r="I260" s="136"/>
      <c r="J260" s="119"/>
    </row>
    <row r="261" spans="1:10" ht="60" hidden="1" customHeight="1">
      <c r="A261" s="214" t="s">
        <v>784</v>
      </c>
      <c r="B261" s="153" t="s">
        <v>785</v>
      </c>
      <c r="C261" s="119"/>
      <c r="D261" s="134"/>
      <c r="E261" s="135"/>
      <c r="F261" s="134"/>
      <c r="G261" s="134"/>
      <c r="H261" s="136"/>
      <c r="I261" s="136"/>
      <c r="J261" s="119"/>
    </row>
    <row r="262" spans="1:10" ht="40.35" customHeight="1">
      <c r="A262" s="162" t="s">
        <v>786</v>
      </c>
      <c r="B262" s="1276" t="s">
        <v>787</v>
      </c>
      <c r="C262" s="1277"/>
      <c r="D262" s="1278"/>
      <c r="E262" s="1278"/>
      <c r="F262" s="1277"/>
      <c r="G262" s="1279"/>
      <c r="H262" s="295">
        <f>SUM(D263:D266)</f>
        <v>0</v>
      </c>
      <c r="I262" s="295">
        <f>COUNT(D263:D266)*2</f>
        <v>8</v>
      </c>
      <c r="J262" s="295">
        <f>H262*100/I262</f>
        <v>0</v>
      </c>
    </row>
    <row r="263" spans="1:10" ht="45.75" customHeight="1">
      <c r="A263" s="144" t="s">
        <v>792</v>
      </c>
      <c r="B263" s="175" t="s">
        <v>793</v>
      </c>
      <c r="C263" s="137" t="s">
        <v>2812</v>
      </c>
      <c r="D263" s="602">
        <v>0</v>
      </c>
      <c r="E263" s="135" t="s">
        <v>262</v>
      </c>
      <c r="F263" s="139" t="s">
        <v>2813</v>
      </c>
      <c r="G263" s="138"/>
    </row>
    <row r="264" spans="1:10" ht="30.75" customHeight="1">
      <c r="A264" s="144"/>
      <c r="B264" s="175"/>
      <c r="C264" s="139" t="s">
        <v>2814</v>
      </c>
      <c r="D264" s="602">
        <v>0</v>
      </c>
      <c r="E264" s="135" t="s">
        <v>262</v>
      </c>
      <c r="F264" s="139" t="s">
        <v>4548</v>
      </c>
      <c r="G264" s="138"/>
    </row>
    <row r="265" spans="1:10" ht="47.25" customHeight="1">
      <c r="A265" s="144" t="s">
        <v>795</v>
      </c>
      <c r="B265" s="175" t="s">
        <v>796</v>
      </c>
      <c r="C265" s="139" t="s">
        <v>2817</v>
      </c>
      <c r="D265" s="602">
        <v>0</v>
      </c>
      <c r="E265" s="135" t="s">
        <v>262</v>
      </c>
      <c r="F265" s="139" t="s">
        <v>4549</v>
      </c>
      <c r="G265" s="138"/>
    </row>
    <row r="266" spans="1:10" ht="75.75" customHeight="1">
      <c r="A266" s="144" t="s">
        <v>797</v>
      </c>
      <c r="B266" s="153" t="s">
        <v>798</v>
      </c>
      <c r="C266" s="137" t="s">
        <v>954</v>
      </c>
      <c r="D266" s="602">
        <v>0</v>
      </c>
      <c r="E266" s="135" t="s">
        <v>137</v>
      </c>
      <c r="F266" s="170" t="s">
        <v>4550</v>
      </c>
      <c r="G266" s="138"/>
    </row>
    <row r="267" spans="1:10" ht="40.35" hidden="1" customHeight="1">
      <c r="A267" s="213" t="s">
        <v>799</v>
      </c>
      <c r="B267" s="1276" t="s">
        <v>800</v>
      </c>
      <c r="C267" s="1278"/>
      <c r="D267" s="1278"/>
      <c r="E267" s="1278"/>
      <c r="F267" s="1278"/>
      <c r="G267" s="1279"/>
      <c r="H267" s="136"/>
      <c r="I267" s="136"/>
      <c r="J267" s="119"/>
    </row>
    <row r="268" spans="1:10" ht="47.25" hidden="1" customHeight="1">
      <c r="A268" s="132" t="s">
        <v>803</v>
      </c>
      <c r="B268" s="175" t="s">
        <v>804</v>
      </c>
      <c r="C268" s="134"/>
      <c r="D268" s="134"/>
      <c r="E268" s="135"/>
      <c r="F268" s="134"/>
      <c r="G268" s="134"/>
      <c r="H268" s="136"/>
      <c r="I268" s="136"/>
      <c r="J268" s="119"/>
    </row>
    <row r="269" spans="1:10" ht="47.25" hidden="1" customHeight="1">
      <c r="A269" s="132" t="s">
        <v>805</v>
      </c>
      <c r="B269" s="133" t="s">
        <v>806</v>
      </c>
      <c r="C269" s="134"/>
      <c r="D269" s="134"/>
      <c r="E269" s="135"/>
      <c r="F269" s="134"/>
      <c r="G269" s="134"/>
      <c r="H269" s="136"/>
      <c r="I269" s="136"/>
      <c r="J269" s="119"/>
    </row>
    <row r="270" spans="1:10" ht="40.35" hidden="1" customHeight="1">
      <c r="A270" s="215" t="s">
        <v>807</v>
      </c>
      <c r="B270" s="1276" t="s">
        <v>809</v>
      </c>
      <c r="C270" s="1278"/>
      <c r="D270" s="1278"/>
      <c r="E270" s="1278"/>
      <c r="F270" s="1278"/>
      <c r="G270" s="1279"/>
      <c r="H270" s="136"/>
      <c r="I270" s="136"/>
      <c r="J270" s="119"/>
    </row>
    <row r="271" spans="1:10" ht="31.5" hidden="1" customHeight="1">
      <c r="A271" s="132" t="s">
        <v>810</v>
      </c>
      <c r="B271" s="175" t="s">
        <v>811</v>
      </c>
      <c r="C271" s="134"/>
      <c r="D271" s="134"/>
      <c r="E271" s="135"/>
      <c r="F271" s="134"/>
      <c r="G271" s="134"/>
      <c r="H271" s="136"/>
      <c r="I271" s="136"/>
      <c r="J271" s="119"/>
    </row>
    <row r="272" spans="1:10" ht="47.25" hidden="1" customHeight="1">
      <c r="A272" s="132" t="s">
        <v>812</v>
      </c>
      <c r="B272" s="175" t="s">
        <v>813</v>
      </c>
      <c r="C272" s="134"/>
      <c r="D272" s="134"/>
      <c r="E272" s="135"/>
      <c r="F272" s="134"/>
      <c r="G272" s="134"/>
      <c r="H272" s="136"/>
      <c r="I272" s="136"/>
      <c r="J272" s="119"/>
    </row>
    <row r="273" spans="1:10" ht="40.35" hidden="1" customHeight="1">
      <c r="A273" s="213" t="s">
        <v>814</v>
      </c>
      <c r="B273" s="1276" t="s">
        <v>815</v>
      </c>
      <c r="C273" s="1278"/>
      <c r="D273" s="1278"/>
      <c r="E273" s="1278"/>
      <c r="F273" s="1278"/>
      <c r="G273" s="1279"/>
      <c r="H273" s="136"/>
      <c r="I273" s="136"/>
      <c r="J273" s="119"/>
    </row>
    <row r="274" spans="1:10" ht="47.25" hidden="1" customHeight="1">
      <c r="A274" s="132" t="s">
        <v>818</v>
      </c>
      <c r="B274" s="175" t="s">
        <v>819</v>
      </c>
      <c r="C274" s="134"/>
      <c r="D274" s="134"/>
      <c r="E274" s="135"/>
      <c r="F274" s="134"/>
      <c r="G274" s="134"/>
      <c r="H274" s="136"/>
      <c r="I274" s="136"/>
      <c r="J274" s="119"/>
    </row>
    <row r="275" spans="1:10" ht="47.25" hidden="1" customHeight="1">
      <c r="A275" s="132" t="s">
        <v>822</v>
      </c>
      <c r="B275" s="175" t="s">
        <v>823</v>
      </c>
      <c r="C275" s="134"/>
      <c r="D275" s="134"/>
      <c r="E275" s="135"/>
      <c r="F275" s="134"/>
      <c r="G275" s="134"/>
      <c r="H275" s="136"/>
      <c r="I275" s="136"/>
      <c r="J275" s="119"/>
    </row>
    <row r="276" spans="1:10" ht="47.25" hidden="1" customHeight="1">
      <c r="A276" s="132" t="s">
        <v>824</v>
      </c>
      <c r="B276" s="177" t="s">
        <v>825</v>
      </c>
      <c r="C276" s="134"/>
      <c r="D276" s="134"/>
      <c r="E276" s="135"/>
      <c r="F276" s="134"/>
      <c r="G276" s="134"/>
      <c r="H276" s="136"/>
      <c r="I276" s="136"/>
      <c r="J276" s="119"/>
    </row>
    <row r="277" spans="1:10" ht="40.35" customHeight="1">
      <c r="A277" s="162" t="s">
        <v>828</v>
      </c>
      <c r="B277" s="1276" t="s">
        <v>829</v>
      </c>
      <c r="C277" s="1277"/>
      <c r="D277" s="1278"/>
      <c r="E277" s="1278"/>
      <c r="F277" s="1277"/>
      <c r="G277" s="1279"/>
      <c r="H277" s="295">
        <f>SUM(D280:D280)</f>
        <v>0</v>
      </c>
      <c r="I277" s="295">
        <f>COUNT(D280:D280)*2</f>
        <v>2</v>
      </c>
      <c r="J277" s="295">
        <f>H277*100/I277</f>
        <v>0</v>
      </c>
    </row>
    <row r="278" spans="1:10" ht="57" hidden="1" customHeight="1">
      <c r="A278" s="132" t="s">
        <v>1020</v>
      </c>
      <c r="B278" s="216" t="s">
        <v>834</v>
      </c>
      <c r="C278" s="216"/>
      <c r="D278" s="216"/>
      <c r="E278" s="216"/>
      <c r="F278" s="216"/>
      <c r="G278" s="216"/>
      <c r="H278" s="136"/>
      <c r="I278" s="136"/>
      <c r="J278" s="119"/>
    </row>
    <row r="279" spans="1:10" ht="63" hidden="1" customHeight="1">
      <c r="A279" s="132" t="s">
        <v>1021</v>
      </c>
      <c r="B279" s="216" t="s">
        <v>838</v>
      </c>
      <c r="C279" s="216"/>
      <c r="D279" s="216"/>
      <c r="E279" s="216"/>
      <c r="F279" s="216"/>
      <c r="G279" s="216"/>
      <c r="H279" s="136"/>
      <c r="I279" s="136"/>
      <c r="J279" s="119"/>
    </row>
    <row r="280" spans="1:10" ht="63" customHeight="1">
      <c r="A280" s="144" t="s">
        <v>842</v>
      </c>
      <c r="B280" s="145" t="s">
        <v>843</v>
      </c>
      <c r="C280" s="151" t="s">
        <v>844</v>
      </c>
      <c r="D280" s="597">
        <v>0</v>
      </c>
      <c r="E280" s="135" t="s">
        <v>183</v>
      </c>
      <c r="F280" s="137" t="s">
        <v>4551</v>
      </c>
      <c r="G280" s="138"/>
    </row>
    <row r="281" spans="1:10" ht="63" hidden="1" customHeight="1">
      <c r="A281" s="213" t="s">
        <v>845</v>
      </c>
      <c r="B281" s="1276" t="s">
        <v>846</v>
      </c>
      <c r="C281" s="1278"/>
      <c r="D281" s="1278"/>
      <c r="E281" s="1278"/>
      <c r="F281" s="1278"/>
      <c r="G281" s="1279"/>
      <c r="H281" s="136"/>
      <c r="I281" s="136"/>
      <c r="J281" s="119"/>
    </row>
    <row r="282" spans="1:10" ht="63" hidden="1" customHeight="1">
      <c r="A282" s="132" t="s">
        <v>852</v>
      </c>
      <c r="B282" s="217" t="s">
        <v>853</v>
      </c>
      <c r="C282" s="199"/>
      <c r="D282" s="138"/>
      <c r="E282" s="135"/>
      <c r="F282" s="139"/>
      <c r="G282" s="138"/>
      <c r="H282" s="136"/>
      <c r="I282" s="136"/>
      <c r="J282" s="119"/>
    </row>
    <row r="283" spans="1:10" ht="30" hidden="1" customHeight="1">
      <c r="A283" s="132" t="s">
        <v>858</v>
      </c>
      <c r="B283" s="217" t="s">
        <v>859</v>
      </c>
      <c r="C283" s="134"/>
      <c r="D283" s="134"/>
      <c r="E283" s="135"/>
      <c r="F283" s="134"/>
      <c r="G283" s="134"/>
      <c r="H283" s="136"/>
      <c r="I283" s="136"/>
      <c r="J283" s="119"/>
    </row>
    <row r="284" spans="1:10" ht="18.75" customHeight="1">
      <c r="A284" s="130"/>
      <c r="B284" s="1280" t="s">
        <v>861</v>
      </c>
      <c r="C284" s="1281"/>
      <c r="D284" s="1282"/>
      <c r="E284" s="1282"/>
      <c r="F284" s="1281"/>
      <c r="G284" s="1282"/>
      <c r="H284" s="295">
        <f>H290+H293+H298+H303+H306+H310+H319+H338+H344+H348+H361+H374+H396+H408+H428</f>
        <v>0</v>
      </c>
      <c r="I284" s="295">
        <f>I290+I293+I298+I303+I306+I310+I319+I338+I344+I348+I361+I374+I396+I408+I428</f>
        <v>168</v>
      </c>
      <c r="J284" s="295">
        <f>H284*100/I284</f>
        <v>0</v>
      </c>
    </row>
    <row r="285" spans="1:10" ht="40.35" hidden="1" customHeight="1">
      <c r="A285" s="213" t="s">
        <v>867</v>
      </c>
      <c r="B285" s="1276" t="s">
        <v>868</v>
      </c>
      <c r="C285" s="1278"/>
      <c r="D285" s="1278"/>
      <c r="E285" s="1278"/>
      <c r="F285" s="1278"/>
      <c r="G285" s="1279"/>
      <c r="H285" s="136"/>
      <c r="I285" s="136"/>
      <c r="J285" s="119"/>
    </row>
    <row r="286" spans="1:10" ht="31.5" hidden="1" customHeight="1">
      <c r="A286" s="132" t="s">
        <v>869</v>
      </c>
      <c r="B286" s="133" t="s">
        <v>870</v>
      </c>
      <c r="C286" s="139"/>
      <c r="D286" s="134"/>
      <c r="E286" s="135"/>
      <c r="F286" s="134"/>
      <c r="G286" s="134"/>
      <c r="H286" s="136"/>
      <c r="I286" s="136"/>
      <c r="J286" s="119"/>
    </row>
    <row r="287" spans="1:10" ht="63" hidden="1" customHeight="1">
      <c r="A287" s="132" t="s">
        <v>876</v>
      </c>
      <c r="B287" s="133" t="s">
        <v>877</v>
      </c>
      <c r="C287" s="175"/>
      <c r="D287" s="134"/>
      <c r="E287" s="135"/>
      <c r="F287" s="134"/>
      <c r="G287" s="134"/>
      <c r="H287" s="136"/>
      <c r="I287" s="136"/>
      <c r="J287" s="119"/>
    </row>
    <row r="288" spans="1:10" ht="31.5" hidden="1" customHeight="1">
      <c r="A288" s="132" t="s">
        <v>886</v>
      </c>
      <c r="B288" s="133" t="s">
        <v>887</v>
      </c>
      <c r="C288" s="134"/>
      <c r="D288" s="134"/>
      <c r="E288" s="135"/>
      <c r="F288" s="134"/>
      <c r="G288" s="134"/>
      <c r="H288" s="136"/>
      <c r="I288" s="136"/>
      <c r="J288" s="119"/>
    </row>
    <row r="289" spans="1:10" ht="47.25" hidden="1" customHeight="1">
      <c r="A289" s="132" t="s">
        <v>890</v>
      </c>
      <c r="B289" s="133" t="s">
        <v>891</v>
      </c>
      <c r="C289" s="134"/>
      <c r="D289" s="134"/>
      <c r="E289" s="135"/>
      <c r="F289" s="134"/>
      <c r="G289" s="134"/>
      <c r="H289" s="136"/>
      <c r="I289" s="136"/>
      <c r="J289" s="119"/>
    </row>
    <row r="290" spans="1:10" ht="40.35" customHeight="1">
      <c r="A290" s="162" t="s">
        <v>892</v>
      </c>
      <c r="B290" s="1276" t="s">
        <v>893</v>
      </c>
      <c r="C290" s="1277"/>
      <c r="D290" s="1278"/>
      <c r="E290" s="1278"/>
      <c r="F290" s="1277"/>
      <c r="G290" s="1279"/>
      <c r="H290" s="295">
        <f>SUM(D291)</f>
        <v>0</v>
      </c>
      <c r="I290" s="295">
        <f>COUNT(D291)*2</f>
        <v>2</v>
      </c>
      <c r="J290" s="295">
        <f>H290*100/I290</f>
        <v>0</v>
      </c>
    </row>
    <row r="291" spans="1:10" ht="45" customHeight="1">
      <c r="A291" s="144" t="s">
        <v>895</v>
      </c>
      <c r="B291" s="175" t="s">
        <v>896</v>
      </c>
      <c r="C291" s="137" t="s">
        <v>2843</v>
      </c>
      <c r="D291" s="604">
        <v>0</v>
      </c>
      <c r="E291" s="218" t="s">
        <v>780</v>
      </c>
      <c r="F291" s="140" t="s">
        <v>4552</v>
      </c>
      <c r="G291" s="138"/>
    </row>
    <row r="292" spans="1:10" ht="31.5" hidden="1" customHeight="1">
      <c r="A292" s="132" t="s">
        <v>898</v>
      </c>
      <c r="B292" s="175" t="s">
        <v>899</v>
      </c>
      <c r="C292" s="134"/>
      <c r="D292" s="134"/>
      <c r="E292" s="135"/>
      <c r="F292" s="134"/>
      <c r="G292" s="134"/>
      <c r="H292" s="136"/>
      <c r="I292" s="136"/>
      <c r="J292" s="119"/>
    </row>
    <row r="293" spans="1:10" ht="40.35" customHeight="1">
      <c r="A293" s="162" t="s">
        <v>901</v>
      </c>
      <c r="B293" s="1276" t="s">
        <v>902</v>
      </c>
      <c r="C293" s="1277"/>
      <c r="D293" s="1278"/>
      <c r="E293" s="1278"/>
      <c r="F293" s="1277"/>
      <c r="G293" s="1279"/>
      <c r="H293" s="295">
        <f>SUM(D294)</f>
        <v>0</v>
      </c>
      <c r="I293" s="295">
        <f>COUNT(D294)*2</f>
        <v>2</v>
      </c>
      <c r="J293" s="295">
        <f>H293*100/I293</f>
        <v>0</v>
      </c>
    </row>
    <row r="294" spans="1:10" ht="78" customHeight="1">
      <c r="A294" s="144" t="s">
        <v>906</v>
      </c>
      <c r="B294" s="175" t="s">
        <v>907</v>
      </c>
      <c r="C294" s="137" t="s">
        <v>4553</v>
      </c>
      <c r="D294" s="597">
        <v>0</v>
      </c>
      <c r="E294" s="218" t="s">
        <v>137</v>
      </c>
      <c r="F294" s="139" t="s">
        <v>4554</v>
      </c>
      <c r="G294" s="138"/>
    </row>
    <row r="295" spans="1:10" ht="63" hidden="1" customHeight="1">
      <c r="A295" s="132" t="s">
        <v>910</v>
      </c>
      <c r="B295" s="139" t="s">
        <v>911</v>
      </c>
      <c r="C295" s="175"/>
      <c r="D295" s="134"/>
      <c r="E295" s="135"/>
      <c r="F295" s="134"/>
      <c r="G295" s="134"/>
      <c r="H295" s="136"/>
      <c r="I295" s="136"/>
      <c r="J295" s="119"/>
    </row>
    <row r="296" spans="1:10" ht="47.25" hidden="1" customHeight="1">
      <c r="A296" s="219"/>
      <c r="B296" s="175"/>
      <c r="C296" s="174"/>
      <c r="D296" s="134"/>
      <c r="E296" s="135"/>
      <c r="F296" s="134"/>
      <c r="G296" s="134"/>
      <c r="H296" s="136"/>
      <c r="I296" s="136"/>
      <c r="J296" s="119"/>
    </row>
    <row r="297" spans="1:10" ht="47.25" hidden="1" customHeight="1">
      <c r="A297" s="132" t="s">
        <v>924</v>
      </c>
      <c r="B297" s="175" t="s">
        <v>925</v>
      </c>
      <c r="C297" s="134"/>
      <c r="D297" s="134"/>
      <c r="E297" s="135"/>
      <c r="F297" s="134"/>
      <c r="G297" s="134"/>
      <c r="H297" s="136"/>
      <c r="I297" s="136"/>
      <c r="J297" s="119"/>
    </row>
    <row r="298" spans="1:10" ht="40.35" customHeight="1">
      <c r="A298" s="162" t="s">
        <v>927</v>
      </c>
      <c r="B298" s="1276" t="s">
        <v>928</v>
      </c>
      <c r="C298" s="1277"/>
      <c r="D298" s="1278"/>
      <c r="E298" s="1278"/>
      <c r="F298" s="1277"/>
      <c r="G298" s="1279"/>
      <c r="H298" s="295">
        <f>SUM(D299:D302)</f>
        <v>0</v>
      </c>
      <c r="I298" s="295">
        <f>COUNT(D299:D302)*2</f>
        <v>6</v>
      </c>
      <c r="J298" s="295">
        <f>H298*100/I298</f>
        <v>0</v>
      </c>
    </row>
    <row r="299" spans="1:10" ht="45.75" customHeight="1">
      <c r="A299" s="144" t="s">
        <v>930</v>
      </c>
      <c r="B299" s="133" t="s">
        <v>931</v>
      </c>
      <c r="C299" s="153" t="s">
        <v>1197</v>
      </c>
      <c r="D299" s="599">
        <v>0</v>
      </c>
      <c r="E299" s="135" t="s">
        <v>264</v>
      </c>
      <c r="F299" s="153" t="s">
        <v>4555</v>
      </c>
      <c r="G299" s="138"/>
    </row>
    <row r="300" spans="1:10" ht="47.25" customHeight="1">
      <c r="A300" s="144" t="s">
        <v>934</v>
      </c>
      <c r="B300" s="133" t="s">
        <v>935</v>
      </c>
      <c r="C300" s="153" t="s">
        <v>1208</v>
      </c>
      <c r="D300" s="599">
        <v>0</v>
      </c>
      <c r="E300" s="135" t="s">
        <v>137</v>
      </c>
      <c r="F300" s="153" t="s">
        <v>3070</v>
      </c>
      <c r="G300" s="138"/>
    </row>
    <row r="301" spans="1:10" ht="15.75" hidden="1" customHeight="1">
      <c r="A301" s="132" t="s">
        <v>936</v>
      </c>
      <c r="B301" s="133" t="s">
        <v>937</v>
      </c>
      <c r="C301" s="134"/>
      <c r="D301" s="134"/>
      <c r="E301" s="135"/>
      <c r="F301" s="134"/>
      <c r="G301" s="134"/>
      <c r="H301" s="136"/>
      <c r="I301" s="136"/>
      <c r="J301" s="119"/>
    </row>
    <row r="302" spans="1:10" ht="39.950000000000003" customHeight="1">
      <c r="A302" s="144" t="s">
        <v>938</v>
      </c>
      <c r="B302" s="133" t="s">
        <v>939</v>
      </c>
      <c r="C302" s="133" t="s">
        <v>1222</v>
      </c>
      <c r="D302" s="599">
        <v>0</v>
      </c>
      <c r="E302" s="135" t="s">
        <v>780</v>
      </c>
      <c r="F302" s="153" t="s">
        <v>1228</v>
      </c>
      <c r="G302" s="138"/>
    </row>
    <row r="303" spans="1:10" ht="40.35" customHeight="1">
      <c r="A303" s="162" t="s">
        <v>940</v>
      </c>
      <c r="B303" s="1276" t="s">
        <v>941</v>
      </c>
      <c r="C303" s="1299"/>
      <c r="D303" s="1278"/>
      <c r="E303" s="1278"/>
      <c r="F303" s="1277"/>
      <c r="G303" s="1279"/>
      <c r="H303" s="295">
        <f>SUM(D304:D305)</f>
        <v>0</v>
      </c>
      <c r="I303" s="295">
        <f>COUNT(D304:D305)*2</f>
        <v>4</v>
      </c>
      <c r="J303" s="295">
        <f>H303*100/I303</f>
        <v>0</v>
      </c>
    </row>
    <row r="304" spans="1:10" ht="56.1" customHeight="1">
      <c r="A304" s="144" t="s">
        <v>943</v>
      </c>
      <c r="B304" s="153" t="s">
        <v>944</v>
      </c>
      <c r="C304" s="220" t="s">
        <v>1241</v>
      </c>
      <c r="D304" s="597">
        <v>0</v>
      </c>
      <c r="E304" s="135" t="s">
        <v>264</v>
      </c>
      <c r="F304" s="139" t="s">
        <v>4556</v>
      </c>
      <c r="G304" s="138"/>
    </row>
    <row r="305" spans="1:10" ht="30" customHeight="1">
      <c r="A305" s="144" t="s">
        <v>945</v>
      </c>
      <c r="B305" s="153" t="s">
        <v>946</v>
      </c>
      <c r="C305" s="153" t="s">
        <v>2507</v>
      </c>
      <c r="D305" s="597">
        <v>0</v>
      </c>
      <c r="E305" s="135" t="s">
        <v>264</v>
      </c>
      <c r="F305" s="137" t="s">
        <v>2875</v>
      </c>
      <c r="G305" s="138"/>
    </row>
    <row r="306" spans="1:10" ht="40.35" customHeight="1">
      <c r="A306" s="162" t="s">
        <v>948</v>
      </c>
      <c r="B306" s="1276" t="s">
        <v>949</v>
      </c>
      <c r="C306" s="1277"/>
      <c r="D306" s="1278"/>
      <c r="E306" s="1278"/>
      <c r="F306" s="1277"/>
      <c r="G306" s="1279"/>
      <c r="H306" s="295">
        <f>SUM(D307:D309)</f>
        <v>0</v>
      </c>
      <c r="I306" s="295">
        <f>COUNT(D307:D309)*2</f>
        <v>6</v>
      </c>
      <c r="J306" s="295">
        <f>H306*100/I306</f>
        <v>0</v>
      </c>
    </row>
    <row r="307" spans="1:10" ht="30" customHeight="1">
      <c r="A307" s="144" t="s">
        <v>955</v>
      </c>
      <c r="B307" s="221" t="s">
        <v>956</v>
      </c>
      <c r="C307" s="137" t="s">
        <v>4557</v>
      </c>
      <c r="D307" s="597">
        <v>0</v>
      </c>
      <c r="E307" s="135" t="s">
        <v>667</v>
      </c>
      <c r="F307" s="139" t="s">
        <v>4558</v>
      </c>
      <c r="G307" s="138"/>
    </row>
    <row r="308" spans="1:10" ht="30" customHeight="1">
      <c r="A308" s="144" t="s">
        <v>959</v>
      </c>
      <c r="B308" s="221" t="s">
        <v>960</v>
      </c>
      <c r="C308" s="153" t="s">
        <v>962</v>
      </c>
      <c r="D308" s="597">
        <v>0</v>
      </c>
      <c r="E308" s="135" t="s">
        <v>137</v>
      </c>
      <c r="F308" s="139" t="s">
        <v>4559</v>
      </c>
      <c r="G308" s="138"/>
    </row>
    <row r="309" spans="1:10" ht="30" customHeight="1">
      <c r="A309" s="144"/>
      <c r="B309" s="221"/>
      <c r="C309" s="153" t="s">
        <v>4560</v>
      </c>
      <c r="D309" s="597">
        <v>0</v>
      </c>
      <c r="E309" s="135" t="s">
        <v>667</v>
      </c>
      <c r="F309" s="139" t="s">
        <v>4559</v>
      </c>
      <c r="G309" s="138"/>
    </row>
    <row r="310" spans="1:10" ht="40.35" customHeight="1">
      <c r="A310" s="162" t="s">
        <v>965</v>
      </c>
      <c r="B310" s="1276" t="s">
        <v>966</v>
      </c>
      <c r="C310" s="1277"/>
      <c r="D310" s="1278"/>
      <c r="E310" s="1278"/>
      <c r="F310" s="1277"/>
      <c r="G310" s="1279"/>
      <c r="H310" s="295">
        <f>SUM(D311:D317)</f>
        <v>0</v>
      </c>
      <c r="I310" s="295">
        <f>COUNT(D311:D317)*2</f>
        <v>14</v>
      </c>
      <c r="J310" s="295">
        <f>H310*100/I310</f>
        <v>0</v>
      </c>
    </row>
    <row r="311" spans="1:10" ht="60" customHeight="1">
      <c r="A311" s="144" t="s">
        <v>967</v>
      </c>
      <c r="B311" s="158" t="s">
        <v>968</v>
      </c>
      <c r="C311" s="222" t="s">
        <v>1271</v>
      </c>
      <c r="D311" s="597">
        <v>0</v>
      </c>
      <c r="E311" s="223" t="s">
        <v>87</v>
      </c>
      <c r="F311" s="153" t="s">
        <v>2517</v>
      </c>
      <c r="G311" s="138"/>
    </row>
    <row r="312" spans="1:10" ht="110.1" customHeight="1">
      <c r="A312" s="144"/>
      <c r="B312" s="158"/>
      <c r="C312" s="222" t="s">
        <v>4561</v>
      </c>
      <c r="D312" s="603">
        <v>0</v>
      </c>
      <c r="E312" s="171" t="s">
        <v>137</v>
      </c>
      <c r="F312" s="171" t="s">
        <v>4562</v>
      </c>
      <c r="G312" s="143"/>
    </row>
    <row r="313" spans="1:10" ht="63" customHeight="1">
      <c r="A313" s="144" t="s">
        <v>969</v>
      </c>
      <c r="B313" s="158" t="s">
        <v>970</v>
      </c>
      <c r="C313" s="133" t="s">
        <v>971</v>
      </c>
      <c r="D313" s="597">
        <v>0</v>
      </c>
      <c r="E313" s="223" t="s">
        <v>667</v>
      </c>
      <c r="F313" s="139" t="s">
        <v>4563</v>
      </c>
      <c r="G313" s="138"/>
    </row>
    <row r="314" spans="1:10" ht="45" customHeight="1">
      <c r="A314" s="144"/>
      <c r="B314" s="158"/>
      <c r="C314" s="153" t="s">
        <v>973</v>
      </c>
      <c r="D314" s="597">
        <v>0</v>
      </c>
      <c r="E314" s="223" t="s">
        <v>780</v>
      </c>
      <c r="F314" s="139" t="s">
        <v>4564</v>
      </c>
      <c r="G314" s="138"/>
    </row>
    <row r="315" spans="1:10" ht="75" customHeight="1">
      <c r="A315" s="144" t="s">
        <v>974</v>
      </c>
      <c r="B315" s="158" t="s">
        <v>975</v>
      </c>
      <c r="C315" s="224" t="s">
        <v>976</v>
      </c>
      <c r="D315" s="599">
        <v>0</v>
      </c>
      <c r="E315" s="135" t="s">
        <v>264</v>
      </c>
      <c r="F315" s="153" t="s">
        <v>4565</v>
      </c>
      <c r="G315" s="138"/>
    </row>
    <row r="316" spans="1:10" ht="63" customHeight="1">
      <c r="A316" s="144"/>
      <c r="B316" s="158"/>
      <c r="C316" s="171" t="s">
        <v>982</v>
      </c>
      <c r="D316" s="603">
        <v>0</v>
      </c>
      <c r="E316" s="171" t="s">
        <v>780</v>
      </c>
      <c r="F316" s="171" t="s">
        <v>4566</v>
      </c>
      <c r="G316" s="138"/>
    </row>
    <row r="317" spans="1:10" ht="63" customHeight="1">
      <c r="A317" s="144" t="s">
        <v>983</v>
      </c>
      <c r="B317" s="158" t="s">
        <v>984</v>
      </c>
      <c r="C317" s="147" t="s">
        <v>4567</v>
      </c>
      <c r="D317" s="599">
        <v>0</v>
      </c>
      <c r="E317" s="135" t="s">
        <v>137</v>
      </c>
      <c r="F317" s="153" t="s">
        <v>4568</v>
      </c>
      <c r="G317" s="138"/>
    </row>
    <row r="318" spans="1:10" ht="31.5" hidden="1" customHeight="1">
      <c r="A318" s="132" t="s">
        <v>987</v>
      </c>
      <c r="B318" s="158" t="s">
        <v>988</v>
      </c>
      <c r="C318" s="134"/>
      <c r="D318" s="134"/>
      <c r="E318" s="135"/>
      <c r="F318" s="134"/>
      <c r="G318" s="134"/>
      <c r="H318" s="136"/>
      <c r="I318" s="136"/>
      <c r="J318" s="119"/>
    </row>
    <row r="319" spans="1:10" ht="40.35" customHeight="1">
      <c r="A319" s="162" t="s">
        <v>991</v>
      </c>
      <c r="B319" s="1276" t="s">
        <v>992</v>
      </c>
      <c r="C319" s="1277"/>
      <c r="D319" s="1278"/>
      <c r="E319" s="1278"/>
      <c r="F319" s="1277"/>
      <c r="G319" s="1279"/>
      <c r="H319" s="295">
        <f>SUM(D320:D328)</f>
        <v>0</v>
      </c>
      <c r="I319" s="295">
        <f>COUNT(D320:D328)*2</f>
        <v>16</v>
      </c>
      <c r="J319" s="295">
        <f>H319*100/I319</f>
        <v>0</v>
      </c>
    </row>
    <row r="320" spans="1:10" ht="47.25" customHeight="1">
      <c r="A320" s="144" t="s">
        <v>996</v>
      </c>
      <c r="B320" s="133" t="s">
        <v>997</v>
      </c>
      <c r="C320" s="139" t="s">
        <v>2904</v>
      </c>
      <c r="D320" s="597">
        <v>0</v>
      </c>
      <c r="E320" s="135" t="s">
        <v>667</v>
      </c>
      <c r="F320" s="137" t="s">
        <v>2905</v>
      </c>
      <c r="G320" s="138"/>
    </row>
    <row r="321" spans="1:10" ht="47.25" customHeight="1">
      <c r="A321" s="144" t="s">
        <v>999</v>
      </c>
      <c r="B321" s="133" t="s">
        <v>1000</v>
      </c>
      <c r="C321" s="153" t="s">
        <v>4569</v>
      </c>
      <c r="D321" s="597">
        <v>0</v>
      </c>
      <c r="E321" s="135" t="s">
        <v>667</v>
      </c>
      <c r="F321" s="153" t="s">
        <v>1330</v>
      </c>
      <c r="G321" s="138"/>
    </row>
    <row r="322" spans="1:10" ht="31.5" hidden="1" customHeight="1">
      <c r="A322" s="132" t="s">
        <v>1002</v>
      </c>
      <c r="B322" s="133" t="s">
        <v>1003</v>
      </c>
      <c r="C322" s="153"/>
      <c r="D322" s="134"/>
      <c r="E322" s="135"/>
      <c r="F322" s="153"/>
      <c r="G322" s="134"/>
      <c r="H322" s="136"/>
      <c r="I322" s="136"/>
      <c r="J322" s="119"/>
    </row>
    <row r="323" spans="1:10" ht="114" customHeight="1">
      <c r="A323" s="144" t="s">
        <v>1004</v>
      </c>
      <c r="B323" s="211" t="s">
        <v>1005</v>
      </c>
      <c r="C323" s="137" t="s">
        <v>2909</v>
      </c>
      <c r="D323" s="597">
        <v>0</v>
      </c>
      <c r="E323" s="135" t="s">
        <v>667</v>
      </c>
      <c r="F323" s="139" t="s">
        <v>2910</v>
      </c>
      <c r="G323" s="138"/>
    </row>
    <row r="324" spans="1:10" ht="87.95" customHeight="1">
      <c r="A324" s="144"/>
      <c r="B324" s="211"/>
      <c r="C324" s="137" t="s">
        <v>4570</v>
      </c>
      <c r="D324" s="597">
        <v>0</v>
      </c>
      <c r="E324" s="135" t="s">
        <v>667</v>
      </c>
      <c r="F324" s="139" t="s">
        <v>4571</v>
      </c>
      <c r="G324" s="138"/>
    </row>
    <row r="325" spans="1:10" ht="30.95" customHeight="1">
      <c r="A325" s="144" t="s">
        <v>1007</v>
      </c>
      <c r="B325" s="158" t="s">
        <v>1008</v>
      </c>
      <c r="C325" s="137" t="s">
        <v>2528</v>
      </c>
      <c r="D325" s="597">
        <v>0</v>
      </c>
      <c r="E325" s="135" t="s">
        <v>225</v>
      </c>
      <c r="F325" s="137" t="s">
        <v>4572</v>
      </c>
      <c r="G325" s="138"/>
    </row>
    <row r="326" spans="1:10" ht="45" customHeight="1">
      <c r="A326" s="144" t="s">
        <v>1010</v>
      </c>
      <c r="B326" s="158" t="s">
        <v>1011</v>
      </c>
      <c r="C326" s="137" t="s">
        <v>2268</v>
      </c>
      <c r="D326" s="597">
        <v>0</v>
      </c>
      <c r="E326" s="135" t="s">
        <v>667</v>
      </c>
      <c r="F326" s="139" t="s">
        <v>2913</v>
      </c>
      <c r="G326" s="138"/>
    </row>
    <row r="327" spans="1:10" ht="30" customHeight="1">
      <c r="A327" s="144"/>
      <c r="B327" s="158"/>
      <c r="C327" s="139" t="s">
        <v>1014</v>
      </c>
      <c r="D327" s="597">
        <v>0</v>
      </c>
      <c r="E327" s="135" t="s">
        <v>667</v>
      </c>
      <c r="F327" s="139" t="s">
        <v>4573</v>
      </c>
      <c r="G327" s="138"/>
    </row>
    <row r="328" spans="1:10" ht="47.25" customHeight="1">
      <c r="A328" s="144" t="s">
        <v>1015</v>
      </c>
      <c r="B328" s="158" t="s">
        <v>1016</v>
      </c>
      <c r="C328" s="225" t="s">
        <v>2424</v>
      </c>
      <c r="D328" s="597">
        <v>0</v>
      </c>
      <c r="E328" s="135" t="s">
        <v>667</v>
      </c>
      <c r="F328" s="139" t="s">
        <v>4574</v>
      </c>
      <c r="G328" s="138"/>
    </row>
    <row r="329" spans="1:10" ht="40.35" hidden="1" customHeight="1">
      <c r="A329" s="213" t="s">
        <v>1018</v>
      </c>
      <c r="B329" s="1276" t="s">
        <v>1019</v>
      </c>
      <c r="C329" s="1278"/>
      <c r="D329" s="1278"/>
      <c r="E329" s="1278"/>
      <c r="F329" s="1278"/>
      <c r="G329" s="1279"/>
      <c r="H329" s="136"/>
      <c r="I329" s="136"/>
      <c r="J329" s="119"/>
    </row>
    <row r="330" spans="1:10" ht="31.5" hidden="1" customHeight="1">
      <c r="A330" s="132" t="s">
        <v>1022</v>
      </c>
      <c r="B330" s="133" t="s">
        <v>1023</v>
      </c>
      <c r="C330" s="134"/>
      <c r="D330" s="134"/>
      <c r="E330" s="135"/>
      <c r="F330" s="134"/>
      <c r="G330" s="134"/>
      <c r="H330" s="136"/>
      <c r="I330" s="136"/>
      <c r="J330" s="119"/>
    </row>
    <row r="331" spans="1:10" ht="47.25" hidden="1" customHeight="1">
      <c r="A331" s="132" t="s">
        <v>1024</v>
      </c>
      <c r="B331" s="133" t="s">
        <v>1025</v>
      </c>
      <c r="C331" s="134"/>
      <c r="D331" s="134"/>
      <c r="E331" s="135"/>
      <c r="F331" s="134"/>
      <c r="G331" s="134"/>
      <c r="H331" s="136"/>
      <c r="I331" s="136"/>
      <c r="J331" s="119"/>
    </row>
    <row r="332" spans="1:10" ht="31.5" hidden="1" customHeight="1">
      <c r="A332" s="132" t="s">
        <v>1027</v>
      </c>
      <c r="B332" s="133" t="s">
        <v>1028</v>
      </c>
      <c r="C332" s="134"/>
      <c r="D332" s="134"/>
      <c r="E332" s="135"/>
      <c r="F332" s="134"/>
      <c r="G332" s="134"/>
      <c r="H332" s="136"/>
      <c r="I332" s="136"/>
      <c r="J332" s="119"/>
    </row>
    <row r="333" spans="1:10" ht="63" hidden="1" customHeight="1">
      <c r="A333" s="132" t="s">
        <v>1029</v>
      </c>
      <c r="B333" s="133" t="s">
        <v>1030</v>
      </c>
      <c r="C333" s="134"/>
      <c r="D333" s="134"/>
      <c r="E333" s="135"/>
      <c r="F333" s="134"/>
      <c r="G333" s="134"/>
      <c r="H333" s="136"/>
      <c r="I333" s="136"/>
      <c r="J333" s="119"/>
    </row>
    <row r="334" spans="1:10" ht="40.35" hidden="1" customHeight="1">
      <c r="A334" s="213" t="s">
        <v>1031</v>
      </c>
      <c r="B334" s="1276" t="s">
        <v>1032</v>
      </c>
      <c r="C334" s="1278"/>
      <c r="D334" s="1278"/>
      <c r="E334" s="1278"/>
      <c r="F334" s="1278"/>
      <c r="G334" s="1279"/>
      <c r="H334" s="136"/>
      <c r="I334" s="136"/>
      <c r="J334" s="119"/>
    </row>
    <row r="335" spans="1:10" ht="60" hidden="1" customHeight="1">
      <c r="A335" s="132" t="s">
        <v>1033</v>
      </c>
      <c r="B335" s="139" t="s">
        <v>1034</v>
      </c>
      <c r="C335" s="134"/>
      <c r="D335" s="134"/>
      <c r="E335" s="135"/>
      <c r="F335" s="134"/>
      <c r="G335" s="134"/>
      <c r="H335" s="136"/>
      <c r="I335" s="136"/>
      <c r="J335" s="119"/>
    </row>
    <row r="336" spans="1:10" ht="45" hidden="1" customHeight="1">
      <c r="A336" s="132" t="s">
        <v>1035</v>
      </c>
      <c r="B336" s="139" t="s">
        <v>1036</v>
      </c>
      <c r="C336" s="134"/>
      <c r="D336" s="134"/>
      <c r="E336" s="135"/>
      <c r="F336" s="134"/>
      <c r="G336" s="134"/>
      <c r="H336" s="136"/>
      <c r="I336" s="136"/>
      <c r="J336" s="119"/>
    </row>
    <row r="337" spans="1:10" ht="78.75" hidden="1" customHeight="1">
      <c r="A337" s="132" t="s">
        <v>1037</v>
      </c>
      <c r="B337" s="175" t="s">
        <v>1401</v>
      </c>
      <c r="C337" s="134"/>
      <c r="D337" s="134"/>
      <c r="E337" s="135"/>
      <c r="F337" s="134"/>
      <c r="G337" s="134"/>
      <c r="H337" s="136"/>
      <c r="I337" s="136"/>
      <c r="J337" s="119"/>
    </row>
    <row r="338" spans="1:10" ht="40.35" customHeight="1">
      <c r="A338" s="162" t="s">
        <v>1039</v>
      </c>
      <c r="B338" s="1276" t="s">
        <v>1040</v>
      </c>
      <c r="C338" s="1277"/>
      <c r="D338" s="1278"/>
      <c r="E338" s="1278"/>
      <c r="F338" s="1277"/>
      <c r="G338" s="1279"/>
      <c r="H338" s="295">
        <f>SUM(D341)</f>
        <v>0</v>
      </c>
      <c r="I338" s="295">
        <f>COUNT(D341)*2</f>
        <v>2</v>
      </c>
      <c r="J338" s="295">
        <f>H338*100/I338</f>
        <v>0</v>
      </c>
    </row>
    <row r="339" spans="1:10" ht="31.5" hidden="1" customHeight="1">
      <c r="A339" s="132" t="s">
        <v>1042</v>
      </c>
      <c r="B339" s="133" t="s">
        <v>1043</v>
      </c>
      <c r="C339" s="134"/>
      <c r="D339" s="134"/>
      <c r="E339" s="135"/>
      <c r="F339" s="134"/>
      <c r="G339" s="134"/>
      <c r="H339" s="136"/>
      <c r="I339" s="136"/>
      <c r="J339" s="119"/>
    </row>
    <row r="340" spans="1:10" ht="31.5" hidden="1" customHeight="1">
      <c r="A340" s="132" t="s">
        <v>1044</v>
      </c>
      <c r="B340" s="133" t="s">
        <v>1045</v>
      </c>
      <c r="C340" s="134"/>
      <c r="D340" s="134"/>
      <c r="E340" s="135"/>
      <c r="F340" s="134"/>
      <c r="G340" s="134"/>
      <c r="H340" s="136"/>
      <c r="I340" s="136"/>
      <c r="J340" s="119"/>
    </row>
    <row r="341" spans="1:10" ht="65.25" customHeight="1">
      <c r="A341" s="144" t="s">
        <v>1046</v>
      </c>
      <c r="B341" s="133" t="s">
        <v>1047</v>
      </c>
      <c r="C341" s="153" t="s">
        <v>4575</v>
      </c>
      <c r="D341" s="597">
        <v>0</v>
      </c>
      <c r="E341" s="210" t="s">
        <v>137</v>
      </c>
      <c r="F341" s="139" t="s">
        <v>4576</v>
      </c>
      <c r="G341" s="138"/>
    </row>
    <row r="342" spans="1:10" ht="63" hidden="1" customHeight="1">
      <c r="A342" s="132" t="s">
        <v>1050</v>
      </c>
      <c r="B342" s="211" t="s">
        <v>1051</v>
      </c>
      <c r="C342" s="134"/>
      <c r="D342" s="134"/>
      <c r="E342" s="135"/>
      <c r="F342" s="134"/>
      <c r="G342" s="134"/>
      <c r="H342" s="136"/>
      <c r="I342" s="136"/>
      <c r="J342" s="119"/>
    </row>
    <row r="343" spans="1:10" ht="31.5" hidden="1" customHeight="1">
      <c r="A343" s="132" t="s">
        <v>1052</v>
      </c>
      <c r="B343" s="133" t="s">
        <v>1053</v>
      </c>
      <c r="C343" s="134"/>
      <c r="D343" s="134"/>
      <c r="E343" s="135"/>
      <c r="F343" s="134"/>
      <c r="G343" s="134"/>
      <c r="H343" s="136"/>
      <c r="I343" s="136"/>
      <c r="J343" s="119"/>
    </row>
    <row r="344" spans="1:10" ht="40.35" customHeight="1">
      <c r="A344" s="162" t="s">
        <v>1054</v>
      </c>
      <c r="B344" s="1276" t="s">
        <v>1055</v>
      </c>
      <c r="C344" s="1277"/>
      <c r="D344" s="1278"/>
      <c r="E344" s="1278"/>
      <c r="F344" s="1277"/>
      <c r="G344" s="1279"/>
      <c r="H344" s="295">
        <f>SUM(D345:D347)</f>
        <v>0</v>
      </c>
      <c r="I344" s="295">
        <f>COUNT(D345:D347)*2</f>
        <v>4</v>
      </c>
      <c r="J344" s="295">
        <f>H344*100/I344</f>
        <v>0</v>
      </c>
    </row>
    <row r="345" spans="1:10" ht="31.5" customHeight="1">
      <c r="A345" s="144" t="s">
        <v>1056</v>
      </c>
      <c r="B345" s="175" t="s">
        <v>1057</v>
      </c>
      <c r="C345" s="153" t="s">
        <v>1058</v>
      </c>
      <c r="D345" s="597">
        <v>0</v>
      </c>
      <c r="E345" s="135" t="s">
        <v>183</v>
      </c>
      <c r="F345" s="139" t="s">
        <v>4577</v>
      </c>
      <c r="G345" s="143"/>
    </row>
    <row r="346" spans="1:10" ht="31.5" hidden="1" customHeight="1">
      <c r="A346" s="132" t="s">
        <v>1060</v>
      </c>
      <c r="B346" s="175" t="s">
        <v>1061</v>
      </c>
      <c r="C346" s="134"/>
      <c r="D346" s="134"/>
      <c r="E346" s="135"/>
      <c r="F346" s="134"/>
      <c r="G346" s="134"/>
      <c r="H346" s="136"/>
      <c r="I346" s="136"/>
      <c r="J346" s="119"/>
    </row>
    <row r="347" spans="1:10" ht="45" customHeight="1">
      <c r="A347" s="144" t="s">
        <v>1062</v>
      </c>
      <c r="B347" s="175" t="s">
        <v>1063</v>
      </c>
      <c r="C347" s="137" t="s">
        <v>2931</v>
      </c>
      <c r="D347" s="597">
        <v>0</v>
      </c>
      <c r="E347" s="135" t="s">
        <v>137</v>
      </c>
      <c r="F347" s="139" t="s">
        <v>4578</v>
      </c>
      <c r="G347" s="138"/>
    </row>
    <row r="348" spans="1:10" ht="40.35" customHeight="1">
      <c r="A348" s="162" t="s">
        <v>1065</v>
      </c>
      <c r="B348" s="1276" t="s">
        <v>1066</v>
      </c>
      <c r="C348" s="1277"/>
      <c r="D348" s="1278"/>
      <c r="E348" s="1278"/>
      <c r="F348" s="1277"/>
      <c r="G348" s="1279"/>
      <c r="H348" s="295">
        <f>SUM(D356:D360)</f>
        <v>0</v>
      </c>
      <c r="I348" s="295">
        <f>COUNT(D356:D360)*2</f>
        <v>10</v>
      </c>
      <c r="J348" s="295">
        <f>H348*100/I348</f>
        <v>0</v>
      </c>
    </row>
    <row r="349" spans="1:10" ht="31.5" hidden="1" customHeight="1">
      <c r="A349" s="132" t="s">
        <v>1067</v>
      </c>
      <c r="B349" s="175" t="s">
        <v>1068</v>
      </c>
      <c r="C349" s="134"/>
      <c r="D349" s="134"/>
      <c r="E349" s="135"/>
      <c r="F349" s="134"/>
      <c r="G349" s="134"/>
      <c r="H349" s="136"/>
      <c r="I349" s="136"/>
      <c r="J349" s="119"/>
    </row>
    <row r="350" spans="1:10" ht="31.5" hidden="1" customHeight="1">
      <c r="A350" s="132" t="s">
        <v>1069</v>
      </c>
      <c r="B350" s="175" t="s">
        <v>1070</v>
      </c>
      <c r="C350" s="134"/>
      <c r="D350" s="134"/>
      <c r="E350" s="135"/>
      <c r="F350" s="134"/>
      <c r="G350" s="134"/>
      <c r="H350" s="136"/>
      <c r="I350" s="136"/>
      <c r="J350" s="119"/>
    </row>
    <row r="351" spans="1:10" ht="31.5" hidden="1" customHeight="1">
      <c r="A351" s="132" t="s">
        <v>1071</v>
      </c>
      <c r="B351" s="175" t="s">
        <v>1072</v>
      </c>
      <c r="C351" s="134"/>
      <c r="D351" s="134"/>
      <c r="E351" s="135"/>
      <c r="F351" s="134"/>
      <c r="G351" s="134"/>
      <c r="H351" s="136"/>
      <c r="I351" s="136"/>
      <c r="J351" s="119"/>
    </row>
    <row r="352" spans="1:10" ht="31.5" hidden="1" customHeight="1">
      <c r="A352" s="132" t="s">
        <v>1074</v>
      </c>
      <c r="B352" s="175" t="s">
        <v>1075</v>
      </c>
      <c r="C352" s="134"/>
      <c r="D352" s="134"/>
      <c r="E352" s="135"/>
      <c r="F352" s="134"/>
      <c r="G352" s="134"/>
      <c r="H352" s="136"/>
      <c r="I352" s="136"/>
      <c r="J352" s="119"/>
    </row>
    <row r="353" spans="1:10" ht="47.25" hidden="1" customHeight="1">
      <c r="A353" s="132" t="s">
        <v>1076</v>
      </c>
      <c r="B353" s="175" t="s">
        <v>1077</v>
      </c>
      <c r="C353" s="134"/>
      <c r="D353" s="134"/>
      <c r="E353" s="135"/>
      <c r="F353" s="134"/>
      <c r="G353" s="134"/>
      <c r="H353" s="136"/>
      <c r="I353" s="136"/>
      <c r="J353" s="119"/>
    </row>
    <row r="354" spans="1:10" ht="31.5" hidden="1" customHeight="1">
      <c r="A354" s="132" t="s">
        <v>1080</v>
      </c>
      <c r="B354" s="175" t="s">
        <v>1081</v>
      </c>
      <c r="C354" s="134"/>
      <c r="D354" s="134"/>
      <c r="E354" s="135"/>
      <c r="F354" s="134"/>
      <c r="G354" s="134"/>
      <c r="H354" s="136"/>
      <c r="I354" s="136"/>
      <c r="J354" s="119"/>
    </row>
    <row r="355" spans="1:10" ht="31.5" hidden="1" customHeight="1">
      <c r="A355" s="132" t="s">
        <v>1082</v>
      </c>
      <c r="B355" s="175" t="s">
        <v>1083</v>
      </c>
      <c r="C355" s="134"/>
      <c r="D355" s="134"/>
      <c r="E355" s="135"/>
      <c r="F355" s="134"/>
      <c r="G355" s="134"/>
      <c r="H355" s="136"/>
      <c r="I355" s="136"/>
      <c r="J355" s="119"/>
    </row>
    <row r="356" spans="1:10" ht="66" customHeight="1">
      <c r="A356" s="144" t="s">
        <v>1085</v>
      </c>
      <c r="B356" s="158" t="s">
        <v>1086</v>
      </c>
      <c r="C356" s="140" t="s">
        <v>2940</v>
      </c>
      <c r="D356" s="600">
        <v>0</v>
      </c>
      <c r="E356" s="135" t="s">
        <v>780</v>
      </c>
      <c r="F356" s="226" t="s">
        <v>4579</v>
      </c>
      <c r="G356" s="138"/>
    </row>
    <row r="357" spans="1:10" ht="31.5" customHeight="1">
      <c r="A357" s="144" t="s">
        <v>1088</v>
      </c>
      <c r="B357" s="158" t="s">
        <v>1089</v>
      </c>
      <c r="C357" s="147" t="s">
        <v>1485</v>
      </c>
      <c r="D357" s="599">
        <v>0</v>
      </c>
      <c r="E357" s="135" t="s">
        <v>667</v>
      </c>
      <c r="F357" s="153" t="s">
        <v>4580</v>
      </c>
      <c r="G357" s="138"/>
    </row>
    <row r="358" spans="1:10" ht="30" customHeight="1">
      <c r="A358" s="144"/>
      <c r="B358" s="158"/>
      <c r="C358" s="147" t="s">
        <v>1486</v>
      </c>
      <c r="D358" s="599">
        <v>0</v>
      </c>
      <c r="E358" s="135" t="s">
        <v>87</v>
      </c>
      <c r="F358" s="153" t="s">
        <v>4581</v>
      </c>
      <c r="G358" s="138"/>
    </row>
    <row r="359" spans="1:10" ht="77.099999999999994" customHeight="1">
      <c r="A359" s="144"/>
      <c r="B359" s="158"/>
      <c r="C359" s="147" t="s">
        <v>4582</v>
      </c>
      <c r="D359" s="599">
        <v>0</v>
      </c>
      <c r="E359" s="135" t="s">
        <v>667</v>
      </c>
      <c r="F359" s="153" t="s">
        <v>4583</v>
      </c>
      <c r="G359" s="138"/>
    </row>
    <row r="360" spans="1:10" ht="60" customHeight="1">
      <c r="A360" s="144" t="s">
        <v>1090</v>
      </c>
      <c r="B360" s="158" t="s">
        <v>1091</v>
      </c>
      <c r="C360" s="137" t="s">
        <v>1500</v>
      </c>
      <c r="D360" s="600">
        <v>0</v>
      </c>
      <c r="E360" s="135" t="s">
        <v>667</v>
      </c>
      <c r="F360" s="139" t="s">
        <v>4584</v>
      </c>
      <c r="G360" s="138"/>
    </row>
    <row r="361" spans="1:10" ht="40.35" customHeight="1">
      <c r="A361" s="162" t="s">
        <v>1093</v>
      </c>
      <c r="B361" s="1276" t="s">
        <v>1094</v>
      </c>
      <c r="C361" s="1277"/>
      <c r="D361" s="1278"/>
      <c r="E361" s="1278"/>
      <c r="F361" s="1277"/>
      <c r="G361" s="1279"/>
      <c r="H361" s="295">
        <f>SUM(D362:D373)</f>
        <v>0</v>
      </c>
      <c r="I361" s="295">
        <f>COUNT(D362:D373)*2</f>
        <v>24</v>
      </c>
      <c r="J361" s="295">
        <f>H361*100/I361</f>
        <v>0</v>
      </c>
    </row>
    <row r="362" spans="1:10" ht="43.5" customHeight="1">
      <c r="A362" s="144" t="s">
        <v>1096</v>
      </c>
      <c r="B362" s="175" t="s">
        <v>1097</v>
      </c>
      <c r="C362" s="137" t="s">
        <v>2955</v>
      </c>
      <c r="D362" s="597">
        <v>0</v>
      </c>
      <c r="E362" s="135" t="s">
        <v>780</v>
      </c>
      <c r="F362" s="137" t="s">
        <v>2956</v>
      </c>
      <c r="G362" s="138"/>
    </row>
    <row r="363" spans="1:10" ht="109.5" customHeight="1">
      <c r="A363" s="144"/>
      <c r="B363" s="175"/>
      <c r="C363" s="137" t="s">
        <v>4585</v>
      </c>
      <c r="D363" s="597">
        <v>0</v>
      </c>
      <c r="E363" s="135" t="s">
        <v>780</v>
      </c>
      <c r="F363" s="137" t="s">
        <v>4586</v>
      </c>
      <c r="G363" s="138"/>
    </row>
    <row r="364" spans="1:10" ht="45" customHeight="1">
      <c r="A364" s="144" t="s">
        <v>1099</v>
      </c>
      <c r="B364" s="175" t="s">
        <v>1100</v>
      </c>
      <c r="C364" s="137" t="s">
        <v>4587</v>
      </c>
      <c r="D364" s="597">
        <v>0</v>
      </c>
      <c r="E364" s="135" t="s">
        <v>667</v>
      </c>
      <c r="F364" s="153" t="s">
        <v>4588</v>
      </c>
      <c r="G364" s="143"/>
    </row>
    <row r="365" spans="1:10" ht="69.95" customHeight="1">
      <c r="A365" s="144"/>
      <c r="B365" s="175"/>
      <c r="C365" s="137" t="s">
        <v>4589</v>
      </c>
      <c r="D365" s="597">
        <v>0</v>
      </c>
      <c r="E365" s="135" t="s">
        <v>667</v>
      </c>
      <c r="F365" s="153" t="s">
        <v>4590</v>
      </c>
      <c r="G365" s="143"/>
    </row>
    <row r="366" spans="1:10" ht="69.95" customHeight="1">
      <c r="A366" s="144"/>
      <c r="B366" s="175"/>
      <c r="C366" s="137" t="s">
        <v>4591</v>
      </c>
      <c r="D366" s="597">
        <v>0</v>
      </c>
      <c r="E366" s="135" t="s">
        <v>667</v>
      </c>
      <c r="F366" s="153" t="s">
        <v>4592</v>
      </c>
      <c r="G366" s="143"/>
    </row>
    <row r="367" spans="1:10" ht="45" customHeight="1">
      <c r="A367" s="144"/>
      <c r="B367" s="175"/>
      <c r="C367" s="137" t="s">
        <v>2957</v>
      </c>
      <c r="D367" s="597">
        <v>0</v>
      </c>
      <c r="E367" s="135" t="s">
        <v>780</v>
      </c>
      <c r="F367" s="139" t="s">
        <v>4593</v>
      </c>
      <c r="G367" s="143"/>
    </row>
    <row r="368" spans="1:10" ht="45" customHeight="1">
      <c r="A368" s="144"/>
      <c r="B368" s="175"/>
      <c r="C368" s="151" t="s">
        <v>2958</v>
      </c>
      <c r="D368" s="597">
        <v>0</v>
      </c>
      <c r="E368" s="135" t="s">
        <v>667</v>
      </c>
      <c r="F368" s="139" t="s">
        <v>4594</v>
      </c>
      <c r="G368" s="143"/>
    </row>
    <row r="369" spans="1:10" ht="75" customHeight="1">
      <c r="A369" s="144"/>
      <c r="B369" s="175"/>
      <c r="C369" s="151" t="s">
        <v>2959</v>
      </c>
      <c r="D369" s="597">
        <v>0</v>
      </c>
      <c r="E369" s="135" t="s">
        <v>780</v>
      </c>
      <c r="F369" s="139" t="s">
        <v>4595</v>
      </c>
      <c r="G369" s="143"/>
    </row>
    <row r="370" spans="1:10" ht="45" customHeight="1">
      <c r="A370" s="144"/>
      <c r="B370" s="175"/>
      <c r="C370" s="151" t="s">
        <v>2963</v>
      </c>
      <c r="D370" s="597">
        <v>0</v>
      </c>
      <c r="E370" s="135" t="s">
        <v>780</v>
      </c>
      <c r="F370" s="139" t="s">
        <v>4596</v>
      </c>
      <c r="G370" s="143"/>
    </row>
    <row r="371" spans="1:10" ht="45" customHeight="1">
      <c r="A371" s="144"/>
      <c r="B371" s="175"/>
      <c r="C371" s="227" t="s">
        <v>4597</v>
      </c>
      <c r="D371" s="597">
        <v>0</v>
      </c>
      <c r="E371" s="135" t="s">
        <v>667</v>
      </c>
      <c r="F371" s="139" t="s">
        <v>4598</v>
      </c>
      <c r="G371" s="143"/>
    </row>
    <row r="372" spans="1:10" ht="77.099999999999994" customHeight="1">
      <c r="A372" s="144"/>
      <c r="B372" s="175"/>
      <c r="C372" s="227" t="s">
        <v>4599</v>
      </c>
      <c r="D372" s="597">
        <v>0</v>
      </c>
      <c r="E372" s="135" t="s">
        <v>667</v>
      </c>
      <c r="F372" s="139" t="s">
        <v>4600</v>
      </c>
      <c r="G372" s="143"/>
    </row>
    <row r="373" spans="1:10" ht="71.25" customHeight="1">
      <c r="A373" s="144" t="s">
        <v>1101</v>
      </c>
      <c r="B373" s="175" t="s">
        <v>4601</v>
      </c>
      <c r="C373" s="227" t="s">
        <v>2975</v>
      </c>
      <c r="D373" s="597">
        <v>0</v>
      </c>
      <c r="E373" s="135" t="s">
        <v>780</v>
      </c>
      <c r="F373" s="139" t="s">
        <v>4602</v>
      </c>
      <c r="G373" s="143"/>
    </row>
    <row r="374" spans="1:10" ht="40.35" customHeight="1">
      <c r="A374" s="162" t="s">
        <v>1104</v>
      </c>
      <c r="B374" s="1276" t="s">
        <v>1105</v>
      </c>
      <c r="C374" s="1277"/>
      <c r="D374" s="1278"/>
      <c r="E374" s="1278"/>
      <c r="F374" s="1277"/>
      <c r="G374" s="1279"/>
      <c r="H374" s="295">
        <f>SUM(D375:D395)</f>
        <v>0</v>
      </c>
      <c r="I374" s="295">
        <f>COUNT(D375:D395)*2</f>
        <v>42</v>
      </c>
      <c r="J374" s="295">
        <f>H374*100/I374</f>
        <v>0</v>
      </c>
    </row>
    <row r="375" spans="1:10" ht="60" customHeight="1">
      <c r="A375" s="144" t="s">
        <v>1107</v>
      </c>
      <c r="B375" s="175" t="s">
        <v>1108</v>
      </c>
      <c r="C375" s="164" t="s">
        <v>4603</v>
      </c>
      <c r="D375" s="600">
        <v>0</v>
      </c>
      <c r="E375" s="135" t="s">
        <v>780</v>
      </c>
      <c r="F375" s="164" t="s">
        <v>4604</v>
      </c>
      <c r="G375" s="138"/>
    </row>
    <row r="376" spans="1:10" ht="117" customHeight="1">
      <c r="A376" s="144"/>
      <c r="B376" s="175"/>
      <c r="C376" s="164" t="s">
        <v>4605</v>
      </c>
      <c r="D376" s="600">
        <v>0</v>
      </c>
      <c r="E376" s="135" t="s">
        <v>827</v>
      </c>
      <c r="F376" s="164" t="s">
        <v>4606</v>
      </c>
      <c r="G376" s="138"/>
    </row>
    <row r="377" spans="1:10" ht="42.95" customHeight="1">
      <c r="A377" s="144"/>
      <c r="B377" s="175"/>
      <c r="C377" s="164" t="s">
        <v>4607</v>
      </c>
      <c r="D377" s="600">
        <v>0</v>
      </c>
      <c r="E377" s="135" t="s">
        <v>780</v>
      </c>
      <c r="F377" s="164" t="s">
        <v>4608</v>
      </c>
      <c r="G377" s="138"/>
    </row>
    <row r="378" spans="1:10" ht="36.950000000000003" customHeight="1">
      <c r="A378" s="144"/>
      <c r="B378" s="175"/>
      <c r="C378" s="164" t="s">
        <v>4609</v>
      </c>
      <c r="D378" s="597">
        <v>0</v>
      </c>
      <c r="E378" s="135" t="s">
        <v>780</v>
      </c>
      <c r="F378" s="164" t="s">
        <v>4610</v>
      </c>
      <c r="G378" s="138"/>
    </row>
    <row r="379" spans="1:10" ht="42.95" customHeight="1">
      <c r="A379" s="144"/>
      <c r="B379" s="175"/>
      <c r="C379" s="164" t="s">
        <v>4611</v>
      </c>
      <c r="D379" s="597">
        <v>0</v>
      </c>
      <c r="E379" s="135" t="s">
        <v>780</v>
      </c>
      <c r="F379" s="228" t="s">
        <v>4612</v>
      </c>
      <c r="G379" s="138"/>
    </row>
    <row r="380" spans="1:10" ht="31.5" customHeight="1">
      <c r="A380" s="144" t="s">
        <v>1110</v>
      </c>
      <c r="B380" s="175" t="s">
        <v>1111</v>
      </c>
      <c r="C380" s="164" t="s">
        <v>2982</v>
      </c>
      <c r="D380" s="600">
        <v>0</v>
      </c>
      <c r="E380" s="135" t="s">
        <v>780</v>
      </c>
      <c r="F380" s="229" t="s">
        <v>2983</v>
      </c>
      <c r="G380" s="138"/>
    </row>
    <row r="381" spans="1:10" ht="31.5" customHeight="1">
      <c r="A381" s="144"/>
      <c r="B381" s="175"/>
      <c r="C381" s="164" t="s">
        <v>4613</v>
      </c>
      <c r="D381" s="600">
        <v>0</v>
      </c>
      <c r="E381" s="135" t="s">
        <v>780</v>
      </c>
      <c r="F381" s="229" t="s">
        <v>4614</v>
      </c>
      <c r="G381" s="143"/>
    </row>
    <row r="382" spans="1:10" ht="51" customHeight="1">
      <c r="A382" s="144"/>
      <c r="B382" s="175"/>
      <c r="C382" s="164" t="s">
        <v>4615</v>
      </c>
      <c r="D382" s="600">
        <v>0</v>
      </c>
      <c r="E382" s="135" t="s">
        <v>780</v>
      </c>
      <c r="F382" s="229" t="s">
        <v>4616</v>
      </c>
      <c r="G382" s="143"/>
    </row>
    <row r="383" spans="1:10" ht="31.5" customHeight="1">
      <c r="A383" s="144"/>
      <c r="B383" s="175"/>
      <c r="C383" s="164" t="s">
        <v>4617</v>
      </c>
      <c r="D383" s="600">
        <v>0</v>
      </c>
      <c r="E383" s="135" t="s">
        <v>780</v>
      </c>
      <c r="F383" s="229" t="s">
        <v>4618</v>
      </c>
      <c r="G383" s="143"/>
    </row>
    <row r="384" spans="1:10" ht="31.5" customHeight="1">
      <c r="A384" s="144"/>
      <c r="B384" s="175"/>
      <c r="C384" s="164" t="s">
        <v>4619</v>
      </c>
      <c r="D384" s="600">
        <v>0</v>
      </c>
      <c r="E384" s="135" t="s">
        <v>137</v>
      </c>
      <c r="F384" s="229" t="s">
        <v>4620</v>
      </c>
      <c r="G384" s="143"/>
    </row>
    <row r="385" spans="1:10" ht="31.5" customHeight="1">
      <c r="A385" s="144"/>
      <c r="B385" s="175"/>
      <c r="C385" s="164" t="s">
        <v>4621</v>
      </c>
      <c r="D385" s="600">
        <v>0</v>
      </c>
      <c r="E385" s="135" t="s">
        <v>137</v>
      </c>
      <c r="F385" s="229" t="s">
        <v>4622</v>
      </c>
      <c r="G385" s="143"/>
    </row>
    <row r="386" spans="1:10" ht="117" customHeight="1">
      <c r="A386" s="144"/>
      <c r="B386" s="175"/>
      <c r="C386" s="164" t="s">
        <v>4623</v>
      </c>
      <c r="D386" s="600">
        <v>0</v>
      </c>
      <c r="E386" s="135" t="s">
        <v>780</v>
      </c>
      <c r="F386" s="229" t="s">
        <v>4624</v>
      </c>
      <c r="G386" s="143"/>
    </row>
    <row r="387" spans="1:10" ht="90.95" customHeight="1">
      <c r="A387" s="144"/>
      <c r="B387" s="175"/>
      <c r="C387" s="164" t="s">
        <v>4625</v>
      </c>
      <c r="D387" s="600">
        <v>0</v>
      </c>
      <c r="E387" s="135" t="s">
        <v>87</v>
      </c>
      <c r="F387" s="228" t="s">
        <v>4626</v>
      </c>
      <c r="G387" s="143"/>
    </row>
    <row r="388" spans="1:10" ht="45.95" customHeight="1">
      <c r="A388" s="144" t="s">
        <v>1113</v>
      </c>
      <c r="B388" s="145" t="s">
        <v>1114</v>
      </c>
      <c r="C388" s="164" t="s">
        <v>2989</v>
      </c>
      <c r="D388" s="600">
        <v>0</v>
      </c>
      <c r="E388" s="135" t="s">
        <v>780</v>
      </c>
      <c r="F388" s="164" t="s">
        <v>2990</v>
      </c>
      <c r="G388" s="138"/>
    </row>
    <row r="389" spans="1:10" ht="93.75" customHeight="1">
      <c r="A389" s="144"/>
      <c r="B389" s="145"/>
      <c r="C389" s="164" t="s">
        <v>2991</v>
      </c>
      <c r="D389" s="600">
        <v>0</v>
      </c>
      <c r="E389" s="135" t="s">
        <v>780</v>
      </c>
      <c r="F389" s="164" t="s">
        <v>4627</v>
      </c>
      <c r="G389" s="138"/>
    </row>
    <row r="390" spans="1:10" ht="57" customHeight="1">
      <c r="A390" s="144"/>
      <c r="B390" s="145"/>
      <c r="C390" s="229" t="s">
        <v>4628</v>
      </c>
      <c r="D390" s="600">
        <v>0</v>
      </c>
      <c r="E390" s="135" t="s">
        <v>780</v>
      </c>
      <c r="F390" s="229" t="s">
        <v>4629</v>
      </c>
      <c r="G390" s="138"/>
    </row>
    <row r="391" spans="1:10" ht="156" customHeight="1">
      <c r="A391" s="144"/>
      <c r="B391" s="145"/>
      <c r="C391" s="229" t="s">
        <v>2992</v>
      </c>
      <c r="D391" s="600">
        <v>0</v>
      </c>
      <c r="E391" s="135" t="s">
        <v>780</v>
      </c>
      <c r="F391" s="166" t="s">
        <v>4630</v>
      </c>
      <c r="G391" s="141"/>
    </row>
    <row r="392" spans="1:10" ht="72" customHeight="1">
      <c r="A392" s="144"/>
      <c r="B392" s="145"/>
      <c r="C392" s="164" t="s">
        <v>2993</v>
      </c>
      <c r="D392" s="600">
        <v>0</v>
      </c>
      <c r="E392" s="135" t="s">
        <v>780</v>
      </c>
      <c r="F392" s="164" t="s">
        <v>4631</v>
      </c>
      <c r="G392" s="141"/>
    </row>
    <row r="393" spans="1:10" ht="63.75" customHeight="1">
      <c r="A393" s="144" t="s">
        <v>1116</v>
      </c>
      <c r="B393" s="175" t="s">
        <v>1117</v>
      </c>
      <c r="C393" s="164" t="s">
        <v>2994</v>
      </c>
      <c r="D393" s="600">
        <v>0</v>
      </c>
      <c r="E393" s="135" t="s">
        <v>780</v>
      </c>
      <c r="F393" s="229" t="s">
        <v>4632</v>
      </c>
      <c r="G393" s="138"/>
    </row>
    <row r="394" spans="1:10" ht="99" customHeight="1">
      <c r="A394" s="144"/>
      <c r="B394" s="193"/>
      <c r="C394" s="164" t="s">
        <v>2995</v>
      </c>
      <c r="D394" s="600">
        <v>0</v>
      </c>
      <c r="E394" s="135" t="s">
        <v>780</v>
      </c>
      <c r="F394" s="230" t="s">
        <v>2996</v>
      </c>
      <c r="G394" s="138"/>
    </row>
    <row r="395" spans="1:10" ht="78.75" customHeight="1">
      <c r="A395" s="144"/>
      <c r="B395" s="175"/>
      <c r="C395" s="137" t="s">
        <v>4633</v>
      </c>
      <c r="D395" s="600">
        <v>0</v>
      </c>
      <c r="E395" s="135" t="s">
        <v>780</v>
      </c>
      <c r="F395" s="139" t="s">
        <v>4634</v>
      </c>
      <c r="G395" s="138"/>
    </row>
    <row r="396" spans="1:10" ht="40.35" customHeight="1">
      <c r="A396" s="162" t="s">
        <v>1120</v>
      </c>
      <c r="B396" s="1276" t="s">
        <v>1121</v>
      </c>
      <c r="C396" s="1277"/>
      <c r="D396" s="1278"/>
      <c r="E396" s="1278"/>
      <c r="F396" s="1277"/>
      <c r="G396" s="1279"/>
      <c r="H396" s="295">
        <f>SUM(D398)</f>
        <v>0</v>
      </c>
      <c r="I396" s="295">
        <f>COUNT(D398)*2</f>
        <v>2</v>
      </c>
      <c r="J396" s="295">
        <f>H396*100/I396</f>
        <v>0</v>
      </c>
    </row>
    <row r="397" spans="1:10" ht="57" hidden="1" customHeight="1">
      <c r="A397" s="132" t="s">
        <v>1123</v>
      </c>
      <c r="B397" s="133" t="s">
        <v>1124</v>
      </c>
      <c r="C397" s="153"/>
      <c r="D397" s="138"/>
      <c r="E397" s="135"/>
      <c r="F397" s="119"/>
      <c r="G397" s="231"/>
      <c r="H397" s="136"/>
      <c r="I397" s="136"/>
      <c r="J397" s="119"/>
    </row>
    <row r="398" spans="1:10" ht="75" customHeight="1">
      <c r="A398" s="144" t="s">
        <v>1125</v>
      </c>
      <c r="B398" s="133" t="s">
        <v>1126</v>
      </c>
      <c r="C398" s="137" t="s">
        <v>2364</v>
      </c>
      <c r="D398" s="597">
        <v>0</v>
      </c>
      <c r="E398" s="232" t="s">
        <v>667</v>
      </c>
      <c r="F398" s="164" t="s">
        <v>4635</v>
      </c>
      <c r="G398" s="138"/>
    </row>
    <row r="399" spans="1:10" ht="30" hidden="1" customHeight="1">
      <c r="A399" s="132" t="s">
        <v>1127</v>
      </c>
      <c r="B399" s="153" t="s">
        <v>1128</v>
      </c>
      <c r="C399" s="134"/>
      <c r="D399" s="134"/>
      <c r="E399" s="135"/>
      <c r="F399" s="134"/>
      <c r="G399" s="134"/>
      <c r="H399" s="136"/>
      <c r="I399" s="136"/>
      <c r="J399" s="119"/>
    </row>
    <row r="400" spans="1:10" ht="63" hidden="1" customHeight="1">
      <c r="A400" s="132" t="s">
        <v>1129</v>
      </c>
      <c r="B400" s="133" t="s">
        <v>1130</v>
      </c>
      <c r="C400" s="134"/>
      <c r="D400" s="134"/>
      <c r="E400" s="135"/>
      <c r="F400" s="134"/>
      <c r="G400" s="134"/>
      <c r="H400" s="136"/>
      <c r="I400" s="136"/>
      <c r="J400" s="119"/>
    </row>
    <row r="401" spans="1:10" ht="40.35" hidden="1" customHeight="1">
      <c r="A401" s="213" t="s">
        <v>1136</v>
      </c>
      <c r="B401" s="1276" t="s">
        <v>1137</v>
      </c>
      <c r="C401" s="1278"/>
      <c r="D401" s="1278"/>
      <c r="E401" s="1278"/>
      <c r="F401" s="1278"/>
      <c r="G401" s="1279"/>
      <c r="H401" s="136"/>
      <c r="I401" s="136"/>
      <c r="J401" s="119"/>
    </row>
    <row r="402" spans="1:10" ht="47.25" hidden="1" customHeight="1">
      <c r="A402" s="132" t="s">
        <v>1142</v>
      </c>
      <c r="B402" s="175" t="s">
        <v>1143</v>
      </c>
      <c r="C402" s="175"/>
      <c r="D402" s="134"/>
      <c r="E402" s="135"/>
      <c r="F402" s="134"/>
      <c r="G402" s="134"/>
      <c r="H402" s="136"/>
      <c r="I402" s="136"/>
      <c r="J402" s="119"/>
    </row>
    <row r="403" spans="1:10" ht="63" hidden="1" customHeight="1">
      <c r="A403" s="132" t="s">
        <v>1148</v>
      </c>
      <c r="B403" s="175" t="s">
        <v>1149</v>
      </c>
      <c r="C403" s="134"/>
      <c r="D403" s="134"/>
      <c r="E403" s="135"/>
      <c r="F403" s="134"/>
      <c r="G403" s="134"/>
      <c r="H403" s="136"/>
      <c r="I403" s="136"/>
      <c r="J403" s="119"/>
    </row>
    <row r="404" spans="1:10" ht="47.25" hidden="1" customHeight="1">
      <c r="A404" s="132" t="s">
        <v>1170</v>
      </c>
      <c r="B404" s="175" t="s">
        <v>1171</v>
      </c>
      <c r="C404" s="134"/>
      <c r="D404" s="134"/>
      <c r="E404" s="135"/>
      <c r="F404" s="134"/>
      <c r="G404" s="134"/>
      <c r="H404" s="136"/>
      <c r="I404" s="136"/>
      <c r="J404" s="119"/>
    </row>
    <row r="405" spans="1:10" ht="63" hidden="1" customHeight="1">
      <c r="A405" s="132" t="s">
        <v>1175</v>
      </c>
      <c r="B405" s="175" t="s">
        <v>1176</v>
      </c>
      <c r="C405" s="134"/>
      <c r="D405" s="134"/>
      <c r="E405" s="135"/>
      <c r="F405" s="134"/>
      <c r="G405" s="134"/>
      <c r="H405" s="136"/>
      <c r="I405" s="136"/>
      <c r="J405" s="119"/>
    </row>
    <row r="406" spans="1:10" ht="47.25" hidden="1" customHeight="1">
      <c r="A406" s="132" t="s">
        <v>1179</v>
      </c>
      <c r="B406" s="175" t="s">
        <v>1181</v>
      </c>
      <c r="C406" s="134"/>
      <c r="D406" s="134"/>
      <c r="E406" s="135"/>
      <c r="F406" s="134"/>
      <c r="G406" s="134"/>
      <c r="H406" s="136"/>
      <c r="I406" s="136"/>
      <c r="J406" s="119"/>
    </row>
    <row r="407" spans="1:10" ht="56.25" hidden="1" customHeight="1">
      <c r="A407" s="132" t="s">
        <v>1186</v>
      </c>
      <c r="B407" s="139" t="s">
        <v>1187</v>
      </c>
      <c r="C407" s="134"/>
      <c r="D407" s="134"/>
      <c r="E407" s="135"/>
      <c r="F407" s="134"/>
      <c r="G407" s="134"/>
      <c r="H407" s="136"/>
      <c r="I407" s="136"/>
      <c r="J407" s="119"/>
    </row>
    <row r="408" spans="1:10" ht="40.35" customHeight="1">
      <c r="A408" s="162" t="s">
        <v>1202</v>
      </c>
      <c r="B408" s="1276" t="s">
        <v>1204</v>
      </c>
      <c r="C408" s="1277"/>
      <c r="D408" s="1278"/>
      <c r="E408" s="1278"/>
      <c r="F408" s="1277"/>
      <c r="G408" s="1279"/>
      <c r="H408" s="295">
        <f>SUM(D411:D427)</f>
        <v>0</v>
      </c>
      <c r="I408" s="295">
        <f>COUNT(D411:D427)*2</f>
        <v>28</v>
      </c>
      <c r="J408" s="295">
        <f>H408*100/I408</f>
        <v>0</v>
      </c>
    </row>
    <row r="409" spans="1:10" ht="78.75" hidden="1" customHeight="1">
      <c r="A409" s="132" t="s">
        <v>4636</v>
      </c>
      <c r="B409" s="233" t="s">
        <v>4637</v>
      </c>
      <c r="C409" s="134"/>
      <c r="D409" s="134"/>
      <c r="E409" s="135"/>
      <c r="F409" s="134"/>
      <c r="G409" s="134"/>
      <c r="H409" s="136"/>
      <c r="I409" s="136"/>
      <c r="J409" s="119"/>
    </row>
    <row r="410" spans="1:10" ht="78.75" hidden="1" customHeight="1">
      <c r="A410" s="132" t="s">
        <v>4638</v>
      </c>
      <c r="B410" s="233" t="s">
        <v>4639</v>
      </c>
      <c r="C410" s="134"/>
      <c r="D410" s="134"/>
      <c r="E410" s="135"/>
      <c r="F410" s="134"/>
      <c r="G410" s="134"/>
      <c r="H410" s="136"/>
      <c r="I410" s="136"/>
      <c r="J410" s="119"/>
    </row>
    <row r="411" spans="1:10" ht="78.75" customHeight="1">
      <c r="A411" s="144" t="s">
        <v>4640</v>
      </c>
      <c r="B411" s="234" t="s">
        <v>4641</v>
      </c>
      <c r="C411" s="235" t="s">
        <v>4642</v>
      </c>
      <c r="D411" s="605">
        <v>0</v>
      </c>
      <c r="E411" s="155" t="s">
        <v>27</v>
      </c>
      <c r="F411" s="236" t="s">
        <v>4643</v>
      </c>
      <c r="G411" s="134"/>
    </row>
    <row r="412" spans="1:10" ht="78.75" customHeight="1">
      <c r="A412" s="144"/>
      <c r="B412" s="234"/>
      <c r="C412" s="235" t="s">
        <v>4644</v>
      </c>
      <c r="D412" s="605">
        <v>0</v>
      </c>
      <c r="E412" s="155" t="s">
        <v>27</v>
      </c>
      <c r="F412" s="236" t="s">
        <v>4643</v>
      </c>
      <c r="G412" s="134"/>
    </row>
    <row r="413" spans="1:10" ht="78.75" customHeight="1">
      <c r="A413" s="144"/>
      <c r="B413" s="234"/>
      <c r="C413" s="235" t="s">
        <v>4645</v>
      </c>
      <c r="D413" s="605">
        <v>0</v>
      </c>
      <c r="E413" s="155" t="s">
        <v>27</v>
      </c>
      <c r="F413" s="236" t="s">
        <v>4643</v>
      </c>
      <c r="G413" s="134"/>
    </row>
    <row r="414" spans="1:10" ht="78.75" customHeight="1">
      <c r="A414" s="144"/>
      <c r="B414" s="234"/>
      <c r="C414" s="235" t="s">
        <v>4646</v>
      </c>
      <c r="D414" s="605">
        <v>0</v>
      </c>
      <c r="E414" s="155" t="s">
        <v>27</v>
      </c>
      <c r="F414" s="236" t="s">
        <v>4643</v>
      </c>
      <c r="G414" s="134"/>
    </row>
    <row r="415" spans="1:10" ht="92.25" customHeight="1">
      <c r="A415" s="144" t="s">
        <v>1221</v>
      </c>
      <c r="B415" s="175" t="s">
        <v>1213</v>
      </c>
      <c r="C415" s="137" t="s">
        <v>4647</v>
      </c>
      <c r="D415" s="597">
        <v>0</v>
      </c>
      <c r="E415" s="135" t="s">
        <v>137</v>
      </c>
      <c r="F415" s="139" t="s">
        <v>4648</v>
      </c>
      <c r="G415" s="143"/>
    </row>
    <row r="416" spans="1:10" ht="84" customHeight="1">
      <c r="A416" s="144"/>
      <c r="B416" s="175"/>
      <c r="C416" s="137" t="s">
        <v>4649</v>
      </c>
      <c r="D416" s="597">
        <v>0</v>
      </c>
      <c r="E416" s="135" t="s">
        <v>137</v>
      </c>
      <c r="F416" s="139" t="s">
        <v>4650</v>
      </c>
      <c r="G416" s="143"/>
    </row>
    <row r="417" spans="1:10" ht="74.849999999999994" customHeight="1">
      <c r="A417" s="144"/>
      <c r="B417" s="175"/>
      <c r="C417" s="137" t="s">
        <v>3015</v>
      </c>
      <c r="D417" s="597">
        <v>0</v>
      </c>
      <c r="E417" s="135" t="s">
        <v>137</v>
      </c>
      <c r="F417" s="139" t="s">
        <v>3016</v>
      </c>
      <c r="G417" s="143"/>
    </row>
    <row r="418" spans="1:10" ht="45" customHeight="1">
      <c r="A418" s="144"/>
      <c r="B418" s="175"/>
      <c r="C418" s="137" t="s">
        <v>3017</v>
      </c>
      <c r="D418" s="597">
        <v>0</v>
      </c>
      <c r="E418" s="135" t="s">
        <v>137</v>
      </c>
      <c r="F418" s="139" t="s">
        <v>4651</v>
      </c>
      <c r="G418" s="143"/>
    </row>
    <row r="419" spans="1:10" ht="86.1" customHeight="1">
      <c r="A419" s="144" t="s">
        <v>4652</v>
      </c>
      <c r="B419" s="237" t="s">
        <v>4653</v>
      </c>
      <c r="C419" s="238" t="s">
        <v>3018</v>
      </c>
      <c r="D419" s="597">
        <v>0</v>
      </c>
      <c r="E419" s="135" t="s">
        <v>137</v>
      </c>
      <c r="F419" s="153" t="s">
        <v>4654</v>
      </c>
      <c r="G419" s="143"/>
    </row>
    <row r="420" spans="1:10" ht="63" customHeight="1">
      <c r="A420" s="144" t="s">
        <v>4655</v>
      </c>
      <c r="B420" s="237" t="s">
        <v>4656</v>
      </c>
      <c r="C420" s="238" t="s">
        <v>3019</v>
      </c>
      <c r="D420" s="597">
        <v>0</v>
      </c>
      <c r="E420" s="135" t="s">
        <v>137</v>
      </c>
      <c r="F420" s="139" t="s">
        <v>4657</v>
      </c>
      <c r="G420" s="143"/>
    </row>
    <row r="421" spans="1:10" ht="30" customHeight="1">
      <c r="A421" s="144"/>
      <c r="B421" s="177"/>
      <c r="C421" s="238" t="s">
        <v>4658</v>
      </c>
      <c r="D421" s="597">
        <v>0</v>
      </c>
      <c r="E421" s="135" t="s">
        <v>137</v>
      </c>
      <c r="F421" s="139" t="s">
        <v>4659</v>
      </c>
      <c r="G421" s="143"/>
    </row>
    <row r="422" spans="1:10" ht="78.75">
      <c r="A422" s="144" t="s">
        <v>4660</v>
      </c>
      <c r="B422" s="216" t="s">
        <v>4661</v>
      </c>
      <c r="C422" s="239" t="s">
        <v>4662</v>
      </c>
      <c r="D422" s="605">
        <v>0</v>
      </c>
      <c r="E422" s="165" t="s">
        <v>137</v>
      </c>
      <c r="F422" s="165" t="s">
        <v>4663</v>
      </c>
      <c r="G422" s="143"/>
    </row>
    <row r="423" spans="1:10" ht="45">
      <c r="A423" s="144"/>
      <c r="B423" s="216"/>
      <c r="C423" s="239" t="s">
        <v>4664</v>
      </c>
      <c r="D423" s="605">
        <v>0</v>
      </c>
      <c r="E423" s="165" t="s">
        <v>137</v>
      </c>
      <c r="F423" s="165" t="s">
        <v>4663</v>
      </c>
      <c r="G423" s="143"/>
    </row>
    <row r="424" spans="1:10" ht="78.75" hidden="1">
      <c r="A424" s="132" t="s">
        <v>4665</v>
      </c>
      <c r="B424" s="233" t="s">
        <v>4666</v>
      </c>
      <c r="C424" s="134"/>
      <c r="D424" s="134"/>
      <c r="E424" s="134"/>
      <c r="F424" s="134"/>
      <c r="G424" s="143"/>
      <c r="H424" s="136"/>
      <c r="I424" s="136"/>
      <c r="J424" s="119"/>
    </row>
    <row r="425" spans="1:10" ht="124.5" hidden="1" customHeight="1">
      <c r="A425" s="132" t="s">
        <v>4667</v>
      </c>
      <c r="B425" s="237" t="s">
        <v>4668</v>
      </c>
      <c r="C425" s="240"/>
      <c r="D425" s="154"/>
      <c r="E425" s="155"/>
      <c r="F425" s="241"/>
      <c r="G425" s="154"/>
      <c r="H425" s="125"/>
      <c r="I425" s="125"/>
      <c r="J425" s="125"/>
    </row>
    <row r="426" spans="1:10" ht="48" customHeight="1">
      <c r="A426" s="144" t="s">
        <v>4669</v>
      </c>
      <c r="B426" s="237" t="s">
        <v>4670</v>
      </c>
      <c r="C426" s="242" t="s">
        <v>2408</v>
      </c>
      <c r="D426" s="606">
        <v>0</v>
      </c>
      <c r="E426" s="155" t="s">
        <v>137</v>
      </c>
      <c r="F426" s="165" t="s">
        <v>2409</v>
      </c>
      <c r="G426" s="143"/>
    </row>
    <row r="427" spans="1:10" ht="48.75" hidden="1" customHeight="1">
      <c r="A427" s="132" t="s">
        <v>4671</v>
      </c>
      <c r="B427" s="233" t="s">
        <v>4672</v>
      </c>
      <c r="C427" s="242"/>
      <c r="D427" s="243"/>
      <c r="E427" s="155"/>
      <c r="F427" s="165"/>
      <c r="G427" s="143"/>
      <c r="H427" s="136"/>
      <c r="I427" s="136"/>
      <c r="J427" s="119"/>
    </row>
    <row r="428" spans="1:10" ht="40.35" customHeight="1">
      <c r="A428" s="162" t="s">
        <v>1224</v>
      </c>
      <c r="B428" s="1276" t="s">
        <v>1225</v>
      </c>
      <c r="C428" s="1277"/>
      <c r="D428" s="1278"/>
      <c r="E428" s="1278"/>
      <c r="F428" s="1277"/>
      <c r="G428" s="1279"/>
      <c r="H428" s="295">
        <f>SUM(D429:D433)</f>
        <v>0</v>
      </c>
      <c r="I428" s="295">
        <f>COUNT(D429:D433)*2</f>
        <v>6</v>
      </c>
      <c r="J428" s="295">
        <f>H428*100/I428</f>
        <v>0</v>
      </c>
    </row>
    <row r="429" spans="1:10" ht="45" customHeight="1">
      <c r="A429" s="144" t="s">
        <v>1229</v>
      </c>
      <c r="B429" s="175" t="s">
        <v>1230</v>
      </c>
      <c r="C429" s="137" t="s">
        <v>3031</v>
      </c>
      <c r="D429" s="597">
        <v>0</v>
      </c>
      <c r="E429" s="135" t="s">
        <v>137</v>
      </c>
      <c r="F429" s="139" t="s">
        <v>4673</v>
      </c>
      <c r="G429" s="143"/>
    </row>
    <row r="430" spans="1:10" ht="30" customHeight="1">
      <c r="A430" s="144"/>
      <c r="B430" s="175"/>
      <c r="C430" s="244" t="s">
        <v>2413</v>
      </c>
      <c r="D430" s="597">
        <v>0</v>
      </c>
      <c r="E430" s="135" t="s">
        <v>326</v>
      </c>
      <c r="F430" s="139" t="s">
        <v>4674</v>
      </c>
      <c r="G430" s="143"/>
    </row>
    <row r="431" spans="1:10" ht="47.25" hidden="1" customHeight="1">
      <c r="A431" s="132" t="s">
        <v>1232</v>
      </c>
      <c r="B431" s="175" t="s">
        <v>4675</v>
      </c>
      <c r="C431" s="134"/>
      <c r="D431" s="134"/>
      <c r="E431" s="135"/>
      <c r="F431" s="134"/>
      <c r="G431" s="134"/>
      <c r="H431" s="136"/>
      <c r="I431" s="136"/>
      <c r="J431" s="119"/>
    </row>
    <row r="432" spans="1:10" ht="31.5" hidden="1" customHeight="1">
      <c r="A432" s="132" t="s">
        <v>1234</v>
      </c>
      <c r="B432" s="175" t="s">
        <v>1235</v>
      </c>
      <c r="C432" s="134"/>
      <c r="D432" s="134"/>
      <c r="E432" s="135"/>
      <c r="F432" s="134"/>
      <c r="G432" s="134"/>
      <c r="H432" s="136"/>
      <c r="I432" s="136"/>
      <c r="J432" s="119"/>
    </row>
    <row r="433" spans="1:10" ht="31.5" customHeight="1">
      <c r="A433" s="144" t="s">
        <v>1236</v>
      </c>
      <c r="B433" s="175" t="s">
        <v>1237</v>
      </c>
      <c r="C433" s="137" t="s">
        <v>4676</v>
      </c>
      <c r="D433" s="597">
        <v>0</v>
      </c>
      <c r="E433" s="135" t="s">
        <v>137</v>
      </c>
      <c r="F433" s="139" t="s">
        <v>4677</v>
      </c>
      <c r="G433" s="143"/>
    </row>
    <row r="434" spans="1:10" ht="47.25" hidden="1" customHeight="1">
      <c r="A434" s="132" t="s">
        <v>1238</v>
      </c>
      <c r="B434" s="175" t="s">
        <v>4678</v>
      </c>
      <c r="C434" s="134"/>
      <c r="D434" s="134"/>
      <c r="E434" s="135"/>
      <c r="F434" s="134"/>
      <c r="G434" s="134"/>
      <c r="H434" s="136"/>
      <c r="I434" s="136"/>
      <c r="J434" s="119"/>
    </row>
    <row r="435" spans="1:10" ht="40.35" hidden="1" customHeight="1">
      <c r="A435" s="213" t="s">
        <v>1242</v>
      </c>
      <c r="B435" s="1276" t="s">
        <v>1243</v>
      </c>
      <c r="C435" s="1278"/>
      <c r="D435" s="1278"/>
      <c r="E435" s="1278"/>
      <c r="F435" s="1278"/>
      <c r="G435" s="1279"/>
      <c r="H435" s="136"/>
      <c r="I435" s="136"/>
      <c r="J435" s="119"/>
    </row>
    <row r="436" spans="1:10" ht="31.5" hidden="1" customHeight="1">
      <c r="A436" s="132" t="s">
        <v>1248</v>
      </c>
      <c r="B436" s="245" t="s">
        <v>1249</v>
      </c>
      <c r="C436" s="134"/>
      <c r="D436" s="134"/>
      <c r="E436" s="135"/>
      <c r="F436" s="134"/>
      <c r="G436" s="134"/>
      <c r="H436" s="136"/>
      <c r="I436" s="136"/>
      <c r="J436" s="119"/>
    </row>
    <row r="437" spans="1:10" ht="60" hidden="1" customHeight="1">
      <c r="A437" s="132" t="s">
        <v>1291</v>
      </c>
      <c r="B437" s="246" t="s">
        <v>4679</v>
      </c>
      <c r="C437" s="134"/>
      <c r="D437" s="134"/>
      <c r="E437" s="135"/>
      <c r="F437" s="134"/>
      <c r="G437" s="134"/>
      <c r="H437" s="136"/>
      <c r="I437" s="136"/>
      <c r="J437" s="119"/>
    </row>
    <row r="438" spans="1:10" ht="31.5" hidden="1" customHeight="1">
      <c r="A438" s="159" t="s">
        <v>1294</v>
      </c>
      <c r="B438" s="245" t="s">
        <v>1295</v>
      </c>
      <c r="C438" s="134"/>
      <c r="D438" s="134"/>
      <c r="E438" s="135"/>
      <c r="F438" s="134"/>
      <c r="G438" s="134"/>
      <c r="H438" s="136"/>
      <c r="I438" s="136"/>
      <c r="J438" s="119"/>
    </row>
    <row r="439" spans="1:10" ht="47.25" hidden="1" customHeight="1">
      <c r="A439" s="159" t="s">
        <v>1296</v>
      </c>
      <c r="B439" s="233" t="s">
        <v>4680</v>
      </c>
      <c r="C439" s="134"/>
      <c r="D439" s="134"/>
      <c r="E439" s="135"/>
      <c r="F439" s="134"/>
      <c r="G439" s="134"/>
      <c r="H439" s="136"/>
      <c r="I439" s="136"/>
      <c r="J439" s="119"/>
    </row>
    <row r="440" spans="1:10" ht="47.25" hidden="1" customHeight="1">
      <c r="A440" s="214" t="s">
        <v>1298</v>
      </c>
      <c r="B440" s="233" t="s">
        <v>4681</v>
      </c>
      <c r="C440" s="134"/>
      <c r="D440" s="134"/>
      <c r="E440" s="135"/>
      <c r="F440" s="134"/>
      <c r="G440" s="134"/>
      <c r="H440" s="136"/>
      <c r="I440" s="136"/>
      <c r="J440" s="119"/>
    </row>
    <row r="441" spans="1:10" ht="47.25" hidden="1" customHeight="1">
      <c r="A441" s="214" t="s">
        <v>1301</v>
      </c>
      <c r="B441" s="233" t="s">
        <v>4682</v>
      </c>
      <c r="C441" s="134"/>
      <c r="D441" s="134"/>
      <c r="E441" s="135"/>
      <c r="F441" s="134"/>
      <c r="G441" s="134"/>
      <c r="H441" s="136"/>
      <c r="I441" s="136"/>
      <c r="J441" s="119"/>
    </row>
    <row r="442" spans="1:10" ht="31.5" hidden="1" customHeight="1">
      <c r="A442" s="214" t="s">
        <v>1303</v>
      </c>
      <c r="B442" s="216" t="s">
        <v>4683</v>
      </c>
      <c r="C442" s="134"/>
      <c r="D442" s="134"/>
      <c r="E442" s="135"/>
      <c r="F442" s="134"/>
      <c r="G442" s="134"/>
      <c r="H442" s="136"/>
      <c r="I442" s="136"/>
      <c r="J442" s="119"/>
    </row>
    <row r="443" spans="1:10" ht="31.5" hidden="1" customHeight="1">
      <c r="A443" s="214" t="s">
        <v>4684</v>
      </c>
      <c r="B443" s="245" t="s">
        <v>1302</v>
      </c>
      <c r="C443" s="134"/>
      <c r="D443" s="134"/>
      <c r="E443" s="135"/>
      <c r="F443" s="134"/>
      <c r="G443" s="134"/>
      <c r="H443" s="136"/>
      <c r="I443" s="136"/>
      <c r="J443" s="119"/>
    </row>
    <row r="444" spans="1:10" ht="31.5" hidden="1" customHeight="1">
      <c r="A444" s="214" t="s">
        <v>4685</v>
      </c>
      <c r="B444" s="245" t="s">
        <v>1304</v>
      </c>
      <c r="C444" s="134"/>
      <c r="D444" s="134"/>
      <c r="E444" s="135"/>
      <c r="F444" s="134"/>
      <c r="G444" s="134"/>
      <c r="H444" s="136"/>
      <c r="I444" s="136"/>
      <c r="J444" s="119"/>
    </row>
    <row r="445" spans="1:10" ht="31.5" hidden="1" customHeight="1">
      <c r="A445" s="159" t="s">
        <v>4686</v>
      </c>
      <c r="B445" s="233" t="s">
        <v>4687</v>
      </c>
      <c r="C445" s="134"/>
      <c r="D445" s="134"/>
      <c r="E445" s="135"/>
      <c r="F445" s="134"/>
      <c r="G445" s="134"/>
      <c r="H445" s="136"/>
      <c r="I445" s="136"/>
      <c r="J445" s="119"/>
    </row>
    <row r="446" spans="1:10" ht="31.5" hidden="1" customHeight="1">
      <c r="A446" s="159" t="s">
        <v>4688</v>
      </c>
      <c r="B446" s="139" t="s">
        <v>4689</v>
      </c>
      <c r="C446" s="134"/>
      <c r="D446" s="134"/>
      <c r="E446" s="135"/>
      <c r="F446" s="134"/>
      <c r="G446" s="134"/>
      <c r="H446" s="136"/>
      <c r="I446" s="136"/>
      <c r="J446" s="119"/>
    </row>
    <row r="447" spans="1:10" ht="40.35" hidden="1" customHeight="1">
      <c r="A447" s="213" t="s">
        <v>1305</v>
      </c>
      <c r="B447" s="1276" t="s">
        <v>1306</v>
      </c>
      <c r="C447" s="1278"/>
      <c r="D447" s="1278"/>
      <c r="E447" s="1278"/>
      <c r="F447" s="1278"/>
      <c r="G447" s="1279"/>
      <c r="H447" s="136"/>
      <c r="I447" s="136"/>
      <c r="J447" s="119"/>
    </row>
    <row r="448" spans="1:10" ht="31.5" hidden="1" customHeight="1">
      <c r="A448" s="132" t="s">
        <v>1310</v>
      </c>
      <c r="B448" s="145" t="s">
        <v>1311</v>
      </c>
      <c r="C448" s="134"/>
      <c r="D448" s="134"/>
      <c r="E448" s="135"/>
      <c r="F448" s="134"/>
      <c r="G448" s="134"/>
      <c r="H448" s="136"/>
      <c r="I448" s="136"/>
      <c r="J448" s="119"/>
    </row>
    <row r="449" spans="1:10" ht="31.5" hidden="1" customHeight="1">
      <c r="A449" s="132" t="s">
        <v>1313</v>
      </c>
      <c r="B449" s="145" t="s">
        <v>1314</v>
      </c>
      <c r="C449" s="134"/>
      <c r="D449" s="134"/>
      <c r="E449" s="135"/>
      <c r="F449" s="134"/>
      <c r="G449" s="134"/>
      <c r="H449" s="136"/>
      <c r="I449" s="136"/>
      <c r="J449" s="119"/>
    </row>
    <row r="450" spans="1:10" ht="31.5" hidden="1" customHeight="1">
      <c r="A450" s="132" t="s">
        <v>1315</v>
      </c>
      <c r="B450" s="145" t="s">
        <v>1316</v>
      </c>
      <c r="C450" s="134"/>
      <c r="D450" s="134"/>
      <c r="E450" s="135"/>
      <c r="F450" s="134"/>
      <c r="G450" s="134"/>
      <c r="H450" s="136"/>
      <c r="I450" s="136"/>
      <c r="J450" s="119"/>
    </row>
    <row r="451" spans="1:10" ht="31.5" hidden="1" customHeight="1">
      <c r="A451" s="132" t="s">
        <v>1317</v>
      </c>
      <c r="B451" s="145" t="s">
        <v>1318</v>
      </c>
      <c r="C451" s="134"/>
      <c r="D451" s="134"/>
      <c r="E451" s="135"/>
      <c r="F451" s="134"/>
      <c r="G451" s="134"/>
      <c r="H451" s="136"/>
      <c r="I451" s="136"/>
      <c r="J451" s="119"/>
    </row>
    <row r="452" spans="1:10" ht="31.5" hidden="1" customHeight="1">
      <c r="A452" s="132" t="s">
        <v>1319</v>
      </c>
      <c r="B452" s="145" t="s">
        <v>1320</v>
      </c>
      <c r="C452" s="134"/>
      <c r="D452" s="134"/>
      <c r="E452" s="135"/>
      <c r="F452" s="134"/>
      <c r="G452" s="134"/>
      <c r="H452" s="136"/>
      <c r="I452" s="136"/>
      <c r="J452" s="119"/>
    </row>
    <row r="453" spans="1:10" ht="31.5" hidden="1" customHeight="1">
      <c r="A453" s="132" t="s">
        <v>1321</v>
      </c>
      <c r="B453" s="145" t="s">
        <v>1322</v>
      </c>
      <c r="C453" s="134"/>
      <c r="D453" s="134"/>
      <c r="E453" s="135"/>
      <c r="F453" s="134"/>
      <c r="G453" s="134"/>
      <c r="H453" s="136"/>
      <c r="I453" s="136"/>
      <c r="J453" s="119"/>
    </row>
    <row r="454" spans="1:10" ht="40.35" hidden="1" customHeight="1">
      <c r="A454" s="213" t="s">
        <v>1324</v>
      </c>
      <c r="B454" s="1276" t="s">
        <v>1326</v>
      </c>
      <c r="C454" s="1278"/>
      <c r="D454" s="1278"/>
      <c r="E454" s="1278"/>
      <c r="F454" s="1278"/>
      <c r="G454" s="1279"/>
      <c r="H454" s="136"/>
      <c r="I454" s="136"/>
      <c r="J454" s="119"/>
    </row>
    <row r="455" spans="1:10" ht="31.5" hidden="1" customHeight="1">
      <c r="A455" s="132" t="s">
        <v>1338</v>
      </c>
      <c r="B455" s="145" t="s">
        <v>1340</v>
      </c>
      <c r="C455" s="134"/>
      <c r="D455" s="134"/>
      <c r="E455" s="135"/>
      <c r="F455" s="134"/>
      <c r="G455" s="134"/>
      <c r="H455" s="136"/>
      <c r="I455" s="136"/>
      <c r="J455" s="119"/>
    </row>
    <row r="456" spans="1:10" ht="31.5" hidden="1" customHeight="1">
      <c r="A456" s="132" t="s">
        <v>1357</v>
      </c>
      <c r="B456" s="145" t="s">
        <v>1358</v>
      </c>
      <c r="C456" s="134"/>
      <c r="D456" s="134"/>
      <c r="E456" s="135"/>
      <c r="F456" s="134"/>
      <c r="G456" s="134"/>
      <c r="H456" s="136"/>
      <c r="I456" s="136"/>
      <c r="J456" s="119"/>
    </row>
    <row r="457" spans="1:10" ht="31.5" hidden="1" customHeight="1">
      <c r="A457" s="132" t="s">
        <v>1367</v>
      </c>
      <c r="B457" s="145" t="s">
        <v>1368</v>
      </c>
      <c r="C457" s="134"/>
      <c r="D457" s="134"/>
      <c r="E457" s="135"/>
      <c r="F457" s="134"/>
      <c r="G457" s="134"/>
      <c r="H457" s="136"/>
      <c r="I457" s="136"/>
      <c r="J457" s="119"/>
    </row>
    <row r="458" spans="1:10" ht="31.5" hidden="1" customHeight="1">
      <c r="A458" s="132" t="s">
        <v>1382</v>
      </c>
      <c r="B458" s="145" t="s">
        <v>1383</v>
      </c>
      <c r="C458" s="134"/>
      <c r="D458" s="134"/>
      <c r="E458" s="135"/>
      <c r="F458" s="134"/>
      <c r="G458" s="134"/>
      <c r="H458" s="136"/>
      <c r="I458" s="136"/>
      <c r="J458" s="119"/>
    </row>
    <row r="459" spans="1:10" ht="40.35" hidden="1" customHeight="1">
      <c r="A459" s="213" t="s">
        <v>1398</v>
      </c>
      <c r="B459" s="1276" t="s">
        <v>1399</v>
      </c>
      <c r="C459" s="1278"/>
      <c r="D459" s="1278"/>
      <c r="E459" s="1278"/>
      <c r="F459" s="1278"/>
      <c r="G459" s="1279"/>
      <c r="H459" s="136"/>
      <c r="I459" s="136"/>
      <c r="J459" s="119"/>
    </row>
    <row r="460" spans="1:10" ht="47.25" hidden="1" customHeight="1">
      <c r="A460" s="132" t="s">
        <v>1403</v>
      </c>
      <c r="B460" s="175" t="s">
        <v>1405</v>
      </c>
      <c r="C460" s="134"/>
      <c r="D460" s="134"/>
      <c r="E460" s="135"/>
      <c r="F460" s="134"/>
      <c r="G460" s="134"/>
      <c r="H460" s="136"/>
      <c r="I460" s="136"/>
      <c r="J460" s="119"/>
    </row>
    <row r="461" spans="1:10" ht="47.25" hidden="1" customHeight="1">
      <c r="A461" s="132" t="s">
        <v>1412</v>
      </c>
      <c r="B461" s="175" t="s">
        <v>1414</v>
      </c>
      <c r="C461" s="134"/>
      <c r="D461" s="134"/>
      <c r="E461" s="135"/>
      <c r="F461" s="134"/>
      <c r="G461" s="134"/>
      <c r="H461" s="136"/>
      <c r="I461" s="136"/>
      <c r="J461" s="119"/>
    </row>
    <row r="462" spans="1:10" ht="47.25" hidden="1" customHeight="1">
      <c r="A462" s="132" t="s">
        <v>1419</v>
      </c>
      <c r="B462" s="175" t="s">
        <v>1420</v>
      </c>
      <c r="C462" s="134"/>
      <c r="D462" s="134"/>
      <c r="E462" s="135"/>
      <c r="F462" s="134"/>
      <c r="G462" s="134"/>
      <c r="H462" s="136"/>
      <c r="I462" s="136"/>
      <c r="J462" s="119"/>
    </row>
    <row r="463" spans="1:10" ht="47.25" hidden="1" customHeight="1">
      <c r="A463" s="132" t="s">
        <v>1431</v>
      </c>
      <c r="B463" s="175" t="s">
        <v>1432</v>
      </c>
      <c r="C463" s="134"/>
      <c r="D463" s="134"/>
      <c r="E463" s="135"/>
      <c r="F463" s="134"/>
      <c r="G463" s="134"/>
      <c r="H463" s="136"/>
      <c r="I463" s="136"/>
      <c r="J463" s="119"/>
    </row>
    <row r="464" spans="1:10" ht="47.25" hidden="1" customHeight="1">
      <c r="A464" s="132" t="s">
        <v>1451</v>
      </c>
      <c r="B464" s="175" t="s">
        <v>1453</v>
      </c>
      <c r="C464" s="134"/>
      <c r="D464" s="134"/>
      <c r="E464" s="135"/>
      <c r="F464" s="134"/>
      <c r="G464" s="134"/>
      <c r="H464" s="136"/>
      <c r="I464" s="136"/>
      <c r="J464" s="119"/>
    </row>
    <row r="465" spans="1:10" ht="47.25" hidden="1" customHeight="1">
      <c r="A465" s="132" t="s">
        <v>1454</v>
      </c>
      <c r="B465" s="175" t="s">
        <v>1456</v>
      </c>
      <c r="C465" s="134"/>
      <c r="D465" s="134"/>
      <c r="E465" s="135"/>
      <c r="F465" s="134"/>
      <c r="G465" s="134"/>
      <c r="H465" s="136"/>
      <c r="I465" s="136"/>
      <c r="J465" s="119"/>
    </row>
    <row r="466" spans="1:10" ht="47.25" hidden="1" customHeight="1">
      <c r="A466" s="132" t="s">
        <v>1459</v>
      </c>
      <c r="B466" s="175" t="s">
        <v>1460</v>
      </c>
      <c r="C466" s="134"/>
      <c r="D466" s="134"/>
      <c r="E466" s="135"/>
      <c r="F466" s="134"/>
      <c r="G466" s="134"/>
      <c r="H466" s="136"/>
      <c r="I466" s="136"/>
      <c r="J466" s="119"/>
    </row>
    <row r="467" spans="1:10" ht="78.75" hidden="1" customHeight="1">
      <c r="A467" s="132" t="s">
        <v>1463</v>
      </c>
      <c r="B467" s="175" t="s">
        <v>1464</v>
      </c>
      <c r="C467" s="134"/>
      <c r="D467" s="134"/>
      <c r="E467" s="135"/>
      <c r="F467" s="134"/>
      <c r="G467" s="134"/>
      <c r="H467" s="136"/>
      <c r="I467" s="136"/>
      <c r="J467" s="119"/>
    </row>
    <row r="468" spans="1:10" ht="31.5" hidden="1" customHeight="1">
      <c r="A468" s="132" t="s">
        <v>1465</v>
      </c>
      <c r="B468" s="145" t="s">
        <v>1466</v>
      </c>
      <c r="C468" s="134"/>
      <c r="D468" s="134"/>
      <c r="E468" s="135"/>
      <c r="F468" s="134"/>
      <c r="G468" s="134"/>
      <c r="H468" s="136"/>
      <c r="I468" s="136"/>
      <c r="J468" s="119"/>
    </row>
    <row r="469" spans="1:10" ht="47.25" hidden="1" customHeight="1">
      <c r="A469" s="132" t="s">
        <v>1467</v>
      </c>
      <c r="B469" s="175" t="s">
        <v>1468</v>
      </c>
      <c r="C469" s="134"/>
      <c r="D469" s="134"/>
      <c r="E469" s="135"/>
      <c r="F469" s="134"/>
      <c r="G469" s="134"/>
      <c r="H469" s="136"/>
      <c r="I469" s="136"/>
      <c r="J469" s="119"/>
    </row>
    <row r="470" spans="1:10" ht="18.75" customHeight="1">
      <c r="A470" s="247"/>
      <c r="B470" s="1280" t="s">
        <v>1471</v>
      </c>
      <c r="C470" s="1281"/>
      <c r="D470" s="1282"/>
      <c r="E470" s="1282"/>
      <c r="F470" s="1281"/>
      <c r="G470" s="1282"/>
      <c r="H470" s="295">
        <f>H471+H478+H491+H500+H516+H532</f>
        <v>0</v>
      </c>
      <c r="I470" s="295">
        <f>I471+I478+I491+I500+I516+I532</f>
        <v>126</v>
      </c>
      <c r="J470" s="295">
        <f>H470*100/I470</f>
        <v>0</v>
      </c>
    </row>
    <row r="471" spans="1:10" ht="40.35" customHeight="1">
      <c r="A471" s="162" t="s">
        <v>1474</v>
      </c>
      <c r="B471" s="1276" t="s">
        <v>1475</v>
      </c>
      <c r="C471" s="1277"/>
      <c r="D471" s="1278"/>
      <c r="E471" s="1278"/>
      <c r="F471" s="1277"/>
      <c r="G471" s="1279"/>
      <c r="H471" s="295">
        <f>SUM(D473:D477)</f>
        <v>0</v>
      </c>
      <c r="I471" s="295">
        <f>COUNT(D473:D477)*2</f>
        <v>10</v>
      </c>
      <c r="J471" s="295">
        <f>H471*100/I471</f>
        <v>0</v>
      </c>
    </row>
    <row r="472" spans="1:10" ht="31.5" hidden="1" customHeight="1">
      <c r="A472" s="248" t="s">
        <v>1476</v>
      </c>
      <c r="B472" s="175" t="s">
        <v>1478</v>
      </c>
      <c r="C472" s="249"/>
      <c r="D472" s="249"/>
      <c r="E472" s="194"/>
      <c r="F472" s="249"/>
      <c r="G472" s="249"/>
      <c r="H472" s="136"/>
      <c r="I472" s="136"/>
      <c r="J472" s="119"/>
    </row>
    <row r="473" spans="1:10" ht="47.25" customHeight="1">
      <c r="A473" s="250" t="s">
        <v>1479</v>
      </c>
      <c r="B473" s="175" t="s">
        <v>1480</v>
      </c>
      <c r="C473" s="147" t="s">
        <v>1649</v>
      </c>
      <c r="D473" s="607">
        <v>0</v>
      </c>
      <c r="E473" s="194" t="s">
        <v>137</v>
      </c>
      <c r="F473" s="147" t="s">
        <v>1651</v>
      </c>
      <c r="G473" s="251"/>
    </row>
    <row r="474" spans="1:10" ht="66" customHeight="1">
      <c r="A474" s="250" t="s">
        <v>1481</v>
      </c>
      <c r="B474" s="175" t="s">
        <v>1482</v>
      </c>
      <c r="C474" s="147" t="s">
        <v>2531</v>
      </c>
      <c r="D474" s="607">
        <v>0</v>
      </c>
      <c r="E474" s="194" t="s">
        <v>137</v>
      </c>
      <c r="F474" s="147" t="s">
        <v>2532</v>
      </c>
      <c r="G474" s="251"/>
    </row>
    <row r="475" spans="1:10" ht="31.5" customHeight="1">
      <c r="A475" s="250" t="s">
        <v>1484</v>
      </c>
      <c r="B475" s="175" t="s">
        <v>4690</v>
      </c>
      <c r="C475" s="153" t="s">
        <v>4691</v>
      </c>
      <c r="D475" s="607">
        <v>0</v>
      </c>
      <c r="E475" s="194" t="s">
        <v>137</v>
      </c>
      <c r="F475" s="147" t="s">
        <v>4692</v>
      </c>
      <c r="G475" s="251"/>
    </row>
    <row r="476" spans="1:10" ht="47.25" customHeight="1">
      <c r="A476" s="250" t="s">
        <v>1493</v>
      </c>
      <c r="B476" s="175" t="s">
        <v>1494</v>
      </c>
      <c r="C476" s="205" t="s">
        <v>1495</v>
      </c>
      <c r="D476" s="607">
        <v>0</v>
      </c>
      <c r="E476" s="194" t="s">
        <v>137</v>
      </c>
      <c r="F476" s="142" t="s">
        <v>1497</v>
      </c>
      <c r="G476" s="251"/>
    </row>
    <row r="477" spans="1:10" ht="31.5" customHeight="1">
      <c r="A477" s="250" t="s">
        <v>1498</v>
      </c>
      <c r="B477" s="252" t="s">
        <v>1499</v>
      </c>
      <c r="C477" s="147" t="s">
        <v>1501</v>
      </c>
      <c r="D477" s="607">
        <v>0</v>
      </c>
      <c r="E477" s="194" t="s">
        <v>137</v>
      </c>
      <c r="F477" s="137" t="s">
        <v>4693</v>
      </c>
      <c r="G477" s="251"/>
    </row>
    <row r="478" spans="1:10" ht="40.35" customHeight="1">
      <c r="A478" s="162" t="s">
        <v>1502</v>
      </c>
      <c r="B478" s="1276" t="s">
        <v>1503</v>
      </c>
      <c r="C478" s="1277"/>
      <c r="D478" s="1278"/>
      <c r="E478" s="1278"/>
      <c r="F478" s="1277"/>
      <c r="G478" s="1279"/>
      <c r="H478" s="295">
        <f>SUM(D479:D490)</f>
        <v>0</v>
      </c>
      <c r="I478" s="295">
        <f>COUNT(D479:D490)*2</f>
        <v>24</v>
      </c>
      <c r="J478" s="295">
        <f>H478*100/I478</f>
        <v>0</v>
      </c>
    </row>
    <row r="479" spans="1:10" ht="31.5" customHeight="1">
      <c r="A479" s="250" t="s">
        <v>1505</v>
      </c>
      <c r="B479" s="175" t="s">
        <v>1506</v>
      </c>
      <c r="C479" s="153" t="s">
        <v>4694</v>
      </c>
      <c r="D479" s="607">
        <v>0</v>
      </c>
      <c r="E479" s="194" t="s">
        <v>183</v>
      </c>
      <c r="F479" s="137" t="s">
        <v>4695</v>
      </c>
      <c r="G479" s="195"/>
    </row>
    <row r="480" spans="1:10" ht="51" customHeight="1">
      <c r="A480" s="250"/>
      <c r="B480" s="175"/>
      <c r="C480" s="153" t="s">
        <v>1511</v>
      </c>
      <c r="D480" s="607">
        <v>0</v>
      </c>
      <c r="E480" s="194" t="s">
        <v>264</v>
      </c>
      <c r="F480" s="137" t="s">
        <v>4696</v>
      </c>
      <c r="G480" s="195"/>
    </row>
    <row r="481" spans="1:10" ht="30" customHeight="1">
      <c r="A481" s="250"/>
      <c r="B481" s="175"/>
      <c r="C481" s="153" t="s">
        <v>1520</v>
      </c>
      <c r="D481" s="600">
        <v>0</v>
      </c>
      <c r="E481" s="194" t="s">
        <v>183</v>
      </c>
      <c r="F481" s="137" t="s">
        <v>1521</v>
      </c>
      <c r="G481" s="195"/>
    </row>
    <row r="482" spans="1:10" ht="28.5" customHeight="1">
      <c r="A482" s="250"/>
      <c r="B482" s="175"/>
      <c r="C482" s="147" t="s">
        <v>2457</v>
      </c>
      <c r="D482" s="600">
        <v>0</v>
      </c>
      <c r="E482" s="194" t="s">
        <v>183</v>
      </c>
      <c r="F482" s="137" t="s">
        <v>4697</v>
      </c>
      <c r="G482" s="195"/>
    </row>
    <row r="483" spans="1:10" ht="58.5" customHeight="1">
      <c r="A483" s="250"/>
      <c r="B483" s="175"/>
      <c r="C483" s="147" t="s">
        <v>2458</v>
      </c>
      <c r="D483" s="600">
        <v>0</v>
      </c>
      <c r="E483" s="194" t="s">
        <v>183</v>
      </c>
      <c r="F483" s="137" t="s">
        <v>4698</v>
      </c>
      <c r="G483" s="195"/>
    </row>
    <row r="484" spans="1:10" ht="153.75" customHeight="1">
      <c r="A484" s="250" t="s">
        <v>1522</v>
      </c>
      <c r="B484" s="175" t="s">
        <v>1523</v>
      </c>
      <c r="C484" s="139" t="s">
        <v>4699</v>
      </c>
      <c r="D484" s="600">
        <v>0</v>
      </c>
      <c r="E484" s="218" t="s">
        <v>2131</v>
      </c>
      <c r="F484" s="166" t="s">
        <v>4700</v>
      </c>
      <c r="G484" s="195"/>
    </row>
    <row r="485" spans="1:10" ht="108.75" customHeight="1">
      <c r="A485" s="250"/>
      <c r="B485" s="145"/>
      <c r="C485" s="146" t="s">
        <v>3050</v>
      </c>
      <c r="D485" s="600">
        <v>0</v>
      </c>
      <c r="E485" s="194" t="s">
        <v>87</v>
      </c>
      <c r="F485" s="146" t="s">
        <v>4701</v>
      </c>
      <c r="G485" s="253"/>
    </row>
    <row r="486" spans="1:10" ht="108.75" customHeight="1">
      <c r="A486" s="250"/>
      <c r="B486" s="145"/>
      <c r="C486" s="146" t="s">
        <v>4702</v>
      </c>
      <c r="D486" s="600">
        <v>0</v>
      </c>
      <c r="E486" s="194" t="s">
        <v>87</v>
      </c>
      <c r="F486" s="146" t="s">
        <v>4703</v>
      </c>
      <c r="G486" s="253"/>
    </row>
    <row r="487" spans="1:10" ht="30" customHeight="1">
      <c r="A487" s="250"/>
      <c r="B487" s="175"/>
      <c r="C487" s="153" t="s">
        <v>1526</v>
      </c>
      <c r="D487" s="600">
        <v>0</v>
      </c>
      <c r="E487" s="194" t="s">
        <v>350</v>
      </c>
      <c r="F487" s="147" t="s">
        <v>4704</v>
      </c>
      <c r="G487" s="195"/>
    </row>
    <row r="488" spans="1:10" ht="31.5" customHeight="1">
      <c r="A488" s="250" t="s">
        <v>1527</v>
      </c>
      <c r="B488" s="175" t="s">
        <v>1528</v>
      </c>
      <c r="C488" s="153" t="s">
        <v>1529</v>
      </c>
      <c r="D488" s="600">
        <v>0</v>
      </c>
      <c r="E488" s="194" t="s">
        <v>183</v>
      </c>
      <c r="F488" s="147" t="s">
        <v>4705</v>
      </c>
      <c r="G488" s="195"/>
    </row>
    <row r="489" spans="1:10" ht="71.25" customHeight="1">
      <c r="A489" s="250"/>
      <c r="B489" s="175"/>
      <c r="C489" s="139" t="s">
        <v>1531</v>
      </c>
      <c r="D489" s="600">
        <v>0</v>
      </c>
      <c r="E489" s="194" t="s">
        <v>264</v>
      </c>
      <c r="F489" s="147" t="s">
        <v>1532</v>
      </c>
      <c r="G489" s="195"/>
    </row>
    <row r="490" spans="1:10" ht="62.25" customHeight="1">
      <c r="A490" s="250"/>
      <c r="B490" s="175"/>
      <c r="C490" s="139" t="s">
        <v>3052</v>
      </c>
      <c r="D490" s="600">
        <v>0</v>
      </c>
      <c r="E490" s="194" t="s">
        <v>264</v>
      </c>
      <c r="F490" s="147" t="s">
        <v>3053</v>
      </c>
      <c r="G490" s="195"/>
    </row>
    <row r="491" spans="1:10" ht="40.35" customHeight="1">
      <c r="A491" s="162" t="s">
        <v>1533</v>
      </c>
      <c r="B491" s="1276" t="s">
        <v>1534</v>
      </c>
      <c r="C491" s="1277"/>
      <c r="D491" s="1278"/>
      <c r="E491" s="1278"/>
      <c r="F491" s="1277"/>
      <c r="G491" s="1279"/>
      <c r="H491" s="295">
        <f>SUM(D492:D499)</f>
        <v>0</v>
      </c>
      <c r="I491" s="295">
        <f>COUNT(D492:D499)*2</f>
        <v>16</v>
      </c>
      <c r="J491" s="295">
        <f>H491*100/I491</f>
        <v>0</v>
      </c>
    </row>
    <row r="492" spans="1:10" ht="47.25" customHeight="1">
      <c r="A492" s="250" t="s">
        <v>1538</v>
      </c>
      <c r="B492" s="254" t="s">
        <v>4706</v>
      </c>
      <c r="C492" s="137" t="s">
        <v>4707</v>
      </c>
      <c r="D492" s="600">
        <v>0</v>
      </c>
      <c r="E492" s="194" t="s">
        <v>264</v>
      </c>
      <c r="F492" s="137" t="s">
        <v>4708</v>
      </c>
      <c r="G492" s="251"/>
    </row>
    <row r="493" spans="1:10" ht="15.75" customHeight="1">
      <c r="A493" s="250"/>
      <c r="B493" s="254"/>
      <c r="C493" s="137" t="s">
        <v>1547</v>
      </c>
      <c r="D493" s="600">
        <v>0</v>
      </c>
      <c r="E493" s="194" t="s">
        <v>264</v>
      </c>
      <c r="F493" s="137" t="s">
        <v>4708</v>
      </c>
      <c r="G493" s="251"/>
    </row>
    <row r="494" spans="1:10" ht="30" customHeight="1">
      <c r="A494" s="250"/>
      <c r="B494" s="254"/>
      <c r="C494" s="137" t="s">
        <v>4709</v>
      </c>
      <c r="D494" s="600">
        <v>0</v>
      </c>
      <c r="E494" s="194" t="s">
        <v>264</v>
      </c>
      <c r="F494" s="137" t="s">
        <v>4708</v>
      </c>
      <c r="G494" s="251"/>
    </row>
    <row r="495" spans="1:10" ht="39" customHeight="1">
      <c r="A495" s="250"/>
      <c r="B495" s="254"/>
      <c r="C495" s="147" t="s">
        <v>1713</v>
      </c>
      <c r="D495" s="600">
        <v>0</v>
      </c>
      <c r="E495" s="194" t="s">
        <v>264</v>
      </c>
      <c r="F495" s="147" t="s">
        <v>4710</v>
      </c>
      <c r="G495" s="251"/>
    </row>
    <row r="496" spans="1:10" ht="39" customHeight="1">
      <c r="A496" s="250"/>
      <c r="B496" s="254"/>
      <c r="C496" s="147" t="s">
        <v>4711</v>
      </c>
      <c r="D496" s="600">
        <v>0</v>
      </c>
      <c r="E496" s="194" t="s">
        <v>264</v>
      </c>
      <c r="F496" s="137" t="s">
        <v>4708</v>
      </c>
      <c r="G496" s="251"/>
    </row>
    <row r="497" spans="1:10" ht="45" customHeight="1">
      <c r="A497" s="250" t="s">
        <v>1549</v>
      </c>
      <c r="B497" s="175" t="s">
        <v>1550</v>
      </c>
      <c r="C497" s="147" t="s">
        <v>1551</v>
      </c>
      <c r="D497" s="600">
        <v>0</v>
      </c>
      <c r="E497" s="194" t="s">
        <v>2131</v>
      </c>
      <c r="F497" s="137" t="s">
        <v>4712</v>
      </c>
      <c r="G497" s="251"/>
    </row>
    <row r="498" spans="1:10" ht="59.1" customHeight="1">
      <c r="A498" s="250"/>
      <c r="B498" s="175"/>
      <c r="C498" s="147" t="s">
        <v>1553</v>
      </c>
      <c r="D498" s="600">
        <v>0</v>
      </c>
      <c r="E498" s="194" t="s">
        <v>350</v>
      </c>
      <c r="F498" s="137" t="s">
        <v>4713</v>
      </c>
      <c r="G498" s="251"/>
    </row>
    <row r="499" spans="1:10" ht="63" customHeight="1">
      <c r="A499" s="250"/>
      <c r="B499" s="175"/>
      <c r="C499" s="139" t="s">
        <v>4714</v>
      </c>
      <c r="D499" s="597">
        <v>0</v>
      </c>
      <c r="E499" s="135" t="s">
        <v>350</v>
      </c>
      <c r="F499" s="137" t="s">
        <v>4713</v>
      </c>
      <c r="G499" s="251"/>
    </row>
    <row r="500" spans="1:10" ht="40.35" customHeight="1">
      <c r="A500" s="162" t="s">
        <v>1554</v>
      </c>
      <c r="B500" s="1276" t="s">
        <v>4715</v>
      </c>
      <c r="C500" s="1277"/>
      <c r="D500" s="1278"/>
      <c r="E500" s="1278"/>
      <c r="F500" s="1277"/>
      <c r="G500" s="1279"/>
      <c r="H500" s="295">
        <f>SUM(D501:D515)</f>
        <v>0</v>
      </c>
      <c r="I500" s="295">
        <f>COUNT(D501:D515)*2</f>
        <v>30</v>
      </c>
      <c r="J500" s="295">
        <f>H500*100/I500</f>
        <v>0</v>
      </c>
    </row>
    <row r="501" spans="1:10" ht="86.25" customHeight="1">
      <c r="A501" s="250" t="s">
        <v>1559</v>
      </c>
      <c r="B501" s="137" t="s">
        <v>4716</v>
      </c>
      <c r="C501" s="147" t="s">
        <v>1561</v>
      </c>
      <c r="D501" s="607">
        <v>0</v>
      </c>
      <c r="E501" s="194" t="s">
        <v>87</v>
      </c>
      <c r="F501" s="137" t="s">
        <v>4717</v>
      </c>
      <c r="G501" s="255"/>
    </row>
    <row r="502" spans="1:10" ht="102.6" customHeight="1">
      <c r="A502" s="250"/>
      <c r="B502" s="137"/>
      <c r="C502" s="147" t="s">
        <v>4718</v>
      </c>
      <c r="D502" s="607">
        <v>0</v>
      </c>
      <c r="E502" s="194" t="s">
        <v>87</v>
      </c>
      <c r="F502" s="137" t="s">
        <v>4719</v>
      </c>
      <c r="G502" s="255"/>
    </row>
    <row r="503" spans="1:10" ht="48" customHeight="1">
      <c r="A503" s="250"/>
      <c r="B503" s="137"/>
      <c r="C503" s="147" t="s">
        <v>1569</v>
      </c>
      <c r="D503" s="607">
        <v>0</v>
      </c>
      <c r="E503" s="194" t="s">
        <v>87</v>
      </c>
      <c r="F503" s="137" t="s">
        <v>4720</v>
      </c>
      <c r="G503" s="251"/>
    </row>
    <row r="504" spans="1:10" ht="30" customHeight="1">
      <c r="A504" s="250"/>
      <c r="B504" s="137"/>
      <c r="C504" s="256" t="s">
        <v>4721</v>
      </c>
      <c r="D504" s="607">
        <v>0</v>
      </c>
      <c r="E504" s="194" t="s">
        <v>87</v>
      </c>
      <c r="F504" s="137" t="s">
        <v>4722</v>
      </c>
      <c r="G504" s="257"/>
    </row>
    <row r="505" spans="1:10" ht="75" customHeight="1">
      <c r="A505" s="250" t="s">
        <v>1572</v>
      </c>
      <c r="B505" s="137" t="s">
        <v>4723</v>
      </c>
      <c r="C505" s="258" t="s">
        <v>1574</v>
      </c>
      <c r="D505" s="607">
        <v>0</v>
      </c>
      <c r="E505" s="259" t="s">
        <v>264</v>
      </c>
      <c r="F505" s="139" t="s">
        <v>4724</v>
      </c>
      <c r="G505" s="143"/>
    </row>
    <row r="506" spans="1:10" ht="60" customHeight="1">
      <c r="A506" s="250"/>
      <c r="B506" s="137"/>
      <c r="C506" s="153" t="s">
        <v>4725</v>
      </c>
      <c r="D506" s="607">
        <v>0</v>
      </c>
      <c r="E506" s="259" t="s">
        <v>264</v>
      </c>
      <c r="F506" s="139" t="s">
        <v>4726</v>
      </c>
      <c r="G506" s="143"/>
    </row>
    <row r="507" spans="1:10" ht="45" customHeight="1">
      <c r="A507" s="250"/>
      <c r="B507" s="137"/>
      <c r="C507" s="137" t="s">
        <v>4727</v>
      </c>
      <c r="D507" s="607">
        <v>0</v>
      </c>
      <c r="E507" s="259" t="s">
        <v>264</v>
      </c>
      <c r="F507" s="139" t="s">
        <v>4728</v>
      </c>
      <c r="G507" s="143"/>
    </row>
    <row r="508" spans="1:10" ht="45" customHeight="1">
      <c r="A508" s="250"/>
      <c r="B508" s="137"/>
      <c r="C508" s="147" t="s">
        <v>4729</v>
      </c>
      <c r="D508" s="607">
        <v>0</v>
      </c>
      <c r="E508" s="259" t="s">
        <v>264</v>
      </c>
      <c r="F508" s="139" t="s">
        <v>4730</v>
      </c>
      <c r="G508" s="143"/>
    </row>
    <row r="509" spans="1:10" ht="45" customHeight="1">
      <c r="A509" s="250"/>
      <c r="B509" s="137"/>
      <c r="C509" s="137" t="s">
        <v>4731</v>
      </c>
      <c r="D509" s="607">
        <v>0</v>
      </c>
      <c r="E509" s="259" t="s">
        <v>264</v>
      </c>
      <c r="F509" s="139" t="s">
        <v>4732</v>
      </c>
      <c r="G509" s="143"/>
    </row>
    <row r="510" spans="1:10" ht="45" customHeight="1">
      <c r="A510" s="250"/>
      <c r="B510" s="137"/>
      <c r="C510" s="153" t="s">
        <v>2629</v>
      </c>
      <c r="D510" s="607">
        <v>0</v>
      </c>
      <c r="E510" s="259" t="s">
        <v>264</v>
      </c>
      <c r="F510" s="139" t="s">
        <v>2493</v>
      </c>
      <c r="G510" s="260"/>
    </row>
    <row r="511" spans="1:10" ht="45" customHeight="1">
      <c r="A511" s="250"/>
      <c r="B511" s="137"/>
      <c r="C511" s="137" t="s">
        <v>4733</v>
      </c>
      <c r="D511" s="607">
        <v>0</v>
      </c>
      <c r="E511" s="194" t="s">
        <v>2131</v>
      </c>
      <c r="F511" s="147" t="s">
        <v>4734</v>
      </c>
      <c r="G511" s="261"/>
    </row>
    <row r="512" spans="1:10" ht="126" customHeight="1">
      <c r="A512" s="250"/>
      <c r="B512" s="137"/>
      <c r="C512" s="137" t="s">
        <v>4735</v>
      </c>
      <c r="D512" s="607">
        <v>0</v>
      </c>
      <c r="E512" s="194" t="s">
        <v>2131</v>
      </c>
      <c r="F512" s="147" t="s">
        <v>4736</v>
      </c>
      <c r="G512" s="261"/>
    </row>
    <row r="513" spans="1:10" ht="60.95" customHeight="1">
      <c r="A513" s="250"/>
      <c r="B513" s="137"/>
      <c r="C513" s="137" t="s">
        <v>3074</v>
      </c>
      <c r="D513" s="607">
        <v>0</v>
      </c>
      <c r="E513" s="194" t="s">
        <v>2131</v>
      </c>
      <c r="F513" s="137" t="s">
        <v>4737</v>
      </c>
      <c r="G513" s="255"/>
    </row>
    <row r="514" spans="1:10" ht="45" customHeight="1">
      <c r="A514" s="250"/>
      <c r="B514" s="137"/>
      <c r="C514" s="137" t="s">
        <v>2497</v>
      </c>
      <c r="D514" s="607">
        <v>0</v>
      </c>
      <c r="E514" s="194" t="s">
        <v>2131</v>
      </c>
      <c r="F514" s="137" t="s">
        <v>4738</v>
      </c>
      <c r="G514" s="255"/>
    </row>
    <row r="515" spans="1:10" ht="45" customHeight="1">
      <c r="A515" s="250"/>
      <c r="B515" s="137"/>
      <c r="C515" s="137" t="s">
        <v>2498</v>
      </c>
      <c r="D515" s="607">
        <v>0</v>
      </c>
      <c r="E515" s="194" t="s">
        <v>827</v>
      </c>
      <c r="F515" s="137" t="s">
        <v>2499</v>
      </c>
      <c r="G515" s="255"/>
    </row>
    <row r="516" spans="1:10" ht="40.35" customHeight="1">
      <c r="A516" s="162" t="s">
        <v>1579</v>
      </c>
      <c r="B516" s="1276" t="s">
        <v>1580</v>
      </c>
      <c r="C516" s="1277"/>
      <c r="D516" s="1278"/>
      <c r="E516" s="1278"/>
      <c r="F516" s="1277"/>
      <c r="G516" s="1279"/>
      <c r="H516" s="295">
        <f>SUM(D517:D531)</f>
        <v>0</v>
      </c>
      <c r="I516" s="295">
        <f>COUNT(D517:D531)*2</f>
        <v>28</v>
      </c>
      <c r="J516" s="295">
        <f>H516*100/I516</f>
        <v>0</v>
      </c>
    </row>
    <row r="517" spans="1:10" ht="66" customHeight="1">
      <c r="A517" s="250" t="s">
        <v>1581</v>
      </c>
      <c r="B517" s="222" t="s">
        <v>4739</v>
      </c>
      <c r="C517" s="137" t="s">
        <v>2505</v>
      </c>
      <c r="D517" s="600">
        <v>0</v>
      </c>
      <c r="E517" s="194" t="s">
        <v>183</v>
      </c>
      <c r="F517" s="137" t="s">
        <v>4740</v>
      </c>
      <c r="G517" s="253"/>
    </row>
    <row r="518" spans="1:10" ht="75.75" customHeight="1">
      <c r="A518" s="250"/>
      <c r="B518" s="139"/>
      <c r="C518" s="137" t="s">
        <v>3080</v>
      </c>
      <c r="D518" s="600">
        <v>0</v>
      </c>
      <c r="E518" s="194" t="s">
        <v>183</v>
      </c>
      <c r="F518" s="137" t="s">
        <v>4741</v>
      </c>
      <c r="G518" s="253"/>
    </row>
    <row r="519" spans="1:10" ht="45" customHeight="1">
      <c r="A519" s="250" t="s">
        <v>1584</v>
      </c>
      <c r="B519" s="137" t="s">
        <v>1585</v>
      </c>
      <c r="C519" s="153" t="s">
        <v>1586</v>
      </c>
      <c r="D519" s="600">
        <v>0</v>
      </c>
      <c r="E519" s="194" t="s">
        <v>264</v>
      </c>
      <c r="F519" s="147" t="s">
        <v>4742</v>
      </c>
      <c r="G519" s="253"/>
    </row>
    <row r="520" spans="1:10" ht="45" customHeight="1">
      <c r="A520" s="250"/>
      <c r="B520" s="137"/>
      <c r="C520" s="222" t="s">
        <v>1588</v>
      </c>
      <c r="D520" s="608">
        <v>0</v>
      </c>
      <c r="E520" s="262" t="s">
        <v>264</v>
      </c>
      <c r="F520" s="263" t="s">
        <v>1589</v>
      </c>
      <c r="G520" s="253"/>
    </row>
    <row r="521" spans="1:10" ht="45" customHeight="1">
      <c r="A521" s="250" t="s">
        <v>1590</v>
      </c>
      <c r="B521" s="137" t="s">
        <v>1591</v>
      </c>
      <c r="C521" s="171" t="s">
        <v>4743</v>
      </c>
      <c r="D521" s="609">
        <v>0</v>
      </c>
      <c r="E521" s="264" t="s">
        <v>137</v>
      </c>
      <c r="F521" s="171" t="s">
        <v>4744</v>
      </c>
      <c r="G521" s="195"/>
    </row>
    <row r="522" spans="1:10" ht="45" customHeight="1">
      <c r="A522" s="250"/>
      <c r="B522" s="137"/>
      <c r="C522" s="139" t="s">
        <v>4745</v>
      </c>
      <c r="D522" s="610">
        <v>0</v>
      </c>
      <c r="E522" s="265" t="s">
        <v>87</v>
      </c>
      <c r="F522" s="139" t="s">
        <v>4746</v>
      </c>
      <c r="G522" s="195"/>
    </row>
    <row r="523" spans="1:10" ht="41.1" customHeight="1">
      <c r="A523" s="250"/>
      <c r="B523" s="137"/>
      <c r="C523" s="153" t="s">
        <v>1593</v>
      </c>
      <c r="D523" s="600">
        <v>0</v>
      </c>
      <c r="E523" s="194" t="s">
        <v>137</v>
      </c>
      <c r="F523" s="188" t="s">
        <v>4747</v>
      </c>
      <c r="G523" s="195"/>
    </row>
    <row r="524" spans="1:10" ht="45" customHeight="1">
      <c r="A524" s="250"/>
      <c r="B524" s="137"/>
      <c r="C524" s="153" t="s">
        <v>1595</v>
      </c>
      <c r="D524" s="600">
        <v>0</v>
      </c>
      <c r="E524" s="194" t="s">
        <v>264</v>
      </c>
      <c r="F524" s="188" t="s">
        <v>2509</v>
      </c>
      <c r="G524" s="195"/>
    </row>
    <row r="525" spans="1:10" ht="30" customHeight="1">
      <c r="A525" s="250"/>
      <c r="B525" s="137"/>
      <c r="C525" s="153" t="s">
        <v>4748</v>
      </c>
      <c r="D525" s="600">
        <v>0</v>
      </c>
      <c r="E525" s="194" t="s">
        <v>264</v>
      </c>
      <c r="F525" s="188" t="s">
        <v>4749</v>
      </c>
      <c r="G525" s="195"/>
    </row>
    <row r="526" spans="1:10" ht="30" customHeight="1">
      <c r="A526" s="250"/>
      <c r="B526" s="137"/>
      <c r="C526" s="153" t="s">
        <v>4750</v>
      </c>
      <c r="D526" s="600">
        <v>0</v>
      </c>
      <c r="E526" s="194" t="s">
        <v>137</v>
      </c>
      <c r="F526" s="188" t="s">
        <v>4751</v>
      </c>
      <c r="G526" s="195"/>
    </row>
    <row r="527" spans="1:10" ht="30" customHeight="1">
      <c r="A527" s="250"/>
      <c r="B527" s="137"/>
      <c r="C527" s="153" t="s">
        <v>4752</v>
      </c>
      <c r="D527" s="600">
        <v>0</v>
      </c>
      <c r="E527" s="194" t="s">
        <v>183</v>
      </c>
      <c r="F527" s="188" t="s">
        <v>4753</v>
      </c>
      <c r="G527" s="195"/>
    </row>
    <row r="528" spans="1:10" ht="65.25" customHeight="1">
      <c r="A528" s="250"/>
      <c r="B528" s="137"/>
      <c r="C528" s="153" t="s">
        <v>4754</v>
      </c>
      <c r="D528" s="600">
        <v>0</v>
      </c>
      <c r="E528" s="194" t="s">
        <v>827</v>
      </c>
      <c r="F528" s="188" t="s">
        <v>4755</v>
      </c>
      <c r="G528" s="195"/>
    </row>
    <row r="529" spans="1:10" ht="65.25" hidden="1" customHeight="1">
      <c r="A529" s="248" t="s">
        <v>1599</v>
      </c>
      <c r="B529" s="139" t="s">
        <v>1600</v>
      </c>
      <c r="C529" s="153"/>
      <c r="D529" s="195"/>
      <c r="E529" s="194"/>
      <c r="F529" s="188"/>
      <c r="G529" s="195"/>
      <c r="H529" s="136"/>
      <c r="I529" s="136"/>
      <c r="J529" s="119"/>
    </row>
    <row r="530" spans="1:10" ht="71.099999999999994" customHeight="1">
      <c r="A530" s="250" t="s">
        <v>1601</v>
      </c>
      <c r="B530" s="139" t="s">
        <v>1602</v>
      </c>
      <c r="C530" s="137" t="s">
        <v>3081</v>
      </c>
      <c r="D530" s="600">
        <v>0</v>
      </c>
      <c r="E530" s="194" t="s">
        <v>264</v>
      </c>
      <c r="F530" s="188" t="s">
        <v>4756</v>
      </c>
      <c r="G530" s="195"/>
    </row>
    <row r="531" spans="1:10" ht="30" customHeight="1">
      <c r="A531" s="250"/>
      <c r="B531" s="139"/>
      <c r="C531" s="137" t="s">
        <v>3082</v>
      </c>
      <c r="D531" s="600">
        <v>0</v>
      </c>
      <c r="E531" s="194" t="s">
        <v>137</v>
      </c>
      <c r="F531" s="137" t="s">
        <v>4757</v>
      </c>
      <c r="G531" s="195"/>
    </row>
    <row r="532" spans="1:10" ht="40.35" customHeight="1">
      <c r="A532" s="162" t="s">
        <v>1603</v>
      </c>
      <c r="B532" s="1276" t="s">
        <v>1604</v>
      </c>
      <c r="C532" s="1277"/>
      <c r="D532" s="1278"/>
      <c r="E532" s="1278"/>
      <c r="F532" s="1277"/>
      <c r="G532" s="1279"/>
      <c r="H532" s="295">
        <f>SUM(D533:D541)</f>
        <v>0</v>
      </c>
      <c r="I532" s="295">
        <f>COUNT(D533:D541)*2</f>
        <v>18</v>
      </c>
      <c r="J532" s="295">
        <f>H532*100/I532</f>
        <v>0</v>
      </c>
    </row>
    <row r="533" spans="1:10" ht="45" customHeight="1">
      <c r="A533" s="250" t="s">
        <v>1605</v>
      </c>
      <c r="B533" s="254" t="s">
        <v>1606</v>
      </c>
      <c r="C533" s="147" t="s">
        <v>4758</v>
      </c>
      <c r="D533" s="607">
        <v>0</v>
      </c>
      <c r="E533" s="194" t="s">
        <v>183</v>
      </c>
      <c r="F533" s="137" t="s">
        <v>4759</v>
      </c>
      <c r="G533" s="195"/>
    </row>
    <row r="534" spans="1:10" ht="45" customHeight="1">
      <c r="A534" s="250"/>
      <c r="B534" s="254"/>
      <c r="C534" s="147" t="s">
        <v>4760</v>
      </c>
      <c r="D534" s="607">
        <v>0</v>
      </c>
      <c r="E534" s="194" t="s">
        <v>264</v>
      </c>
      <c r="F534" s="137" t="s">
        <v>4761</v>
      </c>
      <c r="G534" s="195"/>
    </row>
    <row r="535" spans="1:10" ht="45" customHeight="1">
      <c r="A535" s="250"/>
      <c r="B535" s="254"/>
      <c r="C535" s="147" t="s">
        <v>4762</v>
      </c>
      <c r="D535" s="607">
        <v>0</v>
      </c>
      <c r="E535" s="194" t="s">
        <v>183</v>
      </c>
      <c r="F535" s="137" t="s">
        <v>4761</v>
      </c>
      <c r="G535" s="195"/>
    </row>
    <row r="536" spans="1:10" ht="45" customHeight="1">
      <c r="A536" s="250"/>
      <c r="B536" s="254"/>
      <c r="C536" s="147" t="s">
        <v>1609</v>
      </c>
      <c r="D536" s="607">
        <v>0</v>
      </c>
      <c r="E536" s="194" t="s">
        <v>183</v>
      </c>
      <c r="F536" s="137" t="s">
        <v>4763</v>
      </c>
      <c r="G536" s="195"/>
    </row>
    <row r="537" spans="1:10" ht="31.5" customHeight="1">
      <c r="A537" s="250" t="s">
        <v>1612</v>
      </c>
      <c r="B537" s="254" t="s">
        <v>1613</v>
      </c>
      <c r="C537" s="153" t="s">
        <v>4764</v>
      </c>
      <c r="D537" s="607">
        <v>0</v>
      </c>
      <c r="E537" s="194" t="s">
        <v>183</v>
      </c>
      <c r="F537" s="137" t="s">
        <v>4765</v>
      </c>
      <c r="G537" s="195"/>
    </row>
    <row r="538" spans="1:10" ht="30" customHeight="1">
      <c r="A538" s="250"/>
      <c r="B538" s="254"/>
      <c r="C538" s="153" t="s">
        <v>4766</v>
      </c>
      <c r="D538" s="607">
        <v>0</v>
      </c>
      <c r="E538" s="266" t="s">
        <v>264</v>
      </c>
      <c r="F538" s="137" t="s">
        <v>4767</v>
      </c>
      <c r="G538" s="195"/>
    </row>
    <row r="539" spans="1:10" ht="30" customHeight="1">
      <c r="A539" s="250"/>
      <c r="B539" s="254"/>
      <c r="C539" s="267" t="s">
        <v>4768</v>
      </c>
      <c r="D539" s="607">
        <v>0</v>
      </c>
      <c r="E539" s="194" t="s">
        <v>183</v>
      </c>
      <c r="F539" s="137" t="s">
        <v>4769</v>
      </c>
      <c r="G539" s="195"/>
    </row>
    <row r="540" spans="1:10" ht="31.5" customHeight="1">
      <c r="A540" s="250" t="s">
        <v>1620</v>
      </c>
      <c r="B540" s="254" t="s">
        <v>1621</v>
      </c>
      <c r="C540" s="139" t="s">
        <v>1622</v>
      </c>
      <c r="D540" s="607">
        <v>0</v>
      </c>
      <c r="E540" s="268" t="s">
        <v>350</v>
      </c>
      <c r="F540" s="147" t="s">
        <v>4770</v>
      </c>
      <c r="G540" s="195"/>
    </row>
    <row r="541" spans="1:10" ht="31.5" customHeight="1">
      <c r="A541" s="250"/>
      <c r="B541" s="254"/>
      <c r="C541" s="139" t="s">
        <v>1812</v>
      </c>
      <c r="D541" s="607">
        <v>0</v>
      </c>
      <c r="E541" s="268" t="s">
        <v>87</v>
      </c>
      <c r="F541" s="269" t="s">
        <v>4771</v>
      </c>
      <c r="G541" s="195"/>
    </row>
    <row r="542" spans="1:10" ht="18.75" customHeight="1">
      <c r="A542" s="130"/>
      <c r="B542" s="1280" t="s">
        <v>1625</v>
      </c>
      <c r="C542" s="1281"/>
      <c r="D542" s="1282"/>
      <c r="E542" s="1282"/>
      <c r="F542" s="1281"/>
      <c r="G542" s="1282"/>
      <c r="H542" s="295">
        <f>H543+H550+H554+H567+H571+H578+H586+H596</f>
        <v>0</v>
      </c>
      <c r="I542" s="295">
        <f>I543+I550+I554+I567+I571+I578+I586+I596</f>
        <v>56</v>
      </c>
      <c r="J542" s="295">
        <f>H542*100/I542</f>
        <v>0</v>
      </c>
    </row>
    <row r="543" spans="1:10" ht="40.35" customHeight="1">
      <c r="A543" s="131" t="s">
        <v>1627</v>
      </c>
      <c r="B543" s="1276" t="s">
        <v>1628</v>
      </c>
      <c r="C543" s="1277"/>
      <c r="D543" s="1278"/>
      <c r="E543" s="1278"/>
      <c r="F543" s="1277"/>
      <c r="G543" s="1279"/>
      <c r="H543" s="295">
        <f>SUM(D544)</f>
        <v>0</v>
      </c>
      <c r="I543" s="295">
        <f>COUNT(D544)*2</f>
        <v>2</v>
      </c>
      <c r="J543" s="295">
        <f>H543*100/I543</f>
        <v>0</v>
      </c>
    </row>
    <row r="544" spans="1:10" ht="46.5" customHeight="1">
      <c r="A544" s="270" t="s">
        <v>1629</v>
      </c>
      <c r="B544" s="175" t="s">
        <v>1630</v>
      </c>
      <c r="C544" s="139" t="s">
        <v>4772</v>
      </c>
      <c r="D544" s="597">
        <v>0</v>
      </c>
      <c r="E544" s="135" t="s">
        <v>137</v>
      </c>
      <c r="F544" s="139" t="s">
        <v>4773</v>
      </c>
      <c r="G544" s="138"/>
    </row>
    <row r="545" spans="1:10" ht="30" hidden="1" customHeight="1">
      <c r="A545" s="214" t="s">
        <v>1632</v>
      </c>
      <c r="B545" s="139" t="s">
        <v>1633</v>
      </c>
      <c r="C545" s="134"/>
      <c r="D545" s="134"/>
      <c r="E545" s="135"/>
      <c r="F545" s="134"/>
      <c r="G545" s="134"/>
      <c r="H545" s="136"/>
      <c r="I545" s="136"/>
      <c r="J545" s="119"/>
    </row>
    <row r="546" spans="1:10" ht="40.35" hidden="1" customHeight="1">
      <c r="A546" s="213" t="s">
        <v>1634</v>
      </c>
      <c r="B546" s="1276" t="s">
        <v>1635</v>
      </c>
      <c r="C546" s="1278"/>
      <c r="D546" s="1278"/>
      <c r="E546" s="1278"/>
      <c r="F546" s="1278"/>
      <c r="G546" s="1279"/>
      <c r="H546" s="136"/>
      <c r="I546" s="136"/>
      <c r="J546" s="119"/>
    </row>
    <row r="547" spans="1:10" ht="31.5" hidden="1" customHeight="1">
      <c r="A547" s="214" t="s">
        <v>1637</v>
      </c>
      <c r="B547" s="254" t="s">
        <v>1638</v>
      </c>
      <c r="C547" s="134"/>
      <c r="D547" s="134"/>
      <c r="E547" s="135"/>
      <c r="F547" s="134"/>
      <c r="G547" s="134"/>
      <c r="H547" s="136"/>
      <c r="I547" s="136"/>
      <c r="J547" s="119"/>
    </row>
    <row r="548" spans="1:10" ht="31.5" hidden="1" customHeight="1">
      <c r="A548" s="214" t="s">
        <v>1640</v>
      </c>
      <c r="B548" s="254" t="s">
        <v>1641</v>
      </c>
      <c r="C548" s="134"/>
      <c r="D548" s="134"/>
      <c r="E548" s="135"/>
      <c r="F548" s="134"/>
      <c r="G548" s="134"/>
      <c r="H548" s="136"/>
      <c r="I548" s="136"/>
      <c r="J548" s="119"/>
    </row>
    <row r="549" spans="1:10" ht="31.5" hidden="1" customHeight="1">
      <c r="A549" s="214" t="s">
        <v>1642</v>
      </c>
      <c r="B549" s="254" t="s">
        <v>1643</v>
      </c>
      <c r="C549" s="134"/>
      <c r="D549" s="134"/>
      <c r="E549" s="135"/>
      <c r="F549" s="134"/>
      <c r="G549" s="134"/>
      <c r="H549" s="136"/>
      <c r="I549" s="136"/>
      <c r="J549" s="119"/>
    </row>
    <row r="550" spans="1:10" ht="40.35" customHeight="1">
      <c r="A550" s="162" t="s">
        <v>1644</v>
      </c>
      <c r="B550" s="1276" t="s">
        <v>1645</v>
      </c>
      <c r="C550" s="1277"/>
      <c r="D550" s="1278"/>
      <c r="E550" s="1278"/>
      <c r="F550" s="1277"/>
      <c r="G550" s="1279"/>
      <c r="H550" s="295">
        <f>SUM(D551:D553)</f>
        <v>0</v>
      </c>
      <c r="I550" s="295">
        <f>COUNT(D551:D553)*2</f>
        <v>4</v>
      </c>
      <c r="J550" s="295">
        <f>H550*100/I550</f>
        <v>0</v>
      </c>
    </row>
    <row r="551" spans="1:10" ht="60" customHeight="1">
      <c r="A551" s="144" t="s">
        <v>1647</v>
      </c>
      <c r="B551" s="254" t="s">
        <v>1648</v>
      </c>
      <c r="C551" s="263" t="s">
        <v>4774</v>
      </c>
      <c r="D551" s="599">
        <v>0</v>
      </c>
      <c r="E551" s="135" t="s">
        <v>137</v>
      </c>
      <c r="F551" s="153" t="s">
        <v>4775</v>
      </c>
      <c r="G551" s="138"/>
    </row>
    <row r="552" spans="1:10" ht="63" hidden="1">
      <c r="A552" s="132" t="s">
        <v>1653</v>
      </c>
      <c r="B552" s="254" t="s">
        <v>1654</v>
      </c>
      <c r="C552" s="271" t="s">
        <v>1660</v>
      </c>
      <c r="D552" s="185"/>
      <c r="E552" s="135" t="s">
        <v>137</v>
      </c>
      <c r="F552" s="271" t="s">
        <v>1662</v>
      </c>
      <c r="G552" s="134"/>
      <c r="H552" s="136"/>
      <c r="I552" s="136"/>
      <c r="J552" s="119"/>
    </row>
    <row r="553" spans="1:10" ht="47.25" customHeight="1">
      <c r="A553" s="144" t="s">
        <v>1658</v>
      </c>
      <c r="B553" s="145" t="s">
        <v>1659</v>
      </c>
      <c r="C553" s="254" t="s">
        <v>1660</v>
      </c>
      <c r="D553" s="597">
        <v>0</v>
      </c>
      <c r="E553" s="135" t="s">
        <v>137</v>
      </c>
      <c r="F553" s="254" t="s">
        <v>1662</v>
      </c>
      <c r="G553" s="138"/>
    </row>
    <row r="554" spans="1:10" ht="40.35" customHeight="1">
      <c r="A554" s="162" t="s">
        <v>1663</v>
      </c>
      <c r="B554" s="1276" t="s">
        <v>1664</v>
      </c>
      <c r="C554" s="1277"/>
      <c r="D554" s="1278"/>
      <c r="E554" s="1278"/>
      <c r="F554" s="1277"/>
      <c r="G554" s="1279"/>
      <c r="H554" s="295">
        <f>SUM(D555:D566)</f>
        <v>0</v>
      </c>
      <c r="I554" s="295">
        <f>COUNT(D555:D566)*2</f>
        <v>24</v>
      </c>
      <c r="J554" s="295">
        <f>H554*100/I554</f>
        <v>0</v>
      </c>
    </row>
    <row r="555" spans="1:10" ht="45" customHeight="1">
      <c r="A555" s="144" t="s">
        <v>1665</v>
      </c>
      <c r="B555" s="254" t="s">
        <v>1666</v>
      </c>
      <c r="C555" s="166" t="s">
        <v>1667</v>
      </c>
      <c r="D555" s="597">
        <v>0</v>
      </c>
      <c r="E555" s="135" t="s">
        <v>667</v>
      </c>
      <c r="F555" s="137" t="s">
        <v>4776</v>
      </c>
      <c r="G555" s="138"/>
    </row>
    <row r="556" spans="1:10" ht="45" customHeight="1">
      <c r="A556" s="144"/>
      <c r="B556" s="254"/>
      <c r="C556" s="153" t="s">
        <v>1668</v>
      </c>
      <c r="D556" s="597">
        <v>0</v>
      </c>
      <c r="E556" s="135" t="s">
        <v>262</v>
      </c>
      <c r="F556" s="137" t="s">
        <v>4777</v>
      </c>
      <c r="G556" s="138"/>
    </row>
    <row r="557" spans="1:10" ht="69.95" customHeight="1">
      <c r="A557" s="144" t="s">
        <v>1670</v>
      </c>
      <c r="B557" s="254" t="s">
        <v>1671</v>
      </c>
      <c r="C557" s="272" t="s">
        <v>4778</v>
      </c>
      <c r="D557" s="597">
        <v>0</v>
      </c>
      <c r="E557" s="135" t="s">
        <v>667</v>
      </c>
      <c r="F557" s="139" t="s">
        <v>4779</v>
      </c>
      <c r="G557" s="137"/>
    </row>
    <row r="558" spans="1:10" ht="99.95" customHeight="1">
      <c r="A558" s="144"/>
      <c r="B558" s="254"/>
      <c r="C558" s="272" t="s">
        <v>4780</v>
      </c>
      <c r="D558" s="597">
        <v>0</v>
      </c>
      <c r="E558" s="135" t="s">
        <v>667</v>
      </c>
      <c r="F558" s="139" t="s">
        <v>4779</v>
      </c>
      <c r="G558" s="137"/>
    </row>
    <row r="559" spans="1:10" ht="47.1" customHeight="1">
      <c r="A559" s="144"/>
      <c r="B559" s="254"/>
      <c r="C559" s="272" t="s">
        <v>4781</v>
      </c>
      <c r="D559" s="597">
        <v>0</v>
      </c>
      <c r="E559" s="135" t="s">
        <v>667</v>
      </c>
      <c r="F559" s="139" t="s">
        <v>4779</v>
      </c>
      <c r="G559" s="134"/>
    </row>
    <row r="560" spans="1:10" ht="47.25" customHeight="1">
      <c r="A560" s="144"/>
      <c r="B560" s="254"/>
      <c r="C560" s="272" t="s">
        <v>4782</v>
      </c>
      <c r="D560" s="597">
        <v>0</v>
      </c>
      <c r="E560" s="135" t="s">
        <v>667</v>
      </c>
      <c r="F560" s="139" t="s">
        <v>4779</v>
      </c>
      <c r="G560" s="134"/>
    </row>
    <row r="561" spans="1:10" ht="47.25" customHeight="1">
      <c r="A561" s="144"/>
      <c r="B561" s="254"/>
      <c r="C561" s="272" t="s">
        <v>4783</v>
      </c>
      <c r="D561" s="597">
        <v>0</v>
      </c>
      <c r="E561" s="135" t="s">
        <v>667</v>
      </c>
      <c r="F561" s="139" t="s">
        <v>4779</v>
      </c>
      <c r="G561" s="134"/>
    </row>
    <row r="562" spans="1:10" ht="47.25" customHeight="1">
      <c r="A562" s="144"/>
      <c r="B562" s="254"/>
      <c r="C562" s="272" t="s">
        <v>4784</v>
      </c>
      <c r="D562" s="597">
        <v>0</v>
      </c>
      <c r="E562" s="135" t="s">
        <v>667</v>
      </c>
      <c r="F562" s="139" t="s">
        <v>4779</v>
      </c>
      <c r="G562" s="134"/>
    </row>
    <row r="563" spans="1:10" ht="47.25" customHeight="1">
      <c r="A563" s="144"/>
      <c r="B563" s="254"/>
      <c r="C563" s="272" t="s">
        <v>4785</v>
      </c>
      <c r="D563" s="597">
        <v>0</v>
      </c>
      <c r="E563" s="135" t="s">
        <v>667</v>
      </c>
      <c r="F563" s="139" t="s">
        <v>4779</v>
      </c>
      <c r="G563" s="134"/>
    </row>
    <row r="564" spans="1:10" ht="74.099999999999994" customHeight="1">
      <c r="A564" s="144"/>
      <c r="B564" s="254"/>
      <c r="C564" s="272" t="s">
        <v>4786</v>
      </c>
      <c r="D564" s="597">
        <v>0</v>
      </c>
      <c r="E564" s="135" t="s">
        <v>667</v>
      </c>
      <c r="F564" s="139" t="s">
        <v>4779</v>
      </c>
      <c r="G564" s="134"/>
    </row>
    <row r="565" spans="1:10" ht="31.5" customHeight="1">
      <c r="A565" s="144" t="s">
        <v>1691</v>
      </c>
      <c r="B565" s="254" t="s">
        <v>1692</v>
      </c>
      <c r="C565" s="137" t="s">
        <v>2596</v>
      </c>
      <c r="D565" s="597">
        <v>0</v>
      </c>
      <c r="E565" s="135" t="s">
        <v>137</v>
      </c>
      <c r="F565" s="137" t="s">
        <v>4787</v>
      </c>
      <c r="G565" s="138"/>
    </row>
    <row r="566" spans="1:10" ht="31.5" customHeight="1">
      <c r="A566" s="144" t="s">
        <v>1695</v>
      </c>
      <c r="B566" s="254" t="s">
        <v>1696</v>
      </c>
      <c r="C566" s="151" t="s">
        <v>3112</v>
      </c>
      <c r="D566" s="597">
        <v>0</v>
      </c>
      <c r="E566" s="135" t="s">
        <v>183</v>
      </c>
      <c r="F566" s="137" t="s">
        <v>4788</v>
      </c>
      <c r="G566" s="138"/>
    </row>
    <row r="567" spans="1:10" ht="40.35" customHeight="1">
      <c r="A567" s="162" t="s">
        <v>1699</v>
      </c>
      <c r="B567" s="1276" t="s">
        <v>1700</v>
      </c>
      <c r="C567" s="1277"/>
      <c r="D567" s="1278"/>
      <c r="E567" s="1278"/>
      <c r="F567" s="1277"/>
      <c r="G567" s="1279"/>
      <c r="H567" s="295">
        <f>SUM(D568:D570)</f>
        <v>0</v>
      </c>
      <c r="I567" s="295">
        <f>COUNT(B568:G571)*2</f>
        <v>6</v>
      </c>
      <c r="J567" s="295">
        <f>H567*100/I567</f>
        <v>0</v>
      </c>
    </row>
    <row r="568" spans="1:10" ht="60" customHeight="1">
      <c r="A568" s="144" t="s">
        <v>1701</v>
      </c>
      <c r="B568" s="254" t="s">
        <v>1702</v>
      </c>
      <c r="C568" s="137" t="s">
        <v>1703</v>
      </c>
      <c r="D568" s="599">
        <v>0</v>
      </c>
      <c r="E568" s="135" t="s">
        <v>137</v>
      </c>
      <c r="F568" s="153" t="s">
        <v>4789</v>
      </c>
      <c r="G568" s="185"/>
    </row>
    <row r="569" spans="1:10" ht="47.25" customHeight="1">
      <c r="A569" s="144" t="s">
        <v>1705</v>
      </c>
      <c r="B569" s="254" t="s">
        <v>1706</v>
      </c>
      <c r="C569" s="147" t="s">
        <v>1707</v>
      </c>
      <c r="D569" s="599">
        <v>0</v>
      </c>
      <c r="E569" s="135" t="s">
        <v>137</v>
      </c>
      <c r="F569" s="153" t="s">
        <v>4790</v>
      </c>
      <c r="G569" s="185"/>
    </row>
    <row r="570" spans="1:10" ht="45" customHeight="1">
      <c r="A570" s="144" t="s">
        <v>1708</v>
      </c>
      <c r="B570" s="254" t="s">
        <v>1709</v>
      </c>
      <c r="C570" s="153" t="s">
        <v>4791</v>
      </c>
      <c r="D570" s="599">
        <v>0</v>
      </c>
      <c r="E570" s="135" t="s">
        <v>137</v>
      </c>
      <c r="F570" s="153" t="s">
        <v>4792</v>
      </c>
      <c r="G570" s="185"/>
    </row>
    <row r="571" spans="1:10" ht="40.35" customHeight="1">
      <c r="A571" s="162" t="s">
        <v>1711</v>
      </c>
      <c r="B571" s="1276" t="s">
        <v>1712</v>
      </c>
      <c r="C571" s="1277"/>
      <c r="D571" s="1278"/>
      <c r="E571" s="1278"/>
      <c r="F571" s="1277"/>
      <c r="G571" s="1279"/>
      <c r="H571" s="295">
        <f>SUM(D572:D577)</f>
        <v>0</v>
      </c>
      <c r="I571" s="295">
        <f>COUNT(D572:D577)*2</f>
        <v>10</v>
      </c>
      <c r="J571" s="295">
        <f>H571*100/I571</f>
        <v>0</v>
      </c>
    </row>
    <row r="572" spans="1:10" ht="45" customHeight="1">
      <c r="A572" s="144" t="s">
        <v>1715</v>
      </c>
      <c r="B572" s="133" t="s">
        <v>1716</v>
      </c>
      <c r="C572" s="147" t="s">
        <v>1717</v>
      </c>
      <c r="D572" s="597">
        <v>0</v>
      </c>
      <c r="E572" s="135" t="s">
        <v>780</v>
      </c>
      <c r="F572" s="273" t="s">
        <v>4793</v>
      </c>
      <c r="G572" s="138"/>
    </row>
    <row r="573" spans="1:10" ht="31.5" hidden="1" customHeight="1">
      <c r="A573" s="132" t="s">
        <v>1718</v>
      </c>
      <c r="B573" s="133" t="s">
        <v>1719</v>
      </c>
      <c r="C573" s="199"/>
      <c r="D573" s="134"/>
      <c r="E573" s="135"/>
      <c r="F573" s="134"/>
      <c r="G573" s="134"/>
      <c r="H573" s="136"/>
      <c r="I573" s="136"/>
      <c r="J573" s="119"/>
    </row>
    <row r="574" spans="1:10" ht="31.5" customHeight="1">
      <c r="A574" s="144"/>
      <c r="B574" s="133"/>
      <c r="C574" s="274" t="s">
        <v>4794</v>
      </c>
      <c r="D574" s="597">
        <v>0</v>
      </c>
      <c r="E574" s="135" t="s">
        <v>667</v>
      </c>
      <c r="F574" s="134" t="s">
        <v>4795</v>
      </c>
      <c r="G574" s="134"/>
    </row>
    <row r="575" spans="1:10" ht="47.25" customHeight="1">
      <c r="A575" s="144" t="s">
        <v>1722</v>
      </c>
      <c r="B575" s="211" t="s">
        <v>1723</v>
      </c>
      <c r="C575" s="166" t="s">
        <v>1724</v>
      </c>
      <c r="D575" s="597">
        <v>0</v>
      </c>
      <c r="E575" s="135" t="s">
        <v>780</v>
      </c>
      <c r="F575" s="139" t="s">
        <v>4796</v>
      </c>
      <c r="G575" s="138"/>
    </row>
    <row r="576" spans="1:10" ht="47.25" customHeight="1">
      <c r="A576" s="144" t="s">
        <v>1725</v>
      </c>
      <c r="B576" s="133" t="s">
        <v>1726</v>
      </c>
      <c r="C576" s="151" t="s">
        <v>1727</v>
      </c>
      <c r="D576" s="597">
        <v>0</v>
      </c>
      <c r="E576" s="135" t="s">
        <v>780</v>
      </c>
      <c r="F576" s="139" t="s">
        <v>4797</v>
      </c>
      <c r="G576" s="138"/>
    </row>
    <row r="577" spans="1:10" ht="66" customHeight="1">
      <c r="A577" s="144" t="s">
        <v>1728</v>
      </c>
      <c r="B577" s="133" t="s">
        <v>4798</v>
      </c>
      <c r="C577" s="147" t="s">
        <v>4799</v>
      </c>
      <c r="D577" s="599">
        <v>0</v>
      </c>
      <c r="E577" s="135" t="s">
        <v>780</v>
      </c>
      <c r="F577" s="153" t="s">
        <v>4800</v>
      </c>
      <c r="G577" s="185"/>
    </row>
    <row r="578" spans="1:10" ht="40.35" customHeight="1">
      <c r="A578" s="162" t="s">
        <v>1732</v>
      </c>
      <c r="B578" s="1304" t="s">
        <v>4801</v>
      </c>
      <c r="C578" s="1305"/>
      <c r="D578" s="1295"/>
      <c r="E578" s="1306"/>
      <c r="F578" s="1305"/>
      <c r="G578" s="1307"/>
      <c r="H578" s="295">
        <f>SUM(D582:D583)</f>
        <v>0</v>
      </c>
      <c r="I578" s="295">
        <f>COUNT(D582:D583)*2</f>
        <v>4</v>
      </c>
      <c r="J578" s="295">
        <f>H578*100/I578</f>
        <v>0</v>
      </c>
    </row>
    <row r="579" spans="1:10" ht="33.75" hidden="1" customHeight="1">
      <c r="A579" s="132" t="s">
        <v>1739</v>
      </c>
      <c r="B579" s="178" t="s">
        <v>4802</v>
      </c>
      <c r="C579" s="178" t="s">
        <v>4803</v>
      </c>
      <c r="D579" s="229"/>
      <c r="E579" s="134" t="s">
        <v>137</v>
      </c>
      <c r="F579" s="204" t="s">
        <v>4804</v>
      </c>
      <c r="G579" s="134"/>
      <c r="H579" s="136"/>
      <c r="I579" s="136"/>
      <c r="J579" s="119"/>
    </row>
    <row r="580" spans="1:10" ht="63" hidden="1" customHeight="1">
      <c r="A580" s="132" t="s">
        <v>1741</v>
      </c>
      <c r="B580" s="178" t="s">
        <v>4805</v>
      </c>
      <c r="C580" s="178" t="s">
        <v>4806</v>
      </c>
      <c r="D580" s="229"/>
      <c r="E580" s="134" t="s">
        <v>137</v>
      </c>
      <c r="F580" s="204" t="s">
        <v>4807</v>
      </c>
      <c r="G580" s="138"/>
      <c r="H580" s="136"/>
      <c r="I580" s="136"/>
      <c r="J580" s="119"/>
    </row>
    <row r="581" spans="1:10" ht="47.25" hidden="1" customHeight="1">
      <c r="A581" s="132" t="s">
        <v>1742</v>
      </c>
      <c r="B581" s="178" t="s">
        <v>4808</v>
      </c>
      <c r="C581" s="178" t="s">
        <v>4809</v>
      </c>
      <c r="D581" s="229"/>
      <c r="E581" s="134" t="s">
        <v>137</v>
      </c>
      <c r="F581" s="204" t="s">
        <v>4810</v>
      </c>
      <c r="G581" s="138"/>
      <c r="H581" s="136"/>
      <c r="I581" s="136"/>
      <c r="J581" s="119"/>
    </row>
    <row r="582" spans="1:10" ht="47.25" customHeight="1">
      <c r="A582" s="275" t="s">
        <v>1743</v>
      </c>
      <c r="B582" s="178" t="s">
        <v>4811</v>
      </c>
      <c r="C582" s="137" t="s">
        <v>4812</v>
      </c>
      <c r="D582" s="611">
        <v>0</v>
      </c>
      <c r="E582" s="134" t="s">
        <v>137</v>
      </c>
      <c r="F582" s="276" t="s">
        <v>4813</v>
      </c>
      <c r="G582" s="138"/>
    </row>
    <row r="583" spans="1:10" ht="47.25" customHeight="1">
      <c r="A583" s="275" t="s">
        <v>4814</v>
      </c>
      <c r="B583" s="178" t="s">
        <v>4815</v>
      </c>
      <c r="C583" s="137" t="s">
        <v>4816</v>
      </c>
      <c r="D583" s="611">
        <v>0</v>
      </c>
      <c r="E583" s="134" t="s">
        <v>137</v>
      </c>
      <c r="F583" s="276" t="s">
        <v>4817</v>
      </c>
      <c r="G583" s="138"/>
    </row>
    <row r="584" spans="1:10" ht="47.25" hidden="1" customHeight="1">
      <c r="A584" s="132" t="s">
        <v>4818</v>
      </c>
      <c r="B584" s="178" t="s">
        <v>4819</v>
      </c>
      <c r="C584" s="178" t="s">
        <v>4820</v>
      </c>
      <c r="D584" s="229"/>
      <c r="E584" s="134" t="s">
        <v>137</v>
      </c>
      <c r="F584" s="204" t="s">
        <v>4821</v>
      </c>
      <c r="G584" s="138"/>
      <c r="H584" s="136"/>
      <c r="I584" s="136"/>
      <c r="J584" s="119"/>
    </row>
    <row r="585" spans="1:10" ht="31.5" hidden="1" customHeight="1">
      <c r="A585" s="132" t="s">
        <v>4822</v>
      </c>
      <c r="B585" s="178" t="s">
        <v>4823</v>
      </c>
      <c r="C585" s="178" t="s">
        <v>4824</v>
      </c>
      <c r="D585" s="229"/>
      <c r="E585" s="134" t="s">
        <v>137</v>
      </c>
      <c r="F585" s="204" t="s">
        <v>4825</v>
      </c>
      <c r="G585" s="138"/>
      <c r="H585" s="136"/>
      <c r="I585" s="136"/>
      <c r="J585" s="119"/>
    </row>
    <row r="586" spans="1:10" ht="40.35" customHeight="1">
      <c r="A586" s="162" t="s">
        <v>1744</v>
      </c>
      <c r="B586" s="1276" t="s">
        <v>1745</v>
      </c>
      <c r="C586" s="1277"/>
      <c r="D586" s="1278"/>
      <c r="E586" s="1278"/>
      <c r="F586" s="1277"/>
      <c r="G586" s="1279"/>
      <c r="H586" s="295">
        <f>SUM(D587:D588)</f>
        <v>0</v>
      </c>
      <c r="I586" s="295">
        <f>COUNT(D587:D588)*2</f>
        <v>4</v>
      </c>
      <c r="J586" s="295">
        <f>H586*100/I586</f>
        <v>0</v>
      </c>
    </row>
    <row r="587" spans="1:10" ht="31.5" customHeight="1">
      <c r="A587" s="144" t="s">
        <v>1750</v>
      </c>
      <c r="B587" s="277" t="s">
        <v>1751</v>
      </c>
      <c r="C587" s="153" t="s">
        <v>4826</v>
      </c>
      <c r="D587" s="599">
        <v>0</v>
      </c>
      <c r="E587" s="135" t="s">
        <v>87</v>
      </c>
      <c r="F587" s="153" t="s">
        <v>4827</v>
      </c>
      <c r="G587" s="138"/>
    </row>
    <row r="588" spans="1:10" ht="31.5" customHeight="1">
      <c r="A588" s="144" t="s">
        <v>1756</v>
      </c>
      <c r="B588" s="277" t="s">
        <v>1757</v>
      </c>
      <c r="C588" s="153" t="s">
        <v>4828</v>
      </c>
      <c r="D588" s="599">
        <v>0</v>
      </c>
      <c r="E588" s="278" t="s">
        <v>137</v>
      </c>
      <c r="F588" s="153" t="s">
        <v>4829</v>
      </c>
      <c r="G588" s="138"/>
    </row>
    <row r="589" spans="1:10" ht="31.5" hidden="1" customHeight="1">
      <c r="A589" s="279" t="s">
        <v>4830</v>
      </c>
      <c r="B589" s="1300" t="s">
        <v>4831</v>
      </c>
      <c r="C589" s="1301"/>
      <c r="D589" s="1301"/>
      <c r="E589" s="1301"/>
      <c r="F589" s="1301"/>
      <c r="G589" s="1302"/>
      <c r="H589" s="136"/>
      <c r="I589" s="136"/>
      <c r="J589" s="119"/>
    </row>
    <row r="590" spans="1:10" ht="31.5" hidden="1" customHeight="1">
      <c r="A590" s="279" t="s">
        <v>4832</v>
      </c>
      <c r="B590" s="178" t="s">
        <v>4833</v>
      </c>
      <c r="C590" s="178"/>
      <c r="D590" s="178"/>
      <c r="E590" s="178"/>
      <c r="F590" s="178"/>
      <c r="G590" s="178"/>
      <c r="H590" s="136"/>
      <c r="I590" s="136"/>
      <c r="J590" s="119"/>
    </row>
    <row r="591" spans="1:10" ht="31.5" hidden="1" customHeight="1">
      <c r="A591" s="279" t="s">
        <v>4834</v>
      </c>
      <c r="B591" s="178" t="s">
        <v>4835</v>
      </c>
      <c r="C591" s="178"/>
      <c r="D591" s="178"/>
      <c r="E591" s="178"/>
      <c r="F591" s="178"/>
      <c r="G591" s="178"/>
      <c r="H591" s="136"/>
      <c r="I591" s="136"/>
      <c r="J591" s="119"/>
    </row>
    <row r="592" spans="1:10" ht="31.5" hidden="1" customHeight="1">
      <c r="A592" s="279" t="s">
        <v>4836</v>
      </c>
      <c r="B592" s="178" t="s">
        <v>4837</v>
      </c>
      <c r="C592" s="178"/>
      <c r="D592" s="178"/>
      <c r="E592" s="178"/>
      <c r="F592" s="178"/>
      <c r="G592" s="178"/>
      <c r="H592" s="136"/>
      <c r="I592" s="136"/>
      <c r="J592" s="119"/>
    </row>
    <row r="593" spans="1:10" ht="31.5" hidden="1" customHeight="1">
      <c r="A593" s="279" t="s">
        <v>4838</v>
      </c>
      <c r="B593" s="178" t="s">
        <v>4839</v>
      </c>
      <c r="C593" s="178"/>
      <c r="D593" s="178"/>
      <c r="E593" s="178"/>
      <c r="F593" s="178"/>
      <c r="G593" s="178"/>
      <c r="H593" s="136"/>
      <c r="I593" s="136"/>
      <c r="J593" s="119"/>
    </row>
    <row r="594" spans="1:10" ht="31.5" hidden="1" customHeight="1">
      <c r="A594" s="279" t="s">
        <v>4840</v>
      </c>
      <c r="B594" s="178" t="s">
        <v>4841</v>
      </c>
      <c r="C594" s="178"/>
      <c r="D594" s="178"/>
      <c r="E594" s="178"/>
      <c r="F594" s="178"/>
      <c r="G594" s="178"/>
      <c r="H594" s="136"/>
      <c r="I594" s="136"/>
      <c r="J594" s="119"/>
    </row>
    <row r="595" spans="1:10" ht="31.5" hidden="1" customHeight="1">
      <c r="A595" s="279" t="s">
        <v>4842</v>
      </c>
      <c r="B595" s="178" t="s">
        <v>4843</v>
      </c>
      <c r="C595" s="178"/>
      <c r="D595" s="178"/>
      <c r="E595" s="178"/>
      <c r="F595" s="178"/>
      <c r="G595" s="178"/>
      <c r="H595" s="136"/>
      <c r="I595" s="136"/>
      <c r="J595" s="119"/>
    </row>
    <row r="596" spans="1:10" ht="31.5" customHeight="1">
      <c r="A596" s="202" t="s">
        <v>4844</v>
      </c>
      <c r="B596" s="1300" t="s">
        <v>4845</v>
      </c>
      <c r="C596" s="1303"/>
      <c r="D596" s="1301"/>
      <c r="E596" s="1301"/>
      <c r="F596" s="1303"/>
      <c r="G596" s="1302"/>
      <c r="H596" s="295">
        <f>SUM(D602)</f>
        <v>0</v>
      </c>
      <c r="I596" s="295">
        <f>COUNT(D602)*2</f>
        <v>2</v>
      </c>
      <c r="J596" s="295">
        <f>H596*100/I596</f>
        <v>0</v>
      </c>
    </row>
    <row r="597" spans="1:10" ht="31.5" hidden="1" customHeight="1">
      <c r="A597" s="279" t="s">
        <v>4846</v>
      </c>
      <c r="B597" s="178" t="s">
        <v>4847</v>
      </c>
      <c r="C597" s="280"/>
      <c r="D597" s="281"/>
      <c r="E597" s="281"/>
      <c r="F597" s="280"/>
      <c r="G597" s="281"/>
      <c r="H597" s="136"/>
      <c r="I597" s="136"/>
      <c r="J597" s="119"/>
    </row>
    <row r="598" spans="1:10" ht="31.5" hidden="1" customHeight="1">
      <c r="A598" s="279" t="s">
        <v>4848</v>
      </c>
      <c r="B598" s="178" t="s">
        <v>4849</v>
      </c>
      <c r="C598" s="280"/>
      <c r="D598" s="281"/>
      <c r="E598" s="281"/>
      <c r="F598" s="280"/>
      <c r="G598" s="281"/>
      <c r="H598" s="136"/>
      <c r="I598" s="136"/>
      <c r="J598" s="119"/>
    </row>
    <row r="599" spans="1:10" ht="31.5" hidden="1" customHeight="1">
      <c r="A599" s="279" t="s">
        <v>4850</v>
      </c>
      <c r="B599" s="178" t="s">
        <v>4851</v>
      </c>
      <c r="C599" s="280"/>
      <c r="D599" s="281"/>
      <c r="E599" s="281"/>
      <c r="F599" s="280"/>
      <c r="G599" s="281"/>
      <c r="H599" s="136"/>
      <c r="I599" s="136"/>
      <c r="J599" s="119"/>
    </row>
    <row r="600" spans="1:10" ht="31.5" hidden="1" customHeight="1">
      <c r="A600" s="279" t="s">
        <v>4852</v>
      </c>
      <c r="B600" s="178" t="s">
        <v>4853</v>
      </c>
      <c r="C600" s="280"/>
      <c r="D600" s="281"/>
      <c r="E600" s="281"/>
      <c r="F600" s="280"/>
      <c r="G600" s="281"/>
      <c r="H600" s="136"/>
      <c r="I600" s="136"/>
      <c r="J600" s="119"/>
    </row>
    <row r="601" spans="1:10" ht="31.5" hidden="1" customHeight="1">
      <c r="A601" s="279" t="s">
        <v>4854</v>
      </c>
      <c r="B601" s="178" t="s">
        <v>4855</v>
      </c>
      <c r="C601" s="280"/>
      <c r="D601" s="281"/>
      <c r="E601" s="281"/>
      <c r="F601" s="280"/>
      <c r="G601" s="281"/>
      <c r="H601" s="136"/>
      <c r="I601" s="136"/>
      <c r="J601" s="119"/>
    </row>
    <row r="602" spans="1:10" ht="87" customHeight="1">
      <c r="A602" s="202" t="s">
        <v>4856</v>
      </c>
      <c r="B602" s="178" t="s">
        <v>4857</v>
      </c>
      <c r="C602" s="137" t="s">
        <v>4858</v>
      </c>
      <c r="D602" s="612">
        <v>0</v>
      </c>
      <c r="E602" s="278" t="s">
        <v>137</v>
      </c>
      <c r="F602" s="137" t="s">
        <v>4859</v>
      </c>
      <c r="G602" s="185"/>
    </row>
    <row r="603" spans="1:10" ht="87" hidden="1" customHeight="1">
      <c r="A603" s="132" t="s">
        <v>4860</v>
      </c>
      <c r="B603" s="178" t="s">
        <v>4861</v>
      </c>
      <c r="C603" s="137"/>
      <c r="D603" s="185"/>
      <c r="E603" s="135"/>
      <c r="F603" s="137"/>
      <c r="G603" s="185"/>
      <c r="H603" s="136"/>
      <c r="I603" s="136"/>
      <c r="J603" s="119"/>
    </row>
    <row r="604" spans="1:10" ht="87" hidden="1" customHeight="1">
      <c r="A604" s="132" t="s">
        <v>4862</v>
      </c>
      <c r="B604" s="178" t="s">
        <v>4863</v>
      </c>
      <c r="C604" s="137"/>
      <c r="D604" s="185"/>
      <c r="E604" s="135"/>
      <c r="F604" s="137"/>
      <c r="G604" s="185"/>
      <c r="H604" s="136"/>
      <c r="I604" s="136"/>
      <c r="J604" s="119"/>
    </row>
    <row r="605" spans="1:10" ht="87" hidden="1" customHeight="1">
      <c r="A605" s="132" t="s">
        <v>4864</v>
      </c>
      <c r="B605" s="178" t="s">
        <v>4865</v>
      </c>
      <c r="C605" s="137"/>
      <c r="D605" s="185"/>
      <c r="E605" s="135"/>
      <c r="F605" s="137"/>
      <c r="G605" s="185"/>
      <c r="H605" s="136"/>
      <c r="I605" s="136"/>
      <c r="J605" s="119"/>
    </row>
    <row r="606" spans="1:10" ht="87" hidden="1" customHeight="1">
      <c r="A606" s="132" t="s">
        <v>4866</v>
      </c>
      <c r="B606" s="178" t="s">
        <v>4867</v>
      </c>
      <c r="C606" s="137"/>
      <c r="D606" s="185"/>
      <c r="E606" s="135"/>
      <c r="F606" s="137"/>
      <c r="G606" s="185"/>
      <c r="H606" s="136"/>
      <c r="I606" s="136"/>
      <c r="J606" s="119"/>
    </row>
    <row r="607" spans="1:10" ht="18.75" customHeight="1">
      <c r="A607" s="130"/>
      <c r="B607" s="1280" t="s">
        <v>1760</v>
      </c>
      <c r="C607" s="1281"/>
      <c r="D607" s="1282"/>
      <c r="E607" s="1282"/>
      <c r="F607" s="1281"/>
      <c r="G607" s="1282"/>
      <c r="H607" s="295">
        <f>H608+H612+H618+H625</f>
        <v>0</v>
      </c>
      <c r="I607" s="295">
        <f>I608+I612+I618+I625</f>
        <v>24</v>
      </c>
      <c r="J607" s="295">
        <f t="shared" ref="J607:J612" si="0">H607*100/I607</f>
        <v>0</v>
      </c>
    </row>
    <row r="608" spans="1:10" ht="40.35" customHeight="1">
      <c r="A608" s="131" t="s">
        <v>1761</v>
      </c>
      <c r="B608" s="1276" t="s">
        <v>1762</v>
      </c>
      <c r="C608" s="1277"/>
      <c r="D608" s="1278"/>
      <c r="E608" s="1278"/>
      <c r="F608" s="1277"/>
      <c r="G608" s="1279"/>
      <c r="H608" s="295">
        <f>SUM(D609:D610)</f>
        <v>0</v>
      </c>
      <c r="I608" s="295">
        <f>COUNT(D609:D610)*2</f>
        <v>4</v>
      </c>
      <c r="J608" s="295">
        <f t="shared" si="0"/>
        <v>0</v>
      </c>
    </row>
    <row r="609" spans="1:10" ht="30" customHeight="1">
      <c r="A609" s="144" t="s">
        <v>1765</v>
      </c>
      <c r="B609" s="139" t="s">
        <v>1766</v>
      </c>
      <c r="C609" s="139" t="s">
        <v>3131</v>
      </c>
      <c r="D609" s="600">
        <v>0</v>
      </c>
      <c r="E609" s="194" t="s">
        <v>667</v>
      </c>
      <c r="F609" s="137" t="s">
        <v>4868</v>
      </c>
      <c r="G609" s="195"/>
    </row>
    <row r="610" spans="1:10" ht="49.5" customHeight="1">
      <c r="A610" s="144"/>
      <c r="B610" s="139"/>
      <c r="C610" s="139" t="s">
        <v>4869</v>
      </c>
      <c r="D610" s="600">
        <v>0</v>
      </c>
      <c r="E610" s="194" t="s">
        <v>667</v>
      </c>
      <c r="F610" s="137" t="s">
        <v>4870</v>
      </c>
      <c r="G610" s="195"/>
    </row>
    <row r="611" spans="1:10" ht="30" hidden="1" customHeight="1">
      <c r="A611" s="132" t="s">
        <v>1777</v>
      </c>
      <c r="B611" s="139" t="s">
        <v>1782</v>
      </c>
      <c r="C611" s="249"/>
      <c r="D611" s="249"/>
      <c r="E611" s="194"/>
      <c r="F611" s="249"/>
      <c r="G611" s="249"/>
      <c r="H611" s="136"/>
      <c r="I611" s="136"/>
      <c r="J611" s="119"/>
    </row>
    <row r="612" spans="1:10" ht="40.35" customHeight="1">
      <c r="A612" s="131" t="s">
        <v>1784</v>
      </c>
      <c r="B612" s="1276" t="s">
        <v>1785</v>
      </c>
      <c r="C612" s="1277"/>
      <c r="D612" s="1278"/>
      <c r="E612" s="1278"/>
      <c r="F612" s="1277"/>
      <c r="G612" s="1279"/>
      <c r="H612" s="295">
        <f>SUM(D613:D617)</f>
        <v>0</v>
      </c>
      <c r="I612" s="295">
        <f>COUNT(D613:D617)*2</f>
        <v>8</v>
      </c>
      <c r="J612" s="295">
        <f t="shared" si="0"/>
        <v>0</v>
      </c>
    </row>
    <row r="613" spans="1:10" ht="57.95" customHeight="1">
      <c r="A613" s="144" t="s">
        <v>1788</v>
      </c>
      <c r="B613" s="139" t="s">
        <v>1790</v>
      </c>
      <c r="C613" s="139" t="s">
        <v>4871</v>
      </c>
      <c r="D613" s="600">
        <v>0</v>
      </c>
      <c r="E613" s="194" t="s">
        <v>667</v>
      </c>
      <c r="F613" s="137" t="s">
        <v>4872</v>
      </c>
      <c r="G613" s="253"/>
    </row>
    <row r="614" spans="1:10" ht="59.1" customHeight="1">
      <c r="A614" s="144"/>
      <c r="B614" s="139"/>
      <c r="C614" s="137" t="s">
        <v>4873</v>
      </c>
      <c r="D614" s="600">
        <v>0</v>
      </c>
      <c r="E614" s="194" t="s">
        <v>667</v>
      </c>
      <c r="F614" s="137" t="s">
        <v>4874</v>
      </c>
      <c r="G614" s="195"/>
    </row>
    <row r="615" spans="1:10" ht="30" customHeight="1">
      <c r="A615" s="144"/>
      <c r="B615" s="139"/>
      <c r="C615" s="137" t="s">
        <v>4875</v>
      </c>
      <c r="D615" s="600">
        <v>0</v>
      </c>
      <c r="E615" s="194" t="s">
        <v>667</v>
      </c>
      <c r="F615" s="137" t="s">
        <v>4876</v>
      </c>
      <c r="G615" s="195"/>
    </row>
    <row r="616" spans="1:10" ht="45" hidden="1" customHeight="1">
      <c r="A616" s="132" t="s">
        <v>1793</v>
      </c>
      <c r="B616" s="139" t="s">
        <v>1794</v>
      </c>
      <c r="C616" s="249"/>
      <c r="D616" s="249"/>
      <c r="E616" s="194"/>
      <c r="F616" s="249"/>
      <c r="G616" s="249"/>
      <c r="H616" s="136"/>
      <c r="I616" s="136"/>
      <c r="J616" s="119"/>
    </row>
    <row r="617" spans="1:10" ht="45" customHeight="1">
      <c r="A617" s="144"/>
      <c r="B617" s="139"/>
      <c r="C617" s="178" t="s">
        <v>4877</v>
      </c>
      <c r="D617" s="600">
        <v>0</v>
      </c>
      <c r="E617" s="194" t="s">
        <v>667</v>
      </c>
      <c r="F617" s="249"/>
      <c r="G617" s="249"/>
    </row>
    <row r="618" spans="1:10" ht="40.35" customHeight="1">
      <c r="A618" s="131" t="s">
        <v>1795</v>
      </c>
      <c r="B618" s="1276" t="s">
        <v>1796</v>
      </c>
      <c r="C618" s="1277"/>
      <c r="D618" s="1278"/>
      <c r="E618" s="1278"/>
      <c r="F618" s="1277"/>
      <c r="G618" s="1279"/>
      <c r="H618" s="295">
        <f>SUM(D619:D624)</f>
        <v>0</v>
      </c>
      <c r="I618" s="295">
        <f>COUNT(D619:D624)*2</f>
        <v>10</v>
      </c>
      <c r="J618" s="295">
        <f>H618*100/I618</f>
        <v>0</v>
      </c>
    </row>
    <row r="619" spans="1:10" ht="45" customHeight="1">
      <c r="A619" s="144" t="s">
        <v>1799</v>
      </c>
      <c r="B619" s="139" t="s">
        <v>1800</v>
      </c>
      <c r="C619" s="153" t="s">
        <v>3149</v>
      </c>
      <c r="D619" s="600">
        <v>0</v>
      </c>
      <c r="E619" s="194" t="s">
        <v>667</v>
      </c>
      <c r="F619" s="137" t="s">
        <v>3150</v>
      </c>
      <c r="G619" s="251"/>
    </row>
    <row r="620" spans="1:10" ht="30" customHeight="1">
      <c r="A620" s="144"/>
      <c r="B620" s="139"/>
      <c r="C620" s="139" t="s">
        <v>1900</v>
      </c>
      <c r="D620" s="600">
        <v>0</v>
      </c>
      <c r="E620" s="194" t="s">
        <v>667</v>
      </c>
      <c r="F620" s="137" t="s">
        <v>4878</v>
      </c>
      <c r="G620" s="251"/>
    </row>
    <row r="621" spans="1:10" ht="30" customHeight="1">
      <c r="A621" s="144"/>
      <c r="B621" s="139"/>
      <c r="C621" s="282" t="s">
        <v>2583</v>
      </c>
      <c r="D621" s="600">
        <v>0</v>
      </c>
      <c r="E621" s="194" t="s">
        <v>667</v>
      </c>
      <c r="F621" s="137" t="s">
        <v>4879</v>
      </c>
      <c r="G621" s="251"/>
    </row>
    <row r="622" spans="1:10" ht="45" customHeight="1">
      <c r="A622" s="144"/>
      <c r="B622" s="139"/>
      <c r="C622" s="282" t="s">
        <v>3151</v>
      </c>
      <c r="D622" s="600">
        <v>0</v>
      </c>
      <c r="E622" s="194" t="s">
        <v>667</v>
      </c>
      <c r="F622" s="137" t="s">
        <v>3152</v>
      </c>
      <c r="G622" s="251"/>
    </row>
    <row r="623" spans="1:10" ht="45" hidden="1" customHeight="1">
      <c r="A623" s="132" t="s">
        <v>1807</v>
      </c>
      <c r="B623" s="139" t="s">
        <v>1808</v>
      </c>
      <c r="C623" s="249"/>
      <c r="D623" s="249"/>
      <c r="E623" s="194"/>
      <c r="F623" s="249"/>
      <c r="G623" s="249"/>
      <c r="H623" s="136"/>
      <c r="I623" s="136"/>
      <c r="J623" s="119"/>
    </row>
    <row r="624" spans="1:10" ht="45" customHeight="1">
      <c r="A624" s="144"/>
      <c r="B624" s="139"/>
      <c r="C624" s="178" t="s">
        <v>4880</v>
      </c>
      <c r="D624" s="600">
        <v>0</v>
      </c>
      <c r="E624" s="194" t="s">
        <v>667</v>
      </c>
      <c r="F624" s="178" t="s">
        <v>4881</v>
      </c>
      <c r="G624" s="249"/>
    </row>
    <row r="625" spans="1:10" ht="40.35" customHeight="1">
      <c r="A625" s="131" t="s">
        <v>1809</v>
      </c>
      <c r="B625" s="1276" t="s">
        <v>4882</v>
      </c>
      <c r="C625" s="1277"/>
      <c r="D625" s="1278"/>
      <c r="E625" s="1278"/>
      <c r="F625" s="1277"/>
      <c r="G625" s="1279"/>
      <c r="H625" s="295">
        <f>SUM(D626)</f>
        <v>0</v>
      </c>
      <c r="I625" s="295">
        <f>COUNT(D626)*2</f>
        <v>2</v>
      </c>
      <c r="J625" s="295">
        <f>H625*100/I625</f>
        <v>0</v>
      </c>
    </row>
    <row r="626" spans="1:10" ht="45">
      <c r="A626" s="144" t="s">
        <v>1814</v>
      </c>
      <c r="B626" s="139" t="s">
        <v>1815</v>
      </c>
      <c r="C626" s="147" t="s">
        <v>3153</v>
      </c>
      <c r="D626" s="600">
        <v>0</v>
      </c>
      <c r="E626" s="194" t="s">
        <v>667</v>
      </c>
      <c r="F626" s="137" t="s">
        <v>3154</v>
      </c>
      <c r="G626" s="283"/>
    </row>
    <row r="627" spans="1:10" ht="45" hidden="1">
      <c r="A627" s="284" t="s">
        <v>1821</v>
      </c>
      <c r="B627" s="139" t="s">
        <v>1822</v>
      </c>
      <c r="C627" s="249"/>
      <c r="D627" s="249"/>
      <c r="E627" s="194"/>
      <c r="F627" s="249"/>
      <c r="G627" s="249"/>
      <c r="H627" s="136"/>
      <c r="I627" s="136"/>
      <c r="J627" s="119"/>
    </row>
    <row r="628" spans="1:10">
      <c r="A628" s="285"/>
      <c r="B628" s="286"/>
      <c r="C628" s="287"/>
      <c r="D628" s="613"/>
      <c r="E628" s="288"/>
      <c r="F628" s="287"/>
      <c r="G628" s="287"/>
    </row>
    <row r="629" spans="1:10">
      <c r="A629" s="692"/>
      <c r="B629" s="267"/>
      <c r="C629" s="288"/>
      <c r="D629" s="693"/>
      <c r="E629" s="288"/>
      <c r="F629" s="288"/>
      <c r="G629" s="287"/>
    </row>
    <row r="630" spans="1:10">
      <c r="A630" s="692"/>
      <c r="B630" s="267"/>
      <c r="C630" s="288"/>
      <c r="D630" s="693"/>
      <c r="E630" s="288"/>
      <c r="F630" s="288"/>
      <c r="G630" s="287"/>
    </row>
    <row r="631" spans="1:10">
      <c r="A631" s="285"/>
      <c r="B631" s="694"/>
      <c r="C631" s="695"/>
      <c r="D631" s="696"/>
      <c r="E631" s="695"/>
      <c r="F631" s="695"/>
      <c r="G631" s="287"/>
    </row>
    <row r="632" spans="1:10">
      <c r="A632" s="697"/>
      <c r="B632" s="295"/>
      <c r="C632" s="291"/>
      <c r="D632" s="615"/>
      <c r="E632" s="295"/>
      <c r="F632" s="291"/>
    </row>
    <row r="633" spans="1:10">
      <c r="B633" s="295" t="s">
        <v>12</v>
      </c>
      <c r="C633" s="291" t="s">
        <v>1863</v>
      </c>
      <c r="D633" s="615" t="s">
        <v>1864</v>
      </c>
      <c r="E633" s="295"/>
      <c r="F633" s="291"/>
      <c r="G633" s="210"/>
    </row>
    <row r="634" spans="1:10">
      <c r="A634" s="292" t="s">
        <v>1833</v>
      </c>
      <c r="B634" s="295">
        <f>H43</f>
        <v>0</v>
      </c>
      <c r="C634" s="295">
        <f>I43</f>
        <v>18</v>
      </c>
      <c r="D634" s="616">
        <f t="shared" ref="D634:D641" si="1">B634*100/C634</f>
        <v>0</v>
      </c>
      <c r="E634" s="295"/>
      <c r="F634" s="291"/>
      <c r="G634" s="210"/>
    </row>
    <row r="635" spans="1:10">
      <c r="A635" s="292" t="s">
        <v>1836</v>
      </c>
      <c r="B635" s="295">
        <f>H99</f>
        <v>0</v>
      </c>
      <c r="C635" s="295">
        <f>I99</f>
        <v>22</v>
      </c>
      <c r="D635" s="616">
        <f t="shared" si="1"/>
        <v>0</v>
      </c>
      <c r="E635" s="295"/>
      <c r="F635" s="291"/>
      <c r="G635" s="210"/>
    </row>
    <row r="636" spans="1:10">
      <c r="A636" s="292" t="s">
        <v>1839</v>
      </c>
      <c r="B636" s="295">
        <f>H142</f>
        <v>0</v>
      </c>
      <c r="C636" s="295">
        <f>I142</f>
        <v>116</v>
      </c>
      <c r="D636" s="616">
        <f t="shared" si="1"/>
        <v>0</v>
      </c>
      <c r="E636" s="295"/>
      <c r="F636" s="291"/>
      <c r="G636" s="210"/>
    </row>
    <row r="637" spans="1:10">
      <c r="A637" s="292" t="s">
        <v>1843</v>
      </c>
      <c r="B637" s="295">
        <f>H219</f>
        <v>0</v>
      </c>
      <c r="C637" s="295">
        <f>I219</f>
        <v>70</v>
      </c>
      <c r="D637" s="616">
        <f t="shared" si="1"/>
        <v>0</v>
      </c>
      <c r="E637" s="295"/>
      <c r="F637" s="291"/>
      <c r="G637" s="210"/>
    </row>
    <row r="638" spans="1:10">
      <c r="A638" s="292" t="s">
        <v>1845</v>
      </c>
      <c r="B638" s="295">
        <f>H284</f>
        <v>0</v>
      </c>
      <c r="C638" s="295">
        <f>I284</f>
        <v>168</v>
      </c>
      <c r="D638" s="616">
        <f t="shared" si="1"/>
        <v>0</v>
      </c>
      <c r="E638" s="295"/>
      <c r="F638" s="291"/>
      <c r="G638" s="210"/>
    </row>
    <row r="639" spans="1:10">
      <c r="A639" s="292" t="s">
        <v>1849</v>
      </c>
      <c r="B639" s="295">
        <f>H470</f>
        <v>0</v>
      </c>
      <c r="C639" s="295">
        <f>I470</f>
        <v>126</v>
      </c>
      <c r="D639" s="616">
        <f t="shared" si="1"/>
        <v>0</v>
      </c>
      <c r="E639" s="295"/>
      <c r="F639" s="291"/>
      <c r="G639" s="210"/>
    </row>
    <row r="640" spans="1:10">
      <c r="A640" s="292" t="s">
        <v>1854</v>
      </c>
      <c r="B640" s="295">
        <f>H542</f>
        <v>0</v>
      </c>
      <c r="C640" s="295">
        <f>I542</f>
        <v>56</v>
      </c>
      <c r="D640" s="616">
        <f t="shared" si="1"/>
        <v>0</v>
      </c>
      <c r="E640" s="295"/>
      <c r="F640" s="291"/>
      <c r="G640" s="210"/>
    </row>
    <row r="641" spans="1:7">
      <c r="A641" s="292" t="s">
        <v>1857</v>
      </c>
      <c r="B641" s="295">
        <f>H607</f>
        <v>0</v>
      </c>
      <c r="C641" s="295">
        <f>I607</f>
        <v>24</v>
      </c>
      <c r="D641" s="616">
        <f t="shared" si="1"/>
        <v>0</v>
      </c>
      <c r="E641" s="295"/>
      <c r="F641" s="291"/>
      <c r="G641" s="210"/>
    </row>
    <row r="642" spans="1:7">
      <c r="A642" s="292" t="s">
        <v>1880</v>
      </c>
      <c r="B642" s="295">
        <f>IF(G2=0,0,SUM(B634:B641))</f>
        <v>0</v>
      </c>
      <c r="C642" s="295">
        <f>IF(G2=0,0,SUM(C634:C641))</f>
        <v>600</v>
      </c>
      <c r="D642" s="616">
        <f>IF(G2=0,0,B642*100/C642)</f>
        <v>0</v>
      </c>
      <c r="E642" s="295"/>
      <c r="F642" s="291"/>
      <c r="G642" s="210"/>
    </row>
    <row r="643" spans="1:7">
      <c r="B643" s="295"/>
      <c r="C643" s="291"/>
      <c r="D643" s="615"/>
      <c r="E643" s="295"/>
      <c r="F643" s="291"/>
      <c r="G643" s="210"/>
    </row>
    <row r="644" spans="1:7">
      <c r="A644" s="292">
        <v>0</v>
      </c>
      <c r="B644" s="295"/>
      <c r="C644" s="291"/>
      <c r="D644" s="615"/>
      <c r="E644" s="295"/>
      <c r="F644" s="291"/>
      <c r="G644" s="210"/>
    </row>
    <row r="645" spans="1:7">
      <c r="A645" s="292">
        <v>1</v>
      </c>
      <c r="B645" s="295"/>
      <c r="C645" s="291"/>
      <c r="D645" s="615"/>
      <c r="E645" s="295"/>
      <c r="F645" s="291"/>
      <c r="G645" s="210"/>
    </row>
    <row r="646" spans="1:7">
      <c r="A646" s="292">
        <v>2</v>
      </c>
      <c r="B646" s="295"/>
      <c r="C646" s="291"/>
      <c r="D646" s="615"/>
      <c r="E646" s="295"/>
      <c r="F646" s="291"/>
      <c r="G646" s="210"/>
    </row>
    <row r="647" spans="1:7">
      <c r="B647" s="295"/>
      <c r="C647" s="291"/>
      <c r="D647" s="615"/>
      <c r="E647" s="295"/>
      <c r="F647" s="291"/>
      <c r="G647" s="210"/>
    </row>
    <row r="648" spans="1:7">
      <c r="B648" s="295"/>
      <c r="C648" s="291"/>
      <c r="D648" s="615"/>
      <c r="E648" s="295"/>
      <c r="F648" s="291"/>
      <c r="G648" s="210"/>
    </row>
    <row r="649" spans="1:7">
      <c r="A649" s="294"/>
      <c r="B649" s="210"/>
      <c r="C649" s="293"/>
      <c r="D649" s="617"/>
      <c r="F649" s="293"/>
      <c r="G649" s="210"/>
    </row>
    <row r="650" spans="1:7">
      <c r="A650" s="294"/>
      <c r="B650" s="210"/>
      <c r="C650" s="293"/>
      <c r="D650" s="617"/>
      <c r="F650" s="293"/>
      <c r="G650" s="210"/>
    </row>
    <row r="651" spans="1:7">
      <c r="A651" s="294"/>
      <c r="B651" s="210"/>
      <c r="C651" s="293"/>
      <c r="D651" s="617"/>
      <c r="F651" s="293"/>
      <c r="G651" s="210"/>
    </row>
    <row r="652" spans="1:7">
      <c r="A652" s="294"/>
      <c r="B652" s="210"/>
      <c r="C652" s="293"/>
      <c r="D652" s="617"/>
      <c r="F652" s="293"/>
      <c r="G652" s="210"/>
    </row>
    <row r="653" spans="1:7">
      <c r="A653" s="294"/>
      <c r="B653" s="210"/>
      <c r="C653" s="293"/>
      <c r="D653" s="617"/>
      <c r="F653" s="293"/>
      <c r="G653" s="210"/>
    </row>
    <row r="654" spans="1:7">
      <c r="A654" s="294"/>
      <c r="B654" s="210"/>
      <c r="C654" s="293"/>
      <c r="D654" s="617"/>
      <c r="F654" s="293"/>
      <c r="G654" s="210"/>
    </row>
    <row r="655" spans="1:7">
      <c r="A655" s="294"/>
      <c r="B655" s="210"/>
      <c r="C655" s="293"/>
      <c r="D655" s="617"/>
      <c r="F655" s="293"/>
      <c r="G655" s="210"/>
    </row>
    <row r="656" spans="1:7">
      <c r="A656" s="294"/>
      <c r="B656" s="210"/>
      <c r="C656" s="293"/>
      <c r="D656" s="617"/>
      <c r="F656" s="293"/>
      <c r="G656" s="210"/>
    </row>
    <row r="657" spans="1:7">
      <c r="A657" s="290"/>
      <c r="B657" s="126"/>
      <c r="C657" s="289"/>
      <c r="D657" s="614"/>
      <c r="E657" s="126"/>
      <c r="F657" s="293"/>
      <c r="G657" s="210"/>
    </row>
    <row r="658" spans="1:7">
      <c r="A658" s="290"/>
      <c r="B658" s="126"/>
      <c r="C658" s="289"/>
      <c r="D658" s="614"/>
      <c r="E658" s="126"/>
      <c r="F658" s="293"/>
      <c r="G658" s="210"/>
    </row>
    <row r="659" spans="1:7">
      <c r="A659" s="290"/>
      <c r="B659" s="126"/>
      <c r="C659" s="289"/>
      <c r="D659" s="614"/>
      <c r="E659" s="126"/>
      <c r="F659" s="293"/>
      <c r="G659" s="210"/>
    </row>
    <row r="660" spans="1:7">
      <c r="A660" s="294"/>
      <c r="B660" s="210"/>
      <c r="C660" s="293"/>
      <c r="D660" s="617"/>
      <c r="F660" s="293"/>
      <c r="G660" s="210"/>
    </row>
    <row r="661" spans="1:7">
      <c r="A661" s="294"/>
      <c r="B661" s="210"/>
      <c r="C661" s="293"/>
      <c r="D661" s="617"/>
      <c r="F661" s="293"/>
      <c r="G661" s="210"/>
    </row>
    <row r="662" spans="1:7">
      <c r="B662" s="295"/>
      <c r="C662" s="291"/>
      <c r="D662" s="615"/>
      <c r="E662" s="295"/>
      <c r="F662" s="291"/>
    </row>
  </sheetData>
  <sheetProtection sheet="1" objects="1" scenarios="1"/>
  <protectedRanges>
    <protectedRange sqref="G2" name="Range2"/>
    <protectedRange sqref="G2:G1048576" name="Range1"/>
    <protectedRange sqref="G1" name="Range1_1"/>
  </protectedRanges>
  <autoFilter ref="A42:G627">
    <filterColumn colId="0">
      <colorFilter dxfId="3"/>
    </filterColumn>
  </autoFilter>
  <mergeCells count="120">
    <mergeCell ref="B625:G625"/>
    <mergeCell ref="B589:G589"/>
    <mergeCell ref="B596:G596"/>
    <mergeCell ref="B607:G607"/>
    <mergeCell ref="B608:G608"/>
    <mergeCell ref="B612:G612"/>
    <mergeCell ref="B618:G618"/>
    <mergeCell ref="B550:G550"/>
    <mergeCell ref="B554:G554"/>
    <mergeCell ref="B567:G567"/>
    <mergeCell ref="B571:G571"/>
    <mergeCell ref="B578:G578"/>
    <mergeCell ref="B586:G586"/>
    <mergeCell ref="B500:G500"/>
    <mergeCell ref="B516:G516"/>
    <mergeCell ref="B532:G532"/>
    <mergeCell ref="B542:G542"/>
    <mergeCell ref="B543:G543"/>
    <mergeCell ref="B546:G546"/>
    <mergeCell ref="B454:G454"/>
    <mergeCell ref="B459:G459"/>
    <mergeCell ref="B470:G470"/>
    <mergeCell ref="B471:G471"/>
    <mergeCell ref="B478:G478"/>
    <mergeCell ref="B491:G491"/>
    <mergeCell ref="B396:G396"/>
    <mergeCell ref="B401:G401"/>
    <mergeCell ref="B408:G408"/>
    <mergeCell ref="B428:G428"/>
    <mergeCell ref="B435:G435"/>
    <mergeCell ref="B447:G447"/>
    <mergeCell ref="B334:G334"/>
    <mergeCell ref="B338:G338"/>
    <mergeCell ref="B344:G344"/>
    <mergeCell ref="B348:G348"/>
    <mergeCell ref="B361:G361"/>
    <mergeCell ref="B374:G374"/>
    <mergeCell ref="B298:G298"/>
    <mergeCell ref="B303:G303"/>
    <mergeCell ref="B306:G306"/>
    <mergeCell ref="B310:G310"/>
    <mergeCell ref="B319:G319"/>
    <mergeCell ref="B329:G329"/>
    <mergeCell ref="B277:G277"/>
    <mergeCell ref="B281:G281"/>
    <mergeCell ref="B284:G284"/>
    <mergeCell ref="B285:G285"/>
    <mergeCell ref="B290:G290"/>
    <mergeCell ref="B293:G293"/>
    <mergeCell ref="B253:G253"/>
    <mergeCell ref="B258:G258"/>
    <mergeCell ref="B262:G262"/>
    <mergeCell ref="B267:G267"/>
    <mergeCell ref="B270:G270"/>
    <mergeCell ref="B273:G273"/>
    <mergeCell ref="B204:G204"/>
    <mergeCell ref="B219:G219"/>
    <mergeCell ref="B220:G220"/>
    <mergeCell ref="B226:G226"/>
    <mergeCell ref="B237:G237"/>
    <mergeCell ref="B243:G243"/>
    <mergeCell ref="B143:G143"/>
    <mergeCell ref="B160:G160"/>
    <mergeCell ref="B167:G167"/>
    <mergeCell ref="B171:G171"/>
    <mergeCell ref="B178:G178"/>
    <mergeCell ref="B190:G190"/>
    <mergeCell ref="B108:G108"/>
    <mergeCell ref="B113:G113"/>
    <mergeCell ref="B119:G119"/>
    <mergeCell ref="B126:G126"/>
    <mergeCell ref="B130:G130"/>
    <mergeCell ref="B142:G142"/>
    <mergeCell ref="B70:G70"/>
    <mergeCell ref="B74:G74"/>
    <mergeCell ref="B87:G87"/>
    <mergeCell ref="B96:G96"/>
    <mergeCell ref="B99:G99"/>
    <mergeCell ref="B100:G100"/>
    <mergeCell ref="B37:I37"/>
    <mergeCell ref="A38:I40"/>
    <mergeCell ref="A41:G41"/>
    <mergeCell ref="B43:G43"/>
    <mergeCell ref="B44:G44"/>
    <mergeCell ref="B63:G63"/>
    <mergeCell ref="B31:I31"/>
    <mergeCell ref="B32:I32"/>
    <mergeCell ref="B33:I33"/>
    <mergeCell ref="B34:I34"/>
    <mergeCell ref="B35:I35"/>
    <mergeCell ref="B36:I36"/>
    <mergeCell ref="B25:I25"/>
    <mergeCell ref="B26:I26"/>
    <mergeCell ref="B27:I27"/>
    <mergeCell ref="B28:I28"/>
    <mergeCell ref="B29:I29"/>
    <mergeCell ref="B30:I30"/>
    <mergeCell ref="B19:I19"/>
    <mergeCell ref="B20:I20"/>
    <mergeCell ref="B21:I21"/>
    <mergeCell ref="B22:I22"/>
    <mergeCell ref="B23:I23"/>
    <mergeCell ref="B24:I24"/>
    <mergeCell ref="A7:I7"/>
    <mergeCell ref="A8:C8"/>
    <mergeCell ref="D8:I8"/>
    <mergeCell ref="D9:I16"/>
    <mergeCell ref="A17:I17"/>
    <mergeCell ref="B18:I18"/>
    <mergeCell ref="A1:F1"/>
    <mergeCell ref="A5:B5"/>
    <mergeCell ref="C5:E5"/>
    <mergeCell ref="G5:I5"/>
    <mergeCell ref="A6:B6"/>
    <mergeCell ref="C6:E6"/>
    <mergeCell ref="G6:I6"/>
    <mergeCell ref="A3:I3"/>
    <mergeCell ref="A4:B4"/>
    <mergeCell ref="C4:E4"/>
    <mergeCell ref="G4:I4"/>
  </mergeCells>
  <dataValidations count="1">
    <dataValidation type="list" allowBlank="1" showInputMessage="1" showErrorMessage="1" sqref="D1 D3:D1048576">
      <formula1>$A$644:$A$646</formula1>
    </dataValidation>
  </dataValidations>
  <pageMargins left="0.70866141732283472" right="0.70866141732283472" top="0.74803149606299213" bottom="0.74803149606299213" header="0.31496062992125984" footer="0.31496062992125984"/>
  <pageSetup paperSize="9" scale="56" orientation="portrait" r:id="rId1"/>
  <headerFooter>
    <oddHeader>&amp;LChecklist No 8 &amp;COperation Theatre &amp;RVersion - NHSRC /NQAS2016</oddHeader>
    <oddFooter>Page &amp;P</oddFooter>
  </headerFooter>
  <colBreaks count="1" manualBreakCount="1">
    <brk id="10" max="1048575" man="1"/>
  </colBreaks>
</worksheet>
</file>

<file path=xl/worksheets/sheet8.xml><?xml version="1.0" encoding="utf-8"?>
<worksheet xmlns="http://schemas.openxmlformats.org/spreadsheetml/2006/main" xmlns:r="http://schemas.openxmlformats.org/officeDocument/2006/relationships">
  <sheetPr>
    <outlinePr summaryBelow="0" summaryRight="0"/>
  </sheetPr>
  <dimension ref="A1:Z1047"/>
  <sheetViews>
    <sheetView zoomScale="80" zoomScaleNormal="80" workbookViewId="0">
      <selection activeCell="H3" sqref="H3"/>
    </sheetView>
  </sheetViews>
  <sheetFormatPr defaultColWidth="14.42578125" defaultRowHeight="15" customHeight="1"/>
  <cols>
    <col min="1" max="1" width="17.140625" style="111" customWidth="1"/>
    <col min="2" max="2" width="27.28515625" customWidth="1"/>
    <col min="3" max="3" width="31.28515625" customWidth="1"/>
    <col min="4" max="4" width="12.28515625" style="430" customWidth="1"/>
    <col min="5" max="5" width="14.28515625" style="430" customWidth="1"/>
    <col min="6" max="6" width="30.28515625" customWidth="1"/>
    <col min="7" max="7" width="28.42578125" style="715" customWidth="1"/>
    <col min="8" max="9" width="23" style="111" customWidth="1"/>
    <col min="10" max="10" width="19.7109375" style="715" customWidth="1"/>
    <col min="11" max="11" width="14.42578125" customWidth="1"/>
    <col min="12" max="12" width="19.42578125" customWidth="1"/>
    <col min="13" max="26" width="9.140625" customWidth="1"/>
  </cols>
  <sheetData>
    <row r="1" spans="1:26" ht="33.75">
      <c r="A1" s="1076" t="s">
        <v>0</v>
      </c>
      <c r="B1" s="1077"/>
      <c r="C1" s="1077"/>
      <c r="D1" s="1077"/>
      <c r="E1" s="1077"/>
      <c r="F1" s="1078"/>
      <c r="G1" s="750" t="s">
        <v>5518</v>
      </c>
      <c r="H1" s="110"/>
      <c r="I1" s="110"/>
      <c r="J1" s="906"/>
      <c r="K1" s="848"/>
      <c r="L1" s="847"/>
      <c r="M1" s="1"/>
      <c r="N1" s="1"/>
      <c r="O1" s="1"/>
      <c r="P1" s="1"/>
      <c r="Q1" s="1"/>
      <c r="R1" s="1"/>
      <c r="S1" s="1"/>
      <c r="T1" s="1"/>
      <c r="U1" s="1"/>
      <c r="V1" s="1"/>
      <c r="W1" s="1"/>
      <c r="X1" s="1"/>
      <c r="Y1" s="1"/>
      <c r="Z1" s="1"/>
    </row>
    <row r="2" spans="1:26" ht="26.25">
      <c r="A2" s="1061" t="s">
        <v>2711</v>
      </c>
      <c r="B2" s="1056"/>
      <c r="C2" s="1056"/>
      <c r="D2" s="1056"/>
      <c r="E2" s="1056"/>
      <c r="F2" s="1056"/>
      <c r="G2" s="905">
        <v>7</v>
      </c>
      <c r="H2" s="110"/>
      <c r="I2" s="110"/>
      <c r="J2" s="907"/>
      <c r="K2" s="850"/>
      <c r="L2" s="849"/>
      <c r="M2" s="1"/>
      <c r="N2" s="1"/>
      <c r="O2" s="1"/>
      <c r="P2" s="1"/>
      <c r="Q2" s="1"/>
      <c r="R2" s="1"/>
      <c r="S2" s="1"/>
      <c r="T2" s="1"/>
      <c r="U2" s="1"/>
      <c r="V2" s="1"/>
      <c r="W2" s="1"/>
      <c r="X2" s="1"/>
      <c r="Y2" s="1"/>
      <c r="Z2" s="1"/>
    </row>
    <row r="3" spans="1:26" ht="30">
      <c r="A3" s="725" t="s">
        <v>1913</v>
      </c>
      <c r="B3" s="619" t="s">
        <v>2012</v>
      </c>
      <c r="C3" s="620" t="s">
        <v>6</v>
      </c>
      <c r="D3" s="620" t="s">
        <v>7</v>
      </c>
      <c r="E3" s="621" t="s">
        <v>8</v>
      </c>
      <c r="F3" s="620" t="s">
        <v>11</v>
      </c>
      <c r="G3" s="620" t="s">
        <v>10</v>
      </c>
      <c r="H3" s="110"/>
      <c r="I3" s="110"/>
      <c r="J3" s="908"/>
      <c r="K3" s="852"/>
      <c r="L3" s="851"/>
      <c r="M3" s="1"/>
      <c r="N3" s="1"/>
      <c r="O3" s="1"/>
      <c r="P3" s="1"/>
      <c r="Q3" s="1"/>
      <c r="R3" s="1"/>
      <c r="S3" s="1"/>
      <c r="T3" s="1"/>
      <c r="U3" s="1"/>
      <c r="V3" s="1"/>
      <c r="W3" s="1"/>
      <c r="X3" s="1"/>
      <c r="Y3" s="1"/>
      <c r="Z3" s="1"/>
    </row>
    <row r="4" spans="1:26" ht="21">
      <c r="A4" s="726"/>
      <c r="B4" s="1308" t="s">
        <v>15</v>
      </c>
      <c r="C4" s="1049"/>
      <c r="D4" s="1049"/>
      <c r="E4" s="1049"/>
      <c r="F4" s="1049"/>
      <c r="G4" s="1049"/>
      <c r="H4" s="110">
        <f>H5+H25+H37</f>
        <v>0</v>
      </c>
      <c r="I4" s="110">
        <f>I5+I25+I37</f>
        <v>26</v>
      </c>
      <c r="J4" s="714"/>
      <c r="K4" s="1"/>
      <c r="L4" s="1"/>
      <c r="M4" s="1"/>
      <c r="N4" s="1"/>
      <c r="O4" s="1"/>
      <c r="P4" s="1"/>
      <c r="Q4" s="1"/>
      <c r="R4" s="1"/>
      <c r="S4" s="1"/>
      <c r="T4" s="1"/>
      <c r="U4" s="1"/>
      <c r="V4" s="1"/>
      <c r="W4" s="1"/>
      <c r="X4" s="1"/>
      <c r="Y4" s="1"/>
      <c r="Z4" s="1"/>
    </row>
    <row r="5" spans="1:26" ht="39.75" customHeight="1">
      <c r="A5" s="704" t="s">
        <v>16</v>
      </c>
      <c r="B5" s="1210" t="s">
        <v>18</v>
      </c>
      <c r="C5" s="1049"/>
      <c r="D5" s="1049"/>
      <c r="E5" s="1049"/>
      <c r="F5" s="1049"/>
      <c r="G5" s="1049"/>
      <c r="H5" s="110">
        <f>SUM(D19:D20)</f>
        <v>0</v>
      </c>
      <c r="I5" s="110">
        <f>COUNT(D19:D20)*2</f>
        <v>4</v>
      </c>
      <c r="J5" s="714"/>
      <c r="K5" s="1"/>
      <c r="L5" s="1"/>
      <c r="M5" s="1"/>
      <c r="N5" s="1"/>
      <c r="O5" s="1"/>
      <c r="P5" s="1"/>
      <c r="Q5" s="1"/>
      <c r="R5" s="1"/>
      <c r="S5" s="1"/>
      <c r="T5" s="1"/>
      <c r="U5" s="1"/>
      <c r="V5" s="1"/>
      <c r="W5" s="1"/>
      <c r="X5" s="1"/>
      <c r="Y5" s="1"/>
      <c r="Z5" s="1"/>
    </row>
    <row r="6" spans="1:26" ht="31.5" hidden="1">
      <c r="A6" s="727" t="s">
        <v>19</v>
      </c>
      <c r="B6" s="484" t="s">
        <v>21</v>
      </c>
      <c r="C6" s="441"/>
      <c r="D6" s="439"/>
      <c r="E6" s="490"/>
      <c r="F6" s="441"/>
      <c r="G6" s="781"/>
      <c r="H6" s="110"/>
      <c r="I6" s="110"/>
      <c r="J6" s="714"/>
      <c r="K6" s="1"/>
      <c r="L6" s="1"/>
      <c r="M6" s="1"/>
      <c r="N6" s="1"/>
      <c r="O6" s="1"/>
      <c r="P6" s="1"/>
      <c r="Q6" s="1"/>
      <c r="R6" s="1"/>
      <c r="S6" s="1"/>
      <c r="T6" s="1"/>
      <c r="U6" s="1"/>
      <c r="V6" s="1"/>
      <c r="W6" s="1"/>
      <c r="X6" s="1"/>
      <c r="Y6" s="1"/>
      <c r="Z6" s="1"/>
    </row>
    <row r="7" spans="1:26" ht="31.5" hidden="1">
      <c r="A7" s="727" t="s">
        <v>22</v>
      </c>
      <c r="B7" s="484" t="s">
        <v>23</v>
      </c>
      <c r="C7" s="441"/>
      <c r="D7" s="439"/>
      <c r="E7" s="490"/>
      <c r="F7" s="441"/>
      <c r="G7" s="781"/>
      <c r="H7" s="110"/>
      <c r="I7" s="110"/>
      <c r="J7" s="714"/>
      <c r="K7" s="1"/>
      <c r="L7" s="1"/>
      <c r="M7" s="1"/>
      <c r="N7" s="1"/>
      <c r="O7" s="1"/>
      <c r="P7" s="1"/>
      <c r="Q7" s="1"/>
      <c r="R7" s="1"/>
      <c r="S7" s="1"/>
      <c r="T7" s="1"/>
      <c r="U7" s="1"/>
      <c r="V7" s="1"/>
      <c r="W7" s="1"/>
      <c r="X7" s="1"/>
      <c r="Y7" s="1"/>
      <c r="Z7" s="1"/>
    </row>
    <row r="8" spans="1:26" ht="47.25" hidden="1">
      <c r="A8" s="727" t="s">
        <v>24</v>
      </c>
      <c r="B8" s="484" t="s">
        <v>25</v>
      </c>
      <c r="C8" s="441"/>
      <c r="D8" s="439"/>
      <c r="E8" s="490"/>
      <c r="F8" s="441"/>
      <c r="G8" s="781"/>
      <c r="H8" s="110"/>
      <c r="I8" s="110"/>
      <c r="J8" s="714"/>
      <c r="K8" s="1"/>
      <c r="L8" s="1"/>
      <c r="M8" s="1"/>
      <c r="N8" s="1"/>
      <c r="O8" s="1"/>
      <c r="P8" s="1"/>
      <c r="Q8" s="1"/>
      <c r="R8" s="1"/>
      <c r="S8" s="1"/>
      <c r="T8" s="1"/>
      <c r="U8" s="1"/>
      <c r="V8" s="1"/>
      <c r="W8" s="1"/>
      <c r="X8" s="1"/>
      <c r="Y8" s="1"/>
      <c r="Z8" s="1"/>
    </row>
    <row r="9" spans="1:26" ht="31.5" hidden="1">
      <c r="A9" s="727" t="s">
        <v>29</v>
      </c>
      <c r="B9" s="484" t="s">
        <v>30</v>
      </c>
      <c r="C9" s="441"/>
      <c r="D9" s="439"/>
      <c r="E9" s="490"/>
      <c r="F9" s="441"/>
      <c r="G9" s="781"/>
      <c r="H9" s="110"/>
      <c r="I9" s="110"/>
      <c r="J9" s="714"/>
      <c r="K9" s="1"/>
      <c r="L9" s="1"/>
      <c r="M9" s="1"/>
      <c r="N9" s="1"/>
      <c r="O9" s="1"/>
      <c r="P9" s="1"/>
      <c r="Q9" s="1"/>
      <c r="R9" s="1"/>
      <c r="S9" s="1"/>
      <c r="T9" s="1"/>
      <c r="U9" s="1"/>
      <c r="V9" s="1"/>
      <c r="W9" s="1"/>
      <c r="X9" s="1"/>
      <c r="Y9" s="1"/>
      <c r="Z9" s="1"/>
    </row>
    <row r="10" spans="1:26" ht="31.5" hidden="1">
      <c r="A10" s="727" t="s">
        <v>34</v>
      </c>
      <c r="B10" s="484" t="s">
        <v>35</v>
      </c>
      <c r="C10" s="441"/>
      <c r="D10" s="439"/>
      <c r="E10" s="490"/>
      <c r="F10" s="441"/>
      <c r="G10" s="781"/>
      <c r="H10" s="110"/>
      <c r="I10" s="110"/>
      <c r="J10" s="714"/>
      <c r="K10" s="1"/>
      <c r="L10" s="1"/>
      <c r="M10" s="1"/>
      <c r="N10" s="1"/>
      <c r="O10" s="1"/>
      <c r="P10" s="1"/>
      <c r="Q10" s="1"/>
      <c r="R10" s="1"/>
      <c r="S10" s="1"/>
      <c r="T10" s="1"/>
      <c r="U10" s="1"/>
      <c r="V10" s="1"/>
      <c r="W10" s="1"/>
      <c r="X10" s="1"/>
      <c r="Y10" s="1"/>
      <c r="Z10" s="1"/>
    </row>
    <row r="11" spans="1:26" ht="31.5" hidden="1">
      <c r="A11" s="727" t="s">
        <v>36</v>
      </c>
      <c r="B11" s="484" t="s">
        <v>39</v>
      </c>
      <c r="C11" s="441"/>
      <c r="D11" s="439"/>
      <c r="E11" s="490"/>
      <c r="F11" s="441"/>
      <c r="G11" s="781"/>
      <c r="H11" s="110"/>
      <c r="I11" s="110"/>
      <c r="J11" s="714"/>
      <c r="K11" s="1"/>
      <c r="L11" s="1"/>
      <c r="M11" s="1"/>
      <c r="N11" s="1"/>
      <c r="O11" s="1"/>
      <c r="P11" s="1"/>
      <c r="Q11" s="1"/>
      <c r="R11" s="1"/>
      <c r="S11" s="1"/>
      <c r="T11" s="1"/>
      <c r="U11" s="1"/>
      <c r="V11" s="1"/>
      <c r="W11" s="1"/>
      <c r="X11" s="1"/>
      <c r="Y11" s="1"/>
      <c r="Z11" s="1"/>
    </row>
    <row r="12" spans="1:26" ht="31.5" hidden="1">
      <c r="A12" s="727" t="s">
        <v>54</v>
      </c>
      <c r="B12" s="484" t="s">
        <v>45</v>
      </c>
      <c r="C12" s="441"/>
      <c r="D12" s="439"/>
      <c r="E12" s="490"/>
      <c r="F12" s="441"/>
      <c r="G12" s="781"/>
      <c r="H12" s="110"/>
      <c r="I12" s="110"/>
      <c r="J12" s="714"/>
      <c r="K12" s="1"/>
      <c r="L12" s="1"/>
      <c r="M12" s="1"/>
      <c r="N12" s="1"/>
      <c r="O12" s="1"/>
      <c r="P12" s="1"/>
      <c r="Q12" s="1"/>
      <c r="R12" s="1"/>
      <c r="S12" s="1"/>
      <c r="T12" s="1"/>
      <c r="U12" s="1"/>
      <c r="V12" s="1"/>
      <c r="W12" s="1"/>
      <c r="X12" s="1"/>
      <c r="Y12" s="1"/>
      <c r="Z12" s="1"/>
    </row>
    <row r="13" spans="1:26" ht="31.5" hidden="1">
      <c r="A13" s="727" t="s">
        <v>46</v>
      </c>
      <c r="B13" s="484" t="s">
        <v>47</v>
      </c>
      <c r="C13" s="441"/>
      <c r="D13" s="439"/>
      <c r="E13" s="490"/>
      <c r="F13" s="441"/>
      <c r="G13" s="781"/>
      <c r="H13" s="110"/>
      <c r="I13" s="110"/>
      <c r="J13" s="714"/>
      <c r="K13" s="1"/>
      <c r="L13" s="1"/>
      <c r="M13" s="1"/>
      <c r="N13" s="1"/>
      <c r="O13" s="1"/>
      <c r="P13" s="1"/>
      <c r="Q13" s="1"/>
      <c r="R13" s="1"/>
      <c r="S13" s="1"/>
      <c r="T13" s="1"/>
      <c r="U13" s="1"/>
      <c r="V13" s="1"/>
      <c r="W13" s="1"/>
      <c r="X13" s="1"/>
      <c r="Y13" s="1"/>
      <c r="Z13" s="1"/>
    </row>
    <row r="14" spans="1:26" ht="31.5" hidden="1">
      <c r="A14" s="727" t="s">
        <v>59</v>
      </c>
      <c r="B14" s="484" t="s">
        <v>49</v>
      </c>
      <c r="C14" s="441"/>
      <c r="D14" s="439"/>
      <c r="E14" s="490"/>
      <c r="F14" s="441"/>
      <c r="G14" s="781"/>
      <c r="H14" s="110"/>
      <c r="I14" s="110"/>
      <c r="J14" s="714"/>
      <c r="K14" s="1"/>
      <c r="L14" s="1"/>
      <c r="M14" s="1"/>
      <c r="N14" s="1"/>
      <c r="O14" s="1"/>
      <c r="P14" s="1"/>
      <c r="Q14" s="1"/>
      <c r="R14" s="1"/>
      <c r="S14" s="1"/>
      <c r="T14" s="1"/>
      <c r="U14" s="1"/>
      <c r="V14" s="1"/>
      <c r="W14" s="1"/>
      <c r="X14" s="1"/>
      <c r="Y14" s="1"/>
      <c r="Z14" s="1"/>
    </row>
    <row r="15" spans="1:26" ht="31.5" hidden="1">
      <c r="A15" s="727" t="s">
        <v>50</v>
      </c>
      <c r="B15" s="484" t="s">
        <v>51</v>
      </c>
      <c r="C15" s="441"/>
      <c r="D15" s="439"/>
      <c r="E15" s="490"/>
      <c r="F15" s="441"/>
      <c r="G15" s="781"/>
      <c r="H15" s="110"/>
      <c r="I15" s="110"/>
      <c r="J15" s="714"/>
      <c r="K15" s="1"/>
      <c r="L15" s="1"/>
      <c r="M15" s="1"/>
      <c r="N15" s="1"/>
      <c r="O15" s="1"/>
      <c r="P15" s="1"/>
      <c r="Q15" s="1"/>
      <c r="R15" s="1"/>
      <c r="S15" s="1"/>
      <c r="T15" s="1"/>
      <c r="U15" s="1"/>
      <c r="V15" s="1"/>
      <c r="W15" s="1"/>
      <c r="X15" s="1"/>
      <c r="Y15" s="1"/>
      <c r="Z15" s="1"/>
    </row>
    <row r="16" spans="1:26" ht="31.5" hidden="1">
      <c r="A16" s="727" t="s">
        <v>52</v>
      </c>
      <c r="B16" s="484" t="s">
        <v>53</v>
      </c>
      <c r="C16" s="441"/>
      <c r="D16" s="439"/>
      <c r="E16" s="490"/>
      <c r="F16" s="441"/>
      <c r="G16" s="781"/>
      <c r="H16" s="110"/>
      <c r="I16" s="110"/>
      <c r="J16" s="714"/>
      <c r="K16" s="1"/>
      <c r="L16" s="1"/>
      <c r="M16" s="1"/>
      <c r="N16" s="1"/>
      <c r="O16" s="1"/>
      <c r="P16" s="1"/>
      <c r="Q16" s="1"/>
      <c r="R16" s="1"/>
      <c r="S16" s="1"/>
      <c r="T16" s="1"/>
      <c r="U16" s="1"/>
      <c r="V16" s="1"/>
      <c r="W16" s="1"/>
      <c r="X16" s="1"/>
      <c r="Y16" s="1"/>
      <c r="Z16" s="1"/>
    </row>
    <row r="17" spans="1:26" ht="31.5" hidden="1">
      <c r="A17" s="727" t="s">
        <v>55</v>
      </c>
      <c r="B17" s="484" t="s">
        <v>56</v>
      </c>
      <c r="C17" s="441"/>
      <c r="D17" s="439"/>
      <c r="E17" s="490"/>
      <c r="F17" s="441"/>
      <c r="G17" s="781"/>
      <c r="H17" s="110"/>
      <c r="I17" s="110"/>
      <c r="J17" s="714"/>
      <c r="K17" s="1"/>
      <c r="L17" s="1"/>
      <c r="M17" s="1"/>
      <c r="N17" s="1"/>
      <c r="O17" s="1"/>
      <c r="P17" s="1"/>
      <c r="Q17" s="1"/>
      <c r="R17" s="1"/>
      <c r="S17" s="1"/>
      <c r="T17" s="1"/>
      <c r="U17" s="1"/>
      <c r="V17" s="1"/>
      <c r="W17" s="1"/>
      <c r="X17" s="1"/>
      <c r="Y17" s="1"/>
      <c r="Z17" s="1"/>
    </row>
    <row r="18" spans="1:26" ht="47.25" hidden="1">
      <c r="A18" s="727" t="s">
        <v>64</v>
      </c>
      <c r="B18" s="484" t="s">
        <v>58</v>
      </c>
      <c r="C18" s="441"/>
      <c r="D18" s="439"/>
      <c r="E18" s="490"/>
      <c r="F18" s="441"/>
      <c r="G18" s="781"/>
      <c r="H18" s="110"/>
      <c r="I18" s="110"/>
      <c r="J18" s="714"/>
      <c r="K18" s="1"/>
      <c r="L18" s="1"/>
      <c r="M18" s="1"/>
      <c r="N18" s="1"/>
      <c r="O18" s="1"/>
      <c r="P18" s="1"/>
      <c r="Q18" s="1"/>
      <c r="R18" s="1"/>
      <c r="S18" s="1"/>
      <c r="T18" s="1"/>
      <c r="U18" s="1"/>
      <c r="V18" s="1"/>
      <c r="W18" s="1"/>
      <c r="X18" s="1"/>
      <c r="Y18" s="1"/>
      <c r="Z18" s="1"/>
    </row>
    <row r="19" spans="1:26" ht="47.25">
      <c r="A19" s="704" t="s">
        <v>70</v>
      </c>
      <c r="B19" s="484" t="s">
        <v>61</v>
      </c>
      <c r="C19" s="308" t="s">
        <v>2719</v>
      </c>
      <c r="D19" s="446">
        <v>0</v>
      </c>
      <c r="E19" s="490" t="s">
        <v>137</v>
      </c>
      <c r="F19" s="441"/>
      <c r="G19" s="781"/>
      <c r="H19" s="110"/>
      <c r="I19" s="110"/>
      <c r="J19" s="714"/>
      <c r="K19" s="1"/>
      <c r="L19" s="1"/>
      <c r="M19" s="1"/>
      <c r="N19" s="1"/>
      <c r="O19" s="1"/>
      <c r="P19" s="1"/>
      <c r="Q19" s="1"/>
      <c r="R19" s="1"/>
      <c r="S19" s="1"/>
      <c r="T19" s="1"/>
      <c r="U19" s="1"/>
      <c r="V19" s="1"/>
      <c r="W19" s="1"/>
      <c r="X19" s="1"/>
      <c r="Y19" s="1"/>
      <c r="Z19" s="1"/>
    </row>
    <row r="20" spans="1:26" ht="45">
      <c r="A20" s="704"/>
      <c r="B20" s="484"/>
      <c r="C20" s="308" t="s">
        <v>2721</v>
      </c>
      <c r="D20" s="446">
        <v>0</v>
      </c>
      <c r="E20" s="490" t="s">
        <v>137</v>
      </c>
      <c r="F20" s="308" t="s">
        <v>2722</v>
      </c>
      <c r="G20" s="781"/>
      <c r="H20" s="110"/>
      <c r="I20" s="110"/>
      <c r="J20" s="714"/>
      <c r="K20" s="1"/>
      <c r="L20" s="1"/>
      <c r="M20" s="1"/>
      <c r="N20" s="1"/>
      <c r="O20" s="1"/>
      <c r="P20" s="1"/>
      <c r="Q20" s="1"/>
      <c r="R20" s="1"/>
      <c r="S20" s="1"/>
      <c r="T20" s="1"/>
      <c r="U20" s="1"/>
      <c r="V20" s="1"/>
      <c r="W20" s="1"/>
      <c r="X20" s="1"/>
      <c r="Y20" s="1"/>
      <c r="Z20" s="1"/>
    </row>
    <row r="21" spans="1:26" ht="30" hidden="1" customHeight="1">
      <c r="A21" s="727" t="s">
        <v>65</v>
      </c>
      <c r="B21" s="484" t="s">
        <v>67</v>
      </c>
      <c r="C21" s="441"/>
      <c r="D21" s="439"/>
      <c r="E21" s="490"/>
      <c r="F21" s="441"/>
      <c r="G21" s="781"/>
      <c r="H21" s="110"/>
      <c r="I21" s="110"/>
      <c r="J21" s="714"/>
      <c r="K21" s="1"/>
      <c r="L21" s="1"/>
      <c r="M21" s="1"/>
      <c r="N21" s="1"/>
      <c r="O21" s="1"/>
      <c r="P21" s="1"/>
      <c r="Q21" s="1"/>
      <c r="R21" s="1"/>
      <c r="S21" s="1"/>
      <c r="T21" s="1"/>
      <c r="U21" s="1"/>
      <c r="V21" s="1"/>
      <c r="W21" s="1"/>
      <c r="X21" s="1"/>
      <c r="Y21" s="1"/>
      <c r="Z21" s="1"/>
    </row>
    <row r="22" spans="1:26" ht="47.25" hidden="1">
      <c r="A22" s="727" t="s">
        <v>81</v>
      </c>
      <c r="B22" s="484" t="s">
        <v>71</v>
      </c>
      <c r="C22" s="441"/>
      <c r="D22" s="439"/>
      <c r="E22" s="490"/>
      <c r="F22" s="441"/>
      <c r="G22" s="781"/>
      <c r="H22" s="110"/>
      <c r="I22" s="110"/>
      <c r="J22" s="714"/>
      <c r="K22" s="1"/>
      <c r="L22" s="1"/>
      <c r="M22" s="1"/>
      <c r="N22" s="1"/>
      <c r="O22" s="1"/>
      <c r="P22" s="1"/>
      <c r="Q22" s="1"/>
      <c r="R22" s="1"/>
      <c r="S22" s="1"/>
      <c r="T22" s="1"/>
      <c r="U22" s="1"/>
      <c r="V22" s="1"/>
      <c r="W22" s="1"/>
      <c r="X22" s="1"/>
      <c r="Y22" s="1"/>
      <c r="Z22" s="1"/>
    </row>
    <row r="23" spans="1:26" ht="31.5" hidden="1">
      <c r="A23" s="727" t="s">
        <v>75</v>
      </c>
      <c r="B23" s="484" t="s">
        <v>76</v>
      </c>
      <c r="C23" s="441"/>
      <c r="D23" s="439"/>
      <c r="E23" s="490"/>
      <c r="F23" s="441"/>
      <c r="G23" s="781"/>
      <c r="H23" s="110"/>
      <c r="I23" s="110"/>
      <c r="J23" s="714"/>
      <c r="K23" s="1"/>
      <c r="L23" s="1"/>
      <c r="M23" s="1"/>
      <c r="N23" s="1"/>
      <c r="O23" s="1"/>
      <c r="P23" s="1"/>
      <c r="Q23" s="1"/>
      <c r="R23" s="1"/>
      <c r="S23" s="1"/>
      <c r="T23" s="1"/>
      <c r="U23" s="1"/>
      <c r="V23" s="1"/>
      <c r="W23" s="1"/>
      <c r="X23" s="1"/>
      <c r="Y23" s="1"/>
      <c r="Z23" s="1"/>
    </row>
    <row r="24" spans="1:26" ht="31.5" hidden="1">
      <c r="A24" s="727" t="s">
        <v>77</v>
      </c>
      <c r="B24" s="484" t="s">
        <v>78</v>
      </c>
      <c r="C24" s="441"/>
      <c r="D24" s="439"/>
      <c r="E24" s="490"/>
      <c r="F24" s="441"/>
      <c r="G24" s="781"/>
      <c r="H24" s="110"/>
      <c r="I24" s="110"/>
      <c r="J24" s="714"/>
      <c r="K24" s="1"/>
      <c r="L24" s="1"/>
      <c r="M24" s="1"/>
      <c r="N24" s="1"/>
      <c r="O24" s="1"/>
      <c r="P24" s="1"/>
      <c r="Q24" s="1"/>
      <c r="R24" s="1"/>
      <c r="S24" s="1"/>
      <c r="T24" s="1"/>
      <c r="U24" s="1"/>
      <c r="V24" s="1"/>
      <c r="W24" s="1"/>
      <c r="X24" s="1"/>
      <c r="Y24" s="1"/>
      <c r="Z24" s="1"/>
    </row>
    <row r="25" spans="1:26">
      <c r="A25" s="704" t="s">
        <v>79</v>
      </c>
      <c r="B25" s="1210" t="s">
        <v>80</v>
      </c>
      <c r="C25" s="1049"/>
      <c r="D25" s="1049"/>
      <c r="E25" s="1049"/>
      <c r="F25" s="1049"/>
      <c r="G25" s="1049"/>
      <c r="H25" s="110">
        <f>SUM(D26:D36)</f>
        <v>0</v>
      </c>
      <c r="I25" s="110">
        <f>COUNT(D26:D36)*2</f>
        <v>20</v>
      </c>
      <c r="J25" s="714"/>
      <c r="K25" s="1"/>
      <c r="L25" s="1"/>
      <c r="M25" s="1"/>
      <c r="N25" s="1"/>
      <c r="O25" s="1"/>
      <c r="P25" s="1"/>
      <c r="Q25" s="1"/>
      <c r="R25" s="1"/>
      <c r="S25" s="1"/>
      <c r="T25" s="1"/>
      <c r="U25" s="1"/>
      <c r="V25" s="1"/>
      <c r="W25" s="1"/>
      <c r="X25" s="1"/>
      <c r="Y25" s="1"/>
      <c r="Z25" s="1"/>
    </row>
    <row r="26" spans="1:26" ht="47.25">
      <c r="A26" s="704" t="s">
        <v>82</v>
      </c>
      <c r="B26" s="437" t="s">
        <v>83</v>
      </c>
      <c r="C26" s="342" t="s">
        <v>2725</v>
      </c>
      <c r="D26" s="446">
        <v>0</v>
      </c>
      <c r="E26" s="490" t="s">
        <v>87</v>
      </c>
      <c r="F26" s="342" t="s">
        <v>2727</v>
      </c>
      <c r="G26" s="781"/>
      <c r="H26" s="110"/>
      <c r="I26" s="110"/>
      <c r="J26" s="714"/>
      <c r="K26" s="1"/>
      <c r="L26" s="1"/>
      <c r="M26" s="1"/>
      <c r="N26" s="1"/>
      <c r="O26" s="1"/>
      <c r="P26" s="1"/>
      <c r="Q26" s="1"/>
      <c r="R26" s="1"/>
      <c r="S26" s="1"/>
      <c r="T26" s="1"/>
      <c r="U26" s="1"/>
      <c r="V26" s="1"/>
      <c r="W26" s="1"/>
      <c r="X26" s="1"/>
      <c r="Y26" s="1"/>
      <c r="Z26" s="1"/>
    </row>
    <row r="27" spans="1:26" ht="30">
      <c r="A27" s="704"/>
      <c r="B27" s="437"/>
      <c r="C27" s="342" t="s">
        <v>2729</v>
      </c>
      <c r="D27" s="446">
        <v>0</v>
      </c>
      <c r="E27" s="490" t="s">
        <v>87</v>
      </c>
      <c r="F27" s="342" t="s">
        <v>2730</v>
      </c>
      <c r="G27" s="781"/>
      <c r="H27" s="110"/>
      <c r="I27" s="110"/>
      <c r="J27" s="714"/>
      <c r="K27" s="1"/>
      <c r="L27" s="1"/>
      <c r="M27" s="1"/>
      <c r="N27" s="1"/>
      <c r="O27" s="1"/>
      <c r="P27" s="1"/>
      <c r="Q27" s="1"/>
      <c r="R27" s="1"/>
      <c r="S27" s="1"/>
      <c r="T27" s="1"/>
      <c r="U27" s="1"/>
      <c r="V27" s="1"/>
      <c r="W27" s="1"/>
      <c r="X27" s="1"/>
      <c r="Y27" s="1"/>
      <c r="Z27" s="1"/>
    </row>
    <row r="28" spans="1:26" ht="30">
      <c r="A28" s="704"/>
      <c r="B28" s="437"/>
      <c r="C28" s="342" t="s">
        <v>1916</v>
      </c>
      <c r="D28" s="446">
        <v>0</v>
      </c>
      <c r="E28" s="490" t="s">
        <v>87</v>
      </c>
      <c r="F28" s="308" t="s">
        <v>2731</v>
      </c>
      <c r="G28" s="781"/>
      <c r="H28" s="110"/>
      <c r="I28" s="110"/>
      <c r="J28" s="714"/>
      <c r="K28" s="1"/>
      <c r="L28" s="1"/>
      <c r="M28" s="1"/>
      <c r="N28" s="1"/>
      <c r="O28" s="1"/>
      <c r="P28" s="1"/>
      <c r="Q28" s="1"/>
      <c r="R28" s="1"/>
      <c r="S28" s="1"/>
      <c r="T28" s="1"/>
      <c r="U28" s="1"/>
      <c r="V28" s="1"/>
      <c r="W28" s="1"/>
      <c r="X28" s="1"/>
      <c r="Y28" s="1"/>
      <c r="Z28" s="1"/>
    </row>
    <row r="29" spans="1:26" ht="45">
      <c r="A29" s="704"/>
      <c r="B29" s="437"/>
      <c r="C29" s="342" t="s">
        <v>2732</v>
      </c>
      <c r="D29" s="446">
        <v>0</v>
      </c>
      <c r="E29" s="490" t="s">
        <v>87</v>
      </c>
      <c r="F29" s="342" t="s">
        <v>2733</v>
      </c>
      <c r="G29" s="781"/>
      <c r="H29" s="110"/>
      <c r="I29" s="110"/>
      <c r="J29" s="714"/>
      <c r="K29" s="1"/>
      <c r="L29" s="1"/>
      <c r="M29" s="1"/>
      <c r="N29" s="1"/>
      <c r="O29" s="1"/>
      <c r="P29" s="1"/>
      <c r="Q29" s="1"/>
      <c r="R29" s="1"/>
      <c r="S29" s="1"/>
      <c r="T29" s="1"/>
      <c r="U29" s="1"/>
      <c r="V29" s="1"/>
      <c r="W29" s="1"/>
      <c r="X29" s="1"/>
      <c r="Y29" s="1"/>
      <c r="Z29" s="1"/>
    </row>
    <row r="30" spans="1:26" ht="30">
      <c r="A30" s="704"/>
      <c r="B30" s="437"/>
      <c r="C30" s="342" t="s">
        <v>2734</v>
      </c>
      <c r="D30" s="446">
        <v>0</v>
      </c>
      <c r="E30" s="490" t="s">
        <v>87</v>
      </c>
      <c r="F30" s="441"/>
      <c r="G30" s="781"/>
      <c r="H30" s="110"/>
      <c r="I30" s="110"/>
      <c r="J30" s="714"/>
      <c r="K30" s="1"/>
      <c r="L30" s="1"/>
      <c r="M30" s="1"/>
      <c r="N30" s="1"/>
      <c r="O30" s="1"/>
      <c r="P30" s="1"/>
      <c r="Q30" s="1"/>
      <c r="R30" s="1"/>
      <c r="S30" s="1"/>
      <c r="T30" s="1"/>
      <c r="U30" s="1"/>
      <c r="V30" s="1"/>
      <c r="W30" s="1"/>
      <c r="X30" s="1"/>
      <c r="Y30" s="1"/>
      <c r="Z30" s="1"/>
    </row>
    <row r="31" spans="1:26" ht="45">
      <c r="A31" s="704"/>
      <c r="B31" s="437"/>
      <c r="C31" s="342" t="s">
        <v>2735</v>
      </c>
      <c r="D31" s="446">
        <v>0</v>
      </c>
      <c r="E31" s="490" t="s">
        <v>87</v>
      </c>
      <c r="F31" s="308" t="s">
        <v>2736</v>
      </c>
      <c r="G31" s="781"/>
      <c r="H31" s="110"/>
      <c r="I31" s="110"/>
      <c r="J31" s="714"/>
      <c r="K31" s="1"/>
      <c r="L31" s="1"/>
      <c r="M31" s="1"/>
      <c r="N31" s="1"/>
      <c r="O31" s="1"/>
      <c r="P31" s="1"/>
      <c r="Q31" s="1"/>
      <c r="R31" s="1"/>
      <c r="S31" s="1"/>
      <c r="T31" s="1"/>
      <c r="U31" s="1"/>
      <c r="V31" s="1"/>
      <c r="W31" s="1"/>
      <c r="X31" s="1"/>
      <c r="Y31" s="1"/>
      <c r="Z31" s="1"/>
    </row>
    <row r="32" spans="1:26" ht="45">
      <c r="A32" s="704" t="s">
        <v>84</v>
      </c>
      <c r="B32" s="437" t="s">
        <v>85</v>
      </c>
      <c r="C32" s="308" t="s">
        <v>2738</v>
      </c>
      <c r="D32" s="446">
        <v>0</v>
      </c>
      <c r="E32" s="490" t="s">
        <v>87</v>
      </c>
      <c r="F32" s="441"/>
      <c r="G32" s="781"/>
      <c r="H32" s="110"/>
      <c r="I32" s="110"/>
      <c r="J32" s="714"/>
      <c r="K32" s="1"/>
      <c r="L32" s="1"/>
      <c r="M32" s="1"/>
      <c r="N32" s="1"/>
      <c r="O32" s="1"/>
      <c r="P32" s="1"/>
      <c r="Q32" s="1"/>
      <c r="R32" s="1"/>
      <c r="S32" s="1"/>
      <c r="T32" s="1"/>
      <c r="U32" s="1"/>
      <c r="V32" s="1"/>
      <c r="W32" s="1"/>
      <c r="X32" s="1"/>
      <c r="Y32" s="1"/>
      <c r="Z32" s="1"/>
    </row>
    <row r="33" spans="1:26" ht="31.5">
      <c r="A33" s="704" t="s">
        <v>90</v>
      </c>
      <c r="B33" s="437" t="s">
        <v>91</v>
      </c>
      <c r="C33" s="308" t="s">
        <v>2739</v>
      </c>
      <c r="D33" s="446">
        <v>0</v>
      </c>
      <c r="E33" s="490" t="s">
        <v>87</v>
      </c>
      <c r="F33" s="441"/>
      <c r="G33" s="781"/>
      <c r="H33" s="110"/>
      <c r="I33" s="110"/>
      <c r="J33" s="714"/>
      <c r="K33" s="1"/>
      <c r="L33" s="1"/>
      <c r="M33" s="1"/>
      <c r="N33" s="1"/>
      <c r="O33" s="1"/>
      <c r="P33" s="1"/>
      <c r="Q33" s="1"/>
      <c r="R33" s="1"/>
      <c r="S33" s="1"/>
      <c r="T33" s="1"/>
      <c r="U33" s="1"/>
      <c r="V33" s="1"/>
      <c r="W33" s="1"/>
      <c r="X33" s="1"/>
      <c r="Y33" s="1"/>
      <c r="Z33" s="1"/>
    </row>
    <row r="34" spans="1:26" ht="31.5" hidden="1">
      <c r="A34" s="727" t="s">
        <v>96</v>
      </c>
      <c r="B34" s="437" t="s">
        <v>97</v>
      </c>
      <c r="C34" s="441"/>
      <c r="D34" s="446"/>
      <c r="E34" s="490"/>
      <c r="F34" s="441"/>
      <c r="G34" s="781"/>
      <c r="H34" s="110"/>
      <c r="I34" s="110"/>
      <c r="J34" s="714"/>
      <c r="K34" s="1"/>
      <c r="L34" s="1"/>
      <c r="M34" s="1"/>
      <c r="N34" s="1"/>
      <c r="O34" s="1"/>
      <c r="P34" s="1"/>
      <c r="Q34" s="1"/>
      <c r="R34" s="1"/>
      <c r="S34" s="1"/>
      <c r="T34" s="1"/>
      <c r="U34" s="1"/>
      <c r="V34" s="1"/>
      <c r="W34" s="1"/>
      <c r="X34" s="1"/>
      <c r="Y34" s="1"/>
      <c r="Z34" s="1"/>
    </row>
    <row r="35" spans="1:26" ht="31.5">
      <c r="A35" s="704" t="s">
        <v>98</v>
      </c>
      <c r="B35" s="437" t="s">
        <v>99</v>
      </c>
      <c r="C35" s="342" t="s">
        <v>2740</v>
      </c>
      <c r="D35" s="446">
        <v>0</v>
      </c>
      <c r="E35" s="490" t="s">
        <v>87</v>
      </c>
      <c r="F35" s="441"/>
      <c r="G35" s="781"/>
      <c r="H35" s="110"/>
      <c r="I35" s="110"/>
      <c r="J35" s="714"/>
      <c r="K35" s="1"/>
      <c r="L35" s="1"/>
      <c r="M35" s="1"/>
      <c r="N35" s="1"/>
      <c r="O35" s="1"/>
      <c r="P35" s="1"/>
      <c r="Q35" s="1"/>
      <c r="R35" s="1"/>
      <c r="S35" s="1"/>
      <c r="T35" s="1"/>
      <c r="U35" s="1"/>
      <c r="V35" s="1"/>
      <c r="W35" s="1"/>
      <c r="X35" s="1"/>
      <c r="Y35" s="1"/>
      <c r="Z35" s="1"/>
    </row>
    <row r="36" spans="1:26" ht="30">
      <c r="A36" s="704"/>
      <c r="B36" s="437"/>
      <c r="C36" s="342" t="s">
        <v>2741</v>
      </c>
      <c r="D36" s="446">
        <v>0</v>
      </c>
      <c r="E36" s="490" t="s">
        <v>87</v>
      </c>
      <c r="F36" s="441"/>
      <c r="G36" s="781"/>
      <c r="H36" s="110"/>
      <c r="I36" s="110"/>
      <c r="J36" s="714"/>
      <c r="K36" s="1"/>
      <c r="L36" s="1"/>
      <c r="M36" s="1"/>
      <c r="N36" s="1"/>
      <c r="O36" s="1"/>
      <c r="P36" s="1"/>
      <c r="Q36" s="1"/>
      <c r="R36" s="1"/>
      <c r="S36" s="1"/>
      <c r="T36" s="1"/>
      <c r="U36" s="1"/>
      <c r="V36" s="1"/>
      <c r="W36" s="1"/>
      <c r="X36" s="1"/>
      <c r="Y36" s="1"/>
      <c r="Z36" s="1"/>
    </row>
    <row r="37" spans="1:26">
      <c r="A37" s="704" t="s">
        <v>101</v>
      </c>
      <c r="B37" s="1210" t="s">
        <v>102</v>
      </c>
      <c r="C37" s="1049"/>
      <c r="D37" s="1049"/>
      <c r="E37" s="1049"/>
      <c r="F37" s="1049"/>
      <c r="G37" s="1049"/>
      <c r="H37" s="110">
        <f>SUM(D39)</f>
        <v>0</v>
      </c>
      <c r="I37" s="110">
        <f>COUNT(D39)*2</f>
        <v>2</v>
      </c>
      <c r="J37" s="714"/>
      <c r="K37" s="1"/>
      <c r="L37" s="1"/>
      <c r="M37" s="1"/>
      <c r="N37" s="1"/>
      <c r="O37" s="1"/>
      <c r="P37" s="1"/>
      <c r="Q37" s="1"/>
      <c r="R37" s="1"/>
      <c r="S37" s="1"/>
      <c r="T37" s="1"/>
      <c r="U37" s="1"/>
      <c r="V37" s="1"/>
      <c r="W37" s="1"/>
      <c r="X37" s="1"/>
      <c r="Y37" s="1"/>
      <c r="Z37" s="1"/>
    </row>
    <row r="38" spans="1:26" ht="31.5" hidden="1">
      <c r="A38" s="727" t="s">
        <v>104</v>
      </c>
      <c r="B38" s="437" t="s">
        <v>105</v>
      </c>
      <c r="C38" s="441"/>
      <c r="D38" s="439"/>
      <c r="E38" s="490"/>
      <c r="F38" s="441"/>
      <c r="G38" s="781"/>
      <c r="H38" s="110"/>
      <c r="I38" s="110"/>
      <c r="J38" s="714"/>
      <c r="K38" s="1"/>
      <c r="L38" s="1"/>
      <c r="M38" s="1"/>
      <c r="N38" s="1"/>
      <c r="O38" s="1"/>
      <c r="P38" s="1"/>
      <c r="Q38" s="1"/>
      <c r="R38" s="1"/>
      <c r="S38" s="1"/>
      <c r="T38" s="1"/>
      <c r="U38" s="1"/>
      <c r="V38" s="1"/>
      <c r="W38" s="1"/>
      <c r="X38" s="1"/>
      <c r="Y38" s="1"/>
      <c r="Z38" s="1"/>
    </row>
    <row r="39" spans="1:26" ht="60">
      <c r="A39" s="704" t="s">
        <v>106</v>
      </c>
      <c r="B39" s="437" t="s">
        <v>107</v>
      </c>
      <c r="C39" s="342" t="s">
        <v>1923</v>
      </c>
      <c r="D39" s="446">
        <v>0</v>
      </c>
      <c r="E39" s="490" t="s">
        <v>87</v>
      </c>
      <c r="F39" s="308" t="s">
        <v>2746</v>
      </c>
      <c r="G39" s="781"/>
      <c r="H39" s="110"/>
      <c r="I39" s="110"/>
      <c r="J39" s="714"/>
      <c r="K39" s="1"/>
      <c r="L39" s="1"/>
      <c r="M39" s="1"/>
      <c r="N39" s="1"/>
      <c r="O39" s="1"/>
      <c r="P39" s="1"/>
      <c r="Q39" s="1"/>
      <c r="R39" s="1"/>
      <c r="S39" s="1"/>
      <c r="T39" s="1"/>
      <c r="U39" s="1"/>
      <c r="V39" s="1"/>
      <c r="W39" s="1"/>
      <c r="X39" s="1"/>
      <c r="Y39" s="1"/>
      <c r="Z39" s="1"/>
    </row>
    <row r="40" spans="1:26" ht="47.25" hidden="1">
      <c r="A40" s="727" t="s">
        <v>108</v>
      </c>
      <c r="B40" s="437" t="s">
        <v>109</v>
      </c>
      <c r="C40" s="441"/>
      <c r="D40" s="439"/>
      <c r="E40" s="490"/>
      <c r="F40" s="441"/>
      <c r="G40" s="781"/>
      <c r="H40" s="110"/>
      <c r="I40" s="110"/>
      <c r="J40" s="714"/>
      <c r="K40" s="1"/>
      <c r="L40" s="1"/>
      <c r="M40" s="1"/>
      <c r="N40" s="1"/>
      <c r="O40" s="1"/>
      <c r="P40" s="1"/>
      <c r="Q40" s="1"/>
      <c r="R40" s="1"/>
      <c r="S40" s="1"/>
      <c r="T40" s="1"/>
      <c r="U40" s="1"/>
      <c r="V40" s="1"/>
      <c r="W40" s="1"/>
      <c r="X40" s="1"/>
      <c r="Y40" s="1"/>
      <c r="Z40" s="1"/>
    </row>
    <row r="41" spans="1:26" ht="39.75" hidden="1" customHeight="1">
      <c r="A41" s="727" t="s">
        <v>110</v>
      </c>
      <c r="B41" s="1210" t="s">
        <v>111</v>
      </c>
      <c r="C41" s="1049"/>
      <c r="D41" s="1049"/>
      <c r="E41" s="1049"/>
      <c r="F41" s="1049"/>
      <c r="G41" s="1049"/>
      <c r="H41" s="110"/>
      <c r="I41" s="110"/>
      <c r="J41" s="714"/>
      <c r="K41" s="1"/>
      <c r="L41" s="1"/>
      <c r="M41" s="1"/>
      <c r="N41" s="1"/>
      <c r="O41" s="1"/>
      <c r="P41" s="1"/>
      <c r="Q41" s="1"/>
      <c r="R41" s="1"/>
      <c r="S41" s="1"/>
      <c r="T41" s="1"/>
      <c r="U41" s="1"/>
      <c r="V41" s="1"/>
      <c r="W41" s="1"/>
      <c r="X41" s="1"/>
      <c r="Y41" s="1"/>
      <c r="Z41" s="1"/>
    </row>
    <row r="42" spans="1:26" ht="78.75" hidden="1">
      <c r="A42" s="727" t="s">
        <v>119</v>
      </c>
      <c r="B42" s="484" t="s">
        <v>120</v>
      </c>
      <c r="C42" s="441"/>
      <c r="D42" s="439"/>
      <c r="E42" s="490"/>
      <c r="F42" s="441"/>
      <c r="G42" s="781"/>
      <c r="H42" s="110"/>
      <c r="I42" s="110"/>
      <c r="J42" s="714"/>
      <c r="K42" s="1"/>
      <c r="L42" s="1"/>
      <c r="M42" s="1"/>
      <c r="N42" s="1"/>
      <c r="O42" s="1"/>
      <c r="P42" s="1"/>
      <c r="Q42" s="1"/>
      <c r="R42" s="1"/>
      <c r="S42" s="1"/>
      <c r="T42" s="1"/>
      <c r="U42" s="1"/>
      <c r="V42" s="1"/>
      <c r="W42" s="1"/>
      <c r="X42" s="1"/>
      <c r="Y42" s="1"/>
      <c r="Z42" s="1"/>
    </row>
    <row r="43" spans="1:26" ht="78.75" hidden="1">
      <c r="A43" s="727" t="s">
        <v>121</v>
      </c>
      <c r="B43" s="484" t="s">
        <v>122</v>
      </c>
      <c r="C43" s="441"/>
      <c r="D43" s="439"/>
      <c r="E43" s="490"/>
      <c r="F43" s="441"/>
      <c r="G43" s="781"/>
      <c r="H43" s="110"/>
      <c r="I43" s="110"/>
      <c r="J43" s="714"/>
      <c r="K43" s="1"/>
      <c r="L43" s="1"/>
      <c r="M43" s="1"/>
      <c r="N43" s="1"/>
      <c r="O43" s="1"/>
      <c r="P43" s="1"/>
      <c r="Q43" s="1"/>
      <c r="R43" s="1"/>
      <c r="S43" s="1"/>
      <c r="T43" s="1"/>
      <c r="U43" s="1"/>
      <c r="V43" s="1"/>
      <c r="W43" s="1"/>
      <c r="X43" s="1"/>
      <c r="Y43" s="1"/>
      <c r="Z43" s="1"/>
    </row>
    <row r="44" spans="1:26" ht="78.75" hidden="1">
      <c r="A44" s="727" t="s">
        <v>123</v>
      </c>
      <c r="B44" s="484" t="s">
        <v>124</v>
      </c>
      <c r="C44" s="441"/>
      <c r="D44" s="439"/>
      <c r="E44" s="490"/>
      <c r="F44" s="441"/>
      <c r="G44" s="781"/>
      <c r="H44" s="110"/>
      <c r="I44" s="110"/>
      <c r="J44" s="714"/>
      <c r="K44" s="1"/>
      <c r="L44" s="1"/>
      <c r="M44" s="1"/>
      <c r="N44" s="1"/>
      <c r="O44" s="1"/>
      <c r="P44" s="1"/>
      <c r="Q44" s="1"/>
      <c r="R44" s="1"/>
      <c r="S44" s="1"/>
      <c r="T44" s="1"/>
      <c r="U44" s="1"/>
      <c r="V44" s="1"/>
      <c r="W44" s="1"/>
      <c r="X44" s="1"/>
      <c r="Y44" s="1"/>
      <c r="Z44" s="1"/>
    </row>
    <row r="45" spans="1:26" ht="63" hidden="1">
      <c r="A45" s="727" t="s">
        <v>125</v>
      </c>
      <c r="B45" s="484" t="s">
        <v>126</v>
      </c>
      <c r="C45" s="441"/>
      <c r="D45" s="439"/>
      <c r="E45" s="490"/>
      <c r="F45" s="441"/>
      <c r="G45" s="781"/>
      <c r="H45" s="110"/>
      <c r="I45" s="110"/>
      <c r="J45" s="714"/>
      <c r="K45" s="1"/>
      <c r="L45" s="1"/>
      <c r="M45" s="1"/>
      <c r="N45" s="1"/>
      <c r="O45" s="1"/>
      <c r="P45" s="1"/>
      <c r="Q45" s="1"/>
      <c r="R45" s="1"/>
      <c r="S45" s="1"/>
      <c r="T45" s="1"/>
      <c r="U45" s="1"/>
      <c r="V45" s="1"/>
      <c r="W45" s="1"/>
      <c r="X45" s="1"/>
      <c r="Y45" s="1"/>
      <c r="Z45" s="1"/>
    </row>
    <row r="46" spans="1:26" ht="78.75" hidden="1">
      <c r="A46" s="727" t="s">
        <v>127</v>
      </c>
      <c r="B46" s="484" t="s">
        <v>141</v>
      </c>
      <c r="C46" s="441"/>
      <c r="D46" s="439"/>
      <c r="E46" s="490"/>
      <c r="F46" s="441"/>
      <c r="G46" s="781"/>
      <c r="H46" s="110"/>
      <c r="I46" s="110"/>
      <c r="J46" s="714"/>
      <c r="K46" s="1"/>
      <c r="L46" s="1"/>
      <c r="M46" s="1"/>
      <c r="N46" s="1"/>
      <c r="O46" s="1"/>
      <c r="P46" s="1"/>
      <c r="Q46" s="1"/>
      <c r="R46" s="1"/>
      <c r="S46" s="1"/>
      <c r="T46" s="1"/>
      <c r="U46" s="1"/>
      <c r="V46" s="1"/>
      <c r="W46" s="1"/>
      <c r="X46" s="1"/>
      <c r="Y46" s="1"/>
      <c r="Z46" s="1"/>
    </row>
    <row r="47" spans="1:26" ht="63" hidden="1">
      <c r="A47" s="727" t="s">
        <v>129</v>
      </c>
      <c r="B47" s="484" t="s">
        <v>130</v>
      </c>
      <c r="C47" s="441"/>
      <c r="D47" s="439"/>
      <c r="E47" s="490"/>
      <c r="F47" s="441"/>
      <c r="G47" s="781"/>
      <c r="H47" s="110"/>
      <c r="I47" s="110"/>
      <c r="J47" s="714"/>
      <c r="K47" s="1"/>
      <c r="L47" s="1"/>
      <c r="M47" s="1"/>
      <c r="N47" s="1"/>
      <c r="O47" s="1"/>
      <c r="P47" s="1"/>
      <c r="Q47" s="1"/>
      <c r="R47" s="1"/>
      <c r="S47" s="1"/>
      <c r="T47" s="1"/>
      <c r="U47" s="1"/>
      <c r="V47" s="1"/>
      <c r="W47" s="1"/>
      <c r="X47" s="1"/>
      <c r="Y47" s="1"/>
      <c r="Z47" s="1"/>
    </row>
    <row r="48" spans="1:26" ht="78.75" hidden="1">
      <c r="A48" s="727" t="s">
        <v>131</v>
      </c>
      <c r="B48" s="484" t="s">
        <v>133</v>
      </c>
      <c r="C48" s="441"/>
      <c r="D48" s="439"/>
      <c r="E48" s="490"/>
      <c r="F48" s="441"/>
      <c r="G48" s="781"/>
      <c r="H48" s="110"/>
      <c r="I48" s="110"/>
      <c r="J48" s="714"/>
      <c r="K48" s="1"/>
      <c r="L48" s="1"/>
      <c r="M48" s="1"/>
      <c r="N48" s="1"/>
      <c r="O48" s="1"/>
      <c r="P48" s="1"/>
      <c r="Q48" s="1"/>
      <c r="R48" s="1"/>
      <c r="S48" s="1"/>
      <c r="T48" s="1"/>
      <c r="U48" s="1"/>
      <c r="V48" s="1"/>
      <c r="W48" s="1"/>
      <c r="X48" s="1"/>
      <c r="Y48" s="1"/>
      <c r="Z48" s="1"/>
    </row>
    <row r="49" spans="1:26" ht="126" hidden="1">
      <c r="A49" s="727" t="s">
        <v>134</v>
      </c>
      <c r="B49" s="484" t="s">
        <v>136</v>
      </c>
      <c r="C49" s="441"/>
      <c r="D49" s="439"/>
      <c r="E49" s="490"/>
      <c r="F49" s="441"/>
      <c r="G49" s="781"/>
      <c r="H49" s="110"/>
      <c r="I49" s="110"/>
      <c r="J49" s="714"/>
      <c r="K49" s="1"/>
      <c r="L49" s="1"/>
      <c r="M49" s="1"/>
      <c r="N49" s="1"/>
      <c r="O49" s="1"/>
      <c r="P49" s="1"/>
      <c r="Q49" s="1"/>
      <c r="R49" s="1"/>
      <c r="S49" s="1"/>
      <c r="T49" s="1"/>
      <c r="U49" s="1"/>
      <c r="V49" s="1"/>
      <c r="W49" s="1"/>
      <c r="X49" s="1"/>
      <c r="Y49" s="1"/>
      <c r="Z49" s="1"/>
    </row>
    <row r="50" spans="1:26" ht="78.75" hidden="1">
      <c r="A50" s="727" t="s">
        <v>139</v>
      </c>
      <c r="B50" s="484" t="s">
        <v>140</v>
      </c>
      <c r="C50" s="441"/>
      <c r="D50" s="439"/>
      <c r="E50" s="490"/>
      <c r="F50" s="441"/>
      <c r="G50" s="781"/>
      <c r="H50" s="110"/>
      <c r="I50" s="110"/>
      <c r="J50" s="714"/>
      <c r="K50" s="1"/>
      <c r="L50" s="1"/>
      <c r="M50" s="1"/>
      <c r="N50" s="1"/>
      <c r="O50" s="1"/>
      <c r="P50" s="1"/>
      <c r="Q50" s="1"/>
      <c r="R50" s="1"/>
      <c r="S50" s="1"/>
      <c r="T50" s="1"/>
      <c r="U50" s="1"/>
      <c r="V50" s="1"/>
      <c r="W50" s="1"/>
      <c r="X50" s="1"/>
      <c r="Y50" s="1"/>
      <c r="Z50" s="1"/>
    </row>
    <row r="51" spans="1:26" ht="63" hidden="1">
      <c r="A51" s="727" t="s">
        <v>142</v>
      </c>
      <c r="B51" s="484" t="s">
        <v>143</v>
      </c>
      <c r="C51" s="441"/>
      <c r="D51" s="439"/>
      <c r="E51" s="490"/>
      <c r="F51" s="441"/>
      <c r="G51" s="781"/>
      <c r="H51" s="110"/>
      <c r="I51" s="110"/>
      <c r="J51" s="714"/>
      <c r="K51" s="1"/>
      <c r="L51" s="1"/>
      <c r="M51" s="1"/>
      <c r="N51" s="1"/>
      <c r="O51" s="1"/>
      <c r="P51" s="1"/>
      <c r="Q51" s="1"/>
      <c r="R51" s="1"/>
      <c r="S51" s="1"/>
      <c r="T51" s="1"/>
      <c r="U51" s="1"/>
      <c r="V51" s="1"/>
      <c r="W51" s="1"/>
      <c r="X51" s="1"/>
      <c r="Y51" s="1"/>
      <c r="Z51" s="1"/>
    </row>
    <row r="52" spans="1:26" ht="45" hidden="1">
      <c r="A52" s="727" t="s">
        <v>144</v>
      </c>
      <c r="B52" s="489" t="s">
        <v>145</v>
      </c>
      <c r="C52" s="441"/>
      <c r="D52" s="439"/>
      <c r="E52" s="490"/>
      <c r="F52" s="441"/>
      <c r="G52" s="781"/>
      <c r="H52" s="110"/>
      <c r="I52" s="110"/>
      <c r="J52" s="714"/>
      <c r="K52" s="1"/>
      <c r="L52" s="1"/>
      <c r="M52" s="1"/>
      <c r="N52" s="1"/>
      <c r="O52" s="1"/>
      <c r="P52" s="1"/>
      <c r="Q52" s="1"/>
      <c r="R52" s="1"/>
      <c r="S52" s="1"/>
      <c r="T52" s="1"/>
      <c r="U52" s="1"/>
      <c r="V52" s="1"/>
      <c r="W52" s="1"/>
      <c r="X52" s="1"/>
      <c r="Y52" s="1"/>
      <c r="Z52" s="1"/>
    </row>
    <row r="53" spans="1:26" ht="39.75" hidden="1" customHeight="1">
      <c r="A53" s="727" t="s">
        <v>148</v>
      </c>
      <c r="B53" s="1210" t="s">
        <v>147</v>
      </c>
      <c r="C53" s="1049"/>
      <c r="D53" s="1049"/>
      <c r="E53" s="1049"/>
      <c r="F53" s="1049"/>
      <c r="G53" s="1049"/>
      <c r="H53" s="110"/>
      <c r="I53" s="110"/>
      <c r="J53" s="714"/>
      <c r="K53" s="1"/>
      <c r="L53" s="1"/>
      <c r="M53" s="1"/>
      <c r="N53" s="1"/>
      <c r="O53" s="1"/>
      <c r="P53" s="1"/>
      <c r="Q53" s="1"/>
      <c r="R53" s="1"/>
      <c r="S53" s="1"/>
      <c r="T53" s="1"/>
      <c r="U53" s="1"/>
      <c r="V53" s="1"/>
      <c r="W53" s="1"/>
      <c r="X53" s="1"/>
      <c r="Y53" s="1"/>
      <c r="Z53" s="1"/>
    </row>
    <row r="54" spans="1:26" ht="31.5" hidden="1">
      <c r="A54" s="727" t="s">
        <v>149</v>
      </c>
      <c r="B54" s="484" t="s">
        <v>150</v>
      </c>
      <c r="C54" s="441"/>
      <c r="D54" s="439"/>
      <c r="E54" s="490"/>
      <c r="F54" s="441"/>
      <c r="G54" s="781"/>
      <c r="H54" s="110"/>
      <c r="I54" s="110"/>
      <c r="J54" s="714"/>
      <c r="K54" s="1"/>
      <c r="L54" s="1"/>
      <c r="M54" s="1"/>
      <c r="N54" s="1"/>
      <c r="O54" s="1"/>
      <c r="P54" s="1"/>
      <c r="Q54" s="1"/>
      <c r="R54" s="1"/>
      <c r="S54" s="1"/>
      <c r="T54" s="1"/>
      <c r="U54" s="1"/>
      <c r="V54" s="1"/>
      <c r="W54" s="1"/>
      <c r="X54" s="1"/>
      <c r="Y54" s="1"/>
      <c r="Z54" s="1"/>
    </row>
    <row r="55" spans="1:26" ht="31.5" hidden="1">
      <c r="A55" s="727" t="s">
        <v>151</v>
      </c>
      <c r="B55" s="484" t="s">
        <v>152</v>
      </c>
      <c r="C55" s="441"/>
      <c r="D55" s="439"/>
      <c r="E55" s="490"/>
      <c r="F55" s="441"/>
      <c r="G55" s="781"/>
      <c r="H55" s="110"/>
      <c r="I55" s="110"/>
      <c r="J55" s="714"/>
      <c r="K55" s="1"/>
      <c r="L55" s="1"/>
      <c r="M55" s="1"/>
      <c r="N55" s="1"/>
      <c r="O55" s="1"/>
      <c r="P55" s="1"/>
      <c r="Q55" s="1"/>
      <c r="R55" s="1"/>
      <c r="S55" s="1"/>
      <c r="T55" s="1"/>
      <c r="U55" s="1"/>
      <c r="V55" s="1"/>
      <c r="W55" s="1"/>
      <c r="X55" s="1"/>
      <c r="Y55" s="1"/>
      <c r="Z55" s="1"/>
    </row>
    <row r="56" spans="1:26" ht="31.5" hidden="1">
      <c r="A56" s="727" t="s">
        <v>153</v>
      </c>
      <c r="B56" s="484" t="s">
        <v>154</v>
      </c>
      <c r="C56" s="441"/>
      <c r="D56" s="439"/>
      <c r="E56" s="490"/>
      <c r="F56" s="441"/>
      <c r="G56" s="781"/>
      <c r="H56" s="110"/>
      <c r="I56" s="110"/>
      <c r="J56" s="714"/>
      <c r="K56" s="1"/>
      <c r="L56" s="1"/>
      <c r="M56" s="1"/>
      <c r="N56" s="1"/>
      <c r="O56" s="1"/>
      <c r="P56" s="1"/>
      <c r="Q56" s="1"/>
      <c r="R56" s="1"/>
      <c r="S56" s="1"/>
      <c r="T56" s="1"/>
      <c r="U56" s="1"/>
      <c r="V56" s="1"/>
      <c r="W56" s="1"/>
      <c r="X56" s="1"/>
      <c r="Y56" s="1"/>
      <c r="Z56" s="1"/>
    </row>
    <row r="57" spans="1:26" ht="31.5" hidden="1">
      <c r="A57" s="727" t="s">
        <v>156</v>
      </c>
      <c r="B57" s="484" t="s">
        <v>157</v>
      </c>
      <c r="C57" s="441"/>
      <c r="D57" s="439"/>
      <c r="E57" s="490"/>
      <c r="F57" s="441"/>
      <c r="G57" s="781"/>
      <c r="H57" s="110"/>
      <c r="I57" s="110"/>
      <c r="J57" s="714"/>
      <c r="K57" s="1"/>
      <c r="L57" s="1"/>
      <c r="M57" s="1"/>
      <c r="N57" s="1"/>
      <c r="O57" s="1"/>
      <c r="P57" s="1"/>
      <c r="Q57" s="1"/>
      <c r="R57" s="1"/>
      <c r="S57" s="1"/>
      <c r="T57" s="1"/>
      <c r="U57" s="1"/>
      <c r="V57" s="1"/>
      <c r="W57" s="1"/>
      <c r="X57" s="1"/>
      <c r="Y57" s="1"/>
      <c r="Z57" s="1"/>
    </row>
    <row r="58" spans="1:26" ht="31.5" hidden="1">
      <c r="A58" s="727" t="s">
        <v>158</v>
      </c>
      <c r="B58" s="484" t="s">
        <v>159</v>
      </c>
      <c r="C58" s="441"/>
      <c r="D58" s="439"/>
      <c r="E58" s="490"/>
      <c r="F58" s="441"/>
      <c r="G58" s="781"/>
      <c r="H58" s="110"/>
      <c r="I58" s="110"/>
      <c r="J58" s="714"/>
      <c r="K58" s="1"/>
      <c r="L58" s="1"/>
      <c r="M58" s="1"/>
      <c r="N58" s="1"/>
      <c r="O58" s="1"/>
      <c r="P58" s="1"/>
      <c r="Q58" s="1"/>
      <c r="R58" s="1"/>
      <c r="S58" s="1"/>
      <c r="T58" s="1"/>
      <c r="U58" s="1"/>
      <c r="V58" s="1"/>
      <c r="W58" s="1"/>
      <c r="X58" s="1"/>
      <c r="Y58" s="1"/>
      <c r="Z58" s="1"/>
    </row>
    <row r="59" spans="1:26" ht="31.5" hidden="1">
      <c r="A59" s="727" t="s">
        <v>160</v>
      </c>
      <c r="B59" s="484" t="s">
        <v>161</v>
      </c>
      <c r="C59" s="441"/>
      <c r="D59" s="439"/>
      <c r="E59" s="490"/>
      <c r="F59" s="441"/>
      <c r="G59" s="781"/>
      <c r="H59" s="110"/>
      <c r="I59" s="110"/>
      <c r="J59" s="714"/>
      <c r="K59" s="1"/>
      <c r="L59" s="1"/>
      <c r="M59" s="1"/>
      <c r="N59" s="1"/>
      <c r="O59" s="1"/>
      <c r="P59" s="1"/>
      <c r="Q59" s="1"/>
      <c r="R59" s="1"/>
      <c r="S59" s="1"/>
      <c r="T59" s="1"/>
      <c r="U59" s="1"/>
      <c r="V59" s="1"/>
      <c r="W59" s="1"/>
      <c r="X59" s="1"/>
      <c r="Y59" s="1"/>
      <c r="Z59" s="1"/>
    </row>
    <row r="60" spans="1:26" ht="31.5" hidden="1">
      <c r="A60" s="727" t="s">
        <v>162</v>
      </c>
      <c r="B60" s="484" t="s">
        <v>163</v>
      </c>
      <c r="C60" s="441"/>
      <c r="D60" s="439"/>
      <c r="E60" s="490"/>
      <c r="F60" s="441"/>
      <c r="G60" s="781"/>
      <c r="H60" s="110"/>
      <c r="I60" s="110"/>
      <c r="J60" s="714"/>
      <c r="K60" s="1"/>
      <c r="L60" s="1"/>
      <c r="M60" s="1"/>
      <c r="N60" s="1"/>
      <c r="O60" s="1"/>
      <c r="P60" s="1"/>
      <c r="Q60" s="1"/>
      <c r="R60" s="1"/>
      <c r="S60" s="1"/>
      <c r="T60" s="1"/>
      <c r="U60" s="1"/>
      <c r="V60" s="1"/>
      <c r="W60" s="1"/>
      <c r="X60" s="1"/>
      <c r="Y60" s="1"/>
      <c r="Z60" s="1"/>
    </row>
    <row r="61" spans="1:26" ht="39.75" hidden="1" customHeight="1">
      <c r="A61" s="727" t="s">
        <v>164</v>
      </c>
      <c r="B61" s="1048" t="s">
        <v>165</v>
      </c>
      <c r="C61" s="1049"/>
      <c r="D61" s="1049"/>
      <c r="E61" s="1049"/>
      <c r="F61" s="1049"/>
      <c r="G61" s="1049"/>
      <c r="H61" s="110"/>
      <c r="I61" s="110"/>
      <c r="J61" s="714"/>
      <c r="K61" s="1"/>
      <c r="L61" s="1"/>
      <c r="M61" s="1"/>
      <c r="N61" s="1"/>
      <c r="O61" s="1"/>
      <c r="P61" s="1"/>
      <c r="Q61" s="1"/>
      <c r="R61" s="1"/>
      <c r="S61" s="1"/>
      <c r="T61" s="1"/>
      <c r="U61" s="1"/>
      <c r="V61" s="1"/>
      <c r="W61" s="1"/>
      <c r="X61" s="1"/>
      <c r="Y61" s="1"/>
      <c r="Z61" s="1"/>
    </row>
    <row r="62" spans="1:26" ht="78.75" hidden="1">
      <c r="A62" s="727" t="s">
        <v>169</v>
      </c>
      <c r="B62" s="484" t="s">
        <v>170</v>
      </c>
      <c r="C62" s="441"/>
      <c r="D62" s="439"/>
      <c r="E62" s="490"/>
      <c r="F62" s="441"/>
      <c r="G62" s="781"/>
      <c r="H62" s="110"/>
      <c r="I62" s="110"/>
      <c r="J62" s="714"/>
      <c r="K62" s="1"/>
      <c r="L62" s="1"/>
      <c r="M62" s="1"/>
      <c r="N62" s="1"/>
      <c r="O62" s="1"/>
      <c r="P62" s="1"/>
      <c r="Q62" s="1"/>
      <c r="R62" s="1"/>
      <c r="S62" s="1"/>
      <c r="T62" s="1"/>
      <c r="U62" s="1"/>
      <c r="V62" s="1"/>
      <c r="W62" s="1"/>
      <c r="X62" s="1"/>
      <c r="Y62" s="1"/>
      <c r="Z62" s="1"/>
    </row>
    <row r="63" spans="1:26" ht="78.75" hidden="1">
      <c r="A63" s="727" t="s">
        <v>171</v>
      </c>
      <c r="B63" s="484" t="s">
        <v>172</v>
      </c>
      <c r="C63" s="441"/>
      <c r="D63" s="439"/>
      <c r="E63" s="490"/>
      <c r="F63" s="441"/>
      <c r="G63" s="781"/>
      <c r="H63" s="110"/>
      <c r="I63" s="110"/>
      <c r="J63" s="714"/>
      <c r="K63" s="1"/>
      <c r="L63" s="1"/>
      <c r="M63" s="1"/>
      <c r="N63" s="1"/>
      <c r="O63" s="1"/>
      <c r="P63" s="1"/>
      <c r="Q63" s="1"/>
      <c r="R63" s="1"/>
      <c r="S63" s="1"/>
      <c r="T63" s="1"/>
      <c r="U63" s="1"/>
      <c r="V63" s="1"/>
      <c r="W63" s="1"/>
      <c r="X63" s="1"/>
      <c r="Y63" s="1"/>
      <c r="Z63" s="1"/>
    </row>
    <row r="64" spans="1:26" ht="21">
      <c r="A64" s="726"/>
      <c r="B64" s="1308" t="s">
        <v>173</v>
      </c>
      <c r="C64" s="1049"/>
      <c r="D64" s="1049"/>
      <c r="E64" s="1049"/>
      <c r="F64" s="1049"/>
      <c r="G64" s="1049"/>
      <c r="H64" s="110">
        <f>H65+H79+H88+H97+H105+H114</f>
        <v>0</v>
      </c>
      <c r="I64" s="110">
        <f>I65+I79+I88+I97+I105+I114</f>
        <v>70</v>
      </c>
      <c r="J64" s="714"/>
      <c r="K64" s="1"/>
      <c r="L64" s="1"/>
      <c r="M64" s="1"/>
      <c r="N64" s="1"/>
      <c r="O64" s="1"/>
      <c r="P64" s="1"/>
      <c r="Q64" s="1"/>
      <c r="R64" s="1"/>
      <c r="S64" s="1"/>
      <c r="T64" s="1"/>
      <c r="U64" s="1"/>
      <c r="V64" s="1"/>
      <c r="W64" s="1"/>
      <c r="X64" s="1"/>
      <c r="Y64" s="1"/>
      <c r="Z64" s="1"/>
    </row>
    <row r="65" spans="1:26">
      <c r="A65" s="728" t="s">
        <v>177</v>
      </c>
      <c r="B65" s="1210" t="s">
        <v>178</v>
      </c>
      <c r="C65" s="1049"/>
      <c r="D65" s="1049"/>
      <c r="E65" s="1049"/>
      <c r="F65" s="1049"/>
      <c r="G65" s="1049"/>
      <c r="H65" s="110">
        <f>SUM(D66:D77)</f>
        <v>0</v>
      </c>
      <c r="I65" s="110">
        <f>COUNT(D66:D77)*2</f>
        <v>16</v>
      </c>
      <c r="J65" s="714"/>
      <c r="K65" s="1"/>
      <c r="L65" s="1"/>
      <c r="M65" s="1"/>
      <c r="N65" s="1"/>
      <c r="O65" s="1"/>
      <c r="P65" s="1"/>
      <c r="Q65" s="1"/>
      <c r="R65" s="1"/>
      <c r="S65" s="1"/>
      <c r="T65" s="1"/>
      <c r="U65" s="1"/>
      <c r="V65" s="1"/>
      <c r="W65" s="1"/>
      <c r="X65" s="1"/>
      <c r="Y65" s="1"/>
      <c r="Z65" s="1"/>
    </row>
    <row r="66" spans="1:26" ht="47.25">
      <c r="A66" s="704" t="s">
        <v>180</v>
      </c>
      <c r="B66" s="491" t="s">
        <v>181</v>
      </c>
      <c r="C66" s="342" t="s">
        <v>182</v>
      </c>
      <c r="D66" s="446">
        <v>0</v>
      </c>
      <c r="E66" s="490" t="s">
        <v>183</v>
      </c>
      <c r="F66" s="342" t="s">
        <v>184</v>
      </c>
      <c r="G66" s="781"/>
      <c r="H66" s="110"/>
      <c r="I66" s="110"/>
      <c r="J66" s="714"/>
      <c r="K66" s="1"/>
      <c r="L66" s="1"/>
      <c r="M66" s="1"/>
      <c r="N66" s="1"/>
      <c r="O66" s="1"/>
      <c r="P66" s="1"/>
      <c r="Q66" s="1"/>
      <c r="R66" s="1"/>
      <c r="S66" s="1"/>
      <c r="T66" s="1"/>
      <c r="U66" s="1"/>
      <c r="V66" s="1"/>
      <c r="W66" s="1"/>
      <c r="X66" s="1"/>
      <c r="Y66" s="1"/>
      <c r="Z66" s="1"/>
    </row>
    <row r="67" spans="1:26" ht="31.5">
      <c r="A67" s="704"/>
      <c r="B67" s="491"/>
      <c r="C67" s="564" t="s">
        <v>2757</v>
      </c>
      <c r="D67" s="446">
        <v>0</v>
      </c>
      <c r="E67" s="490" t="s">
        <v>183</v>
      </c>
      <c r="F67" s="441"/>
      <c r="G67" s="781"/>
      <c r="H67" s="110"/>
      <c r="I67" s="110"/>
      <c r="J67" s="714"/>
      <c r="K67" s="1"/>
      <c r="L67" s="1"/>
      <c r="M67" s="1"/>
      <c r="N67" s="1"/>
      <c r="O67" s="1"/>
      <c r="P67" s="1"/>
      <c r="Q67" s="1"/>
      <c r="R67" s="1"/>
      <c r="S67" s="1"/>
      <c r="T67" s="1"/>
      <c r="U67" s="1"/>
      <c r="V67" s="1"/>
      <c r="W67" s="1"/>
      <c r="X67" s="1"/>
      <c r="Y67" s="1"/>
      <c r="Z67" s="1"/>
    </row>
    <row r="68" spans="1:26" ht="63">
      <c r="A68" s="704" t="s">
        <v>187</v>
      </c>
      <c r="B68" s="491" t="s">
        <v>188</v>
      </c>
      <c r="C68" s="342" t="s">
        <v>2758</v>
      </c>
      <c r="D68" s="446">
        <v>0</v>
      </c>
      <c r="E68" s="490" t="s">
        <v>183</v>
      </c>
      <c r="F68" s="441"/>
      <c r="G68" s="781"/>
      <c r="H68" s="110"/>
      <c r="I68" s="110"/>
      <c r="J68" s="714"/>
      <c r="K68" s="1"/>
      <c r="L68" s="1"/>
      <c r="M68" s="1"/>
      <c r="N68" s="1"/>
      <c r="O68" s="1"/>
      <c r="P68" s="1"/>
      <c r="Q68" s="1"/>
      <c r="R68" s="1"/>
      <c r="S68" s="1"/>
      <c r="T68" s="1"/>
      <c r="U68" s="1"/>
      <c r="V68" s="1"/>
      <c r="W68" s="1"/>
      <c r="X68" s="1"/>
      <c r="Y68" s="1"/>
      <c r="Z68" s="1"/>
    </row>
    <row r="69" spans="1:26" ht="30">
      <c r="A69" s="704"/>
      <c r="B69" s="491"/>
      <c r="C69" s="342" t="s">
        <v>2759</v>
      </c>
      <c r="D69" s="446">
        <v>0</v>
      </c>
      <c r="E69" s="490" t="s">
        <v>183</v>
      </c>
      <c r="F69" s="441"/>
      <c r="G69" s="781"/>
      <c r="H69" s="110"/>
      <c r="I69" s="110"/>
      <c r="J69" s="714"/>
      <c r="K69" s="1"/>
      <c r="L69" s="1"/>
      <c r="M69" s="1"/>
      <c r="N69" s="1"/>
      <c r="O69" s="1"/>
      <c r="P69" s="1"/>
      <c r="Q69" s="1"/>
      <c r="R69" s="1"/>
      <c r="S69" s="1"/>
      <c r="T69" s="1"/>
      <c r="U69" s="1"/>
      <c r="V69" s="1"/>
      <c r="W69" s="1"/>
      <c r="X69" s="1"/>
      <c r="Y69" s="1"/>
      <c r="Z69" s="1"/>
    </row>
    <row r="70" spans="1:26" ht="30">
      <c r="A70" s="704"/>
      <c r="B70" s="491"/>
      <c r="C70" s="342" t="s">
        <v>2760</v>
      </c>
      <c r="D70" s="446">
        <v>0</v>
      </c>
      <c r="E70" s="490" t="s">
        <v>183</v>
      </c>
      <c r="F70" s="441"/>
      <c r="G70" s="781"/>
      <c r="H70" s="110"/>
      <c r="I70" s="110"/>
      <c r="J70" s="714"/>
      <c r="K70" s="1"/>
      <c r="L70" s="1"/>
      <c r="M70" s="1"/>
      <c r="N70" s="1"/>
      <c r="O70" s="1"/>
      <c r="P70" s="1"/>
      <c r="Q70" s="1"/>
      <c r="R70" s="1"/>
      <c r="S70" s="1"/>
      <c r="T70" s="1"/>
      <c r="U70" s="1"/>
      <c r="V70" s="1"/>
      <c r="W70" s="1"/>
      <c r="X70" s="1"/>
      <c r="Y70" s="1"/>
      <c r="Z70" s="1"/>
    </row>
    <row r="71" spans="1:26" ht="47.25" hidden="1">
      <c r="A71" s="727" t="s">
        <v>202</v>
      </c>
      <c r="B71" s="491" t="s">
        <v>203</v>
      </c>
      <c r="C71" s="441"/>
      <c r="D71" s="446"/>
      <c r="E71" s="490"/>
      <c r="F71" s="441"/>
      <c r="G71" s="781"/>
      <c r="H71" s="110"/>
      <c r="I71" s="110"/>
      <c r="J71" s="714"/>
      <c r="K71" s="1"/>
      <c r="L71" s="1"/>
      <c r="M71" s="1"/>
      <c r="N71" s="1"/>
      <c r="O71" s="1"/>
      <c r="P71" s="1"/>
      <c r="Q71" s="1"/>
      <c r="R71" s="1"/>
      <c r="S71" s="1"/>
      <c r="T71" s="1"/>
      <c r="U71" s="1"/>
      <c r="V71" s="1"/>
      <c r="W71" s="1"/>
      <c r="X71" s="1"/>
      <c r="Y71" s="1"/>
      <c r="Z71" s="1"/>
    </row>
    <row r="72" spans="1:26" ht="47.25" hidden="1">
      <c r="A72" s="727" t="s">
        <v>205</v>
      </c>
      <c r="B72" s="491" t="s">
        <v>206</v>
      </c>
      <c r="C72" s="441"/>
      <c r="D72" s="446"/>
      <c r="E72" s="490"/>
      <c r="F72" s="441"/>
      <c r="G72" s="781"/>
      <c r="H72" s="110"/>
      <c r="I72" s="110"/>
      <c r="J72" s="714"/>
      <c r="K72" s="1"/>
      <c r="L72" s="1"/>
      <c r="M72" s="1"/>
      <c r="N72" s="1"/>
      <c r="O72" s="1"/>
      <c r="P72" s="1"/>
      <c r="Q72" s="1"/>
      <c r="R72" s="1"/>
      <c r="S72" s="1"/>
      <c r="T72" s="1"/>
      <c r="U72" s="1"/>
      <c r="V72" s="1"/>
      <c r="W72" s="1"/>
      <c r="X72" s="1"/>
      <c r="Y72" s="1"/>
      <c r="Z72" s="1"/>
    </row>
    <row r="73" spans="1:26" ht="75">
      <c r="A73" s="704" t="s">
        <v>208</v>
      </c>
      <c r="B73" s="491" t="s">
        <v>209</v>
      </c>
      <c r="C73" s="342" t="s">
        <v>2763</v>
      </c>
      <c r="D73" s="446">
        <v>0</v>
      </c>
      <c r="E73" s="490" t="s">
        <v>183</v>
      </c>
      <c r="F73" s="342" t="s">
        <v>2764</v>
      </c>
      <c r="G73" s="781"/>
      <c r="H73" s="110"/>
      <c r="I73" s="110"/>
      <c r="J73" s="714"/>
      <c r="K73" s="1"/>
      <c r="L73" s="1"/>
      <c r="M73" s="1"/>
      <c r="N73" s="1"/>
      <c r="O73" s="1"/>
      <c r="P73" s="1"/>
      <c r="Q73" s="1"/>
      <c r="R73" s="1"/>
      <c r="S73" s="1"/>
      <c r="T73" s="1"/>
      <c r="U73" s="1"/>
      <c r="V73" s="1"/>
      <c r="W73" s="1"/>
      <c r="X73" s="1"/>
      <c r="Y73" s="1"/>
      <c r="Z73" s="1"/>
    </row>
    <row r="74" spans="1:26" ht="45">
      <c r="A74" s="704"/>
      <c r="B74" s="491"/>
      <c r="C74" s="308" t="s">
        <v>213</v>
      </c>
      <c r="D74" s="446">
        <v>0</v>
      </c>
      <c r="E74" s="490" t="s">
        <v>183</v>
      </c>
      <c r="F74" s="342" t="s">
        <v>2765</v>
      </c>
      <c r="G74" s="781"/>
      <c r="H74" s="110"/>
      <c r="I74" s="110"/>
      <c r="J74" s="714"/>
      <c r="K74" s="1"/>
      <c r="L74" s="1"/>
      <c r="M74" s="1"/>
      <c r="N74" s="1"/>
      <c r="O74" s="1"/>
      <c r="P74" s="1"/>
      <c r="Q74" s="1"/>
      <c r="R74" s="1"/>
      <c r="S74" s="1"/>
      <c r="T74" s="1"/>
      <c r="U74" s="1"/>
      <c r="V74" s="1"/>
      <c r="W74" s="1"/>
      <c r="X74" s="1"/>
      <c r="Y74" s="1"/>
      <c r="Z74" s="1"/>
    </row>
    <row r="75" spans="1:26" ht="47.25">
      <c r="A75" s="704" t="s">
        <v>215</v>
      </c>
      <c r="B75" s="491" t="s">
        <v>216</v>
      </c>
      <c r="C75" s="489" t="s">
        <v>217</v>
      </c>
      <c r="D75" s="446">
        <v>0</v>
      </c>
      <c r="E75" s="490" t="s">
        <v>183</v>
      </c>
      <c r="F75" s="441"/>
      <c r="G75" s="781"/>
      <c r="H75" s="110"/>
      <c r="I75" s="110"/>
      <c r="J75" s="714"/>
      <c r="K75" s="1"/>
      <c r="L75" s="1"/>
      <c r="M75" s="1"/>
      <c r="N75" s="1"/>
      <c r="O75" s="1"/>
      <c r="P75" s="1"/>
      <c r="Q75" s="1"/>
      <c r="R75" s="1"/>
      <c r="S75" s="1"/>
      <c r="T75" s="1"/>
      <c r="U75" s="1"/>
      <c r="V75" s="1"/>
      <c r="W75" s="1"/>
      <c r="X75" s="1"/>
      <c r="Y75" s="1"/>
      <c r="Z75" s="1"/>
    </row>
    <row r="76" spans="1:26" ht="63" hidden="1">
      <c r="A76" s="727" t="s">
        <v>218</v>
      </c>
      <c r="B76" s="491" t="s">
        <v>219</v>
      </c>
      <c r="C76" s="441"/>
      <c r="D76" s="439"/>
      <c r="E76" s="490"/>
      <c r="F76" s="441"/>
      <c r="G76" s="781"/>
      <c r="H76" s="110"/>
      <c r="I76" s="110"/>
      <c r="J76" s="714"/>
      <c r="K76" s="1"/>
      <c r="L76" s="1"/>
      <c r="M76" s="1"/>
      <c r="N76" s="1"/>
      <c r="O76" s="1"/>
      <c r="P76" s="1"/>
      <c r="Q76" s="1"/>
      <c r="R76" s="1"/>
      <c r="S76" s="1"/>
      <c r="T76" s="1"/>
      <c r="U76" s="1"/>
      <c r="V76" s="1"/>
      <c r="W76" s="1"/>
      <c r="X76" s="1"/>
      <c r="Y76" s="1"/>
      <c r="Z76" s="1"/>
    </row>
    <row r="77" spans="1:26" ht="63" hidden="1">
      <c r="A77" s="727" t="s">
        <v>222</v>
      </c>
      <c r="B77" s="491" t="s">
        <v>223</v>
      </c>
      <c r="C77" s="308"/>
      <c r="D77" s="439"/>
      <c r="E77" s="490"/>
      <c r="F77" s="441"/>
      <c r="G77" s="781"/>
      <c r="H77" s="110"/>
      <c r="I77" s="110"/>
      <c r="J77" s="714"/>
      <c r="K77" s="1"/>
      <c r="L77" s="1"/>
      <c r="M77" s="1"/>
      <c r="N77" s="1"/>
      <c r="O77" s="1"/>
      <c r="P77" s="1"/>
      <c r="Q77" s="1"/>
      <c r="R77" s="1"/>
      <c r="S77" s="1"/>
      <c r="T77" s="1"/>
      <c r="U77" s="1"/>
      <c r="V77" s="1"/>
      <c r="W77" s="1"/>
      <c r="X77" s="1"/>
      <c r="Y77" s="1"/>
      <c r="Z77" s="1"/>
    </row>
    <row r="78" spans="1:26" ht="15.75" hidden="1">
      <c r="A78" s="704"/>
      <c r="B78" s="491"/>
      <c r="C78" s="441"/>
      <c r="D78" s="439"/>
      <c r="E78" s="490"/>
      <c r="F78" s="441"/>
      <c r="G78" s="781"/>
      <c r="H78" s="110"/>
      <c r="I78" s="110"/>
      <c r="J78" s="714"/>
      <c r="K78" s="1"/>
      <c r="L78" s="1"/>
      <c r="M78" s="1"/>
      <c r="N78" s="1"/>
      <c r="O78" s="1"/>
      <c r="P78" s="1"/>
      <c r="Q78" s="1"/>
      <c r="R78" s="1"/>
      <c r="S78" s="1"/>
      <c r="T78" s="1"/>
      <c r="U78" s="1"/>
      <c r="V78" s="1"/>
      <c r="W78" s="1"/>
      <c r="X78" s="1"/>
      <c r="Y78" s="1"/>
      <c r="Z78" s="1"/>
    </row>
    <row r="79" spans="1:26" ht="55.5" customHeight="1">
      <c r="A79" s="729" t="s">
        <v>226</v>
      </c>
      <c r="B79" s="1048" t="s">
        <v>2030</v>
      </c>
      <c r="C79" s="1049"/>
      <c r="D79" s="1049"/>
      <c r="E79" s="1049"/>
      <c r="F79" s="1049"/>
      <c r="G79" s="1049"/>
      <c r="H79" s="110">
        <f>SUM(D80:D85)</f>
        <v>0</v>
      </c>
      <c r="I79" s="110">
        <f>COUNT(D80:D85)*2</f>
        <v>10</v>
      </c>
      <c r="J79" s="714"/>
      <c r="K79" s="1"/>
      <c r="L79" s="1"/>
      <c r="M79" s="1"/>
      <c r="N79" s="1"/>
      <c r="O79" s="1"/>
      <c r="P79" s="1"/>
      <c r="Q79" s="1"/>
      <c r="R79" s="1"/>
      <c r="S79" s="1"/>
      <c r="T79" s="1"/>
      <c r="U79" s="1"/>
      <c r="V79" s="1"/>
      <c r="W79" s="1"/>
      <c r="X79" s="1"/>
      <c r="Y79" s="1"/>
      <c r="Z79" s="1"/>
    </row>
    <row r="80" spans="1:26" ht="47.25">
      <c r="A80" s="704" t="s">
        <v>229</v>
      </c>
      <c r="B80" s="492" t="s">
        <v>230</v>
      </c>
      <c r="C80" s="342" t="s">
        <v>263</v>
      </c>
      <c r="D80" s="446">
        <v>0</v>
      </c>
      <c r="E80" s="490" t="s">
        <v>827</v>
      </c>
      <c r="F80" s="441"/>
      <c r="G80" s="781"/>
      <c r="H80" s="110"/>
      <c r="I80" s="110"/>
      <c r="J80" s="714"/>
      <c r="K80" s="1"/>
      <c r="L80" s="1"/>
      <c r="M80" s="1"/>
      <c r="N80" s="1"/>
      <c r="O80" s="1"/>
      <c r="P80" s="1"/>
      <c r="Q80" s="1"/>
      <c r="R80" s="1"/>
      <c r="S80" s="1"/>
      <c r="T80" s="1"/>
      <c r="U80" s="1"/>
      <c r="V80" s="1"/>
      <c r="W80" s="1"/>
      <c r="X80" s="1"/>
      <c r="Y80" s="1"/>
      <c r="Z80" s="1"/>
    </row>
    <row r="81" spans="1:26" ht="45">
      <c r="A81" s="704"/>
      <c r="B81" s="492"/>
      <c r="C81" s="342" t="s">
        <v>2768</v>
      </c>
      <c r="D81" s="446">
        <v>0</v>
      </c>
      <c r="E81" s="490" t="s">
        <v>990</v>
      </c>
      <c r="F81" s="308" t="s">
        <v>2769</v>
      </c>
      <c r="G81" s="781"/>
      <c r="H81" s="110"/>
      <c r="I81" s="110"/>
      <c r="J81" s="714"/>
      <c r="K81" s="1"/>
      <c r="L81" s="1"/>
      <c r="M81" s="1"/>
      <c r="N81" s="1"/>
      <c r="O81" s="1"/>
      <c r="P81" s="1"/>
      <c r="Q81" s="1"/>
      <c r="R81" s="1"/>
      <c r="S81" s="1"/>
      <c r="T81" s="1"/>
      <c r="U81" s="1"/>
      <c r="V81" s="1"/>
      <c r="W81" s="1"/>
      <c r="X81" s="1"/>
      <c r="Y81" s="1"/>
      <c r="Z81" s="1"/>
    </row>
    <row r="82" spans="1:26" ht="78.75" hidden="1">
      <c r="A82" s="727" t="s">
        <v>239</v>
      </c>
      <c r="B82" s="492" t="s">
        <v>240</v>
      </c>
      <c r="C82" s="441"/>
      <c r="D82" s="446"/>
      <c r="E82" s="490"/>
      <c r="F82" s="441"/>
      <c r="G82" s="781"/>
      <c r="H82" s="110"/>
      <c r="I82" s="110"/>
      <c r="J82" s="714"/>
      <c r="K82" s="1"/>
      <c r="L82" s="1"/>
      <c r="M82" s="1"/>
      <c r="N82" s="1"/>
      <c r="O82" s="1"/>
      <c r="P82" s="1"/>
      <c r="Q82" s="1"/>
      <c r="R82" s="1"/>
      <c r="S82" s="1"/>
      <c r="T82" s="1"/>
      <c r="U82" s="1"/>
      <c r="V82" s="1"/>
      <c r="W82" s="1"/>
      <c r="X82" s="1"/>
      <c r="Y82" s="1"/>
      <c r="Z82" s="1"/>
    </row>
    <row r="83" spans="1:26" ht="78.75">
      <c r="A83" s="704" t="s">
        <v>242</v>
      </c>
      <c r="B83" s="494" t="s">
        <v>243</v>
      </c>
      <c r="C83" s="342" t="s">
        <v>2695</v>
      </c>
      <c r="D83" s="446">
        <v>0</v>
      </c>
      <c r="E83" s="490" t="s">
        <v>183</v>
      </c>
      <c r="F83" s="441"/>
      <c r="G83" s="781"/>
      <c r="H83" s="110"/>
      <c r="I83" s="110"/>
      <c r="J83" s="714"/>
      <c r="K83" s="1"/>
      <c r="L83" s="1"/>
      <c r="M83" s="1"/>
      <c r="N83" s="1"/>
      <c r="O83" s="1"/>
      <c r="P83" s="1"/>
      <c r="Q83" s="1"/>
      <c r="R83" s="1"/>
      <c r="S83" s="1"/>
      <c r="T83" s="1"/>
      <c r="U83" s="1"/>
      <c r="V83" s="1"/>
      <c r="W83" s="1"/>
      <c r="X83" s="1"/>
      <c r="Y83" s="1"/>
      <c r="Z83" s="1"/>
    </row>
    <row r="84" spans="1:26" ht="15.75">
      <c r="A84" s="704"/>
      <c r="B84" s="492"/>
      <c r="C84" s="342" t="s">
        <v>247</v>
      </c>
      <c r="D84" s="446">
        <v>0</v>
      </c>
      <c r="E84" s="490" t="s">
        <v>183</v>
      </c>
      <c r="F84" s="441"/>
      <c r="G84" s="781"/>
      <c r="H84" s="110"/>
      <c r="I84" s="110"/>
      <c r="J84" s="714"/>
      <c r="K84" s="1"/>
      <c r="L84" s="1"/>
      <c r="M84" s="1"/>
      <c r="N84" s="1"/>
      <c r="O84" s="1"/>
      <c r="P84" s="1"/>
      <c r="Q84" s="1"/>
      <c r="R84" s="1"/>
      <c r="S84" s="1"/>
      <c r="T84" s="1"/>
      <c r="U84" s="1"/>
      <c r="V84" s="1"/>
      <c r="W84" s="1"/>
      <c r="X84" s="1"/>
      <c r="Y84" s="1"/>
      <c r="Z84" s="1"/>
    </row>
    <row r="85" spans="1:26" ht="30">
      <c r="A85" s="704"/>
      <c r="B85" s="492"/>
      <c r="C85" s="489" t="s">
        <v>249</v>
      </c>
      <c r="D85" s="446">
        <v>0</v>
      </c>
      <c r="E85" s="490" t="s">
        <v>183</v>
      </c>
      <c r="F85" s="441"/>
      <c r="G85" s="781"/>
      <c r="H85" s="110"/>
      <c r="I85" s="110"/>
      <c r="J85" s="714"/>
      <c r="K85" s="1"/>
      <c r="L85" s="1"/>
      <c r="M85" s="1"/>
      <c r="N85" s="1"/>
      <c r="O85" s="1"/>
      <c r="P85" s="1"/>
      <c r="Q85" s="1"/>
      <c r="R85" s="1"/>
      <c r="S85" s="1"/>
      <c r="T85" s="1"/>
      <c r="U85" s="1"/>
      <c r="V85" s="1"/>
      <c r="W85" s="1"/>
      <c r="X85" s="1"/>
      <c r="Y85" s="1"/>
      <c r="Z85" s="1"/>
    </row>
    <row r="86" spans="1:26" ht="63" hidden="1">
      <c r="A86" s="727" t="s">
        <v>250</v>
      </c>
      <c r="B86" s="492" t="s">
        <v>251</v>
      </c>
      <c r="C86" s="441"/>
      <c r="D86" s="439"/>
      <c r="E86" s="490"/>
      <c r="F86" s="441"/>
      <c r="G86" s="781"/>
      <c r="H86" s="110"/>
      <c r="I86" s="110"/>
      <c r="J86" s="714"/>
      <c r="K86" s="1"/>
      <c r="L86" s="1"/>
      <c r="M86" s="1"/>
      <c r="N86" s="1"/>
      <c r="O86" s="1"/>
      <c r="P86" s="1"/>
      <c r="Q86" s="1"/>
      <c r="R86" s="1"/>
      <c r="S86" s="1"/>
      <c r="T86" s="1"/>
      <c r="U86" s="1"/>
      <c r="V86" s="1"/>
      <c r="W86" s="1"/>
      <c r="X86" s="1"/>
      <c r="Y86" s="1"/>
      <c r="Z86" s="1"/>
    </row>
    <row r="87" spans="1:26" ht="63" hidden="1">
      <c r="A87" s="727" t="s">
        <v>252</v>
      </c>
      <c r="B87" s="495" t="s">
        <v>254</v>
      </c>
      <c r="C87" s="441"/>
      <c r="D87" s="439"/>
      <c r="E87" s="490"/>
      <c r="F87" s="441"/>
      <c r="G87" s="781"/>
      <c r="H87" s="110"/>
      <c r="I87" s="110"/>
      <c r="J87" s="714"/>
      <c r="K87" s="1"/>
      <c r="L87" s="1"/>
      <c r="M87" s="1"/>
      <c r="N87" s="1"/>
      <c r="O87" s="1"/>
      <c r="P87" s="1"/>
      <c r="Q87" s="1"/>
      <c r="R87" s="1"/>
      <c r="S87" s="1"/>
      <c r="T87" s="1"/>
      <c r="U87" s="1"/>
      <c r="V87" s="1"/>
      <c r="W87" s="1"/>
      <c r="X87" s="1"/>
      <c r="Y87" s="1"/>
      <c r="Z87" s="1"/>
    </row>
    <row r="88" spans="1:26">
      <c r="A88" s="729" t="s">
        <v>257</v>
      </c>
      <c r="B88" s="1210" t="s">
        <v>258</v>
      </c>
      <c r="C88" s="1049"/>
      <c r="D88" s="1049"/>
      <c r="E88" s="1049"/>
      <c r="F88" s="1049"/>
      <c r="G88" s="1049"/>
      <c r="H88" s="110">
        <f>SUM(D89:D96)</f>
        <v>0</v>
      </c>
      <c r="I88" s="110">
        <f>COUNT(D89:D96)*2</f>
        <v>16</v>
      </c>
      <c r="J88" s="714"/>
      <c r="K88" s="1"/>
      <c r="L88" s="1"/>
      <c r="M88" s="1"/>
      <c r="N88" s="1"/>
      <c r="O88" s="1"/>
      <c r="P88" s="1"/>
      <c r="Q88" s="1"/>
      <c r="R88" s="1"/>
      <c r="S88" s="1"/>
      <c r="T88" s="1"/>
      <c r="U88" s="1"/>
      <c r="V88" s="1"/>
      <c r="W88" s="1"/>
      <c r="X88" s="1"/>
      <c r="Y88" s="1"/>
      <c r="Z88" s="1"/>
    </row>
    <row r="89" spans="1:26" ht="47.25">
      <c r="A89" s="704" t="s">
        <v>265</v>
      </c>
      <c r="B89" s="492" t="s">
        <v>266</v>
      </c>
      <c r="C89" s="342" t="s">
        <v>2774</v>
      </c>
      <c r="D89" s="446">
        <v>0</v>
      </c>
      <c r="E89" s="490" t="s">
        <v>183</v>
      </c>
      <c r="F89" s="441"/>
      <c r="G89" s="781"/>
      <c r="H89" s="110"/>
      <c r="I89" s="110"/>
      <c r="J89" s="714"/>
      <c r="K89" s="1"/>
      <c r="L89" s="1"/>
      <c r="M89" s="1"/>
      <c r="N89" s="1"/>
      <c r="O89" s="1"/>
      <c r="P89" s="1"/>
      <c r="Q89" s="1"/>
      <c r="R89" s="1"/>
      <c r="S89" s="1"/>
      <c r="T89" s="1"/>
      <c r="U89" s="1"/>
      <c r="V89" s="1"/>
      <c r="W89" s="1"/>
      <c r="X89" s="1"/>
      <c r="Y89" s="1"/>
      <c r="Z89" s="1"/>
    </row>
    <row r="90" spans="1:26" ht="30">
      <c r="A90" s="704"/>
      <c r="B90" s="492"/>
      <c r="C90" s="342" t="s">
        <v>2776</v>
      </c>
      <c r="D90" s="446">
        <v>0</v>
      </c>
      <c r="E90" s="490" t="s">
        <v>183</v>
      </c>
      <c r="F90" s="441"/>
      <c r="G90" s="781"/>
      <c r="H90" s="110"/>
      <c r="I90" s="110"/>
      <c r="J90" s="714"/>
      <c r="K90" s="1"/>
      <c r="L90" s="1"/>
      <c r="M90" s="1"/>
      <c r="N90" s="1"/>
      <c r="O90" s="1"/>
      <c r="P90" s="1"/>
      <c r="Q90" s="1"/>
      <c r="R90" s="1"/>
      <c r="S90" s="1"/>
      <c r="T90" s="1"/>
      <c r="U90" s="1"/>
      <c r="V90" s="1"/>
      <c r="W90" s="1"/>
      <c r="X90" s="1"/>
      <c r="Y90" s="1"/>
      <c r="Z90" s="1"/>
    </row>
    <row r="91" spans="1:26" ht="45">
      <c r="A91" s="704"/>
      <c r="B91" s="492"/>
      <c r="C91" s="342" t="s">
        <v>2696</v>
      </c>
      <c r="D91" s="446">
        <v>0</v>
      </c>
      <c r="E91" s="490" t="s">
        <v>183</v>
      </c>
      <c r="F91" s="441"/>
      <c r="G91" s="781"/>
      <c r="H91" s="110"/>
      <c r="I91" s="110"/>
      <c r="J91" s="714"/>
      <c r="K91" s="1"/>
      <c r="L91" s="1"/>
      <c r="M91" s="1"/>
      <c r="N91" s="1"/>
      <c r="O91" s="1"/>
      <c r="P91" s="1"/>
      <c r="Q91" s="1"/>
      <c r="R91" s="1"/>
      <c r="S91" s="1"/>
      <c r="T91" s="1"/>
      <c r="U91" s="1"/>
      <c r="V91" s="1"/>
      <c r="W91" s="1"/>
      <c r="X91" s="1"/>
      <c r="Y91" s="1"/>
      <c r="Z91" s="1"/>
    </row>
    <row r="92" spans="1:26" ht="30">
      <c r="A92" s="704"/>
      <c r="B92" s="492"/>
      <c r="C92" s="342" t="s">
        <v>269</v>
      </c>
      <c r="D92" s="446">
        <v>0</v>
      </c>
      <c r="E92" s="490" t="s">
        <v>183</v>
      </c>
      <c r="F92" s="441"/>
      <c r="G92" s="781"/>
      <c r="H92" s="110"/>
      <c r="I92" s="110"/>
      <c r="J92" s="714"/>
      <c r="K92" s="1"/>
      <c r="L92" s="1"/>
      <c r="M92" s="1"/>
      <c r="N92" s="1"/>
      <c r="O92" s="1"/>
      <c r="P92" s="1"/>
      <c r="Q92" s="1"/>
      <c r="R92" s="1"/>
      <c r="S92" s="1"/>
      <c r="T92" s="1"/>
      <c r="U92" s="1"/>
      <c r="V92" s="1"/>
      <c r="W92" s="1"/>
      <c r="X92" s="1"/>
      <c r="Y92" s="1"/>
      <c r="Z92" s="1"/>
    </row>
    <row r="93" spans="1:26" ht="47.25">
      <c r="A93" s="704" t="s">
        <v>270</v>
      </c>
      <c r="B93" s="492" t="s">
        <v>271</v>
      </c>
      <c r="C93" s="342" t="s">
        <v>1940</v>
      </c>
      <c r="D93" s="446">
        <v>0</v>
      </c>
      <c r="E93" s="490" t="s">
        <v>27</v>
      </c>
      <c r="F93" s="441"/>
      <c r="G93" s="781"/>
      <c r="H93" s="110"/>
      <c r="I93" s="110"/>
      <c r="J93" s="714"/>
      <c r="K93" s="1"/>
      <c r="L93" s="1"/>
      <c r="M93" s="1"/>
      <c r="N93" s="1"/>
      <c r="O93" s="1"/>
      <c r="P93" s="1"/>
      <c r="Q93" s="1"/>
      <c r="R93" s="1"/>
      <c r="S93" s="1"/>
      <c r="T93" s="1"/>
      <c r="U93" s="1"/>
      <c r="V93" s="1"/>
      <c r="W93" s="1"/>
      <c r="X93" s="1"/>
      <c r="Y93" s="1"/>
      <c r="Z93" s="1"/>
    </row>
    <row r="94" spans="1:26" ht="45">
      <c r="A94" s="704"/>
      <c r="B94" s="492"/>
      <c r="C94" s="342" t="s">
        <v>2057</v>
      </c>
      <c r="D94" s="446">
        <v>0</v>
      </c>
      <c r="E94" s="490" t="s">
        <v>27</v>
      </c>
      <c r="F94" s="441"/>
      <c r="G94" s="781"/>
      <c r="H94" s="110"/>
      <c r="I94" s="110"/>
      <c r="J94" s="714"/>
      <c r="K94" s="1"/>
      <c r="L94" s="1"/>
      <c r="M94" s="1"/>
      <c r="N94" s="1"/>
      <c r="O94" s="1"/>
      <c r="P94" s="1"/>
      <c r="Q94" s="1"/>
      <c r="R94" s="1"/>
      <c r="S94" s="1"/>
      <c r="T94" s="1"/>
      <c r="U94" s="1"/>
      <c r="V94" s="1"/>
      <c r="W94" s="1"/>
      <c r="X94" s="1"/>
      <c r="Y94" s="1"/>
      <c r="Z94" s="1"/>
    </row>
    <row r="95" spans="1:26" ht="78.75">
      <c r="A95" s="704" t="s">
        <v>273</v>
      </c>
      <c r="B95" s="492" t="s">
        <v>275</v>
      </c>
      <c r="C95" s="489" t="s">
        <v>276</v>
      </c>
      <c r="D95" s="446">
        <v>0</v>
      </c>
      <c r="E95" s="490" t="s">
        <v>721</v>
      </c>
      <c r="F95" s="441"/>
      <c r="G95" s="781"/>
      <c r="H95" s="110"/>
      <c r="I95" s="110"/>
      <c r="J95" s="714"/>
      <c r="K95" s="1"/>
      <c r="L95" s="1"/>
      <c r="M95" s="1"/>
      <c r="N95" s="1"/>
      <c r="O95" s="1"/>
      <c r="P95" s="1"/>
      <c r="Q95" s="1"/>
      <c r="R95" s="1"/>
      <c r="S95" s="1"/>
      <c r="T95" s="1"/>
      <c r="U95" s="1"/>
      <c r="V95" s="1"/>
      <c r="W95" s="1"/>
      <c r="X95" s="1"/>
      <c r="Y95" s="1"/>
      <c r="Z95" s="1"/>
    </row>
    <row r="96" spans="1:26" ht="110.25">
      <c r="A96" s="704" t="s">
        <v>279</v>
      </c>
      <c r="B96" s="492" t="s">
        <v>280</v>
      </c>
      <c r="C96" s="342" t="s">
        <v>2778</v>
      </c>
      <c r="D96" s="446">
        <v>0</v>
      </c>
      <c r="E96" s="490" t="s">
        <v>27</v>
      </c>
      <c r="F96" s="308" t="s">
        <v>2779</v>
      </c>
      <c r="G96" s="781"/>
      <c r="H96" s="110"/>
      <c r="I96" s="110"/>
      <c r="J96" s="714"/>
      <c r="K96" s="1"/>
      <c r="L96" s="1"/>
      <c r="M96" s="1"/>
      <c r="N96" s="1"/>
      <c r="O96" s="1"/>
      <c r="P96" s="1"/>
      <c r="Q96" s="1"/>
      <c r="R96" s="1"/>
      <c r="S96" s="1"/>
      <c r="T96" s="1"/>
      <c r="U96" s="1"/>
      <c r="V96" s="1"/>
      <c r="W96" s="1"/>
      <c r="X96" s="1"/>
      <c r="Y96" s="1"/>
      <c r="Z96" s="1"/>
    </row>
    <row r="97" spans="1:26">
      <c r="A97" s="729" t="s">
        <v>283</v>
      </c>
      <c r="B97" s="1210" t="s">
        <v>284</v>
      </c>
      <c r="C97" s="1049"/>
      <c r="D97" s="1049"/>
      <c r="E97" s="1049"/>
      <c r="F97" s="1049"/>
      <c r="G97" s="1049"/>
      <c r="H97" s="110">
        <f>SUM(D98:D104)</f>
        <v>0</v>
      </c>
      <c r="I97" s="110">
        <f>COUNT(D98:D104)*2</f>
        <v>14</v>
      </c>
      <c r="J97" s="714"/>
      <c r="K97" s="1"/>
      <c r="L97" s="1"/>
      <c r="M97" s="1"/>
      <c r="N97" s="1"/>
      <c r="O97" s="1"/>
      <c r="P97" s="1"/>
      <c r="Q97" s="1"/>
      <c r="R97" s="1"/>
      <c r="S97" s="1"/>
      <c r="T97" s="1"/>
      <c r="U97" s="1"/>
      <c r="V97" s="1"/>
      <c r="W97" s="1"/>
      <c r="X97" s="1"/>
      <c r="Y97" s="1"/>
      <c r="Z97" s="1"/>
    </row>
    <row r="98" spans="1:26" ht="63">
      <c r="A98" s="704" t="s">
        <v>289</v>
      </c>
      <c r="B98" s="564" t="s">
        <v>291</v>
      </c>
      <c r="C98" s="487" t="s">
        <v>2780</v>
      </c>
      <c r="D98" s="446">
        <v>0</v>
      </c>
      <c r="E98" s="490" t="s">
        <v>63</v>
      </c>
      <c r="F98" s="441"/>
      <c r="G98" s="781"/>
      <c r="H98" s="110"/>
      <c r="I98" s="110"/>
      <c r="J98" s="714"/>
      <c r="K98" s="1"/>
      <c r="L98" s="1"/>
      <c r="M98" s="1"/>
      <c r="N98" s="1"/>
      <c r="O98" s="1"/>
      <c r="P98" s="1"/>
      <c r="Q98" s="1"/>
      <c r="R98" s="1"/>
      <c r="S98" s="1"/>
      <c r="T98" s="1"/>
      <c r="U98" s="1"/>
      <c r="V98" s="1"/>
      <c r="W98" s="1"/>
      <c r="X98" s="1"/>
      <c r="Y98" s="1"/>
      <c r="Z98" s="1"/>
    </row>
    <row r="99" spans="1:26" ht="30">
      <c r="A99" s="704"/>
      <c r="B99" s="564"/>
      <c r="C99" s="342" t="s">
        <v>2781</v>
      </c>
      <c r="D99" s="446">
        <v>0</v>
      </c>
      <c r="E99" s="490" t="s">
        <v>63</v>
      </c>
      <c r="F99" s="441"/>
      <c r="G99" s="781"/>
      <c r="H99" s="110"/>
      <c r="I99" s="110"/>
      <c r="J99" s="714"/>
      <c r="K99" s="1"/>
      <c r="L99" s="1"/>
      <c r="M99" s="1"/>
      <c r="N99" s="1"/>
      <c r="O99" s="1"/>
      <c r="P99" s="1"/>
      <c r="Q99" s="1"/>
      <c r="R99" s="1"/>
      <c r="S99" s="1"/>
      <c r="T99" s="1"/>
      <c r="U99" s="1"/>
      <c r="V99" s="1"/>
      <c r="W99" s="1"/>
      <c r="X99" s="1"/>
      <c r="Y99" s="1"/>
      <c r="Z99" s="1"/>
    </row>
    <row r="100" spans="1:26" ht="30">
      <c r="A100" s="704"/>
      <c r="B100" s="564"/>
      <c r="C100" s="342" t="s">
        <v>2782</v>
      </c>
      <c r="D100" s="446">
        <v>0</v>
      </c>
      <c r="E100" s="490" t="s">
        <v>63</v>
      </c>
      <c r="F100" s="441"/>
      <c r="G100" s="781"/>
      <c r="H100" s="110"/>
      <c r="I100" s="110"/>
      <c r="J100" s="714"/>
      <c r="K100" s="1"/>
      <c r="L100" s="1"/>
      <c r="M100" s="1"/>
      <c r="N100" s="1"/>
      <c r="O100" s="1"/>
      <c r="P100" s="1"/>
      <c r="Q100" s="1"/>
      <c r="R100" s="1"/>
      <c r="S100" s="1"/>
      <c r="T100" s="1"/>
      <c r="U100" s="1"/>
      <c r="V100" s="1"/>
      <c r="W100" s="1"/>
      <c r="X100" s="1"/>
      <c r="Y100" s="1"/>
      <c r="Z100" s="1"/>
    </row>
    <row r="101" spans="1:26" ht="47.25">
      <c r="A101" s="704" t="s">
        <v>293</v>
      </c>
      <c r="B101" s="564" t="s">
        <v>294</v>
      </c>
      <c r="C101" s="342" t="s">
        <v>2783</v>
      </c>
      <c r="D101" s="446">
        <v>0</v>
      </c>
      <c r="E101" s="490" t="s">
        <v>183</v>
      </c>
      <c r="F101" s="441"/>
      <c r="G101" s="781"/>
      <c r="H101" s="110"/>
      <c r="I101" s="110"/>
      <c r="J101" s="714"/>
      <c r="K101" s="1"/>
      <c r="L101" s="1"/>
      <c r="M101" s="1"/>
      <c r="N101" s="1"/>
      <c r="O101" s="1"/>
      <c r="P101" s="1"/>
      <c r="Q101" s="1"/>
      <c r="R101" s="1"/>
      <c r="S101" s="1"/>
      <c r="T101" s="1"/>
      <c r="U101" s="1"/>
      <c r="V101" s="1"/>
      <c r="W101" s="1"/>
      <c r="X101" s="1"/>
      <c r="Y101" s="1"/>
      <c r="Z101" s="1"/>
    </row>
    <row r="102" spans="1:26" ht="31.5">
      <c r="A102" s="704" t="s">
        <v>296</v>
      </c>
      <c r="B102" s="564" t="s">
        <v>297</v>
      </c>
      <c r="C102" s="342" t="s">
        <v>2784</v>
      </c>
      <c r="D102" s="446">
        <v>0</v>
      </c>
      <c r="E102" s="490" t="s">
        <v>350</v>
      </c>
      <c r="F102" s="441"/>
      <c r="G102" s="781"/>
      <c r="H102" s="110"/>
      <c r="I102" s="110"/>
      <c r="J102" s="714"/>
      <c r="K102" s="1"/>
      <c r="L102" s="1"/>
      <c r="M102" s="1"/>
      <c r="N102" s="1"/>
      <c r="O102" s="1"/>
      <c r="P102" s="1"/>
      <c r="Q102" s="1"/>
      <c r="R102" s="1"/>
      <c r="S102" s="1"/>
      <c r="T102" s="1"/>
      <c r="U102" s="1"/>
      <c r="V102" s="1"/>
      <c r="W102" s="1"/>
      <c r="X102" s="1"/>
      <c r="Y102" s="1"/>
      <c r="Z102" s="1"/>
    </row>
    <row r="103" spans="1:26" ht="63">
      <c r="A103" s="704" t="s">
        <v>298</v>
      </c>
      <c r="B103" s="564" t="s">
        <v>299</v>
      </c>
      <c r="C103" s="308" t="s">
        <v>2787</v>
      </c>
      <c r="D103" s="446">
        <v>0</v>
      </c>
      <c r="E103" s="490" t="s">
        <v>326</v>
      </c>
      <c r="F103" s="441"/>
      <c r="G103" s="781"/>
      <c r="H103" s="110"/>
      <c r="I103" s="110"/>
      <c r="J103" s="714"/>
      <c r="K103" s="1"/>
      <c r="L103" s="1"/>
      <c r="M103" s="1"/>
      <c r="N103" s="1"/>
      <c r="O103" s="1"/>
      <c r="P103" s="1"/>
      <c r="Q103" s="1"/>
      <c r="R103" s="1"/>
      <c r="S103" s="1"/>
      <c r="T103" s="1"/>
      <c r="U103" s="1"/>
      <c r="V103" s="1"/>
      <c r="W103" s="1"/>
      <c r="X103" s="1"/>
      <c r="Y103" s="1"/>
      <c r="Z103" s="1"/>
    </row>
    <row r="104" spans="1:26" ht="60">
      <c r="A104" s="704" t="s">
        <v>309</v>
      </c>
      <c r="B104" s="437" t="s">
        <v>310</v>
      </c>
      <c r="C104" s="487" t="s">
        <v>2167</v>
      </c>
      <c r="D104" s="446">
        <v>0</v>
      </c>
      <c r="E104" s="490" t="s">
        <v>183</v>
      </c>
      <c r="F104" s="441"/>
      <c r="G104" s="781"/>
      <c r="H104" s="110"/>
      <c r="I104" s="110"/>
      <c r="J104" s="714"/>
      <c r="K104" s="1"/>
      <c r="L104" s="1"/>
      <c r="M104" s="1"/>
      <c r="N104" s="1"/>
      <c r="O104" s="1"/>
      <c r="P104" s="1"/>
      <c r="Q104" s="1"/>
      <c r="R104" s="1"/>
      <c r="S104" s="1"/>
      <c r="T104" s="1"/>
      <c r="U104" s="1"/>
      <c r="V104" s="1"/>
      <c r="W104" s="1"/>
      <c r="X104" s="1"/>
      <c r="Y104" s="1"/>
      <c r="Z104" s="1"/>
    </row>
    <row r="105" spans="1:26">
      <c r="A105" s="729" t="s">
        <v>314</v>
      </c>
      <c r="B105" s="1210" t="s">
        <v>315</v>
      </c>
      <c r="C105" s="1049"/>
      <c r="D105" s="1049"/>
      <c r="E105" s="1049"/>
      <c r="F105" s="1049"/>
      <c r="G105" s="1049"/>
      <c r="H105" s="110">
        <f>SUM(D106:D112)</f>
        <v>0</v>
      </c>
      <c r="I105" s="110">
        <f>COUNT(D106:D112)*2</f>
        <v>12</v>
      </c>
      <c r="J105" s="714"/>
      <c r="K105" s="1"/>
      <c r="L105" s="1"/>
      <c r="M105" s="1"/>
      <c r="N105" s="1"/>
      <c r="O105" s="1"/>
      <c r="P105" s="1"/>
      <c r="Q105" s="1"/>
      <c r="R105" s="1"/>
      <c r="S105" s="1"/>
      <c r="T105" s="1"/>
      <c r="U105" s="1"/>
      <c r="V105" s="1"/>
      <c r="W105" s="1"/>
      <c r="X105" s="1"/>
      <c r="Y105" s="1"/>
      <c r="Z105" s="1"/>
    </row>
    <row r="106" spans="1:26" ht="94.5">
      <c r="A106" s="704" t="s">
        <v>321</v>
      </c>
      <c r="B106" s="492" t="s">
        <v>323</v>
      </c>
      <c r="C106" s="342" t="s">
        <v>2794</v>
      </c>
      <c r="D106" s="446">
        <v>0</v>
      </c>
      <c r="E106" s="490" t="s">
        <v>326</v>
      </c>
      <c r="F106" s="441"/>
      <c r="G106" s="781"/>
      <c r="H106" s="110"/>
      <c r="I106" s="110"/>
      <c r="J106" s="714"/>
      <c r="K106" s="1"/>
      <c r="L106" s="1"/>
      <c r="M106" s="1"/>
      <c r="N106" s="1"/>
      <c r="O106" s="1"/>
      <c r="P106" s="1"/>
      <c r="Q106" s="1"/>
      <c r="R106" s="1"/>
      <c r="S106" s="1"/>
      <c r="T106" s="1"/>
      <c r="U106" s="1"/>
      <c r="V106" s="1"/>
      <c r="W106" s="1"/>
      <c r="X106" s="1"/>
      <c r="Y106" s="1"/>
      <c r="Z106" s="1"/>
    </row>
    <row r="107" spans="1:26" ht="48" customHeight="1">
      <c r="A107" s="704"/>
      <c r="B107" s="492"/>
      <c r="C107" s="342" t="s">
        <v>2795</v>
      </c>
      <c r="D107" s="446">
        <v>0</v>
      </c>
      <c r="E107" s="490" t="s">
        <v>326</v>
      </c>
      <c r="F107" s="441"/>
      <c r="G107" s="781"/>
      <c r="H107" s="110"/>
      <c r="I107" s="110"/>
      <c r="J107" s="714"/>
      <c r="K107" s="1"/>
      <c r="L107" s="1"/>
      <c r="M107" s="1"/>
      <c r="N107" s="1"/>
      <c r="O107" s="1"/>
      <c r="P107" s="1"/>
      <c r="Q107" s="1"/>
      <c r="R107" s="1"/>
      <c r="S107" s="1"/>
      <c r="T107" s="1"/>
      <c r="U107" s="1"/>
      <c r="V107" s="1"/>
      <c r="W107" s="1"/>
      <c r="X107" s="1"/>
      <c r="Y107" s="1"/>
      <c r="Z107" s="1"/>
    </row>
    <row r="108" spans="1:26" ht="63">
      <c r="A108" s="704" t="s">
        <v>328</v>
      </c>
      <c r="B108" s="492" t="s">
        <v>329</v>
      </c>
      <c r="C108" s="489" t="s">
        <v>330</v>
      </c>
      <c r="D108" s="446">
        <v>0</v>
      </c>
      <c r="E108" s="490" t="s">
        <v>326</v>
      </c>
      <c r="F108" s="441"/>
      <c r="G108" s="781"/>
      <c r="H108" s="110"/>
      <c r="I108" s="110"/>
      <c r="J108" s="714"/>
      <c r="K108" s="1"/>
      <c r="L108" s="1"/>
      <c r="M108" s="1"/>
      <c r="N108" s="1"/>
      <c r="O108" s="1"/>
      <c r="P108" s="1"/>
      <c r="Q108" s="1"/>
      <c r="R108" s="1"/>
      <c r="S108" s="1"/>
      <c r="T108" s="1"/>
      <c r="U108" s="1"/>
      <c r="V108" s="1"/>
      <c r="W108" s="1"/>
      <c r="X108" s="1"/>
      <c r="Y108" s="1"/>
      <c r="Z108" s="1"/>
    </row>
    <row r="109" spans="1:26" ht="63">
      <c r="A109" s="704" t="s">
        <v>331</v>
      </c>
      <c r="B109" s="492" t="s">
        <v>332</v>
      </c>
      <c r="C109" s="489" t="s">
        <v>333</v>
      </c>
      <c r="D109" s="446">
        <v>0</v>
      </c>
      <c r="E109" s="490" t="s">
        <v>326</v>
      </c>
      <c r="F109" s="441"/>
      <c r="G109" s="781"/>
      <c r="H109" s="110"/>
      <c r="I109" s="110"/>
      <c r="J109" s="714"/>
      <c r="K109" s="1"/>
      <c r="L109" s="1"/>
      <c r="M109" s="1"/>
      <c r="N109" s="1"/>
      <c r="O109" s="1"/>
      <c r="P109" s="1"/>
      <c r="Q109" s="1"/>
      <c r="R109" s="1"/>
      <c r="S109" s="1"/>
      <c r="T109" s="1"/>
      <c r="U109" s="1"/>
      <c r="V109" s="1"/>
      <c r="W109" s="1"/>
      <c r="X109" s="1"/>
      <c r="Y109" s="1"/>
      <c r="Z109" s="1"/>
    </row>
    <row r="110" spans="1:26" ht="78.75" hidden="1">
      <c r="A110" s="727" t="s">
        <v>334</v>
      </c>
      <c r="B110" s="492" t="s">
        <v>335</v>
      </c>
      <c r="C110" s="308"/>
      <c r="D110" s="446"/>
      <c r="E110" s="490"/>
      <c r="F110" s="441"/>
      <c r="G110" s="781"/>
      <c r="H110" s="110"/>
      <c r="I110" s="110"/>
      <c r="J110" s="714"/>
      <c r="K110" s="1"/>
      <c r="L110" s="1"/>
      <c r="M110" s="1"/>
      <c r="N110" s="1"/>
      <c r="O110" s="1"/>
      <c r="P110" s="1"/>
      <c r="Q110" s="1"/>
      <c r="R110" s="1"/>
      <c r="S110" s="1"/>
      <c r="T110" s="1"/>
      <c r="U110" s="1"/>
      <c r="V110" s="1"/>
      <c r="W110" s="1"/>
      <c r="X110" s="1"/>
      <c r="Y110" s="1"/>
      <c r="Z110" s="1"/>
    </row>
    <row r="111" spans="1:26" ht="78.75">
      <c r="A111" s="704" t="s">
        <v>338</v>
      </c>
      <c r="B111" s="492" t="s">
        <v>339</v>
      </c>
      <c r="C111" s="342" t="s">
        <v>340</v>
      </c>
      <c r="D111" s="446">
        <v>0</v>
      </c>
      <c r="E111" s="490" t="s">
        <v>337</v>
      </c>
      <c r="F111" s="441"/>
      <c r="G111" s="781"/>
      <c r="H111" s="110"/>
      <c r="I111" s="110"/>
      <c r="J111" s="714"/>
      <c r="K111" s="1"/>
      <c r="L111" s="1"/>
      <c r="M111" s="1"/>
      <c r="N111" s="1"/>
      <c r="O111" s="1"/>
      <c r="P111" s="1"/>
      <c r="Q111" s="1"/>
      <c r="R111" s="1"/>
      <c r="S111" s="1"/>
      <c r="T111" s="1"/>
      <c r="U111" s="1"/>
      <c r="V111" s="1"/>
      <c r="W111" s="1"/>
      <c r="X111" s="1"/>
      <c r="Y111" s="1"/>
      <c r="Z111" s="1"/>
    </row>
    <row r="112" spans="1:26" ht="44.25" customHeight="1">
      <c r="A112" s="704"/>
      <c r="B112" s="492"/>
      <c r="C112" s="308" t="s">
        <v>2801</v>
      </c>
      <c r="D112" s="446">
        <v>0</v>
      </c>
      <c r="E112" s="490" t="s">
        <v>337</v>
      </c>
      <c r="F112" s="441"/>
      <c r="G112" s="781"/>
      <c r="H112" s="110"/>
      <c r="I112" s="110"/>
      <c r="J112" s="714"/>
      <c r="K112" s="1"/>
      <c r="L112" s="1"/>
      <c r="M112" s="1"/>
      <c r="N112" s="1"/>
      <c r="O112" s="1"/>
      <c r="P112" s="1"/>
      <c r="Q112" s="1"/>
      <c r="R112" s="1"/>
      <c r="S112" s="1"/>
      <c r="T112" s="1"/>
      <c r="U112" s="1"/>
      <c r="V112" s="1"/>
      <c r="W112" s="1"/>
      <c r="X112" s="1"/>
      <c r="Y112" s="1"/>
      <c r="Z112" s="1"/>
    </row>
    <row r="113" spans="1:26" ht="63" hidden="1">
      <c r="A113" s="727" t="s">
        <v>341</v>
      </c>
      <c r="B113" s="567" t="s">
        <v>342</v>
      </c>
      <c r="C113" s="441"/>
      <c r="D113" s="439"/>
      <c r="E113" s="490"/>
      <c r="F113" s="441"/>
      <c r="G113" s="781"/>
      <c r="H113" s="110"/>
      <c r="I113" s="110"/>
      <c r="J113" s="714"/>
      <c r="K113" s="1"/>
      <c r="L113" s="1"/>
      <c r="M113" s="1"/>
      <c r="N113" s="1"/>
      <c r="O113" s="1"/>
      <c r="P113" s="1"/>
      <c r="Q113" s="1"/>
      <c r="R113" s="1"/>
      <c r="S113" s="1"/>
      <c r="T113" s="1"/>
      <c r="U113" s="1"/>
      <c r="V113" s="1"/>
      <c r="W113" s="1"/>
      <c r="X113" s="1"/>
      <c r="Y113" s="1"/>
      <c r="Z113" s="1"/>
    </row>
    <row r="114" spans="1:26" ht="15.75">
      <c r="A114" s="759" t="s">
        <v>5383</v>
      </c>
      <c r="B114" s="1042" t="s">
        <v>4386</v>
      </c>
      <c r="C114" s="1043"/>
      <c r="D114" s="1043"/>
      <c r="E114" s="1043"/>
      <c r="F114" s="1043"/>
      <c r="G114" s="1047"/>
      <c r="H114" s="797">
        <f>SUM(D115:D125)</f>
        <v>0</v>
      </c>
      <c r="I114" s="797">
        <f>COUNT(D115:D125)*2</f>
        <v>2</v>
      </c>
      <c r="J114" s="714"/>
      <c r="K114" s="1"/>
      <c r="L114" s="1"/>
      <c r="M114" s="1"/>
      <c r="N114" s="1"/>
      <c r="O114" s="1"/>
      <c r="P114" s="1"/>
      <c r="Q114" s="1"/>
      <c r="R114" s="1"/>
      <c r="S114" s="1"/>
      <c r="T114" s="1"/>
      <c r="U114" s="1"/>
      <c r="V114" s="1"/>
      <c r="W114" s="1"/>
      <c r="X114" s="1"/>
      <c r="Y114" s="1"/>
      <c r="Z114" s="1"/>
    </row>
    <row r="115" spans="1:26" ht="75" hidden="1">
      <c r="A115" s="761" t="s">
        <v>4387</v>
      </c>
      <c r="B115" s="378" t="s">
        <v>4388</v>
      </c>
      <c r="C115" s="378" t="s">
        <v>5384</v>
      </c>
      <c r="D115" s="762"/>
      <c r="E115" s="747"/>
      <c r="F115" s="378" t="s">
        <v>5385</v>
      </c>
      <c r="G115" s="784"/>
      <c r="H115" s="797"/>
      <c r="I115" s="797"/>
      <c r="J115" s="714"/>
      <c r="K115" s="1"/>
      <c r="L115" s="1"/>
      <c r="M115" s="1"/>
      <c r="N115" s="1"/>
      <c r="O115" s="1"/>
      <c r="P115" s="1"/>
      <c r="Q115" s="1"/>
      <c r="R115" s="1"/>
      <c r="S115" s="1"/>
      <c r="T115" s="1"/>
      <c r="U115" s="1"/>
      <c r="V115" s="1"/>
      <c r="W115" s="1"/>
      <c r="X115" s="1"/>
      <c r="Y115" s="1"/>
      <c r="Z115" s="1"/>
    </row>
    <row r="116" spans="1:26" ht="45" hidden="1">
      <c r="A116" s="761" t="s">
        <v>4389</v>
      </c>
      <c r="B116" s="378" t="s">
        <v>4390</v>
      </c>
      <c r="C116" s="378" t="s">
        <v>5386</v>
      </c>
      <c r="D116" s="762"/>
      <c r="E116" s="747"/>
      <c r="F116" s="378" t="s">
        <v>5387</v>
      </c>
      <c r="G116" s="784"/>
      <c r="H116" s="797"/>
      <c r="I116" s="797"/>
      <c r="J116" s="714"/>
      <c r="K116" s="1"/>
      <c r="L116" s="1"/>
      <c r="M116" s="1"/>
      <c r="N116" s="1"/>
      <c r="O116" s="1"/>
      <c r="P116" s="1"/>
      <c r="Q116" s="1"/>
      <c r="R116" s="1"/>
      <c r="S116" s="1"/>
      <c r="T116" s="1"/>
      <c r="U116" s="1"/>
      <c r="V116" s="1"/>
      <c r="W116" s="1"/>
      <c r="X116" s="1"/>
      <c r="Y116" s="1"/>
      <c r="Z116" s="1"/>
    </row>
    <row r="117" spans="1:26" ht="120" hidden="1">
      <c r="A117" s="761" t="s">
        <v>4391</v>
      </c>
      <c r="B117" s="378" t="s">
        <v>4392</v>
      </c>
      <c r="C117" s="378" t="s">
        <v>5388</v>
      </c>
      <c r="D117" s="762"/>
      <c r="E117" s="747"/>
      <c r="F117" s="378" t="s">
        <v>5389</v>
      </c>
      <c r="G117" s="784"/>
      <c r="H117" s="797"/>
      <c r="I117" s="797"/>
      <c r="J117" s="714"/>
      <c r="K117" s="1"/>
      <c r="L117" s="1"/>
      <c r="M117" s="1"/>
      <c r="N117" s="1"/>
      <c r="O117" s="1"/>
      <c r="P117" s="1"/>
      <c r="Q117" s="1"/>
      <c r="R117" s="1"/>
      <c r="S117" s="1"/>
      <c r="T117" s="1"/>
      <c r="U117" s="1"/>
      <c r="V117" s="1"/>
      <c r="W117" s="1"/>
      <c r="X117" s="1"/>
      <c r="Y117" s="1"/>
      <c r="Z117" s="1"/>
    </row>
    <row r="118" spans="1:26" ht="120" hidden="1">
      <c r="A118" s="761" t="s">
        <v>4393</v>
      </c>
      <c r="B118" s="378" t="s">
        <v>4394</v>
      </c>
      <c r="C118" s="378" t="s">
        <v>5390</v>
      </c>
      <c r="D118" s="762"/>
      <c r="E118" s="747"/>
      <c r="F118" s="378" t="s">
        <v>5391</v>
      </c>
      <c r="G118" s="784"/>
      <c r="H118" s="797"/>
      <c r="I118" s="797"/>
      <c r="J118" s="714"/>
      <c r="K118" s="1"/>
      <c r="L118" s="1"/>
      <c r="M118" s="1"/>
      <c r="N118" s="1"/>
      <c r="O118" s="1"/>
      <c r="P118" s="1"/>
      <c r="Q118" s="1"/>
      <c r="R118" s="1"/>
      <c r="S118" s="1"/>
      <c r="T118" s="1"/>
      <c r="U118" s="1"/>
      <c r="V118" s="1"/>
      <c r="W118" s="1"/>
      <c r="X118" s="1"/>
      <c r="Y118" s="1"/>
      <c r="Z118" s="1"/>
    </row>
    <row r="119" spans="1:26" ht="135" hidden="1">
      <c r="A119" s="761" t="s">
        <v>4395</v>
      </c>
      <c r="B119" s="378" t="s">
        <v>4396</v>
      </c>
      <c r="C119" s="378" t="s">
        <v>5392</v>
      </c>
      <c r="D119" s="762"/>
      <c r="E119" s="747"/>
      <c r="F119" s="378" t="s">
        <v>5393</v>
      </c>
      <c r="G119" s="784"/>
      <c r="H119" s="797"/>
      <c r="I119" s="797"/>
      <c r="J119" s="714"/>
      <c r="K119" s="1"/>
      <c r="L119" s="1"/>
      <c r="M119" s="1"/>
      <c r="N119" s="1"/>
      <c r="O119" s="1"/>
      <c r="P119" s="1"/>
      <c r="Q119" s="1"/>
      <c r="R119" s="1"/>
      <c r="S119" s="1"/>
      <c r="T119" s="1"/>
      <c r="U119" s="1"/>
      <c r="V119" s="1"/>
      <c r="W119" s="1"/>
      <c r="X119" s="1"/>
      <c r="Y119" s="1"/>
      <c r="Z119" s="1"/>
    </row>
    <row r="120" spans="1:26" ht="45" hidden="1">
      <c r="A120" s="761" t="s">
        <v>4397</v>
      </c>
      <c r="B120" s="378" t="s">
        <v>4398</v>
      </c>
      <c r="C120" s="749"/>
      <c r="D120" s="747"/>
      <c r="E120" s="723"/>
      <c r="F120" s="749"/>
      <c r="G120" s="784"/>
      <c r="H120" s="797"/>
      <c r="I120" s="797"/>
      <c r="J120" s="714"/>
      <c r="K120" s="1"/>
      <c r="L120" s="1"/>
      <c r="M120" s="1"/>
      <c r="N120" s="1"/>
      <c r="O120" s="1"/>
      <c r="P120" s="1"/>
      <c r="Q120" s="1"/>
      <c r="R120" s="1"/>
      <c r="S120" s="1"/>
      <c r="T120" s="1"/>
      <c r="U120" s="1"/>
      <c r="V120" s="1"/>
      <c r="W120" s="1"/>
      <c r="X120" s="1"/>
      <c r="Y120" s="1"/>
      <c r="Z120" s="1"/>
    </row>
    <row r="121" spans="1:26" ht="90">
      <c r="A121" s="759" t="s">
        <v>5394</v>
      </c>
      <c r="B121" s="823" t="s">
        <v>4400</v>
      </c>
      <c r="C121" s="823" t="s">
        <v>1395</v>
      </c>
      <c r="D121" s="839">
        <v>0</v>
      </c>
      <c r="E121" s="836" t="s">
        <v>780</v>
      </c>
      <c r="F121" s="749"/>
      <c r="G121" s="787"/>
      <c r="H121" s="797"/>
      <c r="I121" s="797"/>
      <c r="J121" s="714"/>
      <c r="K121" s="1"/>
      <c r="L121" s="1"/>
      <c r="M121" s="1"/>
      <c r="N121" s="1"/>
      <c r="O121" s="1"/>
      <c r="P121" s="1"/>
      <c r="Q121" s="1"/>
      <c r="R121" s="1"/>
      <c r="S121" s="1"/>
      <c r="T121" s="1"/>
      <c r="U121" s="1"/>
      <c r="V121" s="1"/>
      <c r="W121" s="1"/>
      <c r="X121" s="1"/>
      <c r="Y121" s="1"/>
      <c r="Z121" s="1"/>
    </row>
    <row r="122" spans="1:26" ht="90" hidden="1">
      <c r="A122" s="761" t="s">
        <v>4401</v>
      </c>
      <c r="B122" s="378" t="s">
        <v>4402</v>
      </c>
      <c r="C122" s="378" t="s">
        <v>5395</v>
      </c>
      <c r="D122" s="762"/>
      <c r="E122" s="747"/>
      <c r="F122" s="378" t="s">
        <v>5396</v>
      </c>
      <c r="G122" s="784"/>
      <c r="H122" s="797"/>
      <c r="I122" s="797"/>
      <c r="J122" s="714"/>
      <c r="K122" s="1"/>
      <c r="L122" s="1"/>
      <c r="M122" s="1"/>
      <c r="N122" s="1"/>
      <c r="O122" s="1"/>
      <c r="P122" s="1"/>
      <c r="Q122" s="1"/>
      <c r="R122" s="1"/>
      <c r="S122" s="1"/>
      <c r="T122" s="1"/>
      <c r="U122" s="1"/>
      <c r="V122" s="1"/>
      <c r="W122" s="1"/>
      <c r="X122" s="1"/>
      <c r="Y122" s="1"/>
      <c r="Z122" s="1"/>
    </row>
    <row r="123" spans="1:26" ht="165" hidden="1">
      <c r="A123" s="761" t="s">
        <v>4403</v>
      </c>
      <c r="B123" s="378" t="s">
        <v>4404</v>
      </c>
      <c r="C123" s="378" t="s">
        <v>5397</v>
      </c>
      <c r="D123" s="762"/>
      <c r="E123" s="747"/>
      <c r="F123" s="378" t="s">
        <v>5398</v>
      </c>
      <c r="G123" s="784"/>
      <c r="H123" s="797"/>
      <c r="I123" s="797"/>
      <c r="J123" s="714"/>
      <c r="K123" s="1"/>
      <c r="L123" s="1"/>
      <c r="M123" s="1"/>
      <c r="N123" s="1"/>
      <c r="O123" s="1"/>
      <c r="P123" s="1"/>
      <c r="Q123" s="1"/>
      <c r="R123" s="1"/>
      <c r="S123" s="1"/>
      <c r="T123" s="1"/>
      <c r="U123" s="1"/>
      <c r="V123" s="1"/>
      <c r="W123" s="1"/>
      <c r="X123" s="1"/>
      <c r="Y123" s="1"/>
      <c r="Z123" s="1"/>
    </row>
    <row r="124" spans="1:26" ht="135" hidden="1">
      <c r="A124" s="761" t="s">
        <v>4405</v>
      </c>
      <c r="B124" s="378" t="s">
        <v>4406</v>
      </c>
      <c r="C124" s="378" t="s">
        <v>5399</v>
      </c>
      <c r="D124" s="762"/>
      <c r="E124" s="747"/>
      <c r="F124" s="378" t="s">
        <v>5400</v>
      </c>
      <c r="G124" s="784"/>
      <c r="H124" s="797"/>
      <c r="I124" s="797"/>
      <c r="J124" s="714"/>
      <c r="K124" s="1"/>
      <c r="L124" s="1"/>
      <c r="M124" s="1"/>
      <c r="N124" s="1"/>
      <c r="O124" s="1"/>
      <c r="P124" s="1"/>
      <c r="Q124" s="1"/>
      <c r="R124" s="1"/>
      <c r="S124" s="1"/>
      <c r="T124" s="1"/>
      <c r="U124" s="1"/>
      <c r="V124" s="1"/>
      <c r="W124" s="1"/>
      <c r="X124" s="1"/>
      <c r="Y124" s="1"/>
      <c r="Z124" s="1"/>
    </row>
    <row r="125" spans="1:26" ht="60" hidden="1">
      <c r="A125" s="761" t="s">
        <v>4407</v>
      </c>
      <c r="B125" s="378" t="s">
        <v>4408</v>
      </c>
      <c r="C125" s="378" t="s">
        <v>5401</v>
      </c>
      <c r="D125" s="766"/>
      <c r="E125" s="915"/>
      <c r="F125" s="378" t="s">
        <v>5402</v>
      </c>
      <c r="G125" s="784"/>
      <c r="H125" s="797"/>
      <c r="I125" s="797"/>
      <c r="J125" s="714"/>
      <c r="K125" s="1"/>
      <c r="L125" s="1"/>
      <c r="M125" s="1"/>
      <c r="N125" s="1"/>
      <c r="O125" s="1"/>
      <c r="P125" s="1"/>
      <c r="Q125" s="1"/>
      <c r="R125" s="1"/>
      <c r="S125" s="1"/>
      <c r="T125" s="1"/>
      <c r="U125" s="1"/>
      <c r="V125" s="1"/>
      <c r="W125" s="1"/>
      <c r="X125" s="1"/>
      <c r="Y125" s="1"/>
      <c r="Z125" s="1"/>
    </row>
    <row r="126" spans="1:26" ht="21">
      <c r="A126" s="726"/>
      <c r="B126" s="1308" t="s">
        <v>345</v>
      </c>
      <c r="C126" s="1049"/>
      <c r="D126" s="1049"/>
      <c r="E126" s="1049"/>
      <c r="F126" s="1049"/>
      <c r="G126" s="1049"/>
      <c r="H126" s="110">
        <f>H127+H151+H158+H164+H172+H184+H202</f>
        <v>0</v>
      </c>
      <c r="I126" s="110">
        <f>I127+I151+I158+I164+I172+I184+I202</f>
        <v>170</v>
      </c>
      <c r="J126" s="714"/>
      <c r="K126" s="1"/>
      <c r="L126" s="1"/>
      <c r="M126" s="1"/>
      <c r="N126" s="1"/>
      <c r="O126" s="1"/>
      <c r="P126" s="1"/>
      <c r="Q126" s="1"/>
      <c r="R126" s="1"/>
      <c r="S126" s="1"/>
      <c r="T126" s="1"/>
      <c r="U126" s="1"/>
      <c r="V126" s="1"/>
      <c r="W126" s="1"/>
      <c r="X126" s="1"/>
      <c r="Y126" s="1"/>
      <c r="Z126" s="1"/>
    </row>
    <row r="127" spans="1:26">
      <c r="A127" s="704" t="s">
        <v>355</v>
      </c>
      <c r="B127" s="1048" t="s">
        <v>356</v>
      </c>
      <c r="C127" s="1049"/>
      <c r="D127" s="1049"/>
      <c r="E127" s="1049"/>
      <c r="F127" s="1049"/>
      <c r="G127" s="1049"/>
      <c r="H127" s="110">
        <f>SUM(D128:D150)</f>
        <v>0</v>
      </c>
      <c r="I127" s="110">
        <f>COUNT(D128:D150)*2</f>
        <v>46</v>
      </c>
      <c r="J127" s="714"/>
      <c r="K127" s="1"/>
      <c r="L127" s="1"/>
      <c r="M127" s="1"/>
      <c r="N127" s="1"/>
      <c r="O127" s="1"/>
      <c r="P127" s="1"/>
      <c r="Q127" s="1"/>
      <c r="R127" s="1"/>
      <c r="S127" s="1"/>
      <c r="T127" s="1"/>
      <c r="U127" s="1"/>
      <c r="V127" s="1"/>
      <c r="W127" s="1"/>
      <c r="X127" s="1"/>
      <c r="Y127" s="1"/>
      <c r="Z127" s="1"/>
    </row>
    <row r="128" spans="1:26" ht="47.25">
      <c r="A128" s="704" t="s">
        <v>358</v>
      </c>
      <c r="B128" s="484" t="s">
        <v>359</v>
      </c>
      <c r="C128" s="342" t="s">
        <v>2809</v>
      </c>
      <c r="D128" s="446">
        <v>0</v>
      </c>
      <c r="E128" s="490" t="s">
        <v>183</v>
      </c>
      <c r="F128" s="441"/>
      <c r="G128" s="781"/>
      <c r="H128" s="110"/>
      <c r="I128" s="110"/>
      <c r="J128" s="714"/>
      <c r="K128" s="1"/>
      <c r="L128" s="1"/>
      <c r="M128" s="1"/>
      <c r="N128" s="1"/>
      <c r="O128" s="1"/>
      <c r="P128" s="1"/>
      <c r="Q128" s="1"/>
      <c r="R128" s="1"/>
      <c r="S128" s="1"/>
      <c r="T128" s="1"/>
      <c r="U128" s="1"/>
      <c r="V128" s="1"/>
      <c r="W128" s="1"/>
      <c r="X128" s="1"/>
      <c r="Y128" s="1"/>
      <c r="Z128" s="1"/>
    </row>
    <row r="129" spans="1:26" ht="45">
      <c r="A129" s="704"/>
      <c r="B129" s="484"/>
      <c r="C129" s="342" t="s">
        <v>2810</v>
      </c>
      <c r="D129" s="446">
        <v>0</v>
      </c>
      <c r="E129" s="490" t="s">
        <v>183</v>
      </c>
      <c r="F129" s="441"/>
      <c r="G129" s="781"/>
      <c r="H129" s="110"/>
      <c r="I129" s="110"/>
      <c r="J129" s="714"/>
      <c r="K129" s="1"/>
      <c r="L129" s="1"/>
      <c r="M129" s="1"/>
      <c r="N129" s="1"/>
      <c r="O129" s="1"/>
      <c r="P129" s="1"/>
      <c r="Q129" s="1"/>
      <c r="R129" s="1"/>
      <c r="S129" s="1"/>
      <c r="T129" s="1"/>
      <c r="U129" s="1"/>
      <c r="V129" s="1"/>
      <c r="W129" s="1"/>
      <c r="X129" s="1"/>
      <c r="Y129" s="1"/>
      <c r="Z129" s="1"/>
    </row>
    <row r="130" spans="1:26" ht="60">
      <c r="A130" s="704" t="s">
        <v>368</v>
      </c>
      <c r="B130" s="496" t="s">
        <v>370</v>
      </c>
      <c r="C130" s="342" t="s">
        <v>2811</v>
      </c>
      <c r="D130" s="446">
        <v>0</v>
      </c>
      <c r="E130" s="490" t="s">
        <v>183</v>
      </c>
      <c r="F130" s="308" t="s">
        <v>2095</v>
      </c>
      <c r="G130" s="781"/>
      <c r="H130" s="110"/>
      <c r="I130" s="110"/>
      <c r="J130" s="714"/>
      <c r="K130" s="1"/>
      <c r="L130" s="1"/>
      <c r="M130" s="1"/>
      <c r="N130" s="1"/>
      <c r="O130" s="1"/>
      <c r="P130" s="1"/>
      <c r="Q130" s="1"/>
      <c r="R130" s="1"/>
      <c r="S130" s="1"/>
      <c r="T130" s="1"/>
      <c r="U130" s="1"/>
      <c r="V130" s="1"/>
      <c r="W130" s="1"/>
      <c r="X130" s="1"/>
      <c r="Y130" s="1"/>
      <c r="Z130" s="1"/>
    </row>
    <row r="131" spans="1:26" ht="15.75">
      <c r="A131" s="704"/>
      <c r="B131" s="496"/>
      <c r="C131" s="308" t="s">
        <v>2095</v>
      </c>
      <c r="D131" s="446">
        <v>0</v>
      </c>
      <c r="E131" s="490" t="s">
        <v>183</v>
      </c>
      <c r="F131" s="441"/>
      <c r="G131" s="781"/>
      <c r="H131" s="110"/>
      <c r="I131" s="110"/>
      <c r="J131" s="714"/>
      <c r="K131" s="1"/>
      <c r="L131" s="1"/>
      <c r="M131" s="1"/>
      <c r="N131" s="1"/>
      <c r="O131" s="1"/>
      <c r="P131" s="1"/>
      <c r="Q131" s="1"/>
      <c r="R131" s="1"/>
      <c r="S131" s="1"/>
      <c r="T131" s="1"/>
      <c r="U131" s="1"/>
      <c r="V131" s="1"/>
      <c r="W131" s="1"/>
      <c r="X131" s="1"/>
      <c r="Y131" s="1"/>
      <c r="Z131" s="1"/>
    </row>
    <row r="132" spans="1:26" ht="30">
      <c r="A132" s="704"/>
      <c r="B132" s="496"/>
      <c r="C132" s="308" t="s">
        <v>2815</v>
      </c>
      <c r="D132" s="446">
        <v>0</v>
      </c>
      <c r="E132" s="490" t="s">
        <v>183</v>
      </c>
      <c r="F132" s="441"/>
      <c r="G132" s="781"/>
      <c r="H132" s="110"/>
      <c r="I132" s="110"/>
      <c r="J132" s="714"/>
      <c r="K132" s="1"/>
      <c r="L132" s="1"/>
      <c r="M132" s="1"/>
      <c r="N132" s="1"/>
      <c r="O132" s="1"/>
      <c r="P132" s="1"/>
      <c r="Q132" s="1"/>
      <c r="R132" s="1"/>
      <c r="S132" s="1"/>
      <c r="T132" s="1"/>
      <c r="U132" s="1"/>
      <c r="V132" s="1"/>
      <c r="W132" s="1"/>
      <c r="X132" s="1"/>
      <c r="Y132" s="1"/>
      <c r="Z132" s="1"/>
    </row>
    <row r="133" spans="1:26" ht="47.25">
      <c r="A133" s="704" t="s">
        <v>384</v>
      </c>
      <c r="B133" s="484" t="s">
        <v>385</v>
      </c>
      <c r="C133" s="342" t="s">
        <v>2698</v>
      </c>
      <c r="D133" s="446">
        <v>0</v>
      </c>
      <c r="E133" s="490" t="s">
        <v>183</v>
      </c>
      <c r="F133" s="441"/>
      <c r="G133" s="781"/>
      <c r="H133" s="110"/>
      <c r="I133" s="110"/>
      <c r="J133" s="714"/>
      <c r="K133" s="1"/>
      <c r="L133" s="1"/>
      <c r="M133" s="1"/>
      <c r="N133" s="1"/>
      <c r="O133" s="1"/>
      <c r="P133" s="1"/>
      <c r="Q133" s="1"/>
      <c r="R133" s="1"/>
      <c r="S133" s="1"/>
      <c r="T133" s="1"/>
      <c r="U133" s="1"/>
      <c r="V133" s="1"/>
      <c r="W133" s="1"/>
      <c r="X133" s="1"/>
      <c r="Y133" s="1"/>
      <c r="Z133" s="1"/>
    </row>
    <row r="134" spans="1:26" ht="15.75">
      <c r="A134" s="704"/>
      <c r="B134" s="484"/>
      <c r="C134" s="342" t="s">
        <v>2699</v>
      </c>
      <c r="D134" s="446">
        <v>0</v>
      </c>
      <c r="E134" s="490" t="s">
        <v>183</v>
      </c>
      <c r="F134" s="441"/>
      <c r="G134" s="781"/>
      <c r="H134" s="110"/>
      <c r="I134" s="110"/>
      <c r="J134" s="714"/>
      <c r="K134" s="1"/>
      <c r="L134" s="1"/>
      <c r="M134" s="1"/>
      <c r="N134" s="1"/>
      <c r="O134" s="1"/>
      <c r="P134" s="1"/>
      <c r="Q134" s="1"/>
      <c r="R134" s="1"/>
      <c r="S134" s="1"/>
      <c r="T134" s="1"/>
      <c r="U134" s="1"/>
      <c r="V134" s="1"/>
      <c r="W134" s="1"/>
      <c r="X134" s="1"/>
      <c r="Y134" s="1"/>
      <c r="Z134" s="1"/>
    </row>
    <row r="135" spans="1:26" ht="15.75">
      <c r="A135" s="704"/>
      <c r="B135" s="484"/>
      <c r="C135" s="342" t="s">
        <v>2700</v>
      </c>
      <c r="D135" s="446">
        <v>0</v>
      </c>
      <c r="E135" s="490" t="s">
        <v>183</v>
      </c>
      <c r="F135" s="441"/>
      <c r="G135" s="781"/>
      <c r="H135" s="110"/>
      <c r="I135" s="110"/>
      <c r="J135" s="714"/>
      <c r="K135" s="1"/>
      <c r="L135" s="1"/>
      <c r="M135" s="1"/>
      <c r="N135" s="1"/>
      <c r="O135" s="1"/>
      <c r="P135" s="1"/>
      <c r="Q135" s="1"/>
      <c r="R135" s="1"/>
      <c r="S135" s="1"/>
      <c r="T135" s="1"/>
      <c r="U135" s="1"/>
      <c r="V135" s="1"/>
      <c r="W135" s="1"/>
      <c r="X135" s="1"/>
      <c r="Y135" s="1"/>
      <c r="Z135" s="1"/>
    </row>
    <row r="136" spans="1:26" ht="15.75">
      <c r="A136" s="704"/>
      <c r="B136" s="484"/>
      <c r="C136" s="342" t="s">
        <v>2701</v>
      </c>
      <c r="D136" s="446">
        <v>0</v>
      </c>
      <c r="E136" s="490" t="s">
        <v>183</v>
      </c>
      <c r="F136" s="441"/>
      <c r="G136" s="781"/>
      <c r="H136" s="110"/>
      <c r="I136" s="110"/>
      <c r="J136" s="714"/>
      <c r="K136" s="1"/>
      <c r="L136" s="1"/>
      <c r="M136" s="1"/>
      <c r="N136" s="1"/>
      <c r="O136" s="1"/>
      <c r="P136" s="1"/>
      <c r="Q136" s="1"/>
      <c r="R136" s="1"/>
      <c r="S136" s="1"/>
      <c r="T136" s="1"/>
      <c r="U136" s="1"/>
      <c r="V136" s="1"/>
      <c r="W136" s="1"/>
      <c r="X136" s="1"/>
      <c r="Y136" s="1"/>
      <c r="Z136" s="1"/>
    </row>
    <row r="137" spans="1:26" ht="15.75">
      <c r="A137" s="704"/>
      <c r="B137" s="484"/>
      <c r="C137" s="342" t="s">
        <v>2702</v>
      </c>
      <c r="D137" s="446">
        <v>0</v>
      </c>
      <c r="E137" s="490" t="s">
        <v>183</v>
      </c>
      <c r="F137" s="441"/>
      <c r="G137" s="781"/>
      <c r="H137" s="110"/>
      <c r="I137" s="110"/>
      <c r="J137" s="714"/>
      <c r="K137" s="1"/>
      <c r="L137" s="1"/>
      <c r="M137" s="1"/>
      <c r="N137" s="1"/>
      <c r="O137" s="1"/>
      <c r="P137" s="1"/>
      <c r="Q137" s="1"/>
      <c r="R137" s="1"/>
      <c r="S137" s="1"/>
      <c r="T137" s="1"/>
      <c r="U137" s="1"/>
      <c r="V137" s="1"/>
      <c r="W137" s="1"/>
      <c r="X137" s="1"/>
      <c r="Y137" s="1"/>
      <c r="Z137" s="1"/>
    </row>
    <row r="138" spans="1:26" ht="30">
      <c r="A138" s="704"/>
      <c r="B138" s="484"/>
      <c r="C138" s="342" t="s">
        <v>2703</v>
      </c>
      <c r="D138" s="446">
        <v>0</v>
      </c>
      <c r="E138" s="490" t="s">
        <v>183</v>
      </c>
      <c r="F138" s="441"/>
      <c r="G138" s="781"/>
      <c r="H138" s="110"/>
      <c r="I138" s="110"/>
      <c r="J138" s="714"/>
      <c r="K138" s="1"/>
      <c r="L138" s="1"/>
      <c r="M138" s="1"/>
      <c r="N138" s="1"/>
      <c r="O138" s="1"/>
      <c r="P138" s="1"/>
      <c r="Q138" s="1"/>
      <c r="R138" s="1"/>
      <c r="S138" s="1"/>
      <c r="T138" s="1"/>
      <c r="U138" s="1"/>
      <c r="V138" s="1"/>
      <c r="W138" s="1"/>
      <c r="X138" s="1"/>
      <c r="Y138" s="1"/>
      <c r="Z138" s="1"/>
    </row>
    <row r="139" spans="1:26" ht="30">
      <c r="A139" s="704"/>
      <c r="B139" s="484"/>
      <c r="C139" s="342" t="s">
        <v>2704</v>
      </c>
      <c r="D139" s="446">
        <v>0</v>
      </c>
      <c r="E139" s="490" t="s">
        <v>183</v>
      </c>
      <c r="F139" s="441"/>
      <c r="G139" s="781"/>
      <c r="H139" s="110"/>
      <c r="I139" s="110"/>
      <c r="J139" s="714"/>
      <c r="K139" s="1"/>
      <c r="L139" s="1"/>
      <c r="M139" s="1"/>
      <c r="N139" s="1"/>
      <c r="O139" s="1"/>
      <c r="P139" s="1"/>
      <c r="Q139" s="1"/>
      <c r="R139" s="1"/>
      <c r="S139" s="1"/>
      <c r="T139" s="1"/>
      <c r="U139" s="1"/>
      <c r="V139" s="1"/>
      <c r="W139" s="1"/>
      <c r="X139" s="1"/>
      <c r="Y139" s="1"/>
      <c r="Z139" s="1"/>
    </row>
    <row r="140" spans="1:26" ht="30">
      <c r="A140" s="704"/>
      <c r="B140" s="484"/>
      <c r="C140" s="342" t="s">
        <v>2705</v>
      </c>
      <c r="D140" s="446">
        <v>0</v>
      </c>
      <c r="E140" s="490" t="s">
        <v>183</v>
      </c>
      <c r="F140" s="441"/>
      <c r="G140" s="781"/>
      <c r="H140" s="110"/>
      <c r="I140" s="110"/>
      <c r="J140" s="714"/>
      <c r="K140" s="1"/>
      <c r="L140" s="1"/>
      <c r="M140" s="1"/>
      <c r="N140" s="1"/>
      <c r="O140" s="1"/>
      <c r="P140" s="1"/>
      <c r="Q140" s="1"/>
      <c r="R140" s="1"/>
      <c r="S140" s="1"/>
      <c r="T140" s="1"/>
      <c r="U140" s="1"/>
      <c r="V140" s="1"/>
      <c r="W140" s="1"/>
      <c r="X140" s="1"/>
      <c r="Y140" s="1"/>
      <c r="Z140" s="1"/>
    </row>
    <row r="141" spans="1:26" ht="15.75">
      <c r="A141" s="704"/>
      <c r="B141" s="484"/>
      <c r="C141" s="342" t="s">
        <v>2821</v>
      </c>
      <c r="D141" s="446">
        <v>0</v>
      </c>
      <c r="E141" s="490" t="s">
        <v>183</v>
      </c>
      <c r="F141" s="441"/>
      <c r="G141" s="781"/>
      <c r="H141" s="110"/>
      <c r="I141" s="110"/>
      <c r="J141" s="714"/>
      <c r="K141" s="1"/>
      <c r="L141" s="1"/>
      <c r="M141" s="1"/>
      <c r="N141" s="1"/>
      <c r="O141" s="1"/>
      <c r="P141" s="1"/>
      <c r="Q141" s="1"/>
      <c r="R141" s="1"/>
      <c r="S141" s="1"/>
      <c r="T141" s="1"/>
      <c r="U141" s="1"/>
      <c r="V141" s="1"/>
      <c r="W141" s="1"/>
      <c r="X141" s="1"/>
      <c r="Y141" s="1"/>
      <c r="Z141" s="1"/>
    </row>
    <row r="142" spans="1:26" ht="30">
      <c r="A142" s="704"/>
      <c r="B142" s="484"/>
      <c r="C142" s="342" t="s">
        <v>2706</v>
      </c>
      <c r="D142" s="446">
        <v>0</v>
      </c>
      <c r="E142" s="490" t="s">
        <v>183</v>
      </c>
      <c r="F142" s="441"/>
      <c r="G142" s="781"/>
      <c r="H142" s="110"/>
      <c r="I142" s="110"/>
      <c r="J142" s="714"/>
      <c r="K142" s="1"/>
      <c r="L142" s="1"/>
      <c r="M142" s="1"/>
      <c r="N142" s="1"/>
      <c r="O142" s="1"/>
      <c r="P142" s="1"/>
      <c r="Q142" s="1"/>
      <c r="R142" s="1"/>
      <c r="S142" s="1"/>
      <c r="T142" s="1"/>
      <c r="U142" s="1"/>
      <c r="V142" s="1"/>
      <c r="W142" s="1"/>
      <c r="X142" s="1"/>
      <c r="Y142" s="1"/>
      <c r="Z142" s="1"/>
    </row>
    <row r="143" spans="1:26" ht="15.75">
      <c r="A143" s="704"/>
      <c r="B143" s="484"/>
      <c r="C143" s="342" t="s">
        <v>2707</v>
      </c>
      <c r="D143" s="446">
        <v>0</v>
      </c>
      <c r="E143" s="490" t="s">
        <v>183</v>
      </c>
      <c r="F143" s="441"/>
      <c r="G143" s="781"/>
      <c r="H143" s="110"/>
      <c r="I143" s="110"/>
      <c r="J143" s="714"/>
      <c r="K143" s="1"/>
      <c r="L143" s="1"/>
      <c r="M143" s="1"/>
      <c r="N143" s="1"/>
      <c r="O143" s="1"/>
      <c r="P143" s="1"/>
      <c r="Q143" s="1"/>
      <c r="R143" s="1"/>
      <c r="S143" s="1"/>
      <c r="T143" s="1"/>
      <c r="U143" s="1"/>
      <c r="V143" s="1"/>
      <c r="W143" s="1"/>
      <c r="X143" s="1"/>
      <c r="Y143" s="1"/>
      <c r="Z143" s="1"/>
    </row>
    <row r="144" spans="1:26" ht="15.75">
      <c r="A144" s="704"/>
      <c r="B144" s="484"/>
      <c r="C144" s="342" t="s">
        <v>1945</v>
      </c>
      <c r="D144" s="446">
        <v>0</v>
      </c>
      <c r="E144" s="490" t="s">
        <v>183</v>
      </c>
      <c r="F144" s="441"/>
      <c r="G144" s="781"/>
      <c r="H144" s="110"/>
      <c r="I144" s="110"/>
      <c r="J144" s="714"/>
      <c r="K144" s="1"/>
      <c r="L144" s="1"/>
      <c r="M144" s="1"/>
      <c r="N144" s="1"/>
      <c r="O144" s="1"/>
      <c r="P144" s="1"/>
      <c r="Q144" s="1"/>
      <c r="R144" s="1"/>
      <c r="S144" s="1"/>
      <c r="T144" s="1"/>
      <c r="U144" s="1"/>
      <c r="V144" s="1"/>
      <c r="W144" s="1"/>
      <c r="X144" s="1"/>
      <c r="Y144" s="1"/>
      <c r="Z144" s="1"/>
    </row>
    <row r="145" spans="1:26" ht="30">
      <c r="A145" s="704"/>
      <c r="B145" s="484"/>
      <c r="C145" s="342" t="s">
        <v>2822</v>
      </c>
      <c r="D145" s="446">
        <v>0</v>
      </c>
      <c r="E145" s="490" t="s">
        <v>183</v>
      </c>
      <c r="F145" s="441"/>
      <c r="G145" s="781"/>
      <c r="H145" s="110"/>
      <c r="I145" s="110"/>
      <c r="J145" s="714"/>
      <c r="K145" s="1"/>
      <c r="L145" s="1"/>
      <c r="M145" s="1"/>
      <c r="N145" s="1"/>
      <c r="O145" s="1"/>
      <c r="P145" s="1"/>
      <c r="Q145" s="1"/>
      <c r="R145" s="1"/>
      <c r="S145" s="1"/>
      <c r="T145" s="1"/>
      <c r="U145" s="1"/>
      <c r="V145" s="1"/>
      <c r="W145" s="1"/>
      <c r="X145" s="1"/>
      <c r="Y145" s="1"/>
      <c r="Z145" s="1"/>
    </row>
    <row r="146" spans="1:26" ht="45">
      <c r="A146" s="704"/>
      <c r="B146" s="484"/>
      <c r="C146" s="342" t="s">
        <v>2823</v>
      </c>
      <c r="D146" s="446">
        <v>0</v>
      </c>
      <c r="E146" s="490" t="s">
        <v>183</v>
      </c>
      <c r="F146" s="441"/>
      <c r="G146" s="781"/>
      <c r="H146" s="110"/>
      <c r="I146" s="110"/>
      <c r="J146" s="714"/>
      <c r="K146" s="1"/>
      <c r="L146" s="1"/>
      <c r="M146" s="1"/>
      <c r="N146" s="1"/>
      <c r="O146" s="1"/>
      <c r="P146" s="1"/>
      <c r="Q146" s="1"/>
      <c r="R146" s="1"/>
      <c r="S146" s="1"/>
      <c r="T146" s="1"/>
      <c r="U146" s="1"/>
      <c r="V146" s="1"/>
      <c r="W146" s="1"/>
      <c r="X146" s="1"/>
      <c r="Y146" s="1"/>
      <c r="Z146" s="1"/>
    </row>
    <row r="147" spans="1:26" ht="63">
      <c r="A147" s="704" t="s">
        <v>413</v>
      </c>
      <c r="B147" s="484" t="s">
        <v>414</v>
      </c>
      <c r="C147" s="308" t="s">
        <v>2824</v>
      </c>
      <c r="D147" s="446">
        <v>0</v>
      </c>
      <c r="E147" s="490" t="s">
        <v>183</v>
      </c>
      <c r="F147" s="441"/>
      <c r="G147" s="781"/>
      <c r="H147" s="110"/>
      <c r="I147" s="110"/>
      <c r="J147" s="714"/>
      <c r="K147" s="1"/>
      <c r="L147" s="1"/>
      <c r="M147" s="1"/>
      <c r="N147" s="1"/>
      <c r="O147" s="1"/>
      <c r="P147" s="1"/>
      <c r="Q147" s="1"/>
      <c r="R147" s="1"/>
      <c r="S147" s="1"/>
      <c r="T147" s="1"/>
      <c r="U147" s="1"/>
      <c r="V147" s="1"/>
      <c r="W147" s="1"/>
      <c r="X147" s="1"/>
      <c r="Y147" s="1"/>
      <c r="Z147" s="1"/>
    </row>
    <row r="148" spans="1:26" ht="63">
      <c r="A148" s="704" t="s">
        <v>433</v>
      </c>
      <c r="B148" s="484" t="s">
        <v>424</v>
      </c>
      <c r="C148" s="342" t="s">
        <v>435</v>
      </c>
      <c r="D148" s="446">
        <v>0</v>
      </c>
      <c r="E148" s="490" t="s">
        <v>183</v>
      </c>
      <c r="F148" s="441"/>
      <c r="G148" s="781"/>
      <c r="H148" s="110"/>
      <c r="I148" s="110"/>
      <c r="J148" s="714"/>
      <c r="K148" s="1"/>
      <c r="L148" s="1"/>
      <c r="M148" s="1"/>
      <c r="N148" s="1"/>
      <c r="O148" s="1"/>
      <c r="P148" s="1"/>
      <c r="Q148" s="1"/>
      <c r="R148" s="1"/>
      <c r="S148" s="1"/>
      <c r="T148" s="1"/>
      <c r="U148" s="1"/>
      <c r="V148" s="1"/>
      <c r="W148" s="1"/>
      <c r="X148" s="1"/>
      <c r="Y148" s="1"/>
      <c r="Z148" s="1"/>
    </row>
    <row r="149" spans="1:26" ht="47.25">
      <c r="A149" s="704" t="s">
        <v>436</v>
      </c>
      <c r="B149" s="484" t="s">
        <v>428</v>
      </c>
      <c r="C149" s="342" t="s">
        <v>2825</v>
      </c>
      <c r="D149" s="446">
        <v>0</v>
      </c>
      <c r="E149" s="490" t="s">
        <v>183</v>
      </c>
      <c r="F149" s="441"/>
      <c r="G149" s="781"/>
      <c r="H149" s="110"/>
      <c r="I149" s="110"/>
      <c r="J149" s="714"/>
      <c r="K149" s="1"/>
      <c r="L149" s="1"/>
      <c r="M149" s="1"/>
      <c r="N149" s="1"/>
      <c r="O149" s="1"/>
      <c r="P149" s="1"/>
      <c r="Q149" s="1"/>
      <c r="R149" s="1"/>
      <c r="S149" s="1"/>
      <c r="T149" s="1"/>
      <c r="U149" s="1"/>
      <c r="V149" s="1"/>
      <c r="W149" s="1"/>
      <c r="X149" s="1"/>
      <c r="Y149" s="1"/>
      <c r="Z149" s="1"/>
    </row>
    <row r="150" spans="1:26" ht="110.25">
      <c r="A150" s="704" t="s">
        <v>443</v>
      </c>
      <c r="B150" s="484" t="s">
        <v>431</v>
      </c>
      <c r="C150" s="342" t="s">
        <v>2710</v>
      </c>
      <c r="D150" s="446">
        <v>0</v>
      </c>
      <c r="E150" s="490" t="s">
        <v>183</v>
      </c>
      <c r="F150" s="441"/>
      <c r="G150" s="781"/>
      <c r="H150" s="110"/>
      <c r="I150" s="110"/>
      <c r="J150" s="714"/>
      <c r="K150" s="1"/>
      <c r="L150" s="1"/>
      <c r="M150" s="1"/>
      <c r="N150" s="1"/>
      <c r="O150" s="1"/>
      <c r="P150" s="1"/>
      <c r="Q150" s="1"/>
      <c r="R150" s="1"/>
      <c r="S150" s="1"/>
      <c r="T150" s="1"/>
      <c r="U150" s="1"/>
      <c r="V150" s="1"/>
      <c r="W150" s="1"/>
      <c r="X150" s="1"/>
      <c r="Y150" s="1"/>
      <c r="Z150" s="1"/>
    </row>
    <row r="151" spans="1:26">
      <c r="A151" s="704" t="s">
        <v>451</v>
      </c>
      <c r="B151" s="1210" t="s">
        <v>449</v>
      </c>
      <c r="C151" s="1049"/>
      <c r="D151" s="1049"/>
      <c r="E151" s="1049"/>
      <c r="F151" s="1049"/>
      <c r="G151" s="1049"/>
      <c r="H151" s="110">
        <f>SUM(D152:D157)</f>
        <v>0</v>
      </c>
      <c r="I151" s="110">
        <f>COUNT(D152:D157)*2</f>
        <v>10</v>
      </c>
      <c r="J151" s="714"/>
      <c r="K151" s="1"/>
      <c r="L151" s="1"/>
      <c r="M151" s="1"/>
      <c r="N151" s="1"/>
      <c r="O151" s="1"/>
      <c r="P151" s="1"/>
      <c r="Q151" s="1"/>
      <c r="R151" s="1"/>
      <c r="S151" s="1"/>
      <c r="T151" s="1"/>
      <c r="U151" s="1"/>
      <c r="V151" s="1"/>
      <c r="W151" s="1"/>
      <c r="X151" s="1"/>
      <c r="Y151" s="1"/>
      <c r="Z151" s="1"/>
    </row>
    <row r="152" spans="1:26" ht="75">
      <c r="A152" s="704" t="s">
        <v>454</v>
      </c>
      <c r="B152" s="567" t="s">
        <v>455</v>
      </c>
      <c r="C152" s="489" t="s">
        <v>456</v>
      </c>
      <c r="D152" s="488">
        <v>0</v>
      </c>
      <c r="E152" s="490" t="s">
        <v>183</v>
      </c>
      <c r="F152" s="489" t="s">
        <v>457</v>
      </c>
      <c r="G152" s="781"/>
      <c r="H152" s="110"/>
      <c r="I152" s="110"/>
      <c r="J152" s="714"/>
      <c r="K152" s="1"/>
      <c r="L152" s="1"/>
      <c r="M152" s="1"/>
      <c r="N152" s="1"/>
      <c r="O152" s="1"/>
      <c r="P152" s="1"/>
      <c r="Q152" s="1"/>
      <c r="R152" s="1"/>
      <c r="S152" s="1"/>
      <c r="T152" s="1"/>
      <c r="U152" s="1"/>
      <c r="V152" s="1"/>
      <c r="W152" s="1"/>
      <c r="X152" s="1"/>
      <c r="Y152" s="1"/>
      <c r="Z152" s="1"/>
    </row>
    <row r="153" spans="1:26" ht="78.75" hidden="1">
      <c r="A153" s="727" t="s">
        <v>458</v>
      </c>
      <c r="B153" s="496" t="s">
        <v>459</v>
      </c>
      <c r="C153" s="308"/>
      <c r="D153" s="446"/>
      <c r="E153" s="490"/>
      <c r="F153" s="441"/>
      <c r="G153" s="781"/>
      <c r="H153" s="110"/>
      <c r="I153" s="110"/>
      <c r="J153" s="714"/>
      <c r="K153" s="1"/>
      <c r="L153" s="1"/>
      <c r="M153" s="1"/>
      <c r="N153" s="1"/>
      <c r="O153" s="1"/>
      <c r="P153" s="1"/>
      <c r="Q153" s="1"/>
      <c r="R153" s="1"/>
      <c r="S153" s="1"/>
      <c r="T153" s="1"/>
      <c r="U153" s="1"/>
      <c r="V153" s="1"/>
      <c r="W153" s="1"/>
      <c r="X153" s="1"/>
      <c r="Y153" s="1"/>
      <c r="Z153" s="1"/>
    </row>
    <row r="154" spans="1:26" ht="45">
      <c r="A154" s="704" t="s">
        <v>467</v>
      </c>
      <c r="B154" s="496" t="s">
        <v>462</v>
      </c>
      <c r="C154" s="342" t="s">
        <v>2712</v>
      </c>
      <c r="D154" s="488">
        <v>0</v>
      </c>
      <c r="E154" s="490" t="s">
        <v>183</v>
      </c>
      <c r="F154" s="441"/>
      <c r="G154" s="781"/>
      <c r="H154" s="110"/>
      <c r="I154" s="110"/>
      <c r="J154" s="714"/>
      <c r="K154" s="1"/>
      <c r="L154" s="1"/>
      <c r="M154" s="1"/>
      <c r="N154" s="1"/>
      <c r="O154" s="1"/>
      <c r="P154" s="1"/>
      <c r="Q154" s="1"/>
      <c r="R154" s="1"/>
      <c r="S154" s="1"/>
      <c r="T154" s="1"/>
      <c r="U154" s="1"/>
      <c r="V154" s="1"/>
      <c r="W154" s="1"/>
      <c r="X154" s="1"/>
      <c r="Y154" s="1"/>
      <c r="Z154" s="1"/>
    </row>
    <row r="155" spans="1:26" ht="47.25">
      <c r="A155" s="704" t="s">
        <v>469</v>
      </c>
      <c r="B155" s="567" t="s">
        <v>466</v>
      </c>
      <c r="C155" s="493" t="s">
        <v>2713</v>
      </c>
      <c r="D155" s="488">
        <v>0</v>
      </c>
      <c r="E155" s="490" t="s">
        <v>183</v>
      </c>
      <c r="F155" s="441"/>
      <c r="G155" s="781"/>
      <c r="H155" s="110"/>
      <c r="I155" s="110"/>
      <c r="J155" s="714"/>
      <c r="K155" s="1"/>
      <c r="L155" s="1"/>
      <c r="M155" s="1"/>
      <c r="N155" s="1"/>
      <c r="O155" s="1"/>
      <c r="P155" s="1"/>
      <c r="Q155" s="1"/>
      <c r="R155" s="1"/>
      <c r="S155" s="1"/>
      <c r="T155" s="1"/>
      <c r="U155" s="1"/>
      <c r="V155" s="1"/>
      <c r="W155" s="1"/>
      <c r="X155" s="1"/>
      <c r="Y155" s="1"/>
      <c r="Z155" s="1"/>
    </row>
    <row r="156" spans="1:26" ht="30">
      <c r="A156" s="704"/>
      <c r="B156" s="567"/>
      <c r="C156" s="493" t="s">
        <v>2714</v>
      </c>
      <c r="D156" s="488">
        <v>0</v>
      </c>
      <c r="E156" s="490" t="s">
        <v>183</v>
      </c>
      <c r="F156" s="441"/>
      <c r="G156" s="781"/>
      <c r="H156" s="110"/>
      <c r="I156" s="110"/>
      <c r="J156" s="714"/>
      <c r="K156" s="1"/>
      <c r="L156" s="1"/>
      <c r="M156" s="1"/>
      <c r="N156" s="1"/>
      <c r="O156" s="1"/>
      <c r="P156" s="1"/>
      <c r="Q156" s="1"/>
      <c r="R156" s="1"/>
      <c r="S156" s="1"/>
      <c r="T156" s="1"/>
      <c r="U156" s="1"/>
      <c r="V156" s="1"/>
      <c r="W156" s="1"/>
      <c r="X156" s="1"/>
      <c r="Y156" s="1"/>
      <c r="Z156" s="1"/>
    </row>
    <row r="157" spans="1:26" ht="30">
      <c r="A157" s="704"/>
      <c r="B157" s="567"/>
      <c r="C157" s="493" t="s">
        <v>2826</v>
      </c>
      <c r="D157" s="488">
        <v>0</v>
      </c>
      <c r="E157" s="490" t="s">
        <v>183</v>
      </c>
      <c r="F157" s="441"/>
      <c r="G157" s="781"/>
      <c r="H157" s="110"/>
      <c r="I157" s="110"/>
      <c r="J157" s="714"/>
      <c r="K157" s="1"/>
      <c r="L157" s="1"/>
      <c r="M157" s="1"/>
      <c r="N157" s="1"/>
      <c r="O157" s="1"/>
      <c r="P157" s="1"/>
      <c r="Q157" s="1"/>
      <c r="R157" s="1"/>
      <c r="S157" s="1"/>
      <c r="T157" s="1"/>
      <c r="U157" s="1"/>
      <c r="V157" s="1"/>
      <c r="W157" s="1"/>
      <c r="X157" s="1"/>
      <c r="Y157" s="1"/>
      <c r="Z157" s="1"/>
    </row>
    <row r="158" spans="1:26">
      <c r="A158" s="704" t="s">
        <v>473</v>
      </c>
      <c r="B158" s="1210" t="s">
        <v>474</v>
      </c>
      <c r="C158" s="1049"/>
      <c r="D158" s="1049"/>
      <c r="E158" s="1049"/>
      <c r="F158" s="1049"/>
      <c r="G158" s="1049"/>
      <c r="H158" s="110">
        <f>SUM(D159:D163)</f>
        <v>0</v>
      </c>
      <c r="I158" s="110">
        <f>COUNT(D159:D163)*2</f>
        <v>10</v>
      </c>
      <c r="J158" s="714"/>
      <c r="K158" s="1"/>
      <c r="L158" s="1"/>
      <c r="M158" s="1"/>
      <c r="N158" s="1"/>
      <c r="O158" s="1"/>
      <c r="P158" s="1"/>
      <c r="Q158" s="1"/>
      <c r="R158" s="1"/>
      <c r="S158" s="1"/>
      <c r="T158" s="1"/>
      <c r="U158" s="1"/>
      <c r="V158" s="1"/>
      <c r="W158" s="1"/>
      <c r="X158" s="1"/>
      <c r="Y158" s="1"/>
      <c r="Z158" s="1"/>
    </row>
    <row r="159" spans="1:26" ht="45">
      <c r="A159" s="704" t="s">
        <v>476</v>
      </c>
      <c r="B159" s="567" t="s">
        <v>477</v>
      </c>
      <c r="C159" s="568" t="s">
        <v>2715</v>
      </c>
      <c r="D159" s="446">
        <v>0</v>
      </c>
      <c r="E159" s="490" t="s">
        <v>264</v>
      </c>
      <c r="F159" s="441"/>
      <c r="G159" s="781"/>
      <c r="H159" s="110"/>
      <c r="I159" s="110"/>
      <c r="J159" s="714"/>
      <c r="K159" s="1"/>
      <c r="L159" s="1"/>
      <c r="M159" s="1"/>
      <c r="N159" s="1"/>
      <c r="O159" s="1"/>
      <c r="P159" s="1"/>
      <c r="Q159" s="1"/>
      <c r="R159" s="1"/>
      <c r="S159" s="1"/>
      <c r="T159" s="1"/>
      <c r="U159" s="1"/>
      <c r="V159" s="1"/>
      <c r="W159" s="1"/>
      <c r="X159" s="1"/>
      <c r="Y159" s="1"/>
      <c r="Z159" s="1"/>
    </row>
    <row r="160" spans="1:26" ht="45">
      <c r="A160" s="704"/>
      <c r="B160" s="567"/>
      <c r="C160" s="568" t="s">
        <v>483</v>
      </c>
      <c r="D160" s="446">
        <v>0</v>
      </c>
      <c r="E160" s="490" t="s">
        <v>183</v>
      </c>
      <c r="F160" s="441"/>
      <c r="G160" s="781"/>
      <c r="H160" s="110"/>
      <c r="I160" s="110"/>
      <c r="J160" s="714"/>
      <c r="K160" s="1"/>
      <c r="L160" s="1"/>
      <c r="M160" s="1"/>
      <c r="N160" s="1"/>
      <c r="O160" s="1"/>
      <c r="P160" s="1"/>
      <c r="Q160" s="1"/>
      <c r="R160" s="1"/>
      <c r="S160" s="1"/>
      <c r="T160" s="1"/>
      <c r="U160" s="1"/>
      <c r="V160" s="1"/>
      <c r="W160" s="1"/>
      <c r="X160" s="1"/>
      <c r="Y160" s="1"/>
      <c r="Z160" s="1"/>
    </row>
    <row r="161" spans="1:26" ht="45">
      <c r="A161" s="704" t="s">
        <v>484</v>
      </c>
      <c r="B161" s="567" t="s">
        <v>485</v>
      </c>
      <c r="C161" s="568" t="s">
        <v>2830</v>
      </c>
      <c r="D161" s="446">
        <v>0</v>
      </c>
      <c r="E161" s="490" t="s">
        <v>183</v>
      </c>
      <c r="F161" s="441"/>
      <c r="G161" s="781"/>
      <c r="H161" s="110"/>
      <c r="I161" s="110"/>
      <c r="J161" s="714"/>
      <c r="K161" s="1"/>
      <c r="L161" s="1"/>
      <c r="M161" s="1"/>
      <c r="N161" s="1"/>
      <c r="O161" s="1"/>
      <c r="P161" s="1"/>
      <c r="Q161" s="1"/>
      <c r="R161" s="1"/>
      <c r="S161" s="1"/>
      <c r="T161" s="1"/>
      <c r="U161" s="1"/>
      <c r="V161" s="1"/>
      <c r="W161" s="1"/>
      <c r="X161" s="1"/>
      <c r="Y161" s="1"/>
      <c r="Z161" s="1"/>
    </row>
    <row r="162" spans="1:26" ht="75">
      <c r="A162" s="704"/>
      <c r="B162" s="567"/>
      <c r="C162" s="568" t="s">
        <v>487</v>
      </c>
      <c r="D162" s="446">
        <v>0</v>
      </c>
      <c r="E162" s="490" t="s">
        <v>262</v>
      </c>
      <c r="F162" s="441"/>
      <c r="G162" s="781"/>
      <c r="H162" s="110"/>
      <c r="I162" s="110"/>
      <c r="J162" s="714"/>
      <c r="K162" s="1"/>
      <c r="L162" s="1"/>
      <c r="M162" s="1"/>
      <c r="N162" s="1"/>
      <c r="O162" s="1"/>
      <c r="P162" s="1"/>
      <c r="Q162" s="1"/>
      <c r="R162" s="1"/>
      <c r="S162" s="1"/>
      <c r="T162" s="1"/>
      <c r="U162" s="1"/>
      <c r="V162" s="1"/>
      <c r="W162" s="1"/>
      <c r="X162" s="1"/>
      <c r="Y162" s="1"/>
      <c r="Z162" s="1"/>
    </row>
    <row r="163" spans="1:26" ht="78.75">
      <c r="A163" s="704" t="s">
        <v>488</v>
      </c>
      <c r="B163" s="567" t="s">
        <v>489</v>
      </c>
      <c r="C163" s="489" t="s">
        <v>490</v>
      </c>
      <c r="D163" s="446">
        <v>0</v>
      </c>
      <c r="E163" s="490" t="s">
        <v>63</v>
      </c>
      <c r="F163" s="441"/>
      <c r="G163" s="781"/>
      <c r="H163" s="110"/>
      <c r="I163" s="110"/>
      <c r="J163" s="714"/>
      <c r="K163" s="1"/>
      <c r="L163" s="1"/>
      <c r="M163" s="1"/>
      <c r="N163" s="1"/>
      <c r="O163" s="1"/>
      <c r="P163" s="1"/>
      <c r="Q163" s="1"/>
      <c r="R163" s="1"/>
      <c r="S163" s="1"/>
      <c r="T163" s="1"/>
      <c r="U163" s="1"/>
      <c r="V163" s="1"/>
      <c r="W163" s="1"/>
      <c r="X163" s="1"/>
      <c r="Y163" s="1"/>
      <c r="Z163" s="1"/>
    </row>
    <row r="164" spans="1:26">
      <c r="A164" s="704" t="s">
        <v>493</v>
      </c>
      <c r="B164" s="1048" t="s">
        <v>494</v>
      </c>
      <c r="C164" s="1049"/>
      <c r="D164" s="1049"/>
      <c r="E164" s="1049"/>
      <c r="F164" s="1049"/>
      <c r="G164" s="1049"/>
      <c r="H164" s="110">
        <f>SUM(D165:D171)</f>
        <v>0</v>
      </c>
      <c r="I164" s="110">
        <f>COUNT(D165:D171)*2</f>
        <v>12</v>
      </c>
      <c r="J164" s="714"/>
      <c r="K164" s="1"/>
      <c r="L164" s="1"/>
      <c r="M164" s="1"/>
      <c r="N164" s="1"/>
      <c r="O164" s="1"/>
      <c r="P164" s="1"/>
      <c r="Q164" s="1"/>
      <c r="R164" s="1"/>
      <c r="S164" s="1"/>
      <c r="T164" s="1"/>
      <c r="U164" s="1"/>
      <c r="V164" s="1"/>
      <c r="W164" s="1"/>
      <c r="X164" s="1"/>
      <c r="Y164" s="1"/>
      <c r="Z164" s="1"/>
    </row>
    <row r="165" spans="1:26" ht="60">
      <c r="A165" s="704" t="s">
        <v>500</v>
      </c>
      <c r="B165" s="437" t="s">
        <v>501</v>
      </c>
      <c r="C165" s="342" t="s">
        <v>2832</v>
      </c>
      <c r="D165" s="446">
        <v>0</v>
      </c>
      <c r="E165" s="497" t="s">
        <v>262</v>
      </c>
      <c r="F165" s="342" t="s">
        <v>2833</v>
      </c>
      <c r="G165" s="781"/>
      <c r="H165" s="110"/>
      <c r="I165" s="110"/>
      <c r="J165" s="714"/>
      <c r="K165" s="1"/>
      <c r="L165" s="1"/>
      <c r="M165" s="1"/>
      <c r="N165" s="1"/>
      <c r="O165" s="1"/>
      <c r="P165" s="1"/>
      <c r="Q165" s="1"/>
      <c r="R165" s="1"/>
      <c r="S165" s="1"/>
      <c r="T165" s="1"/>
      <c r="U165" s="1"/>
      <c r="V165" s="1"/>
      <c r="W165" s="1"/>
      <c r="X165" s="1"/>
      <c r="Y165" s="1"/>
      <c r="Z165" s="1"/>
    </row>
    <row r="166" spans="1:26" ht="63" hidden="1">
      <c r="A166" s="727" t="s">
        <v>504</v>
      </c>
      <c r="B166" s="437" t="s">
        <v>505</v>
      </c>
      <c r="C166" s="308"/>
      <c r="D166" s="446"/>
      <c r="E166" s="490"/>
      <c r="F166" s="441"/>
      <c r="G166" s="781"/>
      <c r="H166" s="110"/>
      <c r="I166" s="110"/>
      <c r="J166" s="714"/>
      <c r="K166" s="1"/>
      <c r="L166" s="1"/>
      <c r="M166" s="1"/>
      <c r="N166" s="1"/>
      <c r="O166" s="1"/>
      <c r="P166" s="1"/>
      <c r="Q166" s="1"/>
      <c r="R166" s="1"/>
      <c r="S166" s="1"/>
      <c r="T166" s="1"/>
      <c r="U166" s="1"/>
      <c r="V166" s="1"/>
      <c r="W166" s="1"/>
      <c r="X166" s="1"/>
      <c r="Y166" s="1"/>
      <c r="Z166" s="1"/>
    </row>
    <row r="167" spans="1:26" ht="47.25">
      <c r="A167" s="704" t="s">
        <v>507</v>
      </c>
      <c r="B167" s="437" t="s">
        <v>508</v>
      </c>
      <c r="C167" s="342" t="s">
        <v>526</v>
      </c>
      <c r="D167" s="446">
        <v>0</v>
      </c>
      <c r="E167" s="490" t="s">
        <v>510</v>
      </c>
      <c r="F167" s="308" t="s">
        <v>2835</v>
      </c>
      <c r="G167" s="781"/>
      <c r="H167" s="110"/>
      <c r="I167" s="110"/>
      <c r="J167" s="714"/>
      <c r="K167" s="1"/>
      <c r="L167" s="1"/>
      <c r="M167" s="1"/>
      <c r="N167" s="1"/>
      <c r="O167" s="1"/>
      <c r="P167" s="1"/>
      <c r="Q167" s="1"/>
      <c r="R167" s="1"/>
      <c r="S167" s="1"/>
      <c r="T167" s="1"/>
      <c r="U167" s="1"/>
      <c r="V167" s="1"/>
      <c r="W167" s="1"/>
      <c r="X167" s="1"/>
      <c r="Y167" s="1"/>
      <c r="Z167" s="1"/>
    </row>
    <row r="168" spans="1:26" ht="47.25">
      <c r="A168" s="704" t="s">
        <v>512</v>
      </c>
      <c r="B168" s="437" t="s">
        <v>513</v>
      </c>
      <c r="C168" s="308" t="s">
        <v>2837</v>
      </c>
      <c r="D168" s="446">
        <v>0</v>
      </c>
      <c r="E168" s="490" t="s">
        <v>264</v>
      </c>
      <c r="F168" s="441"/>
      <c r="G168" s="781"/>
      <c r="H168" s="110"/>
      <c r="I168" s="110"/>
      <c r="J168" s="714"/>
      <c r="K168" s="1"/>
      <c r="L168" s="1"/>
      <c r="M168" s="1"/>
      <c r="N168" s="1"/>
      <c r="O168" s="1"/>
      <c r="P168" s="1"/>
      <c r="Q168" s="1"/>
      <c r="R168" s="1"/>
      <c r="S168" s="1"/>
      <c r="T168" s="1"/>
      <c r="U168" s="1"/>
      <c r="V168" s="1"/>
      <c r="W168" s="1"/>
      <c r="X168" s="1"/>
      <c r="Y168" s="1"/>
      <c r="Z168" s="1"/>
    </row>
    <row r="169" spans="1:26" ht="15.75">
      <c r="A169" s="704"/>
      <c r="B169" s="437"/>
      <c r="C169" s="342" t="s">
        <v>2718</v>
      </c>
      <c r="D169" s="446">
        <v>0</v>
      </c>
      <c r="E169" s="490" t="s">
        <v>63</v>
      </c>
      <c r="F169" s="441"/>
      <c r="G169" s="781"/>
      <c r="H169" s="110"/>
      <c r="I169" s="110"/>
      <c r="J169" s="714"/>
      <c r="K169" s="1"/>
      <c r="L169" s="1"/>
      <c r="M169" s="1"/>
      <c r="N169" s="1"/>
      <c r="O169" s="1"/>
      <c r="P169" s="1"/>
      <c r="Q169" s="1"/>
      <c r="R169" s="1"/>
      <c r="S169" s="1"/>
      <c r="T169" s="1"/>
      <c r="U169" s="1"/>
      <c r="V169" s="1"/>
      <c r="W169" s="1"/>
      <c r="X169" s="1"/>
      <c r="Y169" s="1"/>
      <c r="Z169" s="1"/>
    </row>
    <row r="170" spans="1:26" ht="31.5">
      <c r="A170" s="704" t="s">
        <v>528</v>
      </c>
      <c r="B170" s="437" t="s">
        <v>529</v>
      </c>
      <c r="C170" s="342" t="s">
        <v>2720</v>
      </c>
      <c r="D170" s="446">
        <v>0</v>
      </c>
      <c r="E170" s="490" t="s">
        <v>63</v>
      </c>
      <c r="F170" s="441"/>
      <c r="G170" s="781"/>
      <c r="H170" s="110"/>
      <c r="I170" s="110"/>
      <c r="J170" s="714"/>
      <c r="K170" s="1"/>
      <c r="L170" s="1"/>
      <c r="M170" s="1"/>
      <c r="N170" s="1"/>
      <c r="O170" s="1"/>
      <c r="P170" s="1"/>
      <c r="Q170" s="1"/>
      <c r="R170" s="1"/>
      <c r="S170" s="1"/>
      <c r="T170" s="1"/>
      <c r="U170" s="1"/>
      <c r="V170" s="1"/>
      <c r="W170" s="1"/>
      <c r="X170" s="1"/>
      <c r="Y170" s="1"/>
      <c r="Z170" s="1"/>
    </row>
    <row r="171" spans="1:26" ht="15.75">
      <c r="A171" s="704"/>
      <c r="B171" s="437"/>
      <c r="C171" s="487" t="s">
        <v>2723</v>
      </c>
      <c r="D171" s="446">
        <v>0</v>
      </c>
      <c r="E171" s="490" t="s">
        <v>63</v>
      </c>
      <c r="F171" s="441"/>
      <c r="G171" s="781"/>
      <c r="H171" s="110"/>
      <c r="I171" s="110"/>
      <c r="J171" s="714"/>
      <c r="K171" s="1"/>
      <c r="L171" s="1"/>
      <c r="M171" s="1"/>
      <c r="N171" s="1"/>
      <c r="O171" s="1"/>
      <c r="P171" s="1"/>
      <c r="Q171" s="1"/>
      <c r="R171" s="1"/>
      <c r="S171" s="1"/>
      <c r="T171" s="1"/>
      <c r="U171" s="1"/>
      <c r="V171" s="1"/>
      <c r="W171" s="1"/>
      <c r="X171" s="1"/>
      <c r="Y171" s="1"/>
      <c r="Z171" s="1"/>
    </row>
    <row r="172" spans="1:26">
      <c r="A172" s="704" t="s">
        <v>551</v>
      </c>
      <c r="B172" s="1210" t="s">
        <v>552</v>
      </c>
      <c r="C172" s="1049"/>
      <c r="D172" s="1049"/>
      <c r="E172" s="1049"/>
      <c r="F172" s="1049"/>
      <c r="G172" s="1049"/>
      <c r="H172" s="110">
        <f>SUM(D173:D183)</f>
        <v>0</v>
      </c>
      <c r="I172" s="110">
        <f>COUNT(D173:D183)*2</f>
        <v>22</v>
      </c>
      <c r="J172" s="714"/>
      <c r="K172" s="1"/>
      <c r="L172" s="1"/>
      <c r="M172" s="1"/>
      <c r="N172" s="1"/>
      <c r="O172" s="1"/>
      <c r="P172" s="1"/>
      <c r="Q172" s="1"/>
      <c r="R172" s="1"/>
      <c r="S172" s="1"/>
      <c r="T172" s="1"/>
      <c r="U172" s="1"/>
      <c r="V172" s="1"/>
      <c r="W172" s="1"/>
      <c r="X172" s="1"/>
      <c r="Y172" s="1"/>
      <c r="Z172" s="1"/>
    </row>
    <row r="173" spans="1:26" ht="47.25">
      <c r="A173" s="704" t="s">
        <v>555</v>
      </c>
      <c r="B173" s="437" t="s">
        <v>556</v>
      </c>
      <c r="C173" s="308" t="s">
        <v>2849</v>
      </c>
      <c r="D173" s="446">
        <v>0</v>
      </c>
      <c r="E173" s="490" t="s">
        <v>558</v>
      </c>
      <c r="F173" s="565" t="s">
        <v>2850</v>
      </c>
      <c r="G173" s="781"/>
      <c r="H173" s="110"/>
      <c r="I173" s="110"/>
      <c r="J173" s="714"/>
      <c r="K173" s="1"/>
      <c r="L173" s="1"/>
      <c r="M173" s="1"/>
      <c r="N173" s="1"/>
      <c r="O173" s="1"/>
      <c r="P173" s="1"/>
      <c r="Q173" s="1"/>
      <c r="R173" s="1"/>
      <c r="S173" s="1"/>
      <c r="T173" s="1"/>
      <c r="U173" s="1"/>
      <c r="V173" s="1"/>
      <c r="W173" s="1"/>
      <c r="X173" s="1"/>
      <c r="Y173" s="1"/>
      <c r="Z173" s="1"/>
    </row>
    <row r="174" spans="1:26" ht="30">
      <c r="A174" s="704"/>
      <c r="B174" s="437"/>
      <c r="C174" s="308" t="s">
        <v>2851</v>
      </c>
      <c r="D174" s="446">
        <v>0</v>
      </c>
      <c r="E174" s="490" t="s">
        <v>558</v>
      </c>
      <c r="F174" s="565" t="s">
        <v>2850</v>
      </c>
      <c r="G174" s="781"/>
      <c r="H174" s="110"/>
      <c r="I174" s="110"/>
      <c r="J174" s="714"/>
      <c r="K174" s="1"/>
      <c r="L174" s="1"/>
      <c r="M174" s="1"/>
      <c r="N174" s="1"/>
      <c r="O174" s="1"/>
      <c r="P174" s="1"/>
      <c r="Q174" s="1"/>
      <c r="R174" s="1"/>
      <c r="S174" s="1"/>
      <c r="T174" s="1"/>
      <c r="U174" s="1"/>
      <c r="V174" s="1"/>
      <c r="W174" s="1"/>
      <c r="X174" s="1"/>
      <c r="Y174" s="1"/>
      <c r="Z174" s="1"/>
    </row>
    <row r="175" spans="1:26" ht="15.75">
      <c r="A175" s="704"/>
      <c r="B175" s="437"/>
      <c r="C175" s="308" t="s">
        <v>2852</v>
      </c>
      <c r="D175" s="446">
        <v>0</v>
      </c>
      <c r="E175" s="490" t="s">
        <v>558</v>
      </c>
      <c r="F175" s="565" t="s">
        <v>2850</v>
      </c>
      <c r="G175" s="781"/>
      <c r="H175" s="110"/>
      <c r="I175" s="110"/>
      <c r="J175" s="714"/>
      <c r="K175" s="1"/>
      <c r="L175" s="1"/>
      <c r="M175" s="1"/>
      <c r="N175" s="1"/>
      <c r="O175" s="1"/>
      <c r="P175" s="1"/>
      <c r="Q175" s="1"/>
      <c r="R175" s="1"/>
      <c r="S175" s="1"/>
      <c r="T175" s="1"/>
      <c r="U175" s="1"/>
      <c r="V175" s="1"/>
      <c r="W175" s="1"/>
      <c r="X175" s="1"/>
      <c r="Y175" s="1"/>
      <c r="Z175" s="1"/>
    </row>
    <row r="176" spans="1:26" ht="15.75">
      <c r="A176" s="704"/>
      <c r="B176" s="437"/>
      <c r="C176" s="342" t="s">
        <v>2853</v>
      </c>
      <c r="D176" s="446">
        <v>0</v>
      </c>
      <c r="E176" s="490" t="s">
        <v>558</v>
      </c>
      <c r="F176" s="565" t="s">
        <v>2850</v>
      </c>
      <c r="G176" s="781"/>
      <c r="H176" s="110"/>
      <c r="I176" s="110"/>
      <c r="J176" s="714"/>
      <c r="K176" s="1"/>
      <c r="L176" s="1"/>
      <c r="M176" s="1"/>
      <c r="N176" s="1"/>
      <c r="O176" s="1"/>
      <c r="P176" s="1"/>
      <c r="Q176" s="1"/>
      <c r="R176" s="1"/>
      <c r="S176" s="1"/>
      <c r="T176" s="1"/>
      <c r="U176" s="1"/>
      <c r="V176" s="1"/>
      <c r="W176" s="1"/>
      <c r="X176" s="1"/>
      <c r="Y176" s="1"/>
      <c r="Z176" s="1"/>
    </row>
    <row r="177" spans="1:26" ht="15.75">
      <c r="A177" s="704"/>
      <c r="B177" s="437"/>
      <c r="C177" s="823" t="s">
        <v>5444</v>
      </c>
      <c r="D177" s="545">
        <v>0</v>
      </c>
      <c r="E177" s="723" t="s">
        <v>558</v>
      </c>
      <c r="F177" s="709" t="s">
        <v>2850</v>
      </c>
      <c r="G177" s="781"/>
      <c r="H177" s="110"/>
      <c r="I177" s="110"/>
      <c r="J177" s="714"/>
      <c r="K177" s="1"/>
      <c r="L177" s="1"/>
      <c r="M177" s="1"/>
      <c r="N177" s="1"/>
      <c r="O177" s="1"/>
      <c r="P177" s="1"/>
      <c r="Q177" s="1"/>
      <c r="R177" s="1"/>
      <c r="S177" s="1"/>
      <c r="T177" s="1"/>
      <c r="U177" s="1"/>
      <c r="V177" s="1"/>
      <c r="W177" s="1"/>
      <c r="X177" s="1"/>
      <c r="Y177" s="1"/>
      <c r="Z177" s="1"/>
    </row>
    <row r="178" spans="1:26" ht="30">
      <c r="A178" s="704"/>
      <c r="B178" s="437"/>
      <c r="C178" s="823" t="s">
        <v>5445</v>
      </c>
      <c r="D178" s="545">
        <v>0</v>
      </c>
      <c r="E178" s="723" t="s">
        <v>558</v>
      </c>
      <c r="F178" s="709" t="s">
        <v>2850</v>
      </c>
      <c r="G178" s="781"/>
      <c r="H178" s="110"/>
      <c r="I178" s="110"/>
      <c r="J178" s="714"/>
      <c r="K178" s="1"/>
      <c r="L178" s="1"/>
      <c r="M178" s="1"/>
      <c r="N178" s="1"/>
      <c r="O178" s="1"/>
      <c r="P178" s="1"/>
      <c r="Q178" s="1"/>
      <c r="R178" s="1"/>
      <c r="S178" s="1"/>
      <c r="T178" s="1"/>
      <c r="U178" s="1"/>
      <c r="V178" s="1"/>
      <c r="W178" s="1"/>
      <c r="X178" s="1"/>
      <c r="Y178" s="1"/>
      <c r="Z178" s="1"/>
    </row>
    <row r="179" spans="1:26" ht="15.75">
      <c r="A179" s="704"/>
      <c r="B179" s="437"/>
      <c r="C179" s="827" t="s">
        <v>2855</v>
      </c>
      <c r="D179" s="545">
        <v>0</v>
      </c>
      <c r="E179" s="844" t="s">
        <v>558</v>
      </c>
      <c r="F179" s="821"/>
      <c r="G179" s="781"/>
      <c r="H179" s="110"/>
      <c r="I179" s="110"/>
      <c r="J179" s="714"/>
      <c r="K179" s="1"/>
      <c r="L179" s="1"/>
      <c r="M179" s="1"/>
      <c r="N179" s="1"/>
      <c r="O179" s="1"/>
      <c r="P179" s="1"/>
      <c r="Q179" s="1"/>
      <c r="R179" s="1"/>
      <c r="S179" s="1"/>
      <c r="T179" s="1"/>
      <c r="U179" s="1"/>
      <c r="V179" s="1"/>
      <c r="W179" s="1"/>
      <c r="X179" s="1"/>
      <c r="Y179" s="1"/>
      <c r="Z179" s="1"/>
    </row>
    <row r="180" spans="1:26" ht="15.75">
      <c r="A180" s="704"/>
      <c r="B180" s="437"/>
      <c r="C180" s="827" t="s">
        <v>2737</v>
      </c>
      <c r="D180" s="545">
        <v>0</v>
      </c>
      <c r="E180" s="844" t="s">
        <v>558</v>
      </c>
      <c r="F180" s="821" t="s">
        <v>2857</v>
      </c>
      <c r="G180" s="781"/>
      <c r="H180" s="110"/>
      <c r="I180" s="110"/>
      <c r="J180" s="714"/>
      <c r="K180" s="1"/>
      <c r="L180" s="1"/>
      <c r="M180" s="1"/>
      <c r="N180" s="1"/>
      <c r="O180" s="1"/>
      <c r="P180" s="1"/>
      <c r="Q180" s="1"/>
      <c r="R180" s="1"/>
      <c r="S180" s="1"/>
      <c r="T180" s="1"/>
      <c r="U180" s="1"/>
      <c r="V180" s="1"/>
      <c r="W180" s="1"/>
      <c r="X180" s="1"/>
      <c r="Y180" s="1"/>
      <c r="Z180" s="1"/>
    </row>
    <row r="181" spans="1:26" ht="15.75">
      <c r="A181" s="704"/>
      <c r="B181" s="437"/>
      <c r="C181" s="721" t="s">
        <v>5446</v>
      </c>
      <c r="D181" s="545">
        <v>0</v>
      </c>
      <c r="E181" s="723" t="s">
        <v>558</v>
      </c>
      <c r="F181" s="709" t="s">
        <v>5447</v>
      </c>
      <c r="G181" s="781"/>
      <c r="H181" s="110"/>
      <c r="I181" s="110"/>
      <c r="J181" s="714"/>
      <c r="K181" s="1"/>
      <c r="L181" s="1"/>
      <c r="M181" s="1"/>
      <c r="N181" s="1"/>
      <c r="O181" s="1"/>
      <c r="P181" s="1"/>
      <c r="Q181" s="1"/>
      <c r="R181" s="1"/>
      <c r="S181" s="1"/>
      <c r="T181" s="1"/>
      <c r="U181" s="1"/>
      <c r="V181" s="1"/>
      <c r="W181" s="1"/>
      <c r="X181" s="1"/>
      <c r="Y181" s="1"/>
      <c r="Z181" s="1"/>
    </row>
    <row r="182" spans="1:26" ht="47.25">
      <c r="A182" s="704" t="s">
        <v>562</v>
      </c>
      <c r="B182" s="437" t="s">
        <v>563</v>
      </c>
      <c r="C182" s="827" t="s">
        <v>2858</v>
      </c>
      <c r="D182" s="545">
        <v>0</v>
      </c>
      <c r="E182" s="844" t="s">
        <v>558</v>
      </c>
      <c r="F182" s="826" t="s">
        <v>2859</v>
      </c>
      <c r="G182" s="781"/>
      <c r="H182" s="110"/>
      <c r="I182" s="110"/>
      <c r="J182" s="714"/>
      <c r="K182" s="1"/>
      <c r="L182" s="1"/>
      <c r="M182" s="1"/>
      <c r="N182" s="1"/>
      <c r="O182" s="1"/>
      <c r="P182" s="1"/>
      <c r="Q182" s="1"/>
      <c r="R182" s="1"/>
      <c r="S182" s="1"/>
      <c r="T182" s="1"/>
      <c r="U182" s="1"/>
      <c r="V182" s="1"/>
      <c r="W182" s="1"/>
      <c r="X182" s="1"/>
      <c r="Y182" s="1"/>
      <c r="Z182" s="1"/>
    </row>
    <row r="183" spans="1:26" ht="63">
      <c r="A183" s="704" t="s">
        <v>567</v>
      </c>
      <c r="B183" s="496" t="s">
        <v>568</v>
      </c>
      <c r="C183" s="827" t="s">
        <v>2861</v>
      </c>
      <c r="D183" s="545">
        <v>0</v>
      </c>
      <c r="E183" s="844" t="s">
        <v>558</v>
      </c>
      <c r="F183" s="826"/>
      <c r="G183" s="781"/>
      <c r="H183" s="110"/>
      <c r="I183" s="110"/>
      <c r="J183" s="714"/>
      <c r="K183" s="1"/>
      <c r="L183" s="1"/>
      <c r="M183" s="1"/>
      <c r="N183" s="1"/>
      <c r="O183" s="1"/>
      <c r="P183" s="1"/>
      <c r="Q183" s="1"/>
      <c r="R183" s="1"/>
      <c r="S183" s="1"/>
      <c r="T183" s="1"/>
      <c r="U183" s="1"/>
      <c r="V183" s="1"/>
      <c r="W183" s="1"/>
      <c r="X183" s="1"/>
      <c r="Y183" s="1"/>
      <c r="Z183" s="1"/>
    </row>
    <row r="184" spans="1:26">
      <c r="A184" s="704" t="s">
        <v>570</v>
      </c>
      <c r="B184" s="1210" t="s">
        <v>571</v>
      </c>
      <c r="C184" s="1049"/>
      <c r="D184" s="1049"/>
      <c r="E184" s="1049"/>
      <c r="F184" s="1049"/>
      <c r="G184" s="1049"/>
      <c r="H184" s="110">
        <f>SUM(D185:D201)</f>
        <v>0</v>
      </c>
      <c r="I184" s="110">
        <f>COUNT(D185:D201)*2</f>
        <v>34</v>
      </c>
      <c r="J184" s="714"/>
      <c r="K184" s="1"/>
      <c r="L184" s="1"/>
      <c r="M184" s="1"/>
      <c r="N184" s="1"/>
      <c r="O184" s="1"/>
      <c r="P184" s="1"/>
      <c r="Q184" s="1"/>
      <c r="R184" s="1"/>
      <c r="S184" s="1"/>
      <c r="T184" s="1"/>
      <c r="U184" s="1"/>
      <c r="V184" s="1"/>
      <c r="W184" s="1"/>
      <c r="X184" s="1"/>
      <c r="Y184" s="1"/>
      <c r="Z184" s="1"/>
    </row>
    <row r="185" spans="1:26" ht="63">
      <c r="A185" s="704" t="s">
        <v>574</v>
      </c>
      <c r="B185" s="437" t="s">
        <v>575</v>
      </c>
      <c r="C185" s="484" t="s">
        <v>576</v>
      </c>
      <c r="D185" s="446">
        <v>0</v>
      </c>
      <c r="E185" s="497" t="s">
        <v>183</v>
      </c>
      <c r="F185" s="342" t="s">
        <v>2865</v>
      </c>
      <c r="G185" s="781"/>
      <c r="H185" s="110"/>
      <c r="I185" s="110"/>
      <c r="J185" s="714"/>
      <c r="K185" s="1"/>
      <c r="L185" s="1"/>
      <c r="M185" s="1"/>
      <c r="N185" s="1"/>
      <c r="O185" s="1"/>
      <c r="P185" s="1"/>
      <c r="Q185" s="1"/>
      <c r="R185" s="1"/>
      <c r="S185" s="1"/>
      <c r="T185" s="1"/>
      <c r="U185" s="1"/>
      <c r="V185" s="1"/>
      <c r="W185" s="1"/>
      <c r="X185" s="1"/>
      <c r="Y185" s="1"/>
      <c r="Z185" s="1"/>
    </row>
    <row r="186" spans="1:26" ht="63">
      <c r="A186" s="704" t="s">
        <v>579</v>
      </c>
      <c r="B186" s="437" t="s">
        <v>580</v>
      </c>
      <c r="C186" s="437" t="s">
        <v>2867</v>
      </c>
      <c r="D186" s="446">
        <v>0</v>
      </c>
      <c r="E186" s="497" t="s">
        <v>183</v>
      </c>
      <c r="F186" s="342" t="s">
        <v>2868</v>
      </c>
      <c r="G186" s="781"/>
      <c r="H186" s="110"/>
      <c r="I186" s="110"/>
      <c r="J186" s="714"/>
      <c r="K186" s="1"/>
      <c r="L186" s="1"/>
      <c r="M186" s="1"/>
      <c r="N186" s="1"/>
      <c r="O186" s="1"/>
      <c r="P186" s="1"/>
      <c r="Q186" s="1"/>
      <c r="R186" s="1"/>
      <c r="S186" s="1"/>
      <c r="T186" s="1"/>
      <c r="U186" s="1"/>
      <c r="V186" s="1"/>
      <c r="W186" s="1"/>
      <c r="X186" s="1"/>
      <c r="Y186" s="1"/>
      <c r="Z186" s="1"/>
    </row>
    <row r="187" spans="1:26" ht="31.5">
      <c r="A187" s="704"/>
      <c r="B187" s="437"/>
      <c r="C187" s="437" t="s">
        <v>2869</v>
      </c>
      <c r="D187" s="446">
        <v>0</v>
      </c>
      <c r="E187" s="497" t="s">
        <v>183</v>
      </c>
      <c r="F187" s="342"/>
      <c r="G187" s="781"/>
      <c r="H187" s="110"/>
      <c r="I187" s="110"/>
      <c r="J187" s="714"/>
      <c r="K187" s="1"/>
      <c r="L187" s="1"/>
      <c r="M187" s="1"/>
      <c r="N187" s="1"/>
      <c r="O187" s="1"/>
      <c r="P187" s="1"/>
      <c r="Q187" s="1"/>
      <c r="R187" s="1"/>
      <c r="S187" s="1"/>
      <c r="T187" s="1"/>
      <c r="U187" s="1"/>
      <c r="V187" s="1"/>
      <c r="W187" s="1"/>
      <c r="X187" s="1"/>
      <c r="Y187" s="1"/>
      <c r="Z187" s="1"/>
    </row>
    <row r="188" spans="1:26" ht="31.5">
      <c r="A188" s="704"/>
      <c r="B188" s="437"/>
      <c r="C188" s="437" t="s">
        <v>2870</v>
      </c>
      <c r="D188" s="446">
        <v>0</v>
      </c>
      <c r="E188" s="497" t="s">
        <v>183</v>
      </c>
      <c r="F188" s="342"/>
      <c r="G188" s="781"/>
      <c r="H188" s="110"/>
      <c r="I188" s="110"/>
      <c r="J188" s="714"/>
      <c r="K188" s="1"/>
      <c r="L188" s="1"/>
      <c r="M188" s="1"/>
      <c r="N188" s="1"/>
      <c r="O188" s="1"/>
      <c r="P188" s="1"/>
      <c r="Q188" s="1"/>
      <c r="R188" s="1"/>
      <c r="S188" s="1"/>
      <c r="T188" s="1"/>
      <c r="U188" s="1"/>
      <c r="V188" s="1"/>
      <c r="W188" s="1"/>
      <c r="X188" s="1"/>
      <c r="Y188" s="1"/>
      <c r="Z188" s="1"/>
    </row>
    <row r="189" spans="1:26" ht="15.75">
      <c r="A189" s="704"/>
      <c r="B189" s="437"/>
      <c r="C189" s="437" t="s">
        <v>2871</v>
      </c>
      <c r="D189" s="446">
        <v>0</v>
      </c>
      <c r="E189" s="497" t="s">
        <v>183</v>
      </c>
      <c r="F189" s="342"/>
      <c r="G189" s="781"/>
      <c r="H189" s="110"/>
      <c r="I189" s="110"/>
      <c r="J189" s="714"/>
      <c r="K189" s="1"/>
      <c r="L189" s="1"/>
      <c r="M189" s="1"/>
      <c r="N189" s="1"/>
      <c r="O189" s="1"/>
      <c r="P189" s="1"/>
      <c r="Q189" s="1"/>
      <c r="R189" s="1"/>
      <c r="S189" s="1"/>
      <c r="T189" s="1"/>
      <c r="U189" s="1"/>
      <c r="V189" s="1"/>
      <c r="W189" s="1"/>
      <c r="X189" s="1"/>
      <c r="Y189" s="1"/>
      <c r="Z189" s="1"/>
    </row>
    <row r="190" spans="1:26" ht="15.75">
      <c r="A190" s="704"/>
      <c r="B190" s="437"/>
      <c r="C190" s="437" t="s">
        <v>2872</v>
      </c>
      <c r="D190" s="446">
        <v>0</v>
      </c>
      <c r="E190" s="497" t="s">
        <v>183</v>
      </c>
      <c r="F190" s="342"/>
      <c r="G190" s="781"/>
      <c r="H190" s="110"/>
      <c r="I190" s="110"/>
      <c r="J190" s="714"/>
      <c r="K190" s="1"/>
      <c r="L190" s="1"/>
      <c r="M190" s="1"/>
      <c r="N190" s="1"/>
      <c r="O190" s="1"/>
      <c r="P190" s="1"/>
      <c r="Q190" s="1"/>
      <c r="R190" s="1"/>
      <c r="S190" s="1"/>
      <c r="T190" s="1"/>
      <c r="U190" s="1"/>
      <c r="V190" s="1"/>
      <c r="W190" s="1"/>
      <c r="X190" s="1"/>
      <c r="Y190" s="1"/>
      <c r="Z190" s="1"/>
    </row>
    <row r="191" spans="1:26" ht="15.75">
      <c r="A191" s="704"/>
      <c r="B191" s="437"/>
      <c r="C191" s="437" t="s">
        <v>2873</v>
      </c>
      <c r="D191" s="446">
        <v>0</v>
      </c>
      <c r="E191" s="497" t="s">
        <v>183</v>
      </c>
      <c r="F191" s="342"/>
      <c r="G191" s="781"/>
      <c r="H191" s="110"/>
      <c r="I191" s="110"/>
      <c r="J191" s="714"/>
      <c r="K191" s="1"/>
      <c r="L191" s="1"/>
      <c r="M191" s="1"/>
      <c r="N191" s="1"/>
      <c r="O191" s="1"/>
      <c r="P191" s="1"/>
      <c r="Q191" s="1"/>
      <c r="R191" s="1"/>
      <c r="S191" s="1"/>
      <c r="T191" s="1"/>
      <c r="U191" s="1"/>
      <c r="V191" s="1"/>
      <c r="W191" s="1"/>
      <c r="X191" s="1"/>
      <c r="Y191" s="1"/>
      <c r="Z191" s="1"/>
    </row>
    <row r="192" spans="1:26" ht="15.75">
      <c r="A192" s="704"/>
      <c r="B192" s="437"/>
      <c r="C192" s="437" t="s">
        <v>2874</v>
      </c>
      <c r="D192" s="446">
        <v>0</v>
      </c>
      <c r="E192" s="497" t="s">
        <v>183</v>
      </c>
      <c r="F192" s="342"/>
      <c r="G192" s="781"/>
      <c r="H192" s="110"/>
      <c r="I192" s="110"/>
      <c r="J192" s="714"/>
      <c r="K192" s="1"/>
      <c r="L192" s="1"/>
      <c r="M192" s="1"/>
      <c r="N192" s="1"/>
      <c r="O192" s="1"/>
      <c r="P192" s="1"/>
      <c r="Q192" s="1"/>
      <c r="R192" s="1"/>
      <c r="S192" s="1"/>
      <c r="T192" s="1"/>
      <c r="U192" s="1"/>
      <c r="V192" s="1"/>
      <c r="W192" s="1"/>
      <c r="X192" s="1"/>
      <c r="Y192" s="1"/>
      <c r="Z192" s="1"/>
    </row>
    <row r="193" spans="1:26" ht="63">
      <c r="A193" s="704" t="s">
        <v>584</v>
      </c>
      <c r="B193" s="437" t="s">
        <v>585</v>
      </c>
      <c r="C193" s="484" t="s">
        <v>1986</v>
      </c>
      <c r="D193" s="446">
        <v>0</v>
      </c>
      <c r="E193" s="497" t="s">
        <v>183</v>
      </c>
      <c r="F193" s="487" t="s">
        <v>1988</v>
      </c>
      <c r="G193" s="781"/>
      <c r="H193" s="110"/>
      <c r="I193" s="110"/>
      <c r="J193" s="714"/>
      <c r="K193" s="1"/>
      <c r="L193" s="1"/>
      <c r="M193" s="1"/>
      <c r="N193" s="1"/>
      <c r="O193" s="1"/>
      <c r="P193" s="1"/>
      <c r="Q193" s="1"/>
      <c r="R193" s="1"/>
      <c r="S193" s="1"/>
      <c r="T193" s="1"/>
      <c r="U193" s="1"/>
      <c r="V193" s="1"/>
      <c r="W193" s="1"/>
      <c r="X193" s="1"/>
      <c r="Y193" s="1"/>
      <c r="Z193" s="1"/>
    </row>
    <row r="194" spans="1:26" ht="78.75">
      <c r="A194" s="704" t="s">
        <v>589</v>
      </c>
      <c r="B194" s="437" t="s">
        <v>590</v>
      </c>
      <c r="C194" s="342" t="s">
        <v>2750</v>
      </c>
      <c r="D194" s="446">
        <v>0</v>
      </c>
      <c r="E194" s="497" t="s">
        <v>183</v>
      </c>
      <c r="F194" s="342" t="s">
        <v>2877</v>
      </c>
      <c r="G194" s="781"/>
      <c r="H194" s="110"/>
      <c r="I194" s="110"/>
      <c r="J194" s="714"/>
      <c r="K194" s="1"/>
      <c r="L194" s="1"/>
      <c r="M194" s="1"/>
      <c r="N194" s="1"/>
      <c r="O194" s="1"/>
      <c r="P194" s="1"/>
      <c r="Q194" s="1"/>
      <c r="R194" s="1"/>
      <c r="S194" s="1"/>
      <c r="T194" s="1"/>
      <c r="U194" s="1"/>
      <c r="V194" s="1"/>
      <c r="W194" s="1"/>
      <c r="X194" s="1"/>
      <c r="Y194" s="1"/>
      <c r="Z194" s="1"/>
    </row>
    <row r="195" spans="1:26" ht="45">
      <c r="A195" s="704" t="s">
        <v>591</v>
      </c>
      <c r="B195" s="437" t="s">
        <v>592</v>
      </c>
      <c r="C195" s="484" t="s">
        <v>593</v>
      </c>
      <c r="D195" s="446">
        <v>0</v>
      </c>
      <c r="E195" s="497" t="s">
        <v>183</v>
      </c>
      <c r="F195" s="489" t="s">
        <v>1989</v>
      </c>
      <c r="G195" s="781"/>
      <c r="H195" s="110"/>
      <c r="I195" s="110"/>
      <c r="J195" s="714"/>
      <c r="K195" s="1"/>
      <c r="L195" s="1"/>
      <c r="M195" s="1"/>
      <c r="N195" s="1"/>
      <c r="O195" s="1"/>
      <c r="P195" s="1"/>
      <c r="Q195" s="1"/>
      <c r="R195" s="1"/>
      <c r="S195" s="1"/>
      <c r="T195" s="1"/>
      <c r="U195" s="1"/>
      <c r="V195" s="1"/>
      <c r="W195" s="1"/>
      <c r="X195" s="1"/>
      <c r="Y195" s="1"/>
      <c r="Z195" s="1"/>
    </row>
    <row r="196" spans="1:26" ht="60">
      <c r="A196" s="704" t="s">
        <v>595</v>
      </c>
      <c r="B196" s="437" t="s">
        <v>596</v>
      </c>
      <c r="C196" s="484" t="s">
        <v>597</v>
      </c>
      <c r="D196" s="446">
        <v>0</v>
      </c>
      <c r="E196" s="497" t="s">
        <v>183</v>
      </c>
      <c r="F196" s="489" t="s">
        <v>2752</v>
      </c>
      <c r="G196" s="781"/>
      <c r="H196" s="110"/>
      <c r="I196" s="110"/>
      <c r="J196" s="714"/>
      <c r="K196" s="1"/>
      <c r="L196" s="1"/>
      <c r="M196" s="1"/>
      <c r="N196" s="1"/>
      <c r="O196" s="1"/>
      <c r="P196" s="1"/>
      <c r="Q196" s="1"/>
      <c r="R196" s="1"/>
      <c r="S196" s="1"/>
      <c r="T196" s="1"/>
      <c r="U196" s="1"/>
      <c r="V196" s="1"/>
      <c r="W196" s="1"/>
      <c r="X196" s="1"/>
      <c r="Y196" s="1"/>
      <c r="Z196" s="1"/>
    </row>
    <row r="197" spans="1:26" ht="31.5">
      <c r="A197" s="704"/>
      <c r="B197" s="437"/>
      <c r="C197" s="484" t="s">
        <v>600</v>
      </c>
      <c r="D197" s="446">
        <v>0</v>
      </c>
      <c r="E197" s="497" t="s">
        <v>183</v>
      </c>
      <c r="F197" s="489" t="s">
        <v>2882</v>
      </c>
      <c r="G197" s="781"/>
      <c r="H197" s="110"/>
      <c r="I197" s="110"/>
      <c r="J197" s="714"/>
      <c r="K197" s="1"/>
      <c r="L197" s="1"/>
      <c r="M197" s="1"/>
      <c r="N197" s="1"/>
      <c r="O197" s="1"/>
      <c r="P197" s="1"/>
      <c r="Q197" s="1"/>
      <c r="R197" s="1"/>
      <c r="S197" s="1"/>
      <c r="T197" s="1"/>
      <c r="U197" s="1"/>
      <c r="V197" s="1"/>
      <c r="W197" s="1"/>
      <c r="X197" s="1"/>
      <c r="Y197" s="1"/>
      <c r="Z197" s="1"/>
    </row>
    <row r="198" spans="1:26" ht="63">
      <c r="A198" s="704" t="s">
        <v>604</v>
      </c>
      <c r="B198" s="437" t="s">
        <v>605</v>
      </c>
      <c r="C198" s="308" t="s">
        <v>2753</v>
      </c>
      <c r="D198" s="446">
        <v>0</v>
      </c>
      <c r="E198" s="497" t="s">
        <v>183</v>
      </c>
      <c r="F198" s="441"/>
      <c r="G198" s="781"/>
      <c r="H198" s="110"/>
      <c r="I198" s="110"/>
      <c r="J198" s="714"/>
      <c r="K198" s="1"/>
      <c r="L198" s="1"/>
      <c r="M198" s="1"/>
      <c r="N198" s="1"/>
      <c r="O198" s="1"/>
      <c r="P198" s="1"/>
      <c r="Q198" s="1"/>
      <c r="R198" s="1"/>
      <c r="S198" s="1"/>
      <c r="T198" s="1"/>
      <c r="U198" s="1"/>
      <c r="V198" s="1"/>
      <c r="W198" s="1"/>
      <c r="X198" s="1"/>
      <c r="Y198" s="1"/>
      <c r="Z198" s="1"/>
    </row>
    <row r="199" spans="1:26" ht="30">
      <c r="A199" s="704"/>
      <c r="B199" s="437"/>
      <c r="C199" s="487" t="s">
        <v>2755</v>
      </c>
      <c r="D199" s="446">
        <v>0</v>
      </c>
      <c r="E199" s="497" t="s">
        <v>183</v>
      </c>
      <c r="F199" s="342" t="s">
        <v>2884</v>
      </c>
      <c r="G199" s="781"/>
      <c r="H199" s="110"/>
      <c r="I199" s="110"/>
      <c r="J199" s="714"/>
      <c r="K199" s="1"/>
      <c r="L199" s="1"/>
      <c r="M199" s="1"/>
      <c r="N199" s="1"/>
      <c r="O199" s="1"/>
      <c r="P199" s="1"/>
      <c r="Q199" s="1"/>
      <c r="R199" s="1"/>
      <c r="S199" s="1"/>
      <c r="T199" s="1"/>
      <c r="U199" s="1"/>
      <c r="V199" s="1"/>
      <c r="W199" s="1"/>
      <c r="X199" s="1"/>
      <c r="Y199" s="1"/>
      <c r="Z199" s="1"/>
    </row>
    <row r="200" spans="1:26" ht="75">
      <c r="A200" s="704"/>
      <c r="B200" s="437"/>
      <c r="C200" s="624" t="s">
        <v>2204</v>
      </c>
      <c r="D200" s="446">
        <v>0</v>
      </c>
      <c r="E200" s="497" t="s">
        <v>183</v>
      </c>
      <c r="F200" s="342" t="s">
        <v>2885</v>
      </c>
      <c r="G200" s="781"/>
      <c r="H200" s="110"/>
      <c r="I200" s="110"/>
      <c r="J200" s="714"/>
      <c r="K200" s="1"/>
      <c r="L200" s="1"/>
      <c r="M200" s="1"/>
      <c r="N200" s="1"/>
      <c r="O200" s="1"/>
      <c r="P200" s="1"/>
      <c r="Q200" s="1"/>
      <c r="R200" s="1"/>
      <c r="S200" s="1"/>
      <c r="T200" s="1"/>
      <c r="U200" s="1"/>
      <c r="V200" s="1"/>
      <c r="W200" s="1"/>
      <c r="X200" s="1"/>
      <c r="Y200" s="1"/>
      <c r="Z200" s="1"/>
    </row>
    <row r="201" spans="1:26" ht="30">
      <c r="A201" s="726"/>
      <c r="B201" s="441"/>
      <c r="C201" s="342" t="s">
        <v>2210</v>
      </c>
      <c r="D201" s="446">
        <v>0</v>
      </c>
      <c r="E201" s="497" t="s">
        <v>183</v>
      </c>
      <c r="F201" s="342" t="s">
        <v>2756</v>
      </c>
      <c r="G201" s="781"/>
      <c r="H201" s="110"/>
      <c r="I201" s="110"/>
      <c r="J201" s="714"/>
      <c r="K201" s="1"/>
      <c r="L201" s="1"/>
      <c r="M201" s="1"/>
      <c r="N201" s="1"/>
      <c r="O201" s="1"/>
      <c r="P201" s="1"/>
      <c r="Q201" s="1"/>
      <c r="R201" s="1"/>
      <c r="S201" s="1"/>
      <c r="T201" s="1"/>
      <c r="U201" s="1"/>
      <c r="V201" s="1"/>
      <c r="W201" s="1"/>
      <c r="X201" s="1"/>
      <c r="Y201" s="1"/>
      <c r="Z201" s="1"/>
    </row>
    <row r="202" spans="1:26" ht="15.75" customHeight="1">
      <c r="A202" s="768" t="s">
        <v>4476</v>
      </c>
      <c r="B202" s="1042" t="s">
        <v>5403</v>
      </c>
      <c r="C202" s="1043"/>
      <c r="D202" s="1043"/>
      <c r="E202" s="1043"/>
      <c r="F202" s="1043"/>
      <c r="G202" s="1047"/>
      <c r="H202" s="797">
        <f>SUM(D203:D227)</f>
        <v>0</v>
      </c>
      <c r="I202" s="797">
        <f>COUNT(D203:D227)*2</f>
        <v>36</v>
      </c>
      <c r="J202" s="714"/>
      <c r="K202" s="1"/>
      <c r="L202" s="1"/>
      <c r="M202" s="1"/>
      <c r="N202" s="1"/>
      <c r="O202" s="1"/>
      <c r="P202" s="1"/>
      <c r="Q202" s="1"/>
      <c r="R202" s="1"/>
      <c r="S202" s="1"/>
      <c r="T202" s="1"/>
      <c r="U202" s="1"/>
      <c r="V202" s="1"/>
      <c r="W202" s="1"/>
      <c r="X202" s="1"/>
      <c r="Y202" s="1"/>
      <c r="Z202" s="1"/>
    </row>
    <row r="203" spans="1:26" ht="120">
      <c r="A203" s="768" t="s">
        <v>4478</v>
      </c>
      <c r="B203" s="823" t="s">
        <v>4479</v>
      </c>
      <c r="C203" s="823" t="s">
        <v>4480</v>
      </c>
      <c r="D203" s="853">
        <v>0</v>
      </c>
      <c r="E203" s="723" t="s">
        <v>780</v>
      </c>
      <c r="F203" s="823" t="s">
        <v>5404</v>
      </c>
      <c r="G203" s="787"/>
      <c r="H203" s="797"/>
      <c r="I203" s="797"/>
      <c r="J203" s="714"/>
      <c r="K203" s="1"/>
      <c r="L203" s="1"/>
      <c r="M203" s="1"/>
      <c r="N203" s="1"/>
      <c r="O203" s="1"/>
      <c r="P203" s="1"/>
      <c r="Q203" s="1"/>
      <c r="R203" s="1"/>
      <c r="S203" s="1"/>
      <c r="T203" s="1"/>
      <c r="U203" s="1"/>
      <c r="V203" s="1"/>
      <c r="W203" s="1"/>
      <c r="X203" s="1"/>
      <c r="Y203" s="1"/>
      <c r="Z203" s="1"/>
    </row>
    <row r="204" spans="1:26" ht="90">
      <c r="A204" s="768" t="s">
        <v>4482</v>
      </c>
      <c r="B204" s="823" t="s">
        <v>4483</v>
      </c>
      <c r="C204" s="823" t="s">
        <v>4484</v>
      </c>
      <c r="D204" s="854">
        <v>0</v>
      </c>
      <c r="E204" s="723" t="s">
        <v>780</v>
      </c>
      <c r="F204" s="823" t="s">
        <v>4485</v>
      </c>
      <c r="G204" s="787"/>
      <c r="H204" s="797"/>
      <c r="I204" s="797"/>
      <c r="J204" s="714"/>
      <c r="K204" s="1"/>
      <c r="L204" s="1"/>
      <c r="M204" s="1"/>
      <c r="N204" s="1"/>
      <c r="O204" s="1"/>
      <c r="P204" s="1"/>
      <c r="Q204" s="1"/>
      <c r="R204" s="1"/>
      <c r="S204" s="1"/>
      <c r="T204" s="1"/>
      <c r="U204" s="1"/>
      <c r="V204" s="1"/>
      <c r="W204" s="1"/>
      <c r="X204" s="1"/>
      <c r="Y204" s="1"/>
      <c r="Z204" s="1"/>
    </row>
    <row r="205" spans="1:26" ht="75" hidden="1">
      <c r="A205" s="769" t="s">
        <v>4486</v>
      </c>
      <c r="B205" s="827" t="s">
        <v>4487</v>
      </c>
      <c r="C205" s="827" t="s">
        <v>5423</v>
      </c>
      <c r="D205" s="909"/>
      <c r="E205" s="844"/>
      <c r="F205" s="827" t="s">
        <v>5424</v>
      </c>
      <c r="G205" s="784"/>
      <c r="H205" s="797"/>
      <c r="I205" s="797"/>
      <c r="J205" s="714"/>
      <c r="K205" s="1"/>
      <c r="L205" s="1"/>
      <c r="M205" s="1"/>
      <c r="N205" s="1"/>
      <c r="O205" s="1"/>
      <c r="P205" s="1"/>
      <c r="Q205" s="1"/>
      <c r="R205" s="1"/>
      <c r="S205" s="1"/>
      <c r="T205" s="1"/>
      <c r="U205" s="1"/>
      <c r="V205" s="1"/>
      <c r="W205" s="1"/>
      <c r="X205" s="1"/>
      <c r="Y205" s="1"/>
      <c r="Z205" s="1"/>
    </row>
    <row r="206" spans="1:26" ht="105" hidden="1">
      <c r="A206" s="769" t="s">
        <v>4488</v>
      </c>
      <c r="B206" s="827" t="s">
        <v>4489</v>
      </c>
      <c r="C206" s="827" t="s">
        <v>5425</v>
      </c>
      <c r="D206" s="909"/>
      <c r="E206" s="844"/>
      <c r="F206" s="827" t="s">
        <v>5426</v>
      </c>
      <c r="G206" s="784"/>
      <c r="H206" s="797"/>
      <c r="I206" s="797"/>
      <c r="J206" s="714"/>
      <c r="K206" s="1"/>
      <c r="L206" s="1"/>
      <c r="M206" s="1"/>
      <c r="N206" s="1"/>
      <c r="O206" s="1"/>
      <c r="P206" s="1"/>
      <c r="Q206" s="1"/>
      <c r="R206" s="1"/>
      <c r="S206" s="1"/>
      <c r="T206" s="1"/>
      <c r="U206" s="1"/>
      <c r="V206" s="1"/>
      <c r="W206" s="1"/>
      <c r="X206" s="1"/>
      <c r="Y206" s="1"/>
      <c r="Z206" s="1"/>
    </row>
    <row r="207" spans="1:26" ht="90" hidden="1">
      <c r="A207" s="769" t="s">
        <v>4490</v>
      </c>
      <c r="B207" s="910" t="s">
        <v>4491</v>
      </c>
      <c r="C207" s="910" t="s">
        <v>5427</v>
      </c>
      <c r="D207" s="909"/>
      <c r="E207" s="844"/>
      <c r="F207" s="827" t="s">
        <v>5428</v>
      </c>
      <c r="G207" s="784"/>
      <c r="H207" s="797"/>
      <c r="I207" s="797"/>
      <c r="J207" s="714"/>
      <c r="K207" s="1"/>
      <c r="L207" s="1"/>
      <c r="M207" s="1"/>
      <c r="N207" s="1"/>
      <c r="O207" s="1"/>
      <c r="P207" s="1"/>
      <c r="Q207" s="1"/>
      <c r="R207" s="1"/>
      <c r="S207" s="1"/>
      <c r="T207" s="1"/>
      <c r="U207" s="1"/>
      <c r="V207" s="1"/>
      <c r="W207" s="1"/>
      <c r="X207" s="1"/>
      <c r="Y207" s="1"/>
      <c r="Z207" s="1"/>
    </row>
    <row r="208" spans="1:26" ht="120" hidden="1">
      <c r="A208" s="769" t="s">
        <v>4492</v>
      </c>
      <c r="B208" s="827" t="s">
        <v>4493</v>
      </c>
      <c r="C208" s="827" t="s">
        <v>5429</v>
      </c>
      <c r="D208" s="909"/>
      <c r="E208" s="844"/>
      <c r="F208" s="827" t="s">
        <v>5430</v>
      </c>
      <c r="G208" s="784"/>
      <c r="H208" s="797"/>
      <c r="I208" s="797"/>
      <c r="J208" s="714"/>
      <c r="K208" s="1"/>
      <c r="L208" s="1"/>
      <c r="M208" s="1"/>
      <c r="N208" s="1"/>
      <c r="O208" s="1"/>
      <c r="P208" s="1"/>
      <c r="Q208" s="1"/>
      <c r="R208" s="1"/>
      <c r="S208" s="1"/>
      <c r="T208" s="1"/>
      <c r="U208" s="1"/>
      <c r="V208" s="1"/>
      <c r="W208" s="1"/>
      <c r="X208" s="1"/>
      <c r="Y208" s="1"/>
      <c r="Z208" s="1"/>
    </row>
    <row r="209" spans="1:26" ht="165" hidden="1">
      <c r="A209" s="769" t="s">
        <v>4494</v>
      </c>
      <c r="B209" s="827" t="s">
        <v>5431</v>
      </c>
      <c r="C209" s="827" t="s">
        <v>5432</v>
      </c>
      <c r="D209" s="909"/>
      <c r="E209" s="844"/>
      <c r="F209" s="827" t="s">
        <v>5433</v>
      </c>
      <c r="G209" s="784"/>
      <c r="H209" s="797"/>
      <c r="I209" s="797"/>
      <c r="J209" s="714"/>
      <c r="K209" s="1"/>
      <c r="L209" s="1"/>
      <c r="M209" s="1"/>
      <c r="N209" s="1"/>
      <c r="O209" s="1"/>
      <c r="P209" s="1"/>
      <c r="Q209" s="1"/>
      <c r="R209" s="1"/>
      <c r="S209" s="1"/>
      <c r="T209" s="1"/>
      <c r="U209" s="1"/>
      <c r="V209" s="1"/>
      <c r="W209" s="1"/>
      <c r="X209" s="1"/>
      <c r="Y209" s="1"/>
      <c r="Z209" s="1"/>
    </row>
    <row r="210" spans="1:26" ht="165" hidden="1">
      <c r="A210" s="769" t="s">
        <v>4496</v>
      </c>
      <c r="B210" s="827" t="s">
        <v>4497</v>
      </c>
      <c r="C210" s="827" t="s">
        <v>5434</v>
      </c>
      <c r="D210" s="909"/>
      <c r="E210" s="844"/>
      <c r="F210" s="827" t="s">
        <v>5435</v>
      </c>
      <c r="G210" s="784"/>
      <c r="H210" s="797"/>
      <c r="I210" s="797"/>
      <c r="J210" s="714"/>
      <c r="K210" s="1"/>
      <c r="L210" s="1"/>
      <c r="M210" s="1"/>
      <c r="N210" s="1"/>
      <c r="O210" s="1"/>
      <c r="P210" s="1"/>
      <c r="Q210" s="1"/>
      <c r="R210" s="1"/>
      <c r="S210" s="1"/>
      <c r="T210" s="1"/>
      <c r="U210" s="1"/>
      <c r="V210" s="1"/>
      <c r="W210" s="1"/>
      <c r="X210" s="1"/>
      <c r="Y210" s="1"/>
      <c r="Z210" s="1"/>
    </row>
    <row r="211" spans="1:26" ht="60">
      <c r="A211" s="759" t="s">
        <v>5405</v>
      </c>
      <c r="B211" s="823" t="s">
        <v>4499</v>
      </c>
      <c r="C211" s="709" t="s">
        <v>5448</v>
      </c>
      <c r="D211" s="746">
        <v>0</v>
      </c>
      <c r="E211" s="723" t="s">
        <v>63</v>
      </c>
      <c r="F211" s="748"/>
      <c r="G211" s="787"/>
      <c r="H211" s="797"/>
      <c r="I211" s="797"/>
      <c r="J211" s="714"/>
      <c r="K211" s="1"/>
      <c r="L211" s="1"/>
      <c r="M211" s="1"/>
      <c r="N211" s="1"/>
      <c r="O211" s="1"/>
      <c r="P211" s="1"/>
      <c r="Q211" s="1"/>
      <c r="R211" s="1"/>
      <c r="S211" s="1"/>
      <c r="T211" s="1"/>
      <c r="U211" s="1"/>
      <c r="V211" s="1"/>
      <c r="W211" s="1"/>
      <c r="X211" s="1"/>
      <c r="Y211" s="1"/>
      <c r="Z211" s="1"/>
    </row>
    <row r="212" spans="1:26">
      <c r="A212" s="807"/>
      <c r="B212" s="902"/>
      <c r="C212" s="823" t="s">
        <v>2839</v>
      </c>
      <c r="D212" s="746">
        <v>0</v>
      </c>
      <c r="E212" s="723" t="s">
        <v>63</v>
      </c>
      <c r="F212" s="748"/>
      <c r="G212" s="787"/>
      <c r="H212" s="797"/>
      <c r="I212" s="797"/>
      <c r="J212" s="714"/>
      <c r="K212" s="1"/>
      <c r="L212" s="1"/>
      <c r="M212" s="1"/>
      <c r="N212" s="1"/>
      <c r="O212" s="1"/>
      <c r="P212" s="1"/>
      <c r="Q212" s="1"/>
      <c r="R212" s="1"/>
      <c r="S212" s="1"/>
      <c r="T212" s="1"/>
      <c r="U212" s="1"/>
      <c r="V212" s="1"/>
      <c r="W212" s="1"/>
      <c r="X212" s="1"/>
      <c r="Y212" s="1"/>
      <c r="Z212" s="1"/>
    </row>
    <row r="213" spans="1:26">
      <c r="A213" s="807"/>
      <c r="B213" s="902"/>
      <c r="C213" s="823" t="s">
        <v>2841</v>
      </c>
      <c r="D213" s="746">
        <v>0</v>
      </c>
      <c r="E213" s="723" t="s">
        <v>63</v>
      </c>
      <c r="F213" s="748"/>
      <c r="G213" s="787"/>
      <c r="H213" s="797"/>
      <c r="I213" s="797"/>
      <c r="J213" s="714"/>
      <c r="K213" s="1"/>
      <c r="L213" s="1"/>
      <c r="M213" s="1"/>
      <c r="N213" s="1"/>
      <c r="O213" s="1"/>
      <c r="P213" s="1"/>
      <c r="Q213" s="1"/>
      <c r="R213" s="1"/>
      <c r="S213" s="1"/>
      <c r="T213" s="1"/>
      <c r="U213" s="1"/>
      <c r="V213" s="1"/>
      <c r="W213" s="1"/>
      <c r="X213" s="1"/>
      <c r="Y213" s="1"/>
      <c r="Z213" s="1"/>
    </row>
    <row r="214" spans="1:26">
      <c r="A214" s="807"/>
      <c r="B214" s="902"/>
      <c r="C214" s="823" t="s">
        <v>2844</v>
      </c>
      <c r="D214" s="746">
        <v>0</v>
      </c>
      <c r="E214" s="723" t="s">
        <v>63</v>
      </c>
      <c r="F214" s="748"/>
      <c r="G214" s="787"/>
      <c r="H214" s="797"/>
      <c r="I214" s="797"/>
      <c r="J214" s="714"/>
      <c r="K214" s="1"/>
      <c r="L214" s="1"/>
      <c r="M214" s="1"/>
      <c r="N214" s="1"/>
      <c r="O214" s="1"/>
      <c r="P214" s="1"/>
      <c r="Q214" s="1"/>
      <c r="R214" s="1"/>
      <c r="S214" s="1"/>
      <c r="T214" s="1"/>
      <c r="U214" s="1"/>
      <c r="V214" s="1"/>
      <c r="W214" s="1"/>
      <c r="X214" s="1"/>
      <c r="Y214" s="1"/>
      <c r="Z214" s="1"/>
    </row>
    <row r="215" spans="1:26" ht="30">
      <c r="A215" s="807"/>
      <c r="B215" s="902"/>
      <c r="C215" s="823" t="s">
        <v>5449</v>
      </c>
      <c r="D215" s="746">
        <v>0</v>
      </c>
      <c r="E215" s="723" t="s">
        <v>63</v>
      </c>
      <c r="F215" s="748"/>
      <c r="G215" s="787"/>
      <c r="H215" s="797"/>
      <c r="I215" s="797"/>
      <c r="J215" s="714"/>
      <c r="K215" s="1"/>
      <c r="L215" s="1"/>
      <c r="M215" s="1"/>
      <c r="N215" s="1"/>
      <c r="O215" s="1"/>
      <c r="P215" s="1"/>
      <c r="Q215" s="1"/>
      <c r="R215" s="1"/>
      <c r="S215" s="1"/>
      <c r="T215" s="1"/>
      <c r="U215" s="1"/>
      <c r="V215" s="1"/>
      <c r="W215" s="1"/>
      <c r="X215" s="1"/>
      <c r="Y215" s="1"/>
      <c r="Z215" s="1"/>
    </row>
    <row r="216" spans="1:26" ht="30">
      <c r="A216" s="807"/>
      <c r="B216" s="902"/>
      <c r="C216" s="823" t="s">
        <v>5450</v>
      </c>
      <c r="D216" s="746">
        <v>0</v>
      </c>
      <c r="E216" s="723" t="s">
        <v>63</v>
      </c>
      <c r="F216" s="748"/>
      <c r="G216" s="787"/>
      <c r="H216" s="797"/>
      <c r="I216" s="797"/>
      <c r="J216" s="714"/>
      <c r="K216" s="1"/>
      <c r="L216" s="1"/>
      <c r="M216" s="1"/>
      <c r="N216" s="1"/>
      <c r="O216" s="1"/>
      <c r="P216" s="1"/>
      <c r="Q216" s="1"/>
      <c r="R216" s="1"/>
      <c r="S216" s="1"/>
      <c r="T216" s="1"/>
      <c r="U216" s="1"/>
      <c r="V216" s="1"/>
      <c r="W216" s="1"/>
      <c r="X216" s="1"/>
      <c r="Y216" s="1"/>
      <c r="Z216" s="1"/>
    </row>
    <row r="217" spans="1:26" ht="30">
      <c r="A217" s="807"/>
      <c r="B217" s="902"/>
      <c r="C217" s="832" t="s">
        <v>5451</v>
      </c>
      <c r="D217" s="911">
        <v>0</v>
      </c>
      <c r="E217" s="916" t="s">
        <v>63</v>
      </c>
      <c r="F217" s="810" t="s">
        <v>5452</v>
      </c>
      <c r="G217" s="787"/>
      <c r="H217" s="797"/>
      <c r="I217" s="797"/>
      <c r="J217" s="714"/>
      <c r="K217" s="1"/>
      <c r="L217" s="1"/>
      <c r="M217" s="1"/>
      <c r="N217" s="1"/>
      <c r="O217" s="1"/>
      <c r="P217" s="1"/>
      <c r="Q217" s="1"/>
      <c r="R217" s="1"/>
      <c r="S217" s="1"/>
      <c r="T217" s="1"/>
      <c r="U217" s="1"/>
      <c r="V217" s="1"/>
      <c r="W217" s="1"/>
      <c r="X217" s="1"/>
      <c r="Y217" s="1"/>
      <c r="Z217" s="1"/>
    </row>
    <row r="218" spans="1:26">
      <c r="A218" s="807"/>
      <c r="B218" s="902"/>
      <c r="C218" s="823" t="s">
        <v>2845</v>
      </c>
      <c r="D218" s="746">
        <v>0</v>
      </c>
      <c r="E218" s="723" t="s">
        <v>63</v>
      </c>
      <c r="F218" s="748"/>
      <c r="G218" s="787"/>
      <c r="H218" s="797"/>
      <c r="I218" s="797"/>
      <c r="J218" s="714"/>
      <c r="K218" s="1"/>
      <c r="L218" s="1"/>
      <c r="M218" s="1"/>
      <c r="N218" s="1"/>
      <c r="O218" s="1"/>
      <c r="P218" s="1"/>
      <c r="Q218" s="1"/>
      <c r="R218" s="1"/>
      <c r="S218" s="1"/>
      <c r="T218" s="1"/>
      <c r="U218" s="1"/>
      <c r="V218" s="1"/>
      <c r="W218" s="1"/>
      <c r="X218" s="1"/>
      <c r="Y218" s="1"/>
      <c r="Z218" s="1"/>
    </row>
    <row r="219" spans="1:26" ht="30">
      <c r="A219" s="807"/>
      <c r="B219" s="902"/>
      <c r="C219" s="823" t="s">
        <v>2300</v>
      </c>
      <c r="D219" s="746">
        <v>0</v>
      </c>
      <c r="E219" s="723" t="s">
        <v>63</v>
      </c>
      <c r="F219" s="748"/>
      <c r="G219" s="787"/>
      <c r="H219" s="797"/>
      <c r="I219" s="797"/>
      <c r="J219" s="714"/>
      <c r="K219" s="1"/>
      <c r="L219" s="1"/>
      <c r="M219" s="1"/>
      <c r="N219" s="1"/>
      <c r="O219" s="1"/>
      <c r="P219" s="1"/>
      <c r="Q219" s="1"/>
      <c r="R219" s="1"/>
      <c r="S219" s="1"/>
      <c r="T219" s="1"/>
      <c r="U219" s="1"/>
      <c r="V219" s="1"/>
      <c r="W219" s="1"/>
      <c r="X219" s="1"/>
      <c r="Y219" s="1"/>
      <c r="Z219" s="1"/>
    </row>
    <row r="220" spans="1:26">
      <c r="A220" s="807"/>
      <c r="B220" s="902"/>
      <c r="C220" s="823" t="s">
        <v>539</v>
      </c>
      <c r="D220" s="746">
        <v>0</v>
      </c>
      <c r="E220" s="723" t="s">
        <v>63</v>
      </c>
      <c r="F220" s="748"/>
      <c r="G220" s="787"/>
      <c r="H220" s="797"/>
      <c r="I220" s="797"/>
      <c r="J220" s="714"/>
      <c r="K220" s="1"/>
      <c r="L220" s="1"/>
      <c r="M220" s="1"/>
      <c r="N220" s="1"/>
      <c r="O220" s="1"/>
      <c r="P220" s="1"/>
      <c r="Q220" s="1"/>
      <c r="R220" s="1"/>
      <c r="S220" s="1"/>
      <c r="T220" s="1"/>
      <c r="U220" s="1"/>
      <c r="V220" s="1"/>
      <c r="W220" s="1"/>
      <c r="X220" s="1"/>
      <c r="Y220" s="1"/>
      <c r="Z220" s="1"/>
    </row>
    <row r="221" spans="1:26">
      <c r="A221" s="807"/>
      <c r="B221" s="902"/>
      <c r="C221" s="795" t="s">
        <v>5453</v>
      </c>
      <c r="D221" s="746">
        <v>0</v>
      </c>
      <c r="E221" s="723"/>
      <c r="F221" s="748"/>
      <c r="G221" s="787"/>
      <c r="H221" s="797"/>
      <c r="I221" s="797"/>
      <c r="J221" s="714"/>
      <c r="K221" s="1"/>
      <c r="L221" s="1"/>
      <c r="M221" s="1"/>
      <c r="N221" s="1"/>
      <c r="O221" s="1"/>
      <c r="P221" s="1"/>
      <c r="Q221" s="1"/>
      <c r="R221" s="1"/>
      <c r="S221" s="1"/>
      <c r="T221" s="1"/>
      <c r="U221" s="1"/>
      <c r="V221" s="1"/>
      <c r="W221" s="1"/>
      <c r="X221" s="1"/>
      <c r="Y221" s="1"/>
      <c r="Z221" s="1"/>
    </row>
    <row r="222" spans="1:26" ht="105">
      <c r="A222" s="768" t="s">
        <v>4507</v>
      </c>
      <c r="B222" s="823" t="s">
        <v>4508</v>
      </c>
      <c r="C222" s="823" t="s">
        <v>2846</v>
      </c>
      <c r="D222" s="746">
        <v>0</v>
      </c>
      <c r="E222" s="723" t="s">
        <v>63</v>
      </c>
      <c r="F222" s="823" t="s">
        <v>5407</v>
      </c>
      <c r="G222" s="787"/>
      <c r="H222" s="797"/>
      <c r="I222" s="797"/>
      <c r="J222" s="714"/>
      <c r="K222" s="1"/>
      <c r="L222" s="1"/>
      <c r="M222" s="1"/>
      <c r="N222" s="1"/>
      <c r="O222" s="1"/>
      <c r="P222" s="1"/>
      <c r="Q222" s="1"/>
      <c r="R222" s="1"/>
      <c r="S222" s="1"/>
      <c r="T222" s="1"/>
      <c r="U222" s="1"/>
      <c r="V222" s="1"/>
      <c r="W222" s="1"/>
      <c r="X222" s="1"/>
      <c r="Y222" s="1"/>
      <c r="Z222" s="1"/>
    </row>
    <row r="223" spans="1:26" ht="105">
      <c r="A223" s="807"/>
      <c r="B223" s="902"/>
      <c r="C223" s="823" t="s">
        <v>2847</v>
      </c>
      <c r="D223" s="746">
        <v>0</v>
      </c>
      <c r="E223" s="723" t="s">
        <v>63</v>
      </c>
      <c r="F223" s="823" t="s">
        <v>5407</v>
      </c>
      <c r="G223" s="787"/>
      <c r="H223" s="797"/>
      <c r="I223" s="797"/>
      <c r="J223" s="714"/>
      <c r="K223" s="1"/>
      <c r="L223" s="1"/>
      <c r="M223" s="1"/>
      <c r="N223" s="1"/>
      <c r="O223" s="1"/>
      <c r="P223" s="1"/>
      <c r="Q223" s="1"/>
      <c r="R223" s="1"/>
      <c r="S223" s="1"/>
      <c r="T223" s="1"/>
      <c r="U223" s="1"/>
      <c r="V223" s="1"/>
      <c r="W223" s="1"/>
      <c r="X223" s="1"/>
      <c r="Y223" s="1"/>
      <c r="Z223" s="1"/>
    </row>
    <row r="224" spans="1:26" ht="105">
      <c r="A224" s="807"/>
      <c r="B224" s="902"/>
      <c r="C224" s="832" t="s">
        <v>2309</v>
      </c>
      <c r="D224" s="746">
        <v>0</v>
      </c>
      <c r="E224" s="916" t="s">
        <v>63</v>
      </c>
      <c r="F224" s="823" t="s">
        <v>5407</v>
      </c>
      <c r="G224" s="787"/>
      <c r="H224" s="797"/>
      <c r="I224" s="797"/>
      <c r="J224" s="714"/>
      <c r="K224" s="1"/>
      <c r="L224" s="1"/>
      <c r="M224" s="1"/>
      <c r="N224" s="1"/>
      <c r="O224" s="1"/>
      <c r="P224" s="1"/>
      <c r="Q224" s="1"/>
      <c r="R224" s="1"/>
      <c r="S224" s="1"/>
      <c r="T224" s="1"/>
      <c r="U224" s="1"/>
      <c r="V224" s="1"/>
      <c r="W224" s="1"/>
      <c r="X224" s="1"/>
      <c r="Y224" s="1"/>
      <c r="Z224" s="1"/>
    </row>
    <row r="225" spans="1:26" ht="105">
      <c r="A225" s="807"/>
      <c r="B225" s="902"/>
      <c r="C225" s="823" t="s">
        <v>2726</v>
      </c>
      <c r="D225" s="746">
        <v>0</v>
      </c>
      <c r="E225" s="723" t="s">
        <v>63</v>
      </c>
      <c r="F225" s="823" t="s">
        <v>5407</v>
      </c>
      <c r="G225" s="787"/>
      <c r="H225" s="797"/>
      <c r="I225" s="797"/>
      <c r="J225" s="714"/>
      <c r="K225" s="1"/>
      <c r="L225" s="1"/>
      <c r="M225" s="1"/>
      <c r="N225" s="1"/>
      <c r="O225" s="1"/>
      <c r="P225" s="1"/>
      <c r="Q225" s="1"/>
      <c r="R225" s="1"/>
      <c r="S225" s="1"/>
      <c r="T225" s="1"/>
      <c r="U225" s="1"/>
      <c r="V225" s="1"/>
      <c r="W225" s="1"/>
      <c r="X225" s="1"/>
      <c r="Y225" s="1"/>
      <c r="Z225" s="1"/>
    </row>
    <row r="226" spans="1:26" ht="105">
      <c r="A226" s="807"/>
      <c r="B226" s="902"/>
      <c r="C226" s="823" t="s">
        <v>2728</v>
      </c>
      <c r="D226" s="746">
        <v>0</v>
      </c>
      <c r="E226" s="723" t="s">
        <v>63</v>
      </c>
      <c r="F226" s="823" t="s">
        <v>5407</v>
      </c>
      <c r="G226" s="787"/>
      <c r="H226" s="797"/>
      <c r="I226" s="797"/>
      <c r="J226" s="714"/>
      <c r="K226" s="1"/>
      <c r="L226" s="1"/>
      <c r="M226" s="1"/>
      <c r="N226" s="1"/>
      <c r="O226" s="1"/>
      <c r="P226" s="1"/>
      <c r="Q226" s="1"/>
      <c r="R226" s="1"/>
      <c r="S226" s="1"/>
      <c r="T226" s="1"/>
      <c r="U226" s="1"/>
      <c r="V226" s="1"/>
      <c r="W226" s="1"/>
      <c r="X226" s="1"/>
      <c r="Y226" s="1"/>
      <c r="Z226" s="1"/>
    </row>
    <row r="227" spans="1:26" ht="15.75" hidden="1" customHeight="1">
      <c r="A227" s="769" t="s">
        <v>4509</v>
      </c>
      <c r="B227" s="378" t="s">
        <v>4510</v>
      </c>
      <c r="C227" s="378" t="s">
        <v>5408</v>
      </c>
      <c r="D227" s="762"/>
      <c r="E227" s="747"/>
      <c r="F227" s="378" t="s">
        <v>5409</v>
      </c>
      <c r="G227" s="784"/>
      <c r="H227" s="797"/>
      <c r="I227" s="797"/>
      <c r="J227" s="714"/>
      <c r="K227" s="1"/>
      <c r="L227" s="1"/>
      <c r="M227" s="1"/>
      <c r="N227" s="1"/>
      <c r="O227" s="1"/>
      <c r="P227" s="1"/>
      <c r="Q227" s="1"/>
      <c r="R227" s="1"/>
      <c r="S227" s="1"/>
      <c r="T227" s="1"/>
      <c r="U227" s="1"/>
      <c r="V227" s="1"/>
      <c r="W227" s="1"/>
      <c r="X227" s="1"/>
      <c r="Y227" s="1"/>
      <c r="Z227" s="1"/>
    </row>
    <row r="228" spans="1:26" ht="21">
      <c r="A228" s="726"/>
      <c r="B228" s="1191" t="s">
        <v>612</v>
      </c>
      <c r="C228" s="1192"/>
      <c r="D228" s="1192"/>
      <c r="E228" s="1192"/>
      <c r="F228" s="1192"/>
      <c r="G228" s="1193"/>
      <c r="H228" s="110">
        <f>H229+H236+H250+H260+H273+H284+H295+H299+H304</f>
        <v>0</v>
      </c>
      <c r="I228" s="110">
        <f>I229+I236+I250+I260+I273+I284+I295+I299+I304</f>
        <v>106</v>
      </c>
      <c r="J228" s="714"/>
      <c r="K228" s="1"/>
      <c r="L228" s="1"/>
      <c r="M228" s="1"/>
      <c r="N228" s="1"/>
      <c r="O228" s="1"/>
      <c r="P228" s="1"/>
      <c r="Q228" s="1"/>
      <c r="R228" s="1"/>
      <c r="S228" s="1"/>
      <c r="T228" s="1"/>
      <c r="U228" s="1"/>
      <c r="V228" s="1"/>
      <c r="W228" s="1"/>
      <c r="X228" s="1"/>
      <c r="Y228" s="1"/>
      <c r="Z228" s="1"/>
    </row>
    <row r="229" spans="1:26" ht="15" customHeight="1">
      <c r="A229" s="729" t="s">
        <v>617</v>
      </c>
      <c r="B229" s="1188" t="s">
        <v>618</v>
      </c>
      <c r="C229" s="1189"/>
      <c r="D229" s="1189"/>
      <c r="E229" s="1189"/>
      <c r="F229" s="1189"/>
      <c r="G229" s="1190"/>
      <c r="H229" s="110">
        <f>SUM(D230:D235)</f>
        <v>0</v>
      </c>
      <c r="I229" s="110">
        <f>COUNT(D230:D235)*2</f>
        <v>12</v>
      </c>
      <c r="J229" s="714"/>
      <c r="K229" s="1"/>
      <c r="L229" s="1"/>
      <c r="M229" s="1"/>
      <c r="N229" s="1"/>
      <c r="O229" s="1"/>
      <c r="P229" s="1"/>
      <c r="Q229" s="1"/>
      <c r="R229" s="1"/>
      <c r="S229" s="1"/>
      <c r="T229" s="1"/>
      <c r="U229" s="1"/>
      <c r="V229" s="1"/>
      <c r="W229" s="1"/>
      <c r="X229" s="1"/>
      <c r="Y229" s="1"/>
      <c r="Z229" s="1"/>
    </row>
    <row r="230" spans="1:26" ht="47.25">
      <c r="A230" s="704" t="s">
        <v>626</v>
      </c>
      <c r="B230" s="567" t="s">
        <v>627</v>
      </c>
      <c r="C230" s="489" t="s">
        <v>629</v>
      </c>
      <c r="D230" s="446">
        <v>0</v>
      </c>
      <c r="E230" s="490" t="s">
        <v>137</v>
      </c>
      <c r="F230" s="441"/>
      <c r="G230" s="781"/>
      <c r="H230" s="110"/>
      <c r="I230" s="110"/>
      <c r="J230" s="714"/>
      <c r="K230" s="1"/>
      <c r="L230" s="1"/>
      <c r="M230" s="1"/>
      <c r="N230" s="1"/>
      <c r="O230" s="1"/>
      <c r="P230" s="1"/>
      <c r="Q230" s="1"/>
      <c r="R230" s="1"/>
      <c r="S230" s="1"/>
      <c r="T230" s="1"/>
      <c r="U230" s="1"/>
      <c r="V230" s="1"/>
      <c r="W230" s="1"/>
      <c r="X230" s="1"/>
      <c r="Y230" s="1"/>
      <c r="Z230" s="1"/>
    </row>
    <row r="231" spans="1:26" ht="45">
      <c r="A231" s="704"/>
      <c r="B231" s="567"/>
      <c r="C231" s="487" t="s">
        <v>630</v>
      </c>
      <c r="D231" s="446">
        <v>0</v>
      </c>
      <c r="E231" s="490" t="s">
        <v>137</v>
      </c>
      <c r="F231" s="441"/>
      <c r="G231" s="781"/>
      <c r="H231" s="110"/>
      <c r="I231" s="110"/>
      <c r="J231" s="714"/>
      <c r="K231" s="1"/>
      <c r="L231" s="1"/>
      <c r="M231" s="1"/>
      <c r="N231" s="1"/>
      <c r="O231" s="1"/>
      <c r="P231" s="1"/>
      <c r="Q231" s="1"/>
      <c r="R231" s="1"/>
      <c r="S231" s="1"/>
      <c r="T231" s="1"/>
      <c r="U231" s="1"/>
      <c r="V231" s="1"/>
      <c r="W231" s="1"/>
      <c r="X231" s="1"/>
      <c r="Y231" s="1"/>
      <c r="Z231" s="1"/>
    </row>
    <row r="232" spans="1:26" ht="75">
      <c r="A232" s="704"/>
      <c r="B232" s="567"/>
      <c r="C232" s="308" t="s">
        <v>2356</v>
      </c>
      <c r="D232" s="446">
        <v>0</v>
      </c>
      <c r="E232" s="497" t="s">
        <v>262</v>
      </c>
      <c r="F232" s="441"/>
      <c r="G232" s="781"/>
      <c r="H232" s="110"/>
      <c r="I232" s="110"/>
      <c r="J232" s="714"/>
      <c r="K232" s="1"/>
      <c r="L232" s="1"/>
      <c r="M232" s="1"/>
      <c r="N232" s="1"/>
      <c r="O232" s="1"/>
      <c r="P232" s="1"/>
      <c r="Q232" s="1"/>
      <c r="R232" s="1"/>
      <c r="S232" s="1"/>
      <c r="T232" s="1"/>
      <c r="U232" s="1"/>
      <c r="V232" s="1"/>
      <c r="W232" s="1"/>
      <c r="X232" s="1"/>
      <c r="Y232" s="1"/>
      <c r="Z232" s="1"/>
    </row>
    <row r="233" spans="1:26" ht="63">
      <c r="A233" s="704" t="s">
        <v>634</v>
      </c>
      <c r="B233" s="437" t="s">
        <v>635</v>
      </c>
      <c r="C233" s="489" t="s">
        <v>636</v>
      </c>
      <c r="D233" s="446">
        <v>0</v>
      </c>
      <c r="E233" s="490" t="s">
        <v>637</v>
      </c>
      <c r="F233" s="441"/>
      <c r="G233" s="781"/>
      <c r="H233" s="110"/>
      <c r="I233" s="110"/>
      <c r="J233" s="714"/>
      <c r="K233" s="1"/>
      <c r="L233" s="1"/>
      <c r="M233" s="1"/>
      <c r="N233" s="1"/>
      <c r="O233" s="1"/>
      <c r="P233" s="1"/>
      <c r="Q233" s="1"/>
      <c r="R233" s="1"/>
      <c r="S233" s="1"/>
      <c r="T233" s="1"/>
      <c r="U233" s="1"/>
      <c r="V233" s="1"/>
      <c r="W233" s="1"/>
      <c r="X233" s="1"/>
      <c r="Y233" s="1"/>
      <c r="Z233" s="1"/>
    </row>
    <row r="234" spans="1:26" ht="60">
      <c r="A234" s="704"/>
      <c r="B234" s="437"/>
      <c r="C234" s="342" t="s">
        <v>2359</v>
      </c>
      <c r="D234" s="446">
        <v>0</v>
      </c>
      <c r="E234" s="490" t="s">
        <v>637</v>
      </c>
      <c r="F234" s="441"/>
      <c r="G234" s="781"/>
      <c r="H234" s="110"/>
      <c r="I234" s="110"/>
      <c r="J234" s="714"/>
      <c r="K234" s="1"/>
      <c r="L234" s="1"/>
      <c r="M234" s="1"/>
      <c r="N234" s="1"/>
      <c r="O234" s="1"/>
      <c r="P234" s="1"/>
      <c r="Q234" s="1"/>
      <c r="R234" s="1"/>
      <c r="S234" s="1"/>
      <c r="T234" s="1"/>
      <c r="U234" s="1"/>
      <c r="V234" s="1"/>
      <c r="W234" s="1"/>
      <c r="X234" s="1"/>
      <c r="Y234" s="1"/>
      <c r="Z234" s="1"/>
    </row>
    <row r="235" spans="1:26" ht="63">
      <c r="A235" s="704" t="s">
        <v>640</v>
      </c>
      <c r="B235" s="437" t="s">
        <v>641</v>
      </c>
      <c r="C235" s="342" t="s">
        <v>2761</v>
      </c>
      <c r="D235" s="446">
        <v>0</v>
      </c>
      <c r="E235" s="490" t="s">
        <v>264</v>
      </c>
      <c r="F235" s="441" t="s">
        <v>2895</v>
      </c>
      <c r="G235" s="781"/>
      <c r="H235" s="110"/>
      <c r="I235" s="110"/>
      <c r="J235" s="714"/>
      <c r="K235" s="1"/>
      <c r="L235" s="1"/>
      <c r="M235" s="1"/>
      <c r="N235" s="1"/>
      <c r="O235" s="1"/>
      <c r="P235" s="1"/>
      <c r="Q235" s="1"/>
      <c r="R235" s="1"/>
      <c r="S235" s="1"/>
      <c r="T235" s="1"/>
      <c r="U235" s="1"/>
      <c r="V235" s="1"/>
      <c r="W235" s="1"/>
      <c r="X235" s="1"/>
      <c r="Y235" s="1"/>
      <c r="Z235" s="1"/>
    </row>
    <row r="236" spans="1:26">
      <c r="A236" s="729" t="s">
        <v>642</v>
      </c>
      <c r="B236" s="1210" t="s">
        <v>644</v>
      </c>
      <c r="C236" s="1049"/>
      <c r="D236" s="1049"/>
      <c r="E236" s="1049"/>
      <c r="F236" s="1049"/>
      <c r="G236" s="1049"/>
      <c r="H236" s="110">
        <f>SUM(D237:D249)</f>
        <v>0</v>
      </c>
      <c r="I236" s="110">
        <f>COUNT(D237:D249)*2</f>
        <v>22</v>
      </c>
      <c r="J236" s="714"/>
      <c r="K236" s="1"/>
      <c r="L236" s="1"/>
      <c r="M236" s="1"/>
      <c r="N236" s="1"/>
      <c r="O236" s="1"/>
      <c r="P236" s="1"/>
      <c r="Q236" s="1"/>
      <c r="R236" s="1"/>
      <c r="S236" s="1"/>
      <c r="T236" s="1"/>
      <c r="U236" s="1"/>
      <c r="V236" s="1"/>
      <c r="W236" s="1"/>
      <c r="X236" s="1"/>
      <c r="Y236" s="1"/>
      <c r="Z236" s="1"/>
    </row>
    <row r="237" spans="1:26" ht="63">
      <c r="A237" s="704" t="s">
        <v>650</v>
      </c>
      <c r="B237" s="437" t="s">
        <v>651</v>
      </c>
      <c r="C237" s="342" t="s">
        <v>2901</v>
      </c>
      <c r="D237" s="446">
        <v>0</v>
      </c>
      <c r="E237" s="490" t="s">
        <v>137</v>
      </c>
      <c r="F237" s="342" t="s">
        <v>653</v>
      </c>
      <c r="G237" s="781"/>
      <c r="H237" s="110"/>
      <c r="I237" s="110"/>
      <c r="J237" s="714"/>
      <c r="K237" s="1"/>
      <c r="L237" s="1"/>
      <c r="M237" s="1"/>
      <c r="N237" s="1"/>
      <c r="O237" s="1"/>
      <c r="P237" s="1"/>
      <c r="Q237" s="1"/>
      <c r="R237" s="1"/>
      <c r="S237" s="1"/>
      <c r="T237" s="1"/>
      <c r="U237" s="1"/>
      <c r="V237" s="1"/>
      <c r="W237" s="1"/>
      <c r="X237" s="1"/>
      <c r="Y237" s="1"/>
      <c r="Z237" s="1"/>
    </row>
    <row r="238" spans="1:26" ht="78.75" hidden="1" customHeight="1">
      <c r="A238" s="727" t="s">
        <v>654</v>
      </c>
      <c r="B238" s="567" t="s">
        <v>655</v>
      </c>
      <c r="C238" s="441"/>
      <c r="D238" s="446"/>
      <c r="E238" s="490"/>
      <c r="F238" s="441"/>
      <c r="G238" s="781"/>
      <c r="H238" s="110"/>
      <c r="I238" s="110"/>
      <c r="J238" s="714"/>
      <c r="K238" s="1"/>
      <c r="L238" s="1"/>
      <c r="M238" s="1"/>
      <c r="N238" s="1"/>
      <c r="O238" s="1"/>
      <c r="P238" s="1"/>
      <c r="Q238" s="1"/>
      <c r="R238" s="1"/>
      <c r="S238" s="1"/>
      <c r="T238" s="1"/>
      <c r="U238" s="1"/>
      <c r="V238" s="1"/>
      <c r="W238" s="1"/>
      <c r="X238" s="1"/>
      <c r="Y238" s="1"/>
      <c r="Z238" s="1"/>
    </row>
    <row r="239" spans="1:26" ht="15.75" hidden="1" customHeight="1">
      <c r="A239" s="727"/>
      <c r="B239" s="567"/>
      <c r="C239" s="441"/>
      <c r="D239" s="446"/>
      <c r="E239" s="490"/>
      <c r="F239" s="441"/>
      <c r="G239" s="781"/>
      <c r="H239" s="110"/>
      <c r="I239" s="110"/>
      <c r="J239" s="714"/>
      <c r="K239" s="1"/>
      <c r="L239" s="1"/>
      <c r="M239" s="1"/>
      <c r="N239" s="1"/>
      <c r="O239" s="1"/>
      <c r="P239" s="1"/>
      <c r="Q239" s="1"/>
      <c r="R239" s="1"/>
      <c r="S239" s="1"/>
      <c r="T239" s="1"/>
      <c r="U239" s="1"/>
      <c r="V239" s="1"/>
      <c r="W239" s="1"/>
      <c r="X239" s="1"/>
      <c r="Y239" s="1"/>
      <c r="Z239" s="1"/>
    </row>
    <row r="240" spans="1:26" ht="47.25">
      <c r="A240" s="704" t="s">
        <v>656</v>
      </c>
      <c r="B240" s="437" t="s">
        <v>657</v>
      </c>
      <c r="C240" s="342" t="s">
        <v>2908</v>
      </c>
      <c r="D240" s="446">
        <v>0</v>
      </c>
      <c r="E240" s="497" t="s">
        <v>262</v>
      </c>
      <c r="F240" s="441"/>
      <c r="G240" s="781"/>
      <c r="H240" s="110"/>
      <c r="I240" s="110"/>
      <c r="J240" s="714"/>
      <c r="K240" s="1"/>
      <c r="L240" s="1"/>
      <c r="M240" s="1"/>
      <c r="N240" s="1"/>
      <c r="O240" s="1"/>
      <c r="P240" s="1"/>
      <c r="Q240" s="1"/>
      <c r="R240" s="1"/>
      <c r="S240" s="1"/>
      <c r="T240" s="1"/>
      <c r="U240" s="1"/>
      <c r="V240" s="1"/>
      <c r="W240" s="1"/>
      <c r="X240" s="1"/>
      <c r="Y240" s="1"/>
      <c r="Z240" s="1"/>
    </row>
    <row r="241" spans="1:26" ht="47.25">
      <c r="A241" s="704" t="s">
        <v>660</v>
      </c>
      <c r="B241" s="437" t="s">
        <v>661</v>
      </c>
      <c r="C241" s="489" t="s">
        <v>791</v>
      </c>
      <c r="D241" s="446">
        <v>0</v>
      </c>
      <c r="E241" s="490" t="s">
        <v>262</v>
      </c>
      <c r="F241" s="342" t="s">
        <v>2911</v>
      </c>
      <c r="G241" s="781"/>
      <c r="H241" s="110"/>
      <c r="I241" s="110"/>
      <c r="J241" s="714"/>
      <c r="K241" s="1"/>
      <c r="L241" s="1"/>
      <c r="M241" s="1"/>
      <c r="N241" s="1"/>
      <c r="O241" s="1"/>
      <c r="P241" s="1"/>
      <c r="Q241" s="1"/>
      <c r="R241" s="1"/>
      <c r="S241" s="1"/>
      <c r="T241" s="1"/>
      <c r="U241" s="1"/>
      <c r="V241" s="1"/>
      <c r="W241" s="1"/>
      <c r="X241" s="1"/>
      <c r="Y241" s="1"/>
      <c r="Z241" s="1"/>
    </row>
    <row r="242" spans="1:26" ht="15.75">
      <c r="A242" s="704"/>
      <c r="B242" s="437"/>
      <c r="C242" s="454" t="s">
        <v>664</v>
      </c>
      <c r="D242" s="446">
        <v>0</v>
      </c>
      <c r="E242" s="497" t="s">
        <v>262</v>
      </c>
      <c r="F242" s="342"/>
      <c r="G242" s="781"/>
      <c r="H242" s="110"/>
      <c r="I242" s="110"/>
      <c r="J242" s="714"/>
      <c r="K242" s="1"/>
      <c r="L242" s="1"/>
      <c r="M242" s="1"/>
      <c r="N242" s="1"/>
      <c r="O242" s="1"/>
      <c r="P242" s="1"/>
      <c r="Q242" s="1"/>
      <c r="R242" s="1"/>
      <c r="S242" s="1"/>
      <c r="T242" s="1"/>
      <c r="U242" s="1"/>
      <c r="V242" s="1"/>
      <c r="W242" s="1"/>
      <c r="X242" s="1"/>
      <c r="Y242" s="1"/>
      <c r="Z242" s="1"/>
    </row>
    <row r="243" spans="1:26" ht="45">
      <c r="A243" s="704"/>
      <c r="B243" s="437"/>
      <c r="C243" s="487" t="s">
        <v>666</v>
      </c>
      <c r="D243" s="446">
        <v>0</v>
      </c>
      <c r="E243" s="497" t="s">
        <v>667</v>
      </c>
      <c r="F243" s="342"/>
      <c r="G243" s="781"/>
      <c r="H243" s="110"/>
      <c r="I243" s="110"/>
      <c r="J243" s="714"/>
      <c r="K243" s="1"/>
      <c r="L243" s="1"/>
      <c r="M243" s="1"/>
      <c r="N243" s="1"/>
      <c r="O243" s="1"/>
      <c r="P243" s="1"/>
      <c r="Q243" s="1"/>
      <c r="R243" s="1"/>
      <c r="S243" s="1"/>
      <c r="T243" s="1"/>
      <c r="U243" s="1"/>
      <c r="V243" s="1"/>
      <c r="W243" s="1"/>
      <c r="X243" s="1"/>
      <c r="Y243" s="1"/>
      <c r="Z243" s="1"/>
    </row>
    <row r="244" spans="1:26" ht="47.25">
      <c r="A244" s="704" t="s">
        <v>668</v>
      </c>
      <c r="B244" s="567" t="s">
        <v>669</v>
      </c>
      <c r="C244" s="308" t="s">
        <v>2912</v>
      </c>
      <c r="D244" s="446">
        <v>0</v>
      </c>
      <c r="E244" s="490" t="s">
        <v>137</v>
      </c>
      <c r="F244" s="441"/>
      <c r="G244" s="781"/>
      <c r="H244" s="110"/>
      <c r="I244" s="110"/>
      <c r="J244" s="714"/>
      <c r="K244" s="1"/>
      <c r="L244" s="1"/>
      <c r="M244" s="1"/>
      <c r="N244" s="1"/>
      <c r="O244" s="1"/>
      <c r="P244" s="1"/>
      <c r="Q244" s="1"/>
      <c r="R244" s="1"/>
      <c r="S244" s="1"/>
      <c r="T244" s="1"/>
      <c r="U244" s="1"/>
      <c r="V244" s="1"/>
      <c r="W244" s="1"/>
      <c r="X244" s="1"/>
      <c r="Y244" s="1"/>
      <c r="Z244" s="1"/>
    </row>
    <row r="245" spans="1:26" ht="45">
      <c r="A245" s="704"/>
      <c r="B245" s="567"/>
      <c r="C245" s="308" t="s">
        <v>2914</v>
      </c>
      <c r="D245" s="446">
        <v>0</v>
      </c>
      <c r="E245" s="490" t="s">
        <v>780</v>
      </c>
      <c r="F245" s="441"/>
      <c r="G245" s="781"/>
      <c r="H245" s="110"/>
      <c r="I245" s="110"/>
      <c r="J245" s="714"/>
      <c r="K245" s="1"/>
      <c r="L245" s="1"/>
      <c r="M245" s="1"/>
      <c r="N245" s="1"/>
      <c r="O245" s="1"/>
      <c r="P245" s="1"/>
      <c r="Q245" s="1"/>
      <c r="R245" s="1"/>
      <c r="S245" s="1"/>
      <c r="T245" s="1"/>
      <c r="U245" s="1"/>
      <c r="V245" s="1"/>
      <c r="W245" s="1"/>
      <c r="X245" s="1"/>
      <c r="Y245" s="1"/>
      <c r="Z245" s="1"/>
    </row>
    <row r="246" spans="1:26" ht="45">
      <c r="A246" s="704" t="s">
        <v>674</v>
      </c>
      <c r="B246" s="308" t="s">
        <v>676</v>
      </c>
      <c r="C246" s="489" t="s">
        <v>677</v>
      </c>
      <c r="D246" s="446">
        <v>0</v>
      </c>
      <c r="E246" s="490" t="s">
        <v>137</v>
      </c>
      <c r="F246" s="441"/>
      <c r="G246" s="781"/>
      <c r="H246" s="110"/>
      <c r="I246" s="110"/>
      <c r="J246" s="714"/>
      <c r="K246" s="1"/>
      <c r="L246" s="1"/>
      <c r="M246" s="1"/>
      <c r="N246" s="1"/>
      <c r="O246" s="1"/>
      <c r="P246" s="1"/>
      <c r="Q246" s="1"/>
      <c r="R246" s="1"/>
      <c r="S246" s="1"/>
      <c r="T246" s="1"/>
      <c r="U246" s="1"/>
      <c r="V246" s="1"/>
      <c r="W246" s="1"/>
      <c r="X246" s="1"/>
      <c r="Y246" s="1"/>
      <c r="Z246" s="1"/>
    </row>
    <row r="247" spans="1:26" ht="30">
      <c r="A247" s="704"/>
      <c r="B247" s="308"/>
      <c r="C247" s="489" t="s">
        <v>2915</v>
      </c>
      <c r="D247" s="446">
        <v>0</v>
      </c>
      <c r="E247" s="490" t="s">
        <v>827</v>
      </c>
      <c r="F247" s="441"/>
      <c r="G247" s="781"/>
      <c r="H247" s="110"/>
      <c r="I247" s="110"/>
      <c r="J247" s="714"/>
      <c r="K247" s="1"/>
      <c r="L247" s="1"/>
      <c r="M247" s="1"/>
      <c r="N247" s="1"/>
      <c r="O247" s="1"/>
      <c r="P247" s="1"/>
      <c r="Q247" s="1"/>
      <c r="R247" s="1"/>
      <c r="S247" s="1"/>
      <c r="T247" s="1"/>
      <c r="U247" s="1"/>
      <c r="V247" s="1"/>
      <c r="W247" s="1"/>
      <c r="X247" s="1"/>
      <c r="Y247" s="1"/>
      <c r="Z247" s="1"/>
    </row>
    <row r="248" spans="1:26" ht="63">
      <c r="A248" s="704" t="s">
        <v>683</v>
      </c>
      <c r="B248" s="437" t="s">
        <v>684</v>
      </c>
      <c r="C248" s="487" t="s">
        <v>831</v>
      </c>
      <c r="D248" s="446">
        <v>0</v>
      </c>
      <c r="E248" s="490" t="s">
        <v>262</v>
      </c>
      <c r="F248" s="489" t="s">
        <v>686</v>
      </c>
      <c r="G248" s="781"/>
      <c r="H248" s="110"/>
      <c r="I248" s="110"/>
      <c r="J248" s="714"/>
      <c r="K248" s="1"/>
      <c r="L248" s="1"/>
      <c r="M248" s="1"/>
      <c r="N248" s="1"/>
      <c r="O248" s="1"/>
      <c r="P248" s="1"/>
      <c r="Q248" s="1"/>
      <c r="R248" s="1"/>
      <c r="S248" s="1"/>
      <c r="T248" s="1"/>
      <c r="U248" s="1"/>
      <c r="V248" s="1"/>
      <c r="W248" s="1"/>
      <c r="X248" s="1"/>
      <c r="Y248" s="1"/>
      <c r="Z248" s="1"/>
    </row>
    <row r="249" spans="1:26" ht="47.25">
      <c r="A249" s="704" t="s">
        <v>692</v>
      </c>
      <c r="B249" s="437" t="s">
        <v>693</v>
      </c>
      <c r="C249" s="308" t="s">
        <v>2770</v>
      </c>
      <c r="D249" s="446">
        <v>0</v>
      </c>
      <c r="E249" s="490" t="s">
        <v>827</v>
      </c>
      <c r="F249" s="441"/>
      <c r="G249" s="781"/>
      <c r="H249" s="110"/>
      <c r="I249" s="110"/>
      <c r="J249" s="714"/>
      <c r="K249" s="1"/>
      <c r="L249" s="1"/>
      <c r="M249" s="1"/>
      <c r="N249" s="1"/>
      <c r="O249" s="1"/>
      <c r="P249" s="1"/>
      <c r="Q249" s="1"/>
      <c r="R249" s="1"/>
      <c r="S249" s="1"/>
      <c r="T249" s="1"/>
      <c r="U249" s="1"/>
      <c r="V249" s="1"/>
      <c r="W249" s="1"/>
      <c r="X249" s="1"/>
      <c r="Y249" s="1"/>
      <c r="Z249" s="1"/>
    </row>
    <row r="250" spans="1:26">
      <c r="A250" s="729" t="s">
        <v>695</v>
      </c>
      <c r="B250" s="1210" t="s">
        <v>696</v>
      </c>
      <c r="C250" s="1049"/>
      <c r="D250" s="1049"/>
      <c r="E250" s="1049"/>
      <c r="F250" s="1049"/>
      <c r="G250" s="1049"/>
      <c r="H250" s="110">
        <f>SUM(D251:D259)</f>
        <v>0</v>
      </c>
      <c r="I250" s="110">
        <f>COUNT(D251:D259)*2</f>
        <v>18</v>
      </c>
      <c r="J250" s="714"/>
      <c r="K250" s="1"/>
      <c r="L250" s="1"/>
      <c r="M250" s="1"/>
      <c r="N250" s="1"/>
      <c r="O250" s="1"/>
      <c r="P250" s="1"/>
      <c r="Q250" s="1"/>
      <c r="R250" s="1"/>
      <c r="S250" s="1"/>
      <c r="T250" s="1"/>
      <c r="U250" s="1"/>
      <c r="V250" s="1"/>
      <c r="W250" s="1"/>
      <c r="X250" s="1"/>
      <c r="Y250" s="1"/>
      <c r="Z250" s="1"/>
    </row>
    <row r="251" spans="1:26" ht="47.25">
      <c r="A251" s="704" t="s">
        <v>699</v>
      </c>
      <c r="B251" s="437" t="s">
        <v>700</v>
      </c>
      <c r="C251" s="342" t="s">
        <v>2771</v>
      </c>
      <c r="D251" s="446">
        <v>0</v>
      </c>
      <c r="E251" s="490" t="s">
        <v>183</v>
      </c>
      <c r="F251" s="441"/>
      <c r="G251" s="781"/>
      <c r="H251" s="110"/>
      <c r="I251" s="110"/>
      <c r="J251" s="714"/>
      <c r="K251" s="1"/>
      <c r="L251" s="1"/>
      <c r="M251" s="1"/>
      <c r="N251" s="1"/>
      <c r="O251" s="1"/>
      <c r="P251" s="1"/>
      <c r="Q251" s="1"/>
      <c r="R251" s="1"/>
      <c r="S251" s="1"/>
      <c r="T251" s="1"/>
      <c r="U251" s="1"/>
      <c r="V251" s="1"/>
      <c r="W251" s="1"/>
      <c r="X251" s="1"/>
      <c r="Y251" s="1"/>
      <c r="Z251" s="1"/>
    </row>
    <row r="252" spans="1:26" ht="45">
      <c r="A252" s="704"/>
      <c r="B252" s="437"/>
      <c r="C252" s="342" t="s">
        <v>2917</v>
      </c>
      <c r="D252" s="446">
        <v>0</v>
      </c>
      <c r="E252" s="490" t="s">
        <v>183</v>
      </c>
      <c r="F252" s="441" t="s">
        <v>2918</v>
      </c>
      <c r="G252" s="781"/>
      <c r="H252" s="110"/>
      <c r="I252" s="110"/>
      <c r="J252" s="714"/>
      <c r="K252" s="1"/>
      <c r="L252" s="1"/>
      <c r="M252" s="1"/>
      <c r="N252" s="1"/>
      <c r="O252" s="1"/>
      <c r="P252" s="1"/>
      <c r="Q252" s="1"/>
      <c r="R252" s="1"/>
      <c r="S252" s="1"/>
      <c r="T252" s="1"/>
      <c r="U252" s="1"/>
      <c r="V252" s="1"/>
      <c r="W252" s="1"/>
      <c r="X252" s="1"/>
      <c r="Y252" s="1"/>
      <c r="Z252" s="1"/>
    </row>
    <row r="253" spans="1:26" ht="47.25">
      <c r="A253" s="704" t="s">
        <v>708</v>
      </c>
      <c r="B253" s="437" t="s">
        <v>709</v>
      </c>
      <c r="C253" s="342" t="s">
        <v>2772</v>
      </c>
      <c r="D253" s="446">
        <v>0</v>
      </c>
      <c r="E253" s="490" t="s">
        <v>183</v>
      </c>
      <c r="F253" s="441"/>
      <c r="G253" s="781"/>
      <c r="H253" s="110"/>
      <c r="I253" s="110"/>
      <c r="J253" s="714"/>
      <c r="K253" s="1"/>
      <c r="L253" s="1"/>
      <c r="M253" s="1"/>
      <c r="N253" s="1"/>
      <c r="O253" s="1"/>
      <c r="P253" s="1"/>
      <c r="Q253" s="1"/>
      <c r="R253" s="1"/>
      <c r="S253" s="1"/>
      <c r="T253" s="1"/>
      <c r="U253" s="1"/>
      <c r="V253" s="1"/>
      <c r="W253" s="1"/>
      <c r="X253" s="1"/>
      <c r="Y253" s="1"/>
      <c r="Z253" s="1"/>
    </row>
    <row r="254" spans="1:26" ht="30">
      <c r="A254" s="704"/>
      <c r="B254" s="437"/>
      <c r="C254" s="308" t="s">
        <v>2921</v>
      </c>
      <c r="D254" s="446">
        <v>0</v>
      </c>
      <c r="E254" s="490" t="s">
        <v>827</v>
      </c>
      <c r="F254" s="441"/>
      <c r="G254" s="781"/>
      <c r="H254" s="110"/>
      <c r="I254" s="110"/>
      <c r="J254" s="714"/>
      <c r="K254" s="1"/>
      <c r="L254" s="1"/>
      <c r="M254" s="1"/>
      <c r="N254" s="1"/>
      <c r="O254" s="1"/>
      <c r="P254" s="1"/>
      <c r="Q254" s="1"/>
      <c r="R254" s="1"/>
      <c r="S254" s="1"/>
      <c r="T254" s="1"/>
      <c r="U254" s="1"/>
      <c r="V254" s="1"/>
      <c r="W254" s="1"/>
      <c r="X254" s="1"/>
      <c r="Y254" s="1"/>
      <c r="Z254" s="1"/>
    </row>
    <row r="255" spans="1:26" ht="45">
      <c r="A255" s="704"/>
      <c r="B255" s="437"/>
      <c r="C255" s="342" t="s">
        <v>2773</v>
      </c>
      <c r="D255" s="446">
        <v>0</v>
      </c>
      <c r="E255" s="497" t="s">
        <v>137</v>
      </c>
      <c r="F255" s="441"/>
      <c r="G255" s="781"/>
      <c r="H255" s="110"/>
      <c r="I255" s="110"/>
      <c r="J255" s="714"/>
      <c r="K255" s="1"/>
      <c r="L255" s="1"/>
      <c r="M255" s="1"/>
      <c r="N255" s="1"/>
      <c r="O255" s="1"/>
      <c r="P255" s="1"/>
      <c r="Q255" s="1"/>
      <c r="R255" s="1"/>
      <c r="S255" s="1"/>
      <c r="T255" s="1"/>
      <c r="U255" s="1"/>
      <c r="V255" s="1"/>
      <c r="W255" s="1"/>
      <c r="X255" s="1"/>
      <c r="Y255" s="1"/>
      <c r="Z255" s="1"/>
    </row>
    <row r="256" spans="1:26" ht="63">
      <c r="A256" s="704" t="s">
        <v>717</v>
      </c>
      <c r="B256" s="437" t="s">
        <v>718</v>
      </c>
      <c r="C256" s="342" t="s">
        <v>2922</v>
      </c>
      <c r="D256" s="446">
        <v>0</v>
      </c>
      <c r="E256" s="497" t="s">
        <v>137</v>
      </c>
      <c r="F256" s="342" t="s">
        <v>2775</v>
      </c>
      <c r="G256" s="781"/>
      <c r="H256" s="110"/>
      <c r="I256" s="110"/>
      <c r="J256" s="714"/>
      <c r="K256" s="1"/>
      <c r="L256" s="1"/>
      <c r="M256" s="1"/>
      <c r="N256" s="1"/>
      <c r="O256" s="1"/>
      <c r="P256" s="1"/>
      <c r="Q256" s="1"/>
      <c r="R256" s="1"/>
      <c r="S256" s="1"/>
      <c r="T256" s="1"/>
      <c r="U256" s="1"/>
      <c r="V256" s="1"/>
      <c r="W256" s="1"/>
      <c r="X256" s="1"/>
      <c r="Y256" s="1"/>
      <c r="Z256" s="1"/>
    </row>
    <row r="257" spans="1:26" ht="30">
      <c r="A257" s="704"/>
      <c r="B257" s="437"/>
      <c r="C257" s="489" t="s">
        <v>2923</v>
      </c>
      <c r="D257" s="446">
        <v>0</v>
      </c>
      <c r="E257" s="497" t="s">
        <v>137</v>
      </c>
      <c r="F257" s="441"/>
      <c r="G257" s="781"/>
      <c r="H257" s="110"/>
      <c r="I257" s="110"/>
      <c r="J257" s="714"/>
      <c r="K257" s="1"/>
      <c r="L257" s="1"/>
      <c r="M257" s="1"/>
      <c r="N257" s="1"/>
      <c r="O257" s="1"/>
      <c r="P257" s="1"/>
      <c r="Q257" s="1"/>
      <c r="R257" s="1"/>
      <c r="S257" s="1"/>
      <c r="T257" s="1"/>
      <c r="U257" s="1"/>
      <c r="V257" s="1"/>
      <c r="W257" s="1"/>
      <c r="X257" s="1"/>
      <c r="Y257" s="1"/>
      <c r="Z257" s="1"/>
    </row>
    <row r="258" spans="1:26" ht="47.25">
      <c r="A258" s="704" t="s">
        <v>724</v>
      </c>
      <c r="B258" s="437" t="s">
        <v>725</v>
      </c>
      <c r="C258" s="437" t="s">
        <v>2925</v>
      </c>
      <c r="D258" s="446">
        <v>0</v>
      </c>
      <c r="E258" s="490" t="s">
        <v>183</v>
      </c>
      <c r="F258" s="441"/>
      <c r="G258" s="781"/>
      <c r="H258" s="110"/>
      <c r="I258" s="110"/>
      <c r="J258" s="714"/>
      <c r="K258" s="1"/>
      <c r="L258" s="1"/>
      <c r="M258" s="1"/>
      <c r="N258" s="1"/>
      <c r="O258" s="1"/>
      <c r="P258" s="1"/>
      <c r="Q258" s="1"/>
      <c r="R258" s="1"/>
      <c r="S258" s="1"/>
      <c r="T258" s="1"/>
      <c r="U258" s="1"/>
      <c r="V258" s="1"/>
      <c r="W258" s="1"/>
      <c r="X258" s="1"/>
      <c r="Y258" s="1"/>
      <c r="Z258" s="1"/>
    </row>
    <row r="259" spans="1:26" ht="45">
      <c r="A259" s="704" t="s">
        <v>727</v>
      </c>
      <c r="B259" s="571" t="s">
        <v>728</v>
      </c>
      <c r="C259" s="489" t="s">
        <v>2018</v>
      </c>
      <c r="D259" s="446">
        <v>0</v>
      </c>
      <c r="E259" s="490" t="s">
        <v>350</v>
      </c>
      <c r="F259" s="441"/>
      <c r="G259" s="781"/>
      <c r="H259" s="110"/>
      <c r="I259" s="110"/>
      <c r="J259" s="714"/>
      <c r="K259" s="1"/>
      <c r="L259" s="1"/>
      <c r="M259" s="1"/>
      <c r="N259" s="1"/>
      <c r="O259" s="1"/>
      <c r="P259" s="1"/>
      <c r="Q259" s="1"/>
      <c r="R259" s="1"/>
      <c r="S259" s="1"/>
      <c r="T259" s="1"/>
      <c r="U259" s="1"/>
      <c r="V259" s="1"/>
      <c r="W259" s="1"/>
      <c r="X259" s="1"/>
      <c r="Y259" s="1"/>
      <c r="Z259" s="1"/>
    </row>
    <row r="260" spans="1:26">
      <c r="A260" s="730" t="s">
        <v>730</v>
      </c>
      <c r="B260" s="1048" t="s">
        <v>731</v>
      </c>
      <c r="C260" s="1049"/>
      <c r="D260" s="1049"/>
      <c r="E260" s="1049"/>
      <c r="F260" s="1049"/>
      <c r="G260" s="1049"/>
      <c r="H260" s="110">
        <f>SUM(D261:D272)</f>
        <v>0</v>
      </c>
      <c r="I260" s="110">
        <f>COUNT(D261:D272)*2</f>
        <v>22</v>
      </c>
      <c r="J260" s="714"/>
      <c r="K260" s="1"/>
      <c r="L260" s="1"/>
      <c r="M260" s="1"/>
      <c r="N260" s="1"/>
      <c r="O260" s="1"/>
      <c r="P260" s="1"/>
      <c r="Q260" s="1"/>
      <c r="R260" s="1"/>
      <c r="S260" s="1"/>
      <c r="T260" s="1"/>
      <c r="U260" s="1"/>
      <c r="V260" s="1"/>
      <c r="W260" s="1"/>
      <c r="X260" s="1"/>
      <c r="Y260" s="1"/>
      <c r="Z260" s="1"/>
    </row>
    <row r="261" spans="1:26" ht="47.25">
      <c r="A261" s="704" t="s">
        <v>733</v>
      </c>
      <c r="B261" s="496" t="s">
        <v>734</v>
      </c>
      <c r="C261" s="342" t="s">
        <v>735</v>
      </c>
      <c r="D261" s="446">
        <v>0</v>
      </c>
      <c r="E261" s="490" t="s">
        <v>183</v>
      </c>
      <c r="F261" s="441"/>
      <c r="G261" s="781"/>
      <c r="H261" s="110"/>
      <c r="I261" s="110"/>
      <c r="J261" s="714"/>
      <c r="K261" s="1"/>
      <c r="L261" s="1"/>
      <c r="M261" s="1"/>
      <c r="N261" s="1"/>
      <c r="O261" s="1"/>
      <c r="P261" s="1"/>
      <c r="Q261" s="1"/>
      <c r="R261" s="1"/>
      <c r="S261" s="1"/>
      <c r="T261" s="1"/>
      <c r="U261" s="1"/>
      <c r="V261" s="1"/>
      <c r="W261" s="1"/>
      <c r="X261" s="1"/>
      <c r="Y261" s="1"/>
      <c r="Z261" s="1"/>
    </row>
    <row r="262" spans="1:26" ht="30">
      <c r="A262" s="704"/>
      <c r="B262" s="496"/>
      <c r="C262" s="342" t="s">
        <v>736</v>
      </c>
      <c r="D262" s="446">
        <v>0</v>
      </c>
      <c r="E262" s="490" t="s">
        <v>183</v>
      </c>
      <c r="F262" s="441"/>
      <c r="G262" s="781"/>
      <c r="H262" s="110"/>
      <c r="I262" s="110"/>
      <c r="J262" s="714"/>
      <c r="K262" s="1"/>
      <c r="L262" s="1"/>
      <c r="M262" s="1"/>
      <c r="N262" s="1"/>
      <c r="O262" s="1"/>
      <c r="P262" s="1"/>
      <c r="Q262" s="1"/>
      <c r="R262" s="1"/>
      <c r="S262" s="1"/>
      <c r="T262" s="1"/>
      <c r="U262" s="1"/>
      <c r="V262" s="1"/>
      <c r="W262" s="1"/>
      <c r="X262" s="1"/>
      <c r="Y262" s="1"/>
      <c r="Z262" s="1"/>
    </row>
    <row r="263" spans="1:26" ht="45">
      <c r="A263" s="704" t="s">
        <v>737</v>
      </c>
      <c r="B263" s="625" t="s">
        <v>738</v>
      </c>
      <c r="C263" s="342" t="s">
        <v>739</v>
      </c>
      <c r="D263" s="446">
        <v>0</v>
      </c>
      <c r="E263" s="490" t="s">
        <v>183</v>
      </c>
      <c r="F263" s="342" t="s">
        <v>740</v>
      </c>
      <c r="G263" s="781"/>
      <c r="H263" s="110"/>
      <c r="I263" s="110"/>
      <c r="J263" s="714"/>
      <c r="K263" s="1"/>
      <c r="L263" s="1"/>
      <c r="M263" s="1"/>
      <c r="N263" s="1"/>
      <c r="O263" s="1"/>
      <c r="P263" s="1"/>
      <c r="Q263" s="1"/>
      <c r="R263" s="1"/>
      <c r="S263" s="1"/>
      <c r="T263" s="1"/>
      <c r="U263" s="1"/>
      <c r="V263" s="1"/>
      <c r="W263" s="1"/>
      <c r="X263" s="1"/>
      <c r="Y263" s="1"/>
      <c r="Z263" s="1"/>
    </row>
    <row r="264" spans="1:26" ht="30">
      <c r="A264" s="704"/>
      <c r="B264" s="625"/>
      <c r="C264" s="489" t="s">
        <v>741</v>
      </c>
      <c r="D264" s="446">
        <v>0</v>
      </c>
      <c r="E264" s="490" t="s">
        <v>183</v>
      </c>
      <c r="F264" s="489"/>
      <c r="G264" s="781"/>
      <c r="H264" s="110"/>
      <c r="I264" s="110"/>
      <c r="J264" s="714"/>
      <c r="K264" s="1"/>
      <c r="L264" s="1"/>
      <c r="M264" s="1"/>
      <c r="N264" s="1"/>
      <c r="O264" s="1"/>
      <c r="P264" s="1"/>
      <c r="Q264" s="1"/>
      <c r="R264" s="1"/>
      <c r="S264" s="1"/>
      <c r="T264" s="1"/>
      <c r="U264" s="1"/>
      <c r="V264" s="1"/>
      <c r="W264" s="1"/>
      <c r="X264" s="1"/>
      <c r="Y264" s="1"/>
      <c r="Z264" s="1"/>
    </row>
    <row r="265" spans="1:26" ht="30">
      <c r="A265" s="704"/>
      <c r="B265" s="625"/>
      <c r="C265" s="308" t="s">
        <v>742</v>
      </c>
      <c r="D265" s="446">
        <v>0</v>
      </c>
      <c r="E265" s="490" t="s">
        <v>183</v>
      </c>
      <c r="F265" s="489"/>
      <c r="G265" s="781"/>
      <c r="H265" s="110"/>
      <c r="I265" s="110"/>
      <c r="J265" s="714"/>
      <c r="K265" s="1"/>
      <c r="L265" s="1"/>
      <c r="M265" s="1"/>
      <c r="N265" s="1"/>
      <c r="O265" s="1"/>
      <c r="P265" s="1"/>
      <c r="Q265" s="1"/>
      <c r="R265" s="1"/>
      <c r="S265" s="1"/>
      <c r="T265" s="1"/>
      <c r="U265" s="1"/>
      <c r="V265" s="1"/>
      <c r="W265" s="1"/>
      <c r="X265" s="1"/>
      <c r="Y265" s="1"/>
      <c r="Z265" s="1"/>
    </row>
    <row r="266" spans="1:26" ht="31.5">
      <c r="A266" s="704" t="s">
        <v>743</v>
      </c>
      <c r="B266" s="484" t="s">
        <v>744</v>
      </c>
      <c r="C266" s="489" t="s">
        <v>745</v>
      </c>
      <c r="D266" s="446">
        <v>0</v>
      </c>
      <c r="E266" s="490" t="s">
        <v>183</v>
      </c>
      <c r="F266" s="441"/>
      <c r="G266" s="781"/>
      <c r="H266" s="110"/>
      <c r="I266" s="110"/>
      <c r="J266" s="714"/>
      <c r="K266" s="1"/>
      <c r="L266" s="1"/>
      <c r="M266" s="1"/>
      <c r="N266" s="1"/>
      <c r="O266" s="1"/>
      <c r="P266" s="1"/>
      <c r="Q266" s="1"/>
      <c r="R266" s="1"/>
      <c r="S266" s="1"/>
      <c r="T266" s="1"/>
      <c r="U266" s="1"/>
      <c r="V266" s="1"/>
      <c r="W266" s="1"/>
      <c r="X266" s="1"/>
      <c r="Y266" s="1"/>
      <c r="Z266" s="1"/>
    </row>
    <row r="267" spans="1:26" ht="30">
      <c r="A267" s="704"/>
      <c r="B267" s="484"/>
      <c r="C267" s="342" t="s">
        <v>747</v>
      </c>
      <c r="D267" s="446">
        <v>0</v>
      </c>
      <c r="E267" s="490" t="s">
        <v>183</v>
      </c>
      <c r="F267" s="441"/>
      <c r="G267" s="781"/>
      <c r="H267" s="110"/>
      <c r="I267" s="110"/>
      <c r="J267" s="714"/>
      <c r="K267" s="1"/>
      <c r="L267" s="1"/>
      <c r="M267" s="1"/>
      <c r="N267" s="1"/>
      <c r="O267" s="1"/>
      <c r="P267" s="1"/>
      <c r="Q267" s="1"/>
      <c r="R267" s="1"/>
      <c r="S267" s="1"/>
      <c r="T267" s="1"/>
      <c r="U267" s="1"/>
      <c r="V267" s="1"/>
      <c r="W267" s="1"/>
      <c r="X267" s="1"/>
      <c r="Y267" s="1"/>
      <c r="Z267" s="1"/>
    </row>
    <row r="268" spans="1:26" ht="30">
      <c r="A268" s="704"/>
      <c r="B268" s="484"/>
      <c r="C268" s="342" t="s">
        <v>2788</v>
      </c>
      <c r="D268" s="446">
        <v>0</v>
      </c>
      <c r="E268" s="490" t="s">
        <v>183</v>
      </c>
      <c r="F268" s="441"/>
      <c r="G268" s="781"/>
      <c r="H268" s="110"/>
      <c r="I268" s="110"/>
      <c r="J268" s="714"/>
      <c r="K268" s="1"/>
      <c r="L268" s="1"/>
      <c r="M268" s="1"/>
      <c r="N268" s="1"/>
      <c r="O268" s="1"/>
      <c r="P268" s="1"/>
      <c r="Q268" s="1"/>
      <c r="R268" s="1"/>
      <c r="S268" s="1"/>
      <c r="T268" s="1"/>
      <c r="U268" s="1"/>
      <c r="V268" s="1"/>
      <c r="W268" s="1"/>
      <c r="X268" s="1"/>
      <c r="Y268" s="1"/>
      <c r="Z268" s="1"/>
    </row>
    <row r="269" spans="1:26" ht="15.75">
      <c r="A269" s="704"/>
      <c r="B269" s="484"/>
      <c r="C269" s="342" t="s">
        <v>749</v>
      </c>
      <c r="D269" s="446">
        <v>0</v>
      </c>
      <c r="E269" s="490" t="s">
        <v>183</v>
      </c>
      <c r="F269" s="441"/>
      <c r="G269" s="781"/>
      <c r="H269" s="110"/>
      <c r="I269" s="110"/>
      <c r="J269" s="714"/>
      <c r="K269" s="1"/>
      <c r="L269" s="1"/>
      <c r="M269" s="1"/>
      <c r="N269" s="1"/>
      <c r="O269" s="1"/>
      <c r="P269" s="1"/>
      <c r="Q269" s="1"/>
      <c r="R269" s="1"/>
      <c r="S269" s="1"/>
      <c r="T269" s="1"/>
      <c r="U269" s="1"/>
      <c r="V269" s="1"/>
      <c r="W269" s="1"/>
      <c r="X269" s="1"/>
      <c r="Y269" s="1"/>
      <c r="Z269" s="1"/>
    </row>
    <row r="270" spans="1:26" ht="47.25" hidden="1">
      <c r="A270" s="727" t="s">
        <v>750</v>
      </c>
      <c r="B270" s="484" t="s">
        <v>751</v>
      </c>
      <c r="C270" s="441"/>
      <c r="D270" s="446"/>
      <c r="E270" s="490" t="s">
        <v>183</v>
      </c>
      <c r="F270" s="441"/>
      <c r="G270" s="781"/>
      <c r="H270" s="110"/>
      <c r="I270" s="110"/>
      <c r="J270" s="714"/>
      <c r="K270" s="1"/>
      <c r="L270" s="1"/>
      <c r="M270" s="1"/>
      <c r="N270" s="1"/>
      <c r="O270" s="1"/>
      <c r="P270" s="1"/>
      <c r="Q270" s="1"/>
      <c r="R270" s="1"/>
      <c r="S270" s="1"/>
      <c r="T270" s="1"/>
      <c r="U270" s="1"/>
      <c r="V270" s="1"/>
      <c r="W270" s="1"/>
      <c r="X270" s="1"/>
      <c r="Y270" s="1"/>
      <c r="Z270" s="1"/>
    </row>
    <row r="271" spans="1:26" ht="47.25">
      <c r="A271" s="704" t="s">
        <v>752</v>
      </c>
      <c r="B271" s="484" t="s">
        <v>753</v>
      </c>
      <c r="C271" s="342" t="s">
        <v>2932</v>
      </c>
      <c r="D271" s="446">
        <v>0</v>
      </c>
      <c r="E271" s="490" t="s">
        <v>183</v>
      </c>
      <c r="F271" s="441"/>
      <c r="G271" s="781"/>
      <c r="H271" s="110"/>
      <c r="I271" s="110"/>
      <c r="J271" s="714"/>
      <c r="K271" s="1"/>
      <c r="L271" s="1"/>
      <c r="M271" s="1"/>
      <c r="N271" s="1"/>
      <c r="O271" s="1"/>
      <c r="P271" s="1"/>
      <c r="Q271" s="1"/>
      <c r="R271" s="1"/>
      <c r="S271" s="1"/>
      <c r="T271" s="1"/>
      <c r="U271" s="1"/>
      <c r="V271" s="1"/>
      <c r="W271" s="1"/>
      <c r="X271" s="1"/>
      <c r="Y271" s="1"/>
      <c r="Z271" s="1"/>
    </row>
    <row r="272" spans="1:26" ht="47.25">
      <c r="A272" s="704" t="s">
        <v>755</v>
      </c>
      <c r="B272" s="484" t="s">
        <v>756</v>
      </c>
      <c r="C272" s="487" t="s">
        <v>2793</v>
      </c>
      <c r="D272" s="446">
        <v>0</v>
      </c>
      <c r="E272" s="490" t="s">
        <v>183</v>
      </c>
      <c r="F272" s="441"/>
      <c r="G272" s="781"/>
      <c r="H272" s="110"/>
      <c r="I272" s="110"/>
      <c r="J272" s="714"/>
      <c r="K272" s="1"/>
      <c r="L272" s="1"/>
      <c r="M272" s="1"/>
      <c r="N272" s="1"/>
      <c r="O272" s="1"/>
      <c r="P272" s="1"/>
      <c r="Q272" s="1"/>
      <c r="R272" s="1"/>
      <c r="S272" s="1"/>
      <c r="T272" s="1"/>
      <c r="U272" s="1"/>
      <c r="V272" s="1"/>
      <c r="W272" s="1"/>
      <c r="X272" s="1"/>
      <c r="Y272" s="1"/>
      <c r="Z272" s="1"/>
    </row>
    <row r="273" spans="1:26">
      <c r="A273" s="729" t="s">
        <v>759</v>
      </c>
      <c r="B273" s="1048" t="s">
        <v>760</v>
      </c>
      <c r="C273" s="1049"/>
      <c r="D273" s="1049"/>
      <c r="E273" s="1049"/>
      <c r="F273" s="1049"/>
      <c r="G273" s="1049"/>
      <c r="H273" s="110">
        <f>SUM(D274:D279)</f>
        <v>0</v>
      </c>
      <c r="I273" s="110">
        <f>COUNT(D274:D279)*2</f>
        <v>12</v>
      </c>
      <c r="J273" s="714"/>
      <c r="K273" s="1"/>
      <c r="L273" s="1"/>
      <c r="M273" s="1"/>
      <c r="N273" s="1"/>
      <c r="O273" s="1"/>
      <c r="P273" s="1"/>
      <c r="Q273" s="1"/>
      <c r="R273" s="1"/>
      <c r="S273" s="1"/>
      <c r="T273" s="1"/>
      <c r="U273" s="1"/>
      <c r="V273" s="1"/>
      <c r="W273" s="1"/>
      <c r="X273" s="1"/>
      <c r="Y273" s="1"/>
      <c r="Z273" s="1"/>
    </row>
    <row r="274" spans="1:26" ht="63">
      <c r="A274" s="704" t="s">
        <v>764</v>
      </c>
      <c r="B274" s="484" t="s">
        <v>765</v>
      </c>
      <c r="C274" s="489" t="s">
        <v>766</v>
      </c>
      <c r="D274" s="446">
        <v>0</v>
      </c>
      <c r="E274" s="490" t="s">
        <v>264</v>
      </c>
      <c r="F274" s="441"/>
      <c r="G274" s="781"/>
      <c r="H274" s="110"/>
      <c r="I274" s="110"/>
      <c r="J274" s="714"/>
      <c r="K274" s="1"/>
      <c r="L274" s="1"/>
      <c r="M274" s="1"/>
      <c r="N274" s="1"/>
      <c r="O274" s="1"/>
      <c r="P274" s="1"/>
      <c r="Q274" s="1"/>
      <c r="R274" s="1"/>
      <c r="S274" s="1"/>
      <c r="T274" s="1"/>
      <c r="U274" s="1"/>
      <c r="V274" s="1"/>
      <c r="W274" s="1"/>
      <c r="X274" s="1"/>
      <c r="Y274" s="1"/>
      <c r="Z274" s="1"/>
    </row>
    <row r="275" spans="1:26" ht="15.75">
      <c r="A275" s="704"/>
      <c r="B275" s="484"/>
      <c r="C275" s="342" t="s">
        <v>2796</v>
      </c>
      <c r="D275" s="446">
        <v>0</v>
      </c>
      <c r="E275" s="490" t="s">
        <v>264</v>
      </c>
      <c r="F275" s="441"/>
      <c r="G275" s="781"/>
      <c r="H275" s="110"/>
      <c r="I275" s="110"/>
      <c r="J275" s="714"/>
      <c r="K275" s="1"/>
      <c r="L275" s="1"/>
      <c r="M275" s="1"/>
      <c r="N275" s="1"/>
      <c r="O275" s="1"/>
      <c r="P275" s="1"/>
      <c r="Q275" s="1"/>
      <c r="R275" s="1"/>
      <c r="S275" s="1"/>
      <c r="T275" s="1"/>
      <c r="U275" s="1"/>
      <c r="V275" s="1"/>
      <c r="W275" s="1"/>
      <c r="X275" s="1"/>
      <c r="Y275" s="1"/>
      <c r="Z275" s="1"/>
    </row>
    <row r="276" spans="1:26" ht="63">
      <c r="A276" s="704" t="s">
        <v>767</v>
      </c>
      <c r="B276" s="484" t="s">
        <v>769</v>
      </c>
      <c r="C276" s="342" t="s">
        <v>2797</v>
      </c>
      <c r="D276" s="446">
        <v>0</v>
      </c>
      <c r="E276" s="490" t="s">
        <v>264</v>
      </c>
      <c r="F276" s="441"/>
      <c r="G276" s="781"/>
      <c r="H276" s="110"/>
      <c r="I276" s="110"/>
      <c r="J276" s="714"/>
      <c r="K276" s="1"/>
      <c r="L276" s="1"/>
      <c r="M276" s="1"/>
      <c r="N276" s="1"/>
      <c r="O276" s="1"/>
      <c r="P276" s="1"/>
      <c r="Q276" s="1"/>
      <c r="R276" s="1"/>
      <c r="S276" s="1"/>
      <c r="T276" s="1"/>
      <c r="U276" s="1"/>
      <c r="V276" s="1"/>
      <c r="W276" s="1"/>
      <c r="X276" s="1"/>
      <c r="Y276" s="1"/>
      <c r="Z276" s="1"/>
    </row>
    <row r="277" spans="1:26" ht="15.75">
      <c r="A277" s="704"/>
      <c r="B277" s="484"/>
      <c r="C277" s="489" t="s">
        <v>2050</v>
      </c>
      <c r="D277" s="446">
        <v>0</v>
      </c>
      <c r="E277" s="490" t="s">
        <v>264</v>
      </c>
      <c r="F277" s="441"/>
      <c r="G277" s="781"/>
      <c r="H277" s="110"/>
      <c r="I277" s="110"/>
      <c r="J277" s="714"/>
      <c r="K277" s="1"/>
      <c r="L277" s="1"/>
      <c r="M277" s="1"/>
      <c r="N277" s="1"/>
      <c r="O277" s="1"/>
      <c r="P277" s="1"/>
      <c r="Q277" s="1"/>
      <c r="R277" s="1"/>
      <c r="S277" s="1"/>
      <c r="T277" s="1"/>
      <c r="U277" s="1"/>
      <c r="V277" s="1"/>
      <c r="W277" s="1"/>
      <c r="X277" s="1"/>
      <c r="Y277" s="1"/>
      <c r="Z277" s="1"/>
    </row>
    <row r="278" spans="1:26" ht="15.75">
      <c r="A278" s="704"/>
      <c r="B278" s="484"/>
      <c r="C278" s="489" t="s">
        <v>926</v>
      </c>
      <c r="D278" s="446">
        <v>0</v>
      </c>
      <c r="E278" s="490" t="s">
        <v>264</v>
      </c>
      <c r="F278" s="441"/>
      <c r="G278" s="781"/>
      <c r="H278" s="110"/>
      <c r="I278" s="110"/>
      <c r="J278" s="714"/>
      <c r="K278" s="1"/>
      <c r="L278" s="1"/>
      <c r="M278" s="1"/>
      <c r="N278" s="1"/>
      <c r="O278" s="1"/>
      <c r="P278" s="1"/>
      <c r="Q278" s="1"/>
      <c r="R278" s="1"/>
      <c r="S278" s="1"/>
      <c r="T278" s="1"/>
      <c r="U278" s="1"/>
      <c r="V278" s="1"/>
      <c r="W278" s="1"/>
      <c r="X278" s="1"/>
      <c r="Y278" s="1"/>
      <c r="Z278" s="1"/>
    </row>
    <row r="279" spans="1:26" ht="60">
      <c r="A279" s="704" t="s">
        <v>772</v>
      </c>
      <c r="B279" s="498" t="s">
        <v>773</v>
      </c>
      <c r="C279" s="489" t="s">
        <v>2803</v>
      </c>
      <c r="D279" s="446">
        <v>0</v>
      </c>
      <c r="E279" s="490" t="s">
        <v>183</v>
      </c>
      <c r="F279" s="441"/>
      <c r="G279" s="781"/>
      <c r="H279" s="110"/>
      <c r="I279" s="110"/>
      <c r="J279" s="714"/>
      <c r="K279" s="1"/>
      <c r="L279" s="1"/>
      <c r="M279" s="1"/>
      <c r="N279" s="1"/>
      <c r="O279" s="1"/>
      <c r="P279" s="1"/>
      <c r="Q279" s="1"/>
      <c r="R279" s="1"/>
      <c r="S279" s="1"/>
      <c r="T279" s="1"/>
      <c r="U279" s="1"/>
      <c r="V279" s="1"/>
      <c r="W279" s="1"/>
      <c r="X279" s="1"/>
      <c r="Y279" s="1"/>
      <c r="Z279" s="1"/>
    </row>
    <row r="280" spans="1:26" ht="39.75" hidden="1" customHeight="1">
      <c r="A280" s="731" t="s">
        <v>775</v>
      </c>
      <c r="B280" s="1210" t="s">
        <v>776</v>
      </c>
      <c r="C280" s="1049"/>
      <c r="D280" s="1049"/>
      <c r="E280" s="1049"/>
      <c r="F280" s="1049"/>
      <c r="G280" s="1049"/>
      <c r="H280" s="110"/>
      <c r="I280" s="110"/>
      <c r="J280" s="714"/>
      <c r="K280" s="1"/>
      <c r="L280" s="1"/>
      <c r="M280" s="1"/>
      <c r="N280" s="1"/>
      <c r="O280" s="1"/>
      <c r="P280" s="1"/>
      <c r="Q280" s="1"/>
      <c r="R280" s="1"/>
      <c r="S280" s="1"/>
      <c r="T280" s="1"/>
      <c r="U280" s="1"/>
      <c r="V280" s="1"/>
      <c r="W280" s="1"/>
      <c r="X280" s="1"/>
      <c r="Y280" s="1"/>
      <c r="Z280" s="1"/>
    </row>
    <row r="281" spans="1:26" ht="47.25" hidden="1">
      <c r="A281" s="731" t="s">
        <v>777</v>
      </c>
      <c r="B281" s="437" t="s">
        <v>778</v>
      </c>
      <c r="C281" s="441"/>
      <c r="D281" s="439"/>
      <c r="E281" s="490"/>
      <c r="F281" s="441"/>
      <c r="G281" s="781"/>
      <c r="H281" s="110"/>
      <c r="I281" s="110"/>
      <c r="J281" s="714"/>
      <c r="K281" s="1"/>
      <c r="L281" s="1"/>
      <c r="M281" s="1"/>
      <c r="N281" s="1"/>
      <c r="O281" s="1"/>
      <c r="P281" s="1"/>
      <c r="Q281" s="1"/>
      <c r="R281" s="1"/>
      <c r="S281" s="1"/>
      <c r="T281" s="1"/>
      <c r="U281" s="1"/>
      <c r="V281" s="1"/>
      <c r="W281" s="1"/>
      <c r="X281" s="1"/>
      <c r="Y281" s="1"/>
      <c r="Z281" s="1"/>
    </row>
    <row r="282" spans="1:26" ht="63" hidden="1">
      <c r="A282" s="731" t="s">
        <v>781</v>
      </c>
      <c r="B282" s="437" t="s">
        <v>783</v>
      </c>
      <c r="C282" s="441"/>
      <c r="D282" s="439"/>
      <c r="E282" s="490"/>
      <c r="F282" s="441"/>
      <c r="G282" s="781"/>
      <c r="H282" s="110"/>
      <c r="I282" s="110"/>
      <c r="J282" s="714"/>
      <c r="K282" s="1"/>
      <c r="L282" s="1"/>
      <c r="M282" s="1"/>
      <c r="N282" s="1"/>
      <c r="O282" s="1"/>
      <c r="P282" s="1"/>
      <c r="Q282" s="1"/>
      <c r="R282" s="1"/>
      <c r="S282" s="1"/>
      <c r="T282" s="1"/>
      <c r="U282" s="1"/>
      <c r="V282" s="1"/>
      <c r="W282" s="1"/>
      <c r="X282" s="1"/>
      <c r="Y282" s="1"/>
      <c r="Z282" s="1"/>
    </row>
    <row r="283" spans="1:26" ht="75" hidden="1">
      <c r="A283" s="731" t="s">
        <v>784</v>
      </c>
      <c r="B283" s="489" t="s">
        <v>785</v>
      </c>
      <c r="C283" s="441"/>
      <c r="D283" s="439"/>
      <c r="E283" s="490"/>
      <c r="F283" s="441"/>
      <c r="G283" s="781"/>
      <c r="H283" s="110"/>
      <c r="I283" s="110"/>
      <c r="J283" s="714"/>
      <c r="K283" s="1"/>
      <c r="L283" s="1"/>
      <c r="M283" s="1"/>
      <c r="N283" s="1"/>
      <c r="O283" s="1"/>
      <c r="P283" s="1"/>
      <c r="Q283" s="1"/>
      <c r="R283" s="1"/>
      <c r="S283" s="1"/>
      <c r="T283" s="1"/>
      <c r="U283" s="1"/>
      <c r="V283" s="1"/>
      <c r="W283" s="1"/>
      <c r="X283" s="1"/>
      <c r="Y283" s="1"/>
      <c r="Z283" s="1"/>
    </row>
    <row r="284" spans="1:26">
      <c r="A284" s="729" t="s">
        <v>786</v>
      </c>
      <c r="B284" s="1210" t="s">
        <v>787</v>
      </c>
      <c r="C284" s="1049"/>
      <c r="D284" s="1049"/>
      <c r="E284" s="1049"/>
      <c r="F284" s="1049"/>
      <c r="G284" s="1049"/>
      <c r="H284" s="110">
        <f>SUM(D285:D288)</f>
        <v>0</v>
      </c>
      <c r="I284" s="110">
        <f>COUNT(D285:D288)*2</f>
        <v>8</v>
      </c>
      <c r="J284" s="714"/>
      <c r="K284" s="1"/>
      <c r="L284" s="1"/>
      <c r="M284" s="1"/>
      <c r="N284" s="1"/>
      <c r="O284" s="1"/>
      <c r="P284" s="1"/>
      <c r="Q284" s="1"/>
      <c r="R284" s="1"/>
      <c r="S284" s="1"/>
      <c r="T284" s="1"/>
      <c r="U284" s="1"/>
      <c r="V284" s="1"/>
      <c r="W284" s="1"/>
      <c r="X284" s="1"/>
      <c r="Y284" s="1"/>
      <c r="Z284" s="1"/>
    </row>
    <row r="285" spans="1:26" ht="45">
      <c r="A285" s="704" t="s">
        <v>792</v>
      </c>
      <c r="B285" s="437" t="s">
        <v>793</v>
      </c>
      <c r="C285" s="342" t="s">
        <v>2812</v>
      </c>
      <c r="D285" s="541">
        <v>0</v>
      </c>
      <c r="E285" s="490" t="s">
        <v>262</v>
      </c>
      <c r="F285" s="308" t="s">
        <v>2813</v>
      </c>
      <c r="G285" s="781"/>
      <c r="H285" s="110"/>
      <c r="I285" s="110"/>
      <c r="J285" s="714"/>
      <c r="K285" s="1"/>
      <c r="L285" s="1"/>
      <c r="M285" s="1"/>
      <c r="N285" s="1"/>
      <c r="O285" s="1"/>
      <c r="P285" s="1"/>
      <c r="Q285" s="1"/>
      <c r="R285" s="1"/>
      <c r="S285" s="1"/>
      <c r="T285" s="1"/>
      <c r="U285" s="1"/>
      <c r="V285" s="1"/>
      <c r="W285" s="1"/>
      <c r="X285" s="1"/>
      <c r="Y285" s="1"/>
      <c r="Z285" s="1"/>
    </row>
    <row r="286" spans="1:26" ht="30">
      <c r="A286" s="704"/>
      <c r="B286" s="437"/>
      <c r="C286" s="308" t="s">
        <v>2814</v>
      </c>
      <c r="D286" s="541">
        <v>0</v>
      </c>
      <c r="E286" s="490" t="s">
        <v>262</v>
      </c>
      <c r="F286" s="441"/>
      <c r="G286" s="781"/>
      <c r="H286" s="110"/>
      <c r="I286" s="110"/>
      <c r="J286" s="714"/>
      <c r="K286" s="1"/>
      <c r="L286" s="1"/>
      <c r="M286" s="1"/>
      <c r="N286" s="1"/>
      <c r="O286" s="1"/>
      <c r="P286" s="1"/>
      <c r="Q286" s="1"/>
      <c r="R286" s="1"/>
      <c r="S286" s="1"/>
      <c r="T286" s="1"/>
      <c r="U286" s="1"/>
      <c r="V286" s="1"/>
      <c r="W286" s="1"/>
      <c r="X286" s="1"/>
      <c r="Y286" s="1"/>
      <c r="Z286" s="1"/>
    </row>
    <row r="287" spans="1:26" ht="47.25">
      <c r="A287" s="704" t="s">
        <v>795</v>
      </c>
      <c r="B287" s="437" t="s">
        <v>796</v>
      </c>
      <c r="C287" s="308" t="s">
        <v>2817</v>
      </c>
      <c r="D287" s="541">
        <v>0</v>
      </c>
      <c r="E287" s="490" t="s">
        <v>262</v>
      </c>
      <c r="F287" s="441"/>
      <c r="G287" s="781"/>
      <c r="H287" s="110"/>
      <c r="I287" s="110"/>
      <c r="J287" s="714"/>
      <c r="K287" s="1"/>
      <c r="L287" s="1"/>
      <c r="M287" s="1"/>
      <c r="N287" s="1"/>
      <c r="O287" s="1"/>
      <c r="P287" s="1"/>
      <c r="Q287" s="1"/>
      <c r="R287" s="1"/>
      <c r="S287" s="1"/>
      <c r="T287" s="1"/>
      <c r="U287" s="1"/>
      <c r="V287" s="1"/>
      <c r="W287" s="1"/>
      <c r="X287" s="1"/>
      <c r="Y287" s="1"/>
      <c r="Z287" s="1"/>
    </row>
    <row r="288" spans="1:26" ht="60">
      <c r="A288" s="704" t="s">
        <v>797</v>
      </c>
      <c r="B288" s="489" t="s">
        <v>798</v>
      </c>
      <c r="C288" s="342" t="s">
        <v>954</v>
      </c>
      <c r="D288" s="541">
        <v>0</v>
      </c>
      <c r="E288" s="490" t="s">
        <v>137</v>
      </c>
      <c r="F288" s="441"/>
      <c r="G288" s="781"/>
      <c r="H288" s="110"/>
      <c r="I288" s="110"/>
      <c r="J288" s="714"/>
      <c r="K288" s="1"/>
      <c r="L288" s="1"/>
      <c r="M288" s="1"/>
      <c r="N288" s="1"/>
      <c r="O288" s="1"/>
      <c r="P288" s="1"/>
      <c r="Q288" s="1"/>
      <c r="R288" s="1"/>
      <c r="S288" s="1"/>
      <c r="T288" s="1"/>
      <c r="U288" s="1"/>
      <c r="V288" s="1"/>
      <c r="W288" s="1"/>
      <c r="X288" s="1"/>
      <c r="Y288" s="1"/>
      <c r="Z288" s="1"/>
    </row>
    <row r="289" spans="1:26" ht="39.75" hidden="1" customHeight="1">
      <c r="A289" s="731" t="s">
        <v>799</v>
      </c>
      <c r="B289" s="1210" t="s">
        <v>800</v>
      </c>
      <c r="C289" s="1049"/>
      <c r="D289" s="1049"/>
      <c r="E289" s="1049"/>
      <c r="F289" s="1049"/>
      <c r="G289" s="1049"/>
      <c r="H289" s="110"/>
      <c r="I289" s="110"/>
      <c r="J289" s="714"/>
      <c r="K289" s="1"/>
      <c r="L289" s="1"/>
      <c r="M289" s="1"/>
      <c r="N289" s="1"/>
      <c r="O289" s="1"/>
      <c r="P289" s="1"/>
      <c r="Q289" s="1"/>
      <c r="R289" s="1"/>
      <c r="S289" s="1"/>
      <c r="T289" s="1"/>
      <c r="U289" s="1"/>
      <c r="V289" s="1"/>
      <c r="W289" s="1"/>
      <c r="X289" s="1"/>
      <c r="Y289" s="1"/>
      <c r="Z289" s="1"/>
    </row>
    <row r="290" spans="1:26" ht="63" hidden="1">
      <c r="A290" s="727" t="s">
        <v>803</v>
      </c>
      <c r="B290" s="437" t="s">
        <v>804</v>
      </c>
      <c r="C290" s="441"/>
      <c r="D290" s="439"/>
      <c r="E290" s="490"/>
      <c r="F290" s="441"/>
      <c r="G290" s="781"/>
      <c r="H290" s="110"/>
      <c r="I290" s="110"/>
      <c r="J290" s="714"/>
      <c r="K290" s="1"/>
      <c r="L290" s="1"/>
      <c r="M290" s="1"/>
      <c r="N290" s="1"/>
      <c r="O290" s="1"/>
      <c r="P290" s="1"/>
      <c r="Q290" s="1"/>
      <c r="R290" s="1"/>
      <c r="S290" s="1"/>
      <c r="T290" s="1"/>
      <c r="U290" s="1"/>
      <c r="V290" s="1"/>
      <c r="W290" s="1"/>
      <c r="X290" s="1"/>
      <c r="Y290" s="1"/>
      <c r="Z290" s="1"/>
    </row>
    <row r="291" spans="1:26" ht="63" hidden="1">
      <c r="A291" s="727" t="s">
        <v>805</v>
      </c>
      <c r="B291" s="484" t="s">
        <v>806</v>
      </c>
      <c r="C291" s="441"/>
      <c r="D291" s="439"/>
      <c r="E291" s="490"/>
      <c r="F291" s="441"/>
      <c r="G291" s="781"/>
      <c r="H291" s="110"/>
      <c r="I291" s="110"/>
      <c r="J291" s="714"/>
      <c r="K291" s="1"/>
      <c r="L291" s="1"/>
      <c r="M291" s="1"/>
      <c r="N291" s="1"/>
      <c r="O291" s="1"/>
      <c r="P291" s="1"/>
      <c r="Q291" s="1"/>
      <c r="R291" s="1"/>
      <c r="S291" s="1"/>
      <c r="T291" s="1"/>
      <c r="U291" s="1"/>
      <c r="V291" s="1"/>
      <c r="W291" s="1"/>
      <c r="X291" s="1"/>
      <c r="Y291" s="1"/>
      <c r="Z291" s="1"/>
    </row>
    <row r="292" spans="1:26" ht="39.75" hidden="1" customHeight="1">
      <c r="A292" s="731" t="s">
        <v>807</v>
      </c>
      <c r="B292" s="1210" t="s">
        <v>809</v>
      </c>
      <c r="C292" s="1049"/>
      <c r="D292" s="1049"/>
      <c r="E292" s="1049"/>
      <c r="F292" s="1049"/>
      <c r="G292" s="1049"/>
      <c r="H292" s="110"/>
      <c r="I292" s="110"/>
      <c r="J292" s="714"/>
      <c r="K292" s="1"/>
      <c r="L292" s="1"/>
      <c r="M292" s="1"/>
      <c r="N292" s="1"/>
      <c r="O292" s="1"/>
      <c r="P292" s="1"/>
      <c r="Q292" s="1"/>
      <c r="R292" s="1"/>
      <c r="S292" s="1"/>
      <c r="T292" s="1"/>
      <c r="U292" s="1"/>
      <c r="V292" s="1"/>
      <c r="W292" s="1"/>
      <c r="X292" s="1"/>
      <c r="Y292" s="1"/>
      <c r="Z292" s="1"/>
    </row>
    <row r="293" spans="1:26" ht="47.25" hidden="1">
      <c r="A293" s="727" t="s">
        <v>810</v>
      </c>
      <c r="B293" s="437" t="s">
        <v>811</v>
      </c>
      <c r="C293" s="441"/>
      <c r="D293" s="439"/>
      <c r="E293" s="490"/>
      <c r="F293" s="441"/>
      <c r="G293" s="781"/>
      <c r="H293" s="110"/>
      <c r="I293" s="110"/>
      <c r="J293" s="714"/>
      <c r="K293" s="1"/>
      <c r="L293" s="1"/>
      <c r="M293" s="1"/>
      <c r="N293" s="1"/>
      <c r="O293" s="1"/>
      <c r="P293" s="1"/>
      <c r="Q293" s="1"/>
      <c r="R293" s="1"/>
      <c r="S293" s="1"/>
      <c r="T293" s="1"/>
      <c r="U293" s="1"/>
      <c r="V293" s="1"/>
      <c r="W293" s="1"/>
      <c r="X293" s="1"/>
      <c r="Y293" s="1"/>
      <c r="Z293" s="1"/>
    </row>
    <row r="294" spans="1:26" ht="63" hidden="1">
      <c r="A294" s="727" t="s">
        <v>812</v>
      </c>
      <c r="B294" s="437" t="s">
        <v>813</v>
      </c>
      <c r="C294" s="441"/>
      <c r="D294" s="439"/>
      <c r="E294" s="490"/>
      <c r="F294" s="441"/>
      <c r="G294" s="781"/>
      <c r="H294" s="110"/>
      <c r="I294" s="110"/>
      <c r="J294" s="714"/>
      <c r="K294" s="1"/>
      <c r="L294" s="1"/>
      <c r="M294" s="1"/>
      <c r="N294" s="1"/>
      <c r="O294" s="1"/>
      <c r="P294" s="1"/>
      <c r="Q294" s="1"/>
      <c r="R294" s="1"/>
      <c r="S294" s="1"/>
      <c r="T294" s="1"/>
      <c r="U294" s="1"/>
      <c r="V294" s="1"/>
      <c r="W294" s="1"/>
      <c r="X294" s="1"/>
      <c r="Y294" s="1"/>
      <c r="Z294" s="1"/>
    </row>
    <row r="295" spans="1:26">
      <c r="A295" s="729" t="s">
        <v>814</v>
      </c>
      <c r="B295" s="1210" t="s">
        <v>815</v>
      </c>
      <c r="C295" s="1049"/>
      <c r="D295" s="1049"/>
      <c r="E295" s="1049"/>
      <c r="F295" s="1049"/>
      <c r="G295" s="1049"/>
      <c r="H295" s="110">
        <f>SUM(D298)</f>
        <v>0</v>
      </c>
      <c r="I295" s="110">
        <f>COUNT(D298)*2</f>
        <v>2</v>
      </c>
      <c r="J295" s="714"/>
      <c r="K295" s="1"/>
      <c r="L295" s="1"/>
      <c r="M295" s="1"/>
      <c r="N295" s="1"/>
      <c r="O295" s="1"/>
      <c r="P295" s="1"/>
      <c r="Q295" s="1"/>
      <c r="R295" s="1"/>
      <c r="S295" s="1"/>
      <c r="T295" s="1"/>
      <c r="U295" s="1"/>
      <c r="V295" s="1"/>
      <c r="W295" s="1"/>
      <c r="X295" s="1"/>
      <c r="Y295" s="1"/>
      <c r="Z295" s="1"/>
    </row>
    <row r="296" spans="1:26" ht="63" hidden="1">
      <c r="A296" s="727" t="s">
        <v>818</v>
      </c>
      <c r="B296" s="437" t="s">
        <v>819</v>
      </c>
      <c r="C296" s="441"/>
      <c r="D296" s="439"/>
      <c r="E296" s="490"/>
      <c r="F296" s="441"/>
      <c r="G296" s="781"/>
      <c r="H296" s="110"/>
      <c r="I296" s="110"/>
      <c r="J296" s="714"/>
      <c r="K296" s="1"/>
      <c r="L296" s="1"/>
      <c r="M296" s="1"/>
      <c r="N296" s="1"/>
      <c r="O296" s="1"/>
      <c r="P296" s="1"/>
      <c r="Q296" s="1"/>
      <c r="R296" s="1"/>
      <c r="S296" s="1"/>
      <c r="T296" s="1"/>
      <c r="U296" s="1"/>
      <c r="V296" s="1"/>
      <c r="W296" s="1"/>
      <c r="X296" s="1"/>
      <c r="Y296" s="1"/>
      <c r="Z296" s="1"/>
    </row>
    <row r="297" spans="1:26" ht="63" hidden="1">
      <c r="A297" s="727" t="s">
        <v>822</v>
      </c>
      <c r="B297" s="437" t="s">
        <v>823</v>
      </c>
      <c r="C297" s="441"/>
      <c r="D297" s="439"/>
      <c r="E297" s="490"/>
      <c r="F297" s="441"/>
      <c r="G297" s="781"/>
      <c r="H297" s="110"/>
      <c r="I297" s="110"/>
      <c r="J297" s="714"/>
      <c r="K297" s="1"/>
      <c r="L297" s="1"/>
      <c r="M297" s="1"/>
      <c r="N297" s="1"/>
      <c r="O297" s="1"/>
      <c r="P297" s="1"/>
      <c r="Q297" s="1"/>
      <c r="R297" s="1"/>
      <c r="S297" s="1"/>
      <c r="T297" s="1"/>
      <c r="U297" s="1"/>
      <c r="V297" s="1"/>
      <c r="W297" s="1"/>
      <c r="X297" s="1"/>
      <c r="Y297" s="1"/>
      <c r="Z297" s="1"/>
    </row>
    <row r="298" spans="1:26" ht="63">
      <c r="A298" s="704" t="s">
        <v>824</v>
      </c>
      <c r="B298" s="567" t="s">
        <v>825</v>
      </c>
      <c r="C298" s="342" t="s">
        <v>2999</v>
      </c>
      <c r="D298" s="446">
        <v>0</v>
      </c>
      <c r="E298" s="497" t="s">
        <v>137</v>
      </c>
      <c r="F298" s="565" t="s">
        <v>3000</v>
      </c>
      <c r="G298" s="781"/>
      <c r="H298" s="110"/>
      <c r="I298" s="110"/>
      <c r="J298" s="714"/>
      <c r="K298" s="1"/>
      <c r="L298" s="1"/>
      <c r="M298" s="1"/>
      <c r="N298" s="1"/>
      <c r="O298" s="1"/>
      <c r="P298" s="1"/>
      <c r="Q298" s="1"/>
      <c r="R298" s="1"/>
      <c r="S298" s="1"/>
      <c r="T298" s="1"/>
      <c r="U298" s="1"/>
      <c r="V298" s="1"/>
      <c r="W298" s="1"/>
      <c r="X298" s="1"/>
      <c r="Y298" s="1"/>
      <c r="Z298" s="1"/>
    </row>
    <row r="299" spans="1:26">
      <c r="A299" s="729" t="s">
        <v>828</v>
      </c>
      <c r="B299" s="1210" t="s">
        <v>829</v>
      </c>
      <c r="C299" s="1049"/>
      <c r="D299" s="1049"/>
      <c r="E299" s="1049"/>
      <c r="F299" s="1049"/>
      <c r="G299" s="1049"/>
      <c r="H299" s="110">
        <f>SUM(D300:D303)</f>
        <v>0</v>
      </c>
      <c r="I299" s="110">
        <f>COUNT(D300:D303)*2</f>
        <v>8</v>
      </c>
      <c r="J299" s="714"/>
      <c r="K299" s="1"/>
      <c r="L299" s="1"/>
      <c r="M299" s="1"/>
      <c r="N299" s="1"/>
      <c r="O299" s="1"/>
      <c r="P299" s="1"/>
      <c r="Q299" s="1"/>
      <c r="R299" s="1"/>
      <c r="S299" s="1"/>
      <c r="T299" s="1"/>
      <c r="U299" s="1"/>
      <c r="V299" s="1"/>
      <c r="W299" s="1"/>
      <c r="X299" s="1"/>
      <c r="Y299" s="1"/>
      <c r="Z299" s="1"/>
    </row>
    <row r="300" spans="1:26" ht="47.25">
      <c r="A300" s="704" t="s">
        <v>833</v>
      </c>
      <c r="B300" s="437" t="s">
        <v>834</v>
      </c>
      <c r="C300" s="437" t="s">
        <v>2329</v>
      </c>
      <c r="D300" s="446">
        <v>0</v>
      </c>
      <c r="E300" s="490" t="s">
        <v>350</v>
      </c>
      <c r="F300" s="441"/>
      <c r="G300" s="781"/>
      <c r="H300" s="110"/>
      <c r="I300" s="110"/>
      <c r="J300" s="714"/>
      <c r="K300" s="1"/>
      <c r="L300" s="1"/>
      <c r="M300" s="1"/>
      <c r="N300" s="1"/>
      <c r="O300" s="1"/>
      <c r="P300" s="1"/>
      <c r="Q300" s="1"/>
      <c r="R300" s="1"/>
      <c r="S300" s="1"/>
      <c r="T300" s="1"/>
      <c r="U300" s="1"/>
      <c r="V300" s="1"/>
      <c r="W300" s="1"/>
      <c r="X300" s="1"/>
      <c r="Y300" s="1"/>
      <c r="Z300" s="1"/>
    </row>
    <row r="301" spans="1:26" ht="63">
      <c r="A301" s="704" t="s">
        <v>837</v>
      </c>
      <c r="B301" s="437" t="s">
        <v>838</v>
      </c>
      <c r="C301" s="489" t="s">
        <v>839</v>
      </c>
      <c r="D301" s="446">
        <v>0</v>
      </c>
      <c r="E301" s="490" t="s">
        <v>780</v>
      </c>
      <c r="F301" s="489" t="s">
        <v>840</v>
      </c>
      <c r="G301" s="781"/>
      <c r="H301" s="110"/>
      <c r="I301" s="110"/>
      <c r="J301" s="714"/>
      <c r="K301" s="1"/>
      <c r="L301" s="1"/>
      <c r="M301" s="1"/>
      <c r="N301" s="1"/>
      <c r="O301" s="1"/>
      <c r="P301" s="1"/>
      <c r="Q301" s="1"/>
      <c r="R301" s="1"/>
      <c r="S301" s="1"/>
      <c r="T301" s="1"/>
      <c r="U301" s="1"/>
      <c r="V301" s="1"/>
      <c r="W301" s="1"/>
      <c r="X301" s="1"/>
      <c r="Y301" s="1"/>
      <c r="Z301" s="1"/>
    </row>
    <row r="302" spans="1:26" ht="30">
      <c r="A302" s="704"/>
      <c r="B302" s="437"/>
      <c r="C302" s="489" t="s">
        <v>841</v>
      </c>
      <c r="D302" s="446">
        <v>0</v>
      </c>
      <c r="E302" s="490" t="s">
        <v>350</v>
      </c>
      <c r="F302" s="440"/>
      <c r="G302" s="781"/>
      <c r="H302" s="110"/>
      <c r="I302" s="110"/>
      <c r="J302" s="714"/>
      <c r="K302" s="1"/>
      <c r="L302" s="1"/>
      <c r="M302" s="1"/>
      <c r="N302" s="1"/>
      <c r="O302" s="1"/>
      <c r="P302" s="1"/>
      <c r="Q302" s="1"/>
      <c r="R302" s="1"/>
      <c r="S302" s="1"/>
      <c r="T302" s="1"/>
      <c r="U302" s="1"/>
      <c r="V302" s="1"/>
      <c r="W302" s="1"/>
      <c r="X302" s="1"/>
      <c r="Y302" s="1"/>
      <c r="Z302" s="1"/>
    </row>
    <row r="303" spans="1:26" ht="78.75">
      <c r="A303" s="704" t="s">
        <v>842</v>
      </c>
      <c r="B303" s="437" t="s">
        <v>843</v>
      </c>
      <c r="C303" s="342" t="s">
        <v>844</v>
      </c>
      <c r="D303" s="446">
        <v>0</v>
      </c>
      <c r="E303" s="490" t="s">
        <v>183</v>
      </c>
      <c r="F303" s="441"/>
      <c r="G303" s="781"/>
      <c r="H303" s="110"/>
      <c r="I303" s="110"/>
      <c r="J303" s="714"/>
      <c r="K303" s="1"/>
      <c r="L303" s="1"/>
      <c r="M303" s="1"/>
      <c r="N303" s="1"/>
      <c r="O303" s="1"/>
      <c r="P303" s="1"/>
      <c r="Q303" s="1"/>
      <c r="R303" s="1"/>
      <c r="S303" s="1"/>
      <c r="T303" s="1"/>
      <c r="U303" s="1"/>
      <c r="V303" s="1"/>
      <c r="W303" s="1"/>
      <c r="X303" s="1"/>
      <c r="Y303" s="1"/>
      <c r="Z303" s="1"/>
    </row>
    <row r="304" spans="1:26" ht="39.75" customHeight="1">
      <c r="A304" s="704" t="s">
        <v>845</v>
      </c>
      <c r="B304" s="1210" t="s">
        <v>846</v>
      </c>
      <c r="C304" s="1049"/>
      <c r="D304" s="1049"/>
      <c r="E304" s="1049"/>
      <c r="F304" s="1049"/>
      <c r="G304" s="1049"/>
      <c r="H304" s="110">
        <f>SUM(D305)</f>
        <v>0</v>
      </c>
      <c r="I304" s="110">
        <f>COUNT(D305)*2</f>
        <v>2</v>
      </c>
      <c r="J304" s="714"/>
      <c r="K304" s="1"/>
      <c r="L304" s="1"/>
      <c r="M304" s="1"/>
      <c r="N304" s="1"/>
      <c r="O304" s="1"/>
      <c r="P304" s="1"/>
      <c r="Q304" s="1"/>
      <c r="R304" s="1"/>
      <c r="S304" s="1"/>
      <c r="T304" s="1"/>
      <c r="U304" s="1"/>
      <c r="V304" s="1"/>
      <c r="W304" s="1"/>
      <c r="X304" s="1"/>
      <c r="Y304" s="1"/>
      <c r="Z304" s="1"/>
    </row>
    <row r="305" spans="1:26" ht="75">
      <c r="A305" s="704" t="s">
        <v>852</v>
      </c>
      <c r="B305" s="569" t="s">
        <v>853</v>
      </c>
      <c r="C305" s="342" t="s">
        <v>856</v>
      </c>
      <c r="D305" s="446">
        <v>0</v>
      </c>
      <c r="E305" s="490" t="s">
        <v>137</v>
      </c>
      <c r="F305" s="308" t="s">
        <v>1041</v>
      </c>
      <c r="G305" s="781"/>
      <c r="H305" s="110"/>
      <c r="I305" s="110"/>
      <c r="J305" s="714"/>
      <c r="K305" s="1"/>
      <c r="L305" s="1"/>
      <c r="M305" s="1"/>
      <c r="N305" s="1"/>
      <c r="O305" s="1"/>
      <c r="P305" s="1"/>
      <c r="Q305" s="1"/>
      <c r="R305" s="1"/>
      <c r="S305" s="1"/>
      <c r="T305" s="1"/>
      <c r="U305" s="1"/>
      <c r="V305" s="1"/>
      <c r="W305" s="1"/>
      <c r="X305" s="1"/>
      <c r="Y305" s="1"/>
      <c r="Z305" s="1"/>
    </row>
    <row r="306" spans="1:26" ht="45" hidden="1">
      <c r="A306" s="727" t="s">
        <v>858</v>
      </c>
      <c r="B306" s="569" t="s">
        <v>859</v>
      </c>
      <c r="C306" s="441"/>
      <c r="D306" s="439"/>
      <c r="E306" s="490"/>
      <c r="F306" s="441"/>
      <c r="G306" s="781"/>
      <c r="H306" s="110"/>
      <c r="I306" s="110"/>
      <c r="J306" s="714"/>
      <c r="K306" s="1"/>
      <c r="L306" s="1"/>
      <c r="M306" s="1"/>
      <c r="N306" s="1"/>
      <c r="O306" s="1"/>
      <c r="P306" s="1"/>
      <c r="Q306" s="1"/>
      <c r="R306" s="1"/>
      <c r="S306" s="1"/>
      <c r="T306" s="1"/>
      <c r="U306" s="1"/>
      <c r="V306" s="1"/>
      <c r="W306" s="1"/>
      <c r="X306" s="1"/>
      <c r="Y306" s="1"/>
      <c r="Z306" s="1"/>
    </row>
    <row r="307" spans="1:26" ht="21">
      <c r="A307" s="726"/>
      <c r="B307" s="1308" t="s">
        <v>861</v>
      </c>
      <c r="C307" s="1049"/>
      <c r="D307" s="1049"/>
      <c r="E307" s="1049"/>
      <c r="F307" s="1049"/>
      <c r="G307" s="1049"/>
      <c r="H307" s="110">
        <f>H308+H318+H327+H340+H343+H349+H361+H373+H388+H395+H410+H414+H423+H429+H455+H332</f>
        <v>0</v>
      </c>
      <c r="I307" s="110">
        <f>I308+I318+I327+I340+I343+I349+I361+I373+I388+I395+I410+I414+I423+I429+I455+I332</f>
        <v>212</v>
      </c>
      <c r="J307" s="714"/>
      <c r="K307" s="1"/>
      <c r="L307" s="1"/>
      <c r="M307" s="1"/>
      <c r="N307" s="1"/>
      <c r="O307" s="1"/>
      <c r="P307" s="1"/>
      <c r="Q307" s="1"/>
      <c r="R307" s="1"/>
      <c r="S307" s="1"/>
      <c r="T307" s="1"/>
      <c r="U307" s="1"/>
      <c r="V307" s="1"/>
      <c r="W307" s="1"/>
      <c r="X307" s="1"/>
      <c r="Y307" s="1"/>
      <c r="Z307" s="1"/>
    </row>
    <row r="308" spans="1:26">
      <c r="A308" s="729" t="s">
        <v>867</v>
      </c>
      <c r="B308" s="1048" t="s">
        <v>868</v>
      </c>
      <c r="C308" s="1049"/>
      <c r="D308" s="1049"/>
      <c r="E308" s="1049"/>
      <c r="F308" s="1049"/>
      <c r="G308" s="1049"/>
      <c r="H308" s="110">
        <f>SUM(D309:D317)</f>
        <v>0</v>
      </c>
      <c r="I308" s="110">
        <f>COUNT(D309:D317)*2</f>
        <v>16</v>
      </c>
      <c r="J308" s="714"/>
      <c r="K308" s="1"/>
      <c r="L308" s="1"/>
      <c r="M308" s="1"/>
      <c r="N308" s="1"/>
      <c r="O308" s="1"/>
      <c r="P308" s="1"/>
      <c r="Q308" s="1"/>
      <c r="R308" s="1"/>
      <c r="S308" s="1"/>
      <c r="T308" s="1"/>
      <c r="U308" s="1"/>
      <c r="V308" s="1"/>
      <c r="W308" s="1"/>
      <c r="X308" s="1"/>
      <c r="Y308" s="1"/>
      <c r="Z308" s="1"/>
    </row>
    <row r="309" spans="1:26" ht="47.25">
      <c r="A309" s="704" t="s">
        <v>869</v>
      </c>
      <c r="B309" s="484" t="s">
        <v>870</v>
      </c>
      <c r="C309" s="489" t="s">
        <v>3025</v>
      </c>
      <c r="D309" s="446">
        <v>0</v>
      </c>
      <c r="E309" s="490" t="s">
        <v>667</v>
      </c>
      <c r="F309" s="441"/>
      <c r="G309" s="781"/>
      <c r="H309" s="110"/>
      <c r="I309" s="110"/>
      <c r="J309" s="714"/>
      <c r="K309" s="1"/>
      <c r="L309" s="1"/>
      <c r="M309" s="1"/>
      <c r="N309" s="1"/>
      <c r="O309" s="1"/>
      <c r="P309" s="1"/>
      <c r="Q309" s="1"/>
      <c r="R309" s="1"/>
      <c r="S309" s="1"/>
      <c r="T309" s="1"/>
      <c r="U309" s="1"/>
      <c r="V309" s="1"/>
      <c r="W309" s="1"/>
      <c r="X309" s="1"/>
      <c r="Y309" s="1"/>
      <c r="Z309" s="1"/>
    </row>
    <row r="310" spans="1:26" ht="45">
      <c r="A310" s="704"/>
      <c r="B310" s="484"/>
      <c r="C310" s="489" t="s">
        <v>3027</v>
      </c>
      <c r="D310" s="446">
        <v>0</v>
      </c>
      <c r="E310" s="490" t="s">
        <v>667</v>
      </c>
      <c r="F310" s="489" t="s">
        <v>2122</v>
      </c>
      <c r="G310" s="781"/>
      <c r="H310" s="110"/>
      <c r="I310" s="110"/>
      <c r="J310" s="714"/>
      <c r="K310" s="1"/>
      <c r="L310" s="1"/>
      <c r="M310" s="1"/>
      <c r="N310" s="1"/>
      <c r="O310" s="1"/>
      <c r="P310" s="1"/>
      <c r="Q310" s="1"/>
      <c r="R310" s="1"/>
      <c r="S310" s="1"/>
      <c r="T310" s="1"/>
      <c r="U310" s="1"/>
      <c r="V310" s="1"/>
      <c r="W310" s="1"/>
      <c r="X310" s="1"/>
      <c r="Y310" s="1"/>
      <c r="Z310" s="1"/>
    </row>
    <row r="311" spans="1:26" ht="47.25" hidden="1">
      <c r="A311" s="727" t="s">
        <v>876</v>
      </c>
      <c r="B311" s="484" t="s">
        <v>877</v>
      </c>
      <c r="C311" s="437"/>
      <c r="D311" s="446"/>
      <c r="E311" s="490"/>
      <c r="F311" s="441"/>
      <c r="G311" s="781"/>
      <c r="H311" s="110"/>
      <c r="I311" s="110"/>
      <c r="J311" s="714"/>
      <c r="K311" s="1"/>
      <c r="L311" s="1"/>
      <c r="M311" s="1"/>
      <c r="N311" s="1"/>
      <c r="O311" s="1"/>
      <c r="P311" s="1"/>
      <c r="Q311" s="1"/>
      <c r="R311" s="1"/>
      <c r="S311" s="1"/>
      <c r="T311" s="1"/>
      <c r="U311" s="1"/>
      <c r="V311" s="1"/>
      <c r="W311" s="1"/>
      <c r="X311" s="1"/>
      <c r="Y311" s="1"/>
      <c r="Z311" s="1"/>
    </row>
    <row r="312" spans="1:26" ht="47.25">
      <c r="A312" s="704" t="s">
        <v>886</v>
      </c>
      <c r="B312" s="484" t="s">
        <v>887</v>
      </c>
      <c r="C312" s="308" t="s">
        <v>3029</v>
      </c>
      <c r="D312" s="446">
        <v>0</v>
      </c>
      <c r="E312" s="490" t="s">
        <v>780</v>
      </c>
      <c r="F312" s="441"/>
      <c r="G312" s="781"/>
      <c r="H312" s="110"/>
      <c r="I312" s="110"/>
      <c r="J312" s="714"/>
      <c r="K312" s="1"/>
      <c r="L312" s="1"/>
      <c r="M312" s="1"/>
      <c r="N312" s="1"/>
      <c r="O312" s="1"/>
      <c r="P312" s="1"/>
      <c r="Q312" s="1"/>
      <c r="R312" s="1"/>
      <c r="S312" s="1"/>
      <c r="T312" s="1"/>
      <c r="U312" s="1"/>
      <c r="V312" s="1"/>
      <c r="W312" s="1"/>
      <c r="X312" s="1"/>
      <c r="Y312" s="1"/>
      <c r="Z312" s="1"/>
    </row>
    <row r="313" spans="1:26" ht="30">
      <c r="A313" s="704"/>
      <c r="B313" s="484"/>
      <c r="C313" s="342" t="s">
        <v>3030</v>
      </c>
      <c r="D313" s="446">
        <v>0</v>
      </c>
      <c r="E313" s="490" t="s">
        <v>780</v>
      </c>
      <c r="F313" s="308"/>
      <c r="G313" s="781"/>
      <c r="H313" s="110"/>
      <c r="I313" s="110"/>
      <c r="J313" s="714"/>
      <c r="K313" s="1"/>
      <c r="L313" s="1"/>
      <c r="M313" s="1"/>
      <c r="N313" s="1"/>
      <c r="O313" s="1"/>
      <c r="P313" s="1"/>
      <c r="Q313" s="1"/>
      <c r="R313" s="1"/>
      <c r="S313" s="1"/>
      <c r="T313" s="1"/>
      <c r="U313" s="1"/>
      <c r="V313" s="1"/>
      <c r="W313" s="1"/>
      <c r="X313" s="1"/>
      <c r="Y313" s="1"/>
      <c r="Z313" s="1"/>
    </row>
    <row r="314" spans="1:26" ht="30">
      <c r="A314" s="704"/>
      <c r="B314" s="484"/>
      <c r="C314" s="342" t="s">
        <v>2456</v>
      </c>
      <c r="D314" s="446">
        <v>0</v>
      </c>
      <c r="E314" s="490" t="s">
        <v>2127</v>
      </c>
      <c r="F314" s="308"/>
      <c r="G314" s="781"/>
      <c r="H314" s="110"/>
      <c r="I314" s="110"/>
      <c r="J314" s="714"/>
      <c r="K314" s="1"/>
      <c r="L314" s="1"/>
      <c r="M314" s="1"/>
      <c r="N314" s="1"/>
      <c r="O314" s="1"/>
      <c r="P314" s="1"/>
      <c r="Q314" s="1"/>
      <c r="R314" s="1"/>
      <c r="S314" s="1"/>
      <c r="T314" s="1"/>
      <c r="U314" s="1"/>
      <c r="V314" s="1"/>
      <c r="W314" s="1"/>
      <c r="X314" s="1"/>
      <c r="Y314" s="1"/>
      <c r="Z314" s="1"/>
    </row>
    <row r="315" spans="1:26" ht="30">
      <c r="A315" s="704"/>
      <c r="B315" s="484"/>
      <c r="C315" s="489" t="s">
        <v>1095</v>
      </c>
      <c r="D315" s="446">
        <v>0</v>
      </c>
      <c r="E315" s="490" t="s">
        <v>2127</v>
      </c>
      <c r="F315" s="308"/>
      <c r="G315" s="781"/>
      <c r="H315" s="110"/>
      <c r="I315" s="110"/>
      <c r="J315" s="714"/>
      <c r="K315" s="1"/>
      <c r="L315" s="1"/>
      <c r="M315" s="1"/>
      <c r="N315" s="1"/>
      <c r="O315" s="1"/>
      <c r="P315" s="1"/>
      <c r="Q315" s="1"/>
      <c r="R315" s="1"/>
      <c r="S315" s="1"/>
      <c r="T315" s="1"/>
      <c r="U315" s="1"/>
      <c r="V315" s="1"/>
      <c r="W315" s="1"/>
      <c r="X315" s="1"/>
      <c r="Y315" s="1"/>
      <c r="Z315" s="1"/>
    </row>
    <row r="316" spans="1:26" ht="30">
      <c r="A316" s="704"/>
      <c r="B316" s="484"/>
      <c r="C316" s="489" t="s">
        <v>1103</v>
      </c>
      <c r="D316" s="446">
        <v>0</v>
      </c>
      <c r="E316" s="490" t="s">
        <v>667</v>
      </c>
      <c r="F316" s="308"/>
      <c r="G316" s="781"/>
      <c r="H316" s="110"/>
      <c r="I316" s="110"/>
      <c r="J316" s="714"/>
      <c r="K316" s="1"/>
      <c r="L316" s="1"/>
      <c r="M316" s="1"/>
      <c r="N316" s="1"/>
      <c r="O316" s="1"/>
      <c r="P316" s="1"/>
      <c r="Q316" s="1"/>
      <c r="R316" s="1"/>
      <c r="S316" s="1"/>
      <c r="T316" s="1"/>
      <c r="U316" s="1"/>
      <c r="V316" s="1"/>
      <c r="W316" s="1"/>
      <c r="X316" s="1"/>
      <c r="Y316" s="1"/>
      <c r="Z316" s="1"/>
    </row>
    <row r="317" spans="1:26" ht="63">
      <c r="A317" s="704" t="s">
        <v>890</v>
      </c>
      <c r="B317" s="484" t="s">
        <v>891</v>
      </c>
      <c r="C317" s="308" t="s">
        <v>3032</v>
      </c>
      <c r="D317" s="446">
        <v>0</v>
      </c>
      <c r="E317" s="490" t="s">
        <v>264</v>
      </c>
      <c r="F317" s="441"/>
      <c r="G317" s="781"/>
      <c r="H317" s="110"/>
      <c r="I317" s="110"/>
      <c r="J317" s="714"/>
      <c r="K317" s="1"/>
      <c r="L317" s="1"/>
      <c r="M317" s="1"/>
      <c r="N317" s="1"/>
      <c r="O317" s="1"/>
      <c r="P317" s="1"/>
      <c r="Q317" s="1"/>
      <c r="R317" s="1"/>
      <c r="S317" s="1"/>
      <c r="T317" s="1"/>
      <c r="U317" s="1"/>
      <c r="V317" s="1"/>
      <c r="W317" s="1"/>
      <c r="X317" s="1"/>
      <c r="Y317" s="1"/>
      <c r="Z317" s="1"/>
    </row>
    <row r="318" spans="1:26">
      <c r="A318" s="729" t="s">
        <v>892</v>
      </c>
      <c r="B318" s="1210" t="s">
        <v>893</v>
      </c>
      <c r="C318" s="1049"/>
      <c r="D318" s="1049"/>
      <c r="E318" s="1049"/>
      <c r="F318" s="1049"/>
      <c r="G318" s="1049"/>
      <c r="H318" s="110">
        <f>SUM(D319:D326)</f>
        <v>0</v>
      </c>
      <c r="I318" s="110">
        <f>COUNT(D319:D326)*2</f>
        <v>16</v>
      </c>
      <c r="J318" s="714"/>
      <c r="K318" s="1"/>
      <c r="L318" s="1"/>
      <c r="M318" s="1"/>
      <c r="N318" s="1"/>
      <c r="O318" s="1"/>
      <c r="P318" s="1"/>
      <c r="Q318" s="1"/>
      <c r="R318" s="1"/>
      <c r="S318" s="1"/>
      <c r="T318" s="1"/>
      <c r="U318" s="1"/>
      <c r="V318" s="1"/>
      <c r="W318" s="1"/>
      <c r="X318" s="1"/>
      <c r="Y318" s="1"/>
      <c r="Z318" s="1"/>
    </row>
    <row r="319" spans="1:26" ht="60">
      <c r="A319" s="704" t="s">
        <v>895</v>
      </c>
      <c r="B319" s="437" t="s">
        <v>896</v>
      </c>
      <c r="C319" s="308" t="s">
        <v>3034</v>
      </c>
      <c r="D319" s="446">
        <v>0</v>
      </c>
      <c r="E319" s="490" t="s">
        <v>780</v>
      </c>
      <c r="F319" s="441"/>
      <c r="G319" s="781"/>
      <c r="H319" s="110"/>
      <c r="I319" s="110"/>
      <c r="J319" s="714"/>
      <c r="K319" s="1"/>
      <c r="L319" s="1"/>
      <c r="M319" s="1"/>
      <c r="N319" s="1"/>
      <c r="O319" s="1"/>
      <c r="P319" s="1"/>
      <c r="Q319" s="1"/>
      <c r="R319" s="1"/>
      <c r="S319" s="1"/>
      <c r="T319" s="1"/>
      <c r="U319" s="1"/>
      <c r="V319" s="1"/>
      <c r="W319" s="1"/>
      <c r="X319" s="1"/>
      <c r="Y319" s="1"/>
      <c r="Z319" s="1"/>
    </row>
    <row r="320" spans="1:26" ht="30">
      <c r="A320" s="704"/>
      <c r="B320" s="437"/>
      <c r="C320" s="308" t="s">
        <v>3035</v>
      </c>
      <c r="D320" s="446">
        <v>0</v>
      </c>
      <c r="E320" s="490" t="s">
        <v>780</v>
      </c>
      <c r="F320" s="441"/>
      <c r="G320" s="781"/>
      <c r="H320" s="110"/>
      <c r="I320" s="110"/>
      <c r="J320" s="714"/>
      <c r="K320" s="1"/>
      <c r="L320" s="1"/>
      <c r="M320" s="1"/>
      <c r="N320" s="1"/>
      <c r="O320" s="1"/>
      <c r="P320" s="1"/>
      <c r="Q320" s="1"/>
      <c r="R320" s="1"/>
      <c r="S320" s="1"/>
      <c r="T320" s="1"/>
      <c r="U320" s="1"/>
      <c r="V320" s="1"/>
      <c r="W320" s="1"/>
      <c r="X320" s="1"/>
      <c r="Y320" s="1"/>
      <c r="Z320" s="1"/>
    </row>
    <row r="321" spans="1:26" ht="15.75">
      <c r="A321" s="704"/>
      <c r="B321" s="437"/>
      <c r="C321" s="308" t="s">
        <v>3036</v>
      </c>
      <c r="D321" s="446">
        <v>0</v>
      </c>
      <c r="E321" s="490" t="s">
        <v>780</v>
      </c>
      <c r="F321" s="441"/>
      <c r="G321" s="781"/>
      <c r="H321" s="110"/>
      <c r="I321" s="110"/>
      <c r="J321" s="714"/>
      <c r="K321" s="1"/>
      <c r="L321" s="1"/>
      <c r="M321" s="1"/>
      <c r="N321" s="1"/>
      <c r="O321" s="1"/>
      <c r="P321" s="1"/>
      <c r="Q321" s="1"/>
      <c r="R321" s="1"/>
      <c r="S321" s="1"/>
      <c r="T321" s="1"/>
      <c r="U321" s="1"/>
      <c r="V321" s="1"/>
      <c r="W321" s="1"/>
      <c r="X321" s="1"/>
      <c r="Y321" s="1"/>
      <c r="Z321" s="1"/>
    </row>
    <row r="322" spans="1:26" ht="15.75">
      <c r="A322" s="704"/>
      <c r="B322" s="437"/>
      <c r="C322" s="308" t="s">
        <v>3037</v>
      </c>
      <c r="D322" s="446">
        <v>0</v>
      </c>
      <c r="E322" s="490" t="s">
        <v>780</v>
      </c>
      <c r="F322" s="441"/>
      <c r="G322" s="781"/>
      <c r="H322" s="110"/>
      <c r="I322" s="110"/>
      <c r="J322" s="714"/>
      <c r="K322" s="1"/>
      <c r="L322" s="1"/>
      <c r="M322" s="1"/>
      <c r="N322" s="1"/>
      <c r="O322" s="1"/>
      <c r="P322" s="1"/>
      <c r="Q322" s="1"/>
      <c r="R322" s="1"/>
      <c r="S322" s="1"/>
      <c r="T322" s="1"/>
      <c r="U322" s="1"/>
      <c r="V322" s="1"/>
      <c r="W322" s="1"/>
      <c r="X322" s="1"/>
      <c r="Y322" s="1"/>
      <c r="Z322" s="1"/>
    </row>
    <row r="323" spans="1:26" ht="30">
      <c r="A323" s="704"/>
      <c r="B323" s="437"/>
      <c r="C323" s="308" t="s">
        <v>3038</v>
      </c>
      <c r="D323" s="446">
        <v>0</v>
      </c>
      <c r="E323" s="490" t="s">
        <v>780</v>
      </c>
      <c r="F323" s="441"/>
      <c r="G323" s="781"/>
      <c r="H323" s="110"/>
      <c r="I323" s="110"/>
      <c r="J323" s="714"/>
      <c r="K323" s="1"/>
      <c r="L323" s="1"/>
      <c r="M323" s="1"/>
      <c r="N323" s="1"/>
      <c r="O323" s="1"/>
      <c r="P323" s="1"/>
      <c r="Q323" s="1"/>
      <c r="R323" s="1"/>
      <c r="S323" s="1"/>
      <c r="T323" s="1"/>
      <c r="U323" s="1"/>
      <c r="V323" s="1"/>
      <c r="W323" s="1"/>
      <c r="X323" s="1"/>
      <c r="Y323" s="1"/>
      <c r="Z323" s="1"/>
    </row>
    <row r="324" spans="1:26" ht="30">
      <c r="A324" s="704"/>
      <c r="B324" s="437"/>
      <c r="C324" s="308" t="s">
        <v>3039</v>
      </c>
      <c r="D324" s="446">
        <v>0</v>
      </c>
      <c r="E324" s="490" t="s">
        <v>780</v>
      </c>
      <c r="F324" s="441"/>
      <c r="G324" s="781"/>
      <c r="H324" s="110"/>
      <c r="I324" s="110"/>
      <c r="J324" s="714"/>
      <c r="K324" s="1"/>
      <c r="L324" s="1"/>
      <c r="M324" s="1"/>
      <c r="N324" s="1"/>
      <c r="O324" s="1"/>
      <c r="P324" s="1"/>
      <c r="Q324" s="1"/>
      <c r="R324" s="1"/>
      <c r="S324" s="1"/>
      <c r="T324" s="1"/>
      <c r="U324" s="1"/>
      <c r="V324" s="1"/>
      <c r="W324" s="1"/>
      <c r="X324" s="1"/>
      <c r="Y324" s="1"/>
      <c r="Z324" s="1"/>
    </row>
    <row r="325" spans="1:26" ht="180">
      <c r="A325" s="704"/>
      <c r="B325" s="437"/>
      <c r="C325" s="308" t="s">
        <v>2145</v>
      </c>
      <c r="D325" s="446">
        <v>0</v>
      </c>
      <c r="E325" s="490" t="s">
        <v>780</v>
      </c>
      <c r="F325" s="342" t="s">
        <v>3040</v>
      </c>
      <c r="G325" s="781"/>
      <c r="H325" s="110"/>
      <c r="I325" s="110"/>
      <c r="J325" s="714"/>
      <c r="K325" s="1"/>
      <c r="L325" s="1"/>
      <c r="M325" s="1"/>
      <c r="N325" s="1"/>
      <c r="O325" s="1"/>
      <c r="P325" s="1"/>
      <c r="Q325" s="1"/>
      <c r="R325" s="1"/>
      <c r="S325" s="1"/>
      <c r="T325" s="1"/>
      <c r="U325" s="1"/>
      <c r="V325" s="1"/>
      <c r="W325" s="1"/>
      <c r="X325" s="1"/>
      <c r="Y325" s="1"/>
      <c r="Z325" s="1"/>
    </row>
    <row r="326" spans="1:26" ht="47.25">
      <c r="A326" s="704" t="s">
        <v>898</v>
      </c>
      <c r="B326" s="437" t="s">
        <v>899</v>
      </c>
      <c r="C326" s="342" t="s">
        <v>3042</v>
      </c>
      <c r="D326" s="446">
        <v>0</v>
      </c>
      <c r="E326" s="497" t="s">
        <v>913</v>
      </c>
      <c r="F326" s="441"/>
      <c r="G326" s="781"/>
      <c r="H326" s="110"/>
      <c r="I326" s="110"/>
      <c r="J326" s="714"/>
      <c r="K326" s="1"/>
      <c r="L326" s="1"/>
      <c r="M326" s="1"/>
      <c r="N326" s="1"/>
      <c r="O326" s="1"/>
      <c r="P326" s="1"/>
      <c r="Q326" s="1"/>
      <c r="R326" s="1"/>
      <c r="S326" s="1"/>
      <c r="T326" s="1"/>
      <c r="U326" s="1"/>
      <c r="V326" s="1"/>
      <c r="W326" s="1"/>
      <c r="X326" s="1"/>
      <c r="Y326" s="1"/>
      <c r="Z326" s="1"/>
    </row>
    <row r="327" spans="1:26">
      <c r="A327" s="729" t="s">
        <v>901</v>
      </c>
      <c r="B327" s="1210" t="s">
        <v>902</v>
      </c>
      <c r="C327" s="1049"/>
      <c r="D327" s="1049"/>
      <c r="E327" s="1049"/>
      <c r="F327" s="1049"/>
      <c r="G327" s="1049"/>
      <c r="H327" s="110">
        <f>SUM(D328:D330)</f>
        <v>0</v>
      </c>
      <c r="I327" s="110">
        <f>COUNT(D328:D330)*2</f>
        <v>6</v>
      </c>
      <c r="J327" s="714"/>
      <c r="K327" s="1"/>
      <c r="L327" s="1"/>
      <c r="M327" s="1"/>
      <c r="N327" s="1"/>
      <c r="O327" s="1"/>
      <c r="P327" s="1"/>
      <c r="Q327" s="1"/>
      <c r="R327" s="1"/>
      <c r="S327" s="1"/>
      <c r="T327" s="1"/>
      <c r="U327" s="1"/>
      <c r="V327" s="1"/>
      <c r="W327" s="1"/>
      <c r="X327" s="1"/>
      <c r="Y327" s="1"/>
      <c r="Z327" s="1"/>
    </row>
    <row r="328" spans="1:26" ht="63">
      <c r="A328" s="704" t="s">
        <v>906</v>
      </c>
      <c r="B328" s="437" t="s">
        <v>907</v>
      </c>
      <c r="C328" s="437" t="s">
        <v>3044</v>
      </c>
      <c r="D328" s="446">
        <v>0</v>
      </c>
      <c r="E328" s="506" t="s">
        <v>137</v>
      </c>
      <c r="F328" s="441"/>
      <c r="G328" s="781"/>
      <c r="H328" s="110"/>
      <c r="I328" s="110"/>
      <c r="J328" s="714"/>
      <c r="K328" s="1"/>
      <c r="L328" s="1"/>
      <c r="M328" s="1"/>
      <c r="N328" s="1"/>
      <c r="O328" s="1"/>
      <c r="P328" s="1"/>
      <c r="Q328" s="1"/>
      <c r="R328" s="1"/>
      <c r="S328" s="1"/>
      <c r="T328" s="1"/>
      <c r="U328" s="1"/>
      <c r="V328" s="1"/>
      <c r="W328" s="1"/>
      <c r="X328" s="1"/>
      <c r="Y328" s="1"/>
      <c r="Z328" s="1"/>
    </row>
    <row r="329" spans="1:26" ht="90">
      <c r="A329" s="704" t="s">
        <v>910</v>
      </c>
      <c r="B329" s="308" t="s">
        <v>911</v>
      </c>
      <c r="C329" s="564" t="s">
        <v>3045</v>
      </c>
      <c r="D329" s="446">
        <v>0</v>
      </c>
      <c r="E329" s="506" t="s">
        <v>780</v>
      </c>
      <c r="F329" s="441"/>
      <c r="G329" s="781"/>
      <c r="H329" s="110"/>
      <c r="I329" s="110"/>
      <c r="J329" s="714"/>
      <c r="K329" s="1"/>
      <c r="L329" s="1"/>
      <c r="M329" s="1"/>
      <c r="N329" s="1"/>
      <c r="O329" s="1"/>
      <c r="P329" s="1"/>
      <c r="Q329" s="1"/>
      <c r="R329" s="1"/>
      <c r="S329" s="1"/>
      <c r="T329" s="1"/>
      <c r="U329" s="1"/>
      <c r="V329" s="1"/>
      <c r="W329" s="1"/>
      <c r="X329" s="1"/>
      <c r="Y329" s="1"/>
      <c r="Z329" s="1"/>
    </row>
    <row r="330" spans="1:26" ht="47.25">
      <c r="A330" s="704" t="s">
        <v>922</v>
      </c>
      <c r="B330" s="437" t="s">
        <v>923</v>
      </c>
      <c r="C330" s="308" t="s">
        <v>3046</v>
      </c>
      <c r="D330" s="446">
        <v>0</v>
      </c>
      <c r="E330" s="490" t="s">
        <v>780</v>
      </c>
      <c r="F330" s="441"/>
      <c r="G330" s="781"/>
      <c r="H330" s="110"/>
      <c r="I330" s="110"/>
      <c r="J330" s="714"/>
      <c r="K330" s="1"/>
      <c r="L330" s="1"/>
      <c r="M330" s="1"/>
      <c r="N330" s="1"/>
      <c r="O330" s="1"/>
      <c r="P330" s="1"/>
      <c r="Q330" s="1"/>
      <c r="R330" s="1"/>
      <c r="S330" s="1"/>
      <c r="T330" s="1"/>
      <c r="U330" s="1"/>
      <c r="V330" s="1"/>
      <c r="W330" s="1"/>
      <c r="X330" s="1"/>
      <c r="Y330" s="1"/>
      <c r="Z330" s="1"/>
    </row>
    <row r="331" spans="1:26" ht="47.25" hidden="1">
      <c r="A331" s="727" t="s">
        <v>924</v>
      </c>
      <c r="B331" s="437" t="s">
        <v>925</v>
      </c>
      <c r="C331" s="441"/>
      <c r="D331" s="439"/>
      <c r="E331" s="490"/>
      <c r="F331" s="441"/>
      <c r="G331" s="781"/>
      <c r="H331" s="110"/>
      <c r="I331" s="110"/>
      <c r="J331" s="714"/>
      <c r="K331" s="1"/>
      <c r="L331" s="1"/>
      <c r="M331" s="1"/>
      <c r="N331" s="1"/>
      <c r="O331" s="1"/>
      <c r="P331" s="1"/>
      <c r="Q331" s="1"/>
      <c r="R331" s="1"/>
      <c r="S331" s="1"/>
      <c r="T331" s="1"/>
      <c r="U331" s="1"/>
      <c r="V331" s="1"/>
      <c r="W331" s="1"/>
      <c r="X331" s="1"/>
      <c r="Y331" s="1"/>
      <c r="Z331" s="1"/>
    </row>
    <row r="332" spans="1:26">
      <c r="A332" s="729" t="s">
        <v>927</v>
      </c>
      <c r="B332" s="1048" t="s">
        <v>928</v>
      </c>
      <c r="C332" s="1049"/>
      <c r="D332" s="1049"/>
      <c r="E332" s="1049"/>
      <c r="F332" s="1049"/>
      <c r="G332" s="1049"/>
      <c r="H332" s="110">
        <f>SUM(D333:D339)</f>
        <v>0</v>
      </c>
      <c r="I332" s="110">
        <f>COUNT(D333:D339)*2</f>
        <v>14</v>
      </c>
      <c r="J332" s="714"/>
      <c r="K332" s="1"/>
      <c r="L332" s="1"/>
      <c r="M332" s="1"/>
      <c r="N332" s="1"/>
      <c r="O332" s="1"/>
      <c r="P332" s="1"/>
      <c r="Q332" s="1"/>
      <c r="R332" s="1"/>
      <c r="S332" s="1"/>
      <c r="T332" s="1"/>
      <c r="U332" s="1"/>
      <c r="V332" s="1"/>
      <c r="W332" s="1"/>
      <c r="X332" s="1"/>
      <c r="Y332" s="1"/>
      <c r="Z332" s="1"/>
    </row>
    <row r="333" spans="1:26" ht="47.25">
      <c r="A333" s="704" t="s">
        <v>930</v>
      </c>
      <c r="B333" s="484" t="s">
        <v>931</v>
      </c>
      <c r="C333" s="489" t="s">
        <v>1197</v>
      </c>
      <c r="D333" s="488">
        <v>0</v>
      </c>
      <c r="E333" s="490" t="s">
        <v>264</v>
      </c>
      <c r="F333" s="489" t="s">
        <v>2862</v>
      </c>
      <c r="G333" s="781"/>
      <c r="H333" s="110"/>
      <c r="I333" s="110"/>
      <c r="J333" s="714"/>
      <c r="K333" s="1"/>
      <c r="L333" s="1"/>
      <c r="M333" s="1"/>
      <c r="N333" s="1"/>
      <c r="O333" s="1"/>
      <c r="P333" s="1"/>
      <c r="Q333" s="1"/>
      <c r="R333" s="1"/>
      <c r="S333" s="1"/>
      <c r="T333" s="1"/>
      <c r="U333" s="1"/>
      <c r="V333" s="1"/>
      <c r="W333" s="1"/>
      <c r="X333" s="1"/>
      <c r="Y333" s="1"/>
      <c r="Z333" s="1"/>
    </row>
    <row r="334" spans="1:26" ht="60">
      <c r="A334" s="704" t="s">
        <v>932</v>
      </c>
      <c r="B334" s="489" t="s">
        <v>933</v>
      </c>
      <c r="C334" s="484" t="s">
        <v>2185</v>
      </c>
      <c r="D334" s="488">
        <v>0</v>
      </c>
      <c r="E334" s="490" t="s">
        <v>667</v>
      </c>
      <c r="F334" s="489" t="s">
        <v>1206</v>
      </c>
      <c r="G334" s="781"/>
      <c r="H334" s="110"/>
      <c r="I334" s="110"/>
      <c r="J334" s="714"/>
      <c r="K334" s="1"/>
      <c r="L334" s="1"/>
      <c r="M334" s="1"/>
      <c r="N334" s="1"/>
      <c r="O334" s="1"/>
      <c r="P334" s="1"/>
      <c r="Q334" s="1"/>
      <c r="R334" s="1"/>
      <c r="S334" s="1"/>
      <c r="T334" s="1"/>
      <c r="U334" s="1"/>
      <c r="V334" s="1"/>
      <c r="W334" s="1"/>
      <c r="X334" s="1"/>
      <c r="Y334" s="1"/>
      <c r="Z334" s="1"/>
    </row>
    <row r="335" spans="1:26" ht="63">
      <c r="A335" s="704" t="s">
        <v>934</v>
      </c>
      <c r="B335" s="484" t="s">
        <v>935</v>
      </c>
      <c r="C335" s="489" t="s">
        <v>1208</v>
      </c>
      <c r="D335" s="488">
        <v>0</v>
      </c>
      <c r="E335" s="490" t="s">
        <v>137</v>
      </c>
      <c r="F335" s="441"/>
      <c r="G335" s="781"/>
      <c r="H335" s="110"/>
      <c r="I335" s="110"/>
      <c r="J335" s="714"/>
      <c r="K335" s="1"/>
      <c r="L335" s="1"/>
      <c r="M335" s="1"/>
      <c r="N335" s="1"/>
      <c r="O335" s="1"/>
      <c r="P335" s="1"/>
      <c r="Q335" s="1"/>
      <c r="R335" s="1"/>
      <c r="S335" s="1"/>
      <c r="T335" s="1"/>
      <c r="U335" s="1"/>
      <c r="V335" s="1"/>
      <c r="W335" s="1"/>
      <c r="X335" s="1"/>
      <c r="Y335" s="1"/>
      <c r="Z335" s="1"/>
    </row>
    <row r="336" spans="1:26" ht="30">
      <c r="A336" s="704"/>
      <c r="B336" s="484"/>
      <c r="C336" s="489" t="s">
        <v>1211</v>
      </c>
      <c r="D336" s="488">
        <v>0</v>
      </c>
      <c r="E336" s="490" t="s">
        <v>667</v>
      </c>
      <c r="F336" s="441"/>
      <c r="G336" s="781"/>
      <c r="H336" s="110"/>
      <c r="I336" s="110"/>
      <c r="J336" s="714"/>
      <c r="K336" s="1"/>
      <c r="L336" s="1"/>
      <c r="M336" s="1"/>
      <c r="N336" s="1"/>
      <c r="O336" s="1"/>
      <c r="P336" s="1"/>
      <c r="Q336" s="1"/>
      <c r="R336" s="1"/>
      <c r="S336" s="1"/>
      <c r="T336" s="1"/>
      <c r="U336" s="1"/>
      <c r="V336" s="1"/>
      <c r="W336" s="1"/>
      <c r="X336" s="1"/>
      <c r="Y336" s="1"/>
      <c r="Z336" s="1"/>
    </row>
    <row r="337" spans="1:26" ht="15.75">
      <c r="A337" s="704"/>
      <c r="B337" s="484"/>
      <c r="C337" s="489" t="s">
        <v>1214</v>
      </c>
      <c r="D337" s="488">
        <v>0</v>
      </c>
      <c r="E337" s="490" t="s">
        <v>137</v>
      </c>
      <c r="F337" s="441"/>
      <c r="G337" s="781"/>
      <c r="H337" s="110"/>
      <c r="I337" s="110"/>
      <c r="J337" s="714"/>
      <c r="K337" s="1"/>
      <c r="L337" s="1"/>
      <c r="M337" s="1"/>
      <c r="N337" s="1"/>
      <c r="O337" s="1"/>
      <c r="P337" s="1"/>
      <c r="Q337" s="1"/>
      <c r="R337" s="1"/>
      <c r="S337" s="1"/>
      <c r="T337" s="1"/>
      <c r="U337" s="1"/>
      <c r="V337" s="1"/>
      <c r="W337" s="1"/>
      <c r="X337" s="1"/>
      <c r="Y337" s="1"/>
      <c r="Z337" s="1"/>
    </row>
    <row r="338" spans="1:26" ht="31.5">
      <c r="A338" s="704" t="s">
        <v>936</v>
      </c>
      <c r="B338" s="484" t="s">
        <v>937</v>
      </c>
      <c r="C338" s="489" t="s">
        <v>1218</v>
      </c>
      <c r="D338" s="488">
        <v>0</v>
      </c>
      <c r="E338" s="490" t="s">
        <v>780</v>
      </c>
      <c r="F338" s="489" t="s">
        <v>1219</v>
      </c>
      <c r="G338" s="781"/>
      <c r="H338" s="110"/>
      <c r="I338" s="110"/>
      <c r="J338" s="714"/>
      <c r="K338" s="1"/>
      <c r="L338" s="1"/>
      <c r="M338" s="1"/>
      <c r="N338" s="1"/>
      <c r="O338" s="1"/>
      <c r="P338" s="1"/>
      <c r="Q338" s="1"/>
      <c r="R338" s="1"/>
      <c r="S338" s="1"/>
      <c r="T338" s="1"/>
      <c r="U338" s="1"/>
      <c r="V338" s="1"/>
      <c r="W338" s="1"/>
      <c r="X338" s="1"/>
      <c r="Y338" s="1"/>
      <c r="Z338" s="1"/>
    </row>
    <row r="339" spans="1:26" ht="47.25">
      <c r="A339" s="704" t="s">
        <v>938</v>
      </c>
      <c r="B339" s="484" t="s">
        <v>939</v>
      </c>
      <c r="C339" s="484" t="s">
        <v>1222</v>
      </c>
      <c r="D339" s="488">
        <v>0</v>
      </c>
      <c r="E339" s="490" t="s">
        <v>780</v>
      </c>
      <c r="F339" s="489"/>
      <c r="G339" s="781"/>
      <c r="H339" s="110"/>
      <c r="I339" s="110"/>
      <c r="J339" s="714"/>
      <c r="K339" s="1"/>
      <c r="L339" s="1"/>
      <c r="M339" s="1"/>
      <c r="N339" s="1"/>
      <c r="O339" s="1"/>
      <c r="P339" s="1"/>
      <c r="Q339" s="1"/>
      <c r="R339" s="1"/>
      <c r="S339" s="1"/>
      <c r="T339" s="1"/>
      <c r="U339" s="1"/>
      <c r="V339" s="1"/>
      <c r="W339" s="1"/>
      <c r="X339" s="1"/>
      <c r="Y339" s="1"/>
      <c r="Z339" s="1"/>
    </row>
    <row r="340" spans="1:26" ht="39.75" customHeight="1">
      <c r="A340" s="704" t="s">
        <v>940</v>
      </c>
      <c r="B340" s="1048" t="s">
        <v>941</v>
      </c>
      <c r="C340" s="1049"/>
      <c r="D340" s="1049"/>
      <c r="E340" s="1049"/>
      <c r="F340" s="1049"/>
      <c r="G340" s="1049"/>
      <c r="H340" s="110">
        <f>SUM(D341:D342)</f>
        <v>0</v>
      </c>
      <c r="I340" s="110">
        <f>COUNT(D341:D342)*2</f>
        <v>4</v>
      </c>
      <c r="J340" s="714"/>
      <c r="K340" s="1"/>
      <c r="L340" s="1"/>
      <c r="M340" s="1"/>
      <c r="N340" s="1"/>
      <c r="O340" s="1"/>
      <c r="P340" s="1"/>
      <c r="Q340" s="1"/>
      <c r="R340" s="1"/>
      <c r="S340" s="1"/>
      <c r="T340" s="1"/>
      <c r="U340" s="1"/>
      <c r="V340" s="1"/>
      <c r="W340" s="1"/>
      <c r="X340" s="1"/>
      <c r="Y340" s="1"/>
      <c r="Z340" s="1"/>
    </row>
    <row r="341" spans="1:26" ht="60">
      <c r="A341" s="704" t="s">
        <v>943</v>
      </c>
      <c r="B341" s="489" t="s">
        <v>944</v>
      </c>
      <c r="C341" s="489" t="s">
        <v>1241</v>
      </c>
      <c r="D341" s="446">
        <v>0</v>
      </c>
      <c r="E341" s="490" t="s">
        <v>264</v>
      </c>
      <c r="F341" s="441"/>
      <c r="G341" s="781"/>
      <c r="H341" s="110"/>
      <c r="I341" s="110"/>
      <c r="J341" s="714"/>
      <c r="K341" s="1"/>
      <c r="L341" s="1"/>
      <c r="M341" s="1"/>
      <c r="N341" s="1"/>
      <c r="O341" s="1"/>
      <c r="P341" s="1"/>
      <c r="Q341" s="1"/>
      <c r="R341" s="1"/>
      <c r="S341" s="1"/>
      <c r="T341" s="1"/>
      <c r="U341" s="1"/>
      <c r="V341" s="1"/>
      <c r="W341" s="1"/>
      <c r="X341" s="1"/>
      <c r="Y341" s="1"/>
      <c r="Z341" s="1"/>
    </row>
    <row r="342" spans="1:26" ht="45">
      <c r="A342" s="704" t="s">
        <v>945</v>
      </c>
      <c r="B342" s="489" t="s">
        <v>946</v>
      </c>
      <c r="C342" s="489" t="s">
        <v>1246</v>
      </c>
      <c r="D342" s="446">
        <v>0</v>
      </c>
      <c r="E342" s="490" t="s">
        <v>264</v>
      </c>
      <c r="F342" s="441"/>
      <c r="G342" s="781"/>
      <c r="H342" s="110"/>
      <c r="I342" s="110"/>
      <c r="J342" s="714"/>
      <c r="K342" s="1"/>
      <c r="L342" s="1"/>
      <c r="M342" s="1"/>
      <c r="N342" s="1"/>
      <c r="O342" s="1"/>
      <c r="P342" s="1"/>
      <c r="Q342" s="1"/>
      <c r="R342" s="1"/>
      <c r="S342" s="1"/>
      <c r="T342" s="1"/>
      <c r="U342" s="1"/>
      <c r="V342" s="1"/>
      <c r="W342" s="1"/>
      <c r="X342" s="1"/>
      <c r="Y342" s="1"/>
      <c r="Z342" s="1"/>
    </row>
    <row r="343" spans="1:26" ht="39.75" customHeight="1">
      <c r="A343" s="704" t="s">
        <v>948</v>
      </c>
      <c r="B343" s="1210" t="s">
        <v>949</v>
      </c>
      <c r="C343" s="1049"/>
      <c r="D343" s="1049"/>
      <c r="E343" s="1049"/>
      <c r="F343" s="1049"/>
      <c r="G343" s="1049"/>
      <c r="H343" s="110">
        <f>SUM(D344:D348)</f>
        <v>0</v>
      </c>
      <c r="I343" s="110">
        <f>COUNT(D344:D348)*2</f>
        <v>10</v>
      </c>
      <c r="J343" s="714"/>
      <c r="K343" s="1"/>
      <c r="L343" s="1"/>
      <c r="M343" s="1"/>
      <c r="N343" s="1"/>
      <c r="O343" s="1"/>
      <c r="P343" s="1"/>
      <c r="Q343" s="1"/>
      <c r="R343" s="1"/>
      <c r="S343" s="1"/>
      <c r="T343" s="1"/>
      <c r="U343" s="1"/>
      <c r="V343" s="1"/>
      <c r="W343" s="1"/>
      <c r="X343" s="1"/>
      <c r="Y343" s="1"/>
      <c r="Z343" s="1"/>
    </row>
    <row r="344" spans="1:26" ht="45">
      <c r="A344" s="704" t="s">
        <v>955</v>
      </c>
      <c r="B344" s="308" t="s">
        <v>956</v>
      </c>
      <c r="C344" s="342" t="s">
        <v>2401</v>
      </c>
      <c r="D344" s="446">
        <v>0</v>
      </c>
      <c r="E344" s="490" t="s">
        <v>667</v>
      </c>
      <c r="F344" s="441"/>
      <c r="G344" s="781"/>
      <c r="H344" s="110"/>
      <c r="I344" s="110"/>
      <c r="J344" s="714"/>
      <c r="K344" s="1"/>
      <c r="L344" s="1"/>
      <c r="M344" s="1"/>
      <c r="N344" s="1"/>
      <c r="O344" s="1"/>
      <c r="P344" s="1"/>
      <c r="Q344" s="1"/>
      <c r="R344" s="1"/>
      <c r="S344" s="1"/>
      <c r="T344" s="1"/>
      <c r="U344" s="1"/>
      <c r="V344" s="1"/>
      <c r="W344" s="1"/>
      <c r="X344" s="1"/>
      <c r="Y344" s="1"/>
      <c r="Z344" s="1"/>
    </row>
    <row r="345" spans="1:26" ht="45">
      <c r="A345" s="704" t="s">
        <v>959</v>
      </c>
      <c r="B345" s="308" t="s">
        <v>960</v>
      </c>
      <c r="C345" s="308" t="s">
        <v>961</v>
      </c>
      <c r="D345" s="446">
        <v>0</v>
      </c>
      <c r="E345" s="490" t="s">
        <v>667</v>
      </c>
      <c r="F345" s="441"/>
      <c r="G345" s="781"/>
      <c r="H345" s="110"/>
      <c r="I345" s="110"/>
      <c r="J345" s="714"/>
      <c r="K345" s="1"/>
      <c r="L345" s="1"/>
      <c r="M345" s="1"/>
      <c r="N345" s="1"/>
      <c r="O345" s="1"/>
      <c r="P345" s="1"/>
      <c r="Q345" s="1"/>
      <c r="R345" s="1"/>
      <c r="S345" s="1"/>
      <c r="T345" s="1"/>
      <c r="U345" s="1"/>
      <c r="V345" s="1"/>
      <c r="W345" s="1"/>
      <c r="X345" s="1"/>
      <c r="Y345" s="1"/>
      <c r="Z345" s="1"/>
    </row>
    <row r="346" spans="1:26" ht="30">
      <c r="A346" s="704"/>
      <c r="B346" s="308"/>
      <c r="C346" s="489" t="s">
        <v>962</v>
      </c>
      <c r="D346" s="446">
        <v>0</v>
      </c>
      <c r="E346" s="490" t="s">
        <v>137</v>
      </c>
      <c r="F346" s="441"/>
      <c r="G346" s="781"/>
      <c r="H346" s="110"/>
      <c r="I346" s="110"/>
      <c r="J346" s="714"/>
      <c r="K346" s="1"/>
      <c r="L346" s="1"/>
      <c r="M346" s="1"/>
      <c r="N346" s="1"/>
      <c r="O346" s="1"/>
      <c r="P346" s="1"/>
      <c r="Q346" s="1"/>
      <c r="R346" s="1"/>
      <c r="S346" s="1"/>
      <c r="T346" s="1"/>
      <c r="U346" s="1"/>
      <c r="V346" s="1"/>
      <c r="W346" s="1"/>
      <c r="X346" s="1"/>
      <c r="Y346" s="1"/>
      <c r="Z346" s="1"/>
    </row>
    <row r="347" spans="1:26" ht="30">
      <c r="A347" s="704"/>
      <c r="B347" s="308"/>
      <c r="C347" s="489" t="s">
        <v>1258</v>
      </c>
      <c r="D347" s="446">
        <v>0</v>
      </c>
      <c r="E347" s="490" t="s">
        <v>667</v>
      </c>
      <c r="F347" s="441"/>
      <c r="G347" s="781"/>
      <c r="H347" s="110"/>
      <c r="I347" s="110"/>
      <c r="J347" s="714"/>
      <c r="K347" s="1"/>
      <c r="L347" s="1"/>
      <c r="M347" s="1"/>
      <c r="N347" s="1"/>
      <c r="O347" s="1"/>
      <c r="P347" s="1"/>
      <c r="Q347" s="1"/>
      <c r="R347" s="1"/>
      <c r="S347" s="1"/>
      <c r="T347" s="1"/>
      <c r="U347" s="1"/>
      <c r="V347" s="1"/>
      <c r="W347" s="1"/>
      <c r="X347" s="1"/>
      <c r="Y347" s="1"/>
      <c r="Z347" s="1"/>
    </row>
    <row r="348" spans="1:26">
      <c r="A348" s="704"/>
      <c r="B348" s="308"/>
      <c r="C348" s="489" t="s">
        <v>964</v>
      </c>
      <c r="D348" s="446">
        <v>0</v>
      </c>
      <c r="E348" s="490" t="s">
        <v>87</v>
      </c>
      <c r="F348" s="441"/>
      <c r="G348" s="781"/>
      <c r="H348" s="110"/>
      <c r="I348" s="110"/>
      <c r="J348" s="714"/>
      <c r="K348" s="1"/>
      <c r="L348" s="1"/>
      <c r="M348" s="1"/>
      <c r="N348" s="1"/>
      <c r="O348" s="1"/>
      <c r="P348" s="1"/>
      <c r="Q348" s="1"/>
      <c r="R348" s="1"/>
      <c r="S348" s="1"/>
      <c r="T348" s="1"/>
      <c r="U348" s="1"/>
      <c r="V348" s="1"/>
      <c r="W348" s="1"/>
      <c r="X348" s="1"/>
      <c r="Y348" s="1"/>
      <c r="Z348" s="1"/>
    </row>
    <row r="349" spans="1:26">
      <c r="A349" s="729" t="s">
        <v>965</v>
      </c>
      <c r="B349" s="1048" t="s">
        <v>966</v>
      </c>
      <c r="C349" s="1049"/>
      <c r="D349" s="1049"/>
      <c r="E349" s="1049"/>
      <c r="F349" s="1049"/>
      <c r="G349" s="1049"/>
      <c r="H349" s="110">
        <f>SUM(D350:D360)</f>
        <v>0</v>
      </c>
      <c r="I349" s="110">
        <f>COUNT(D350:D360)*2</f>
        <v>22</v>
      </c>
      <c r="J349" s="714"/>
      <c r="K349" s="1"/>
      <c r="L349" s="1"/>
      <c r="M349" s="1"/>
      <c r="N349" s="1"/>
      <c r="O349" s="1"/>
      <c r="P349" s="1"/>
      <c r="Q349" s="1"/>
      <c r="R349" s="1"/>
      <c r="S349" s="1"/>
      <c r="T349" s="1"/>
      <c r="U349" s="1"/>
      <c r="V349" s="1"/>
      <c r="W349" s="1"/>
      <c r="X349" s="1"/>
      <c r="Y349" s="1"/>
      <c r="Z349" s="1"/>
    </row>
    <row r="350" spans="1:26" ht="90">
      <c r="A350" s="704" t="s">
        <v>967</v>
      </c>
      <c r="B350" s="484" t="s">
        <v>968</v>
      </c>
      <c r="C350" s="489" t="s">
        <v>1271</v>
      </c>
      <c r="D350" s="446">
        <v>0</v>
      </c>
      <c r="E350" s="490" t="s">
        <v>87</v>
      </c>
      <c r="F350" s="489" t="s">
        <v>2517</v>
      </c>
      <c r="G350" s="781"/>
      <c r="H350" s="110"/>
      <c r="I350" s="110"/>
      <c r="J350" s="714"/>
      <c r="K350" s="1"/>
      <c r="L350" s="1"/>
      <c r="M350" s="1"/>
      <c r="N350" s="1"/>
      <c r="O350" s="1"/>
      <c r="P350" s="1"/>
      <c r="Q350" s="1"/>
      <c r="R350" s="1"/>
      <c r="S350" s="1"/>
      <c r="T350" s="1"/>
      <c r="U350" s="1"/>
      <c r="V350" s="1"/>
      <c r="W350" s="1"/>
      <c r="X350" s="1"/>
      <c r="Y350" s="1"/>
      <c r="Z350" s="1"/>
    </row>
    <row r="351" spans="1:26" ht="60">
      <c r="A351" s="704"/>
      <c r="B351" s="484"/>
      <c r="C351" s="489" t="s">
        <v>1276</v>
      </c>
      <c r="D351" s="446">
        <v>0</v>
      </c>
      <c r="E351" s="490" t="s">
        <v>137</v>
      </c>
      <c r="F351" s="489" t="s">
        <v>1278</v>
      </c>
      <c r="G351" s="781"/>
      <c r="H351" s="110"/>
      <c r="I351" s="110"/>
      <c r="J351" s="714"/>
      <c r="K351" s="1"/>
      <c r="L351" s="1"/>
      <c r="M351" s="1"/>
      <c r="N351" s="1"/>
      <c r="O351" s="1"/>
      <c r="P351" s="1"/>
      <c r="Q351" s="1"/>
      <c r="R351" s="1"/>
      <c r="S351" s="1"/>
      <c r="T351" s="1"/>
      <c r="U351" s="1"/>
      <c r="V351" s="1"/>
      <c r="W351" s="1"/>
      <c r="X351" s="1"/>
      <c r="Y351" s="1"/>
      <c r="Z351" s="1"/>
    </row>
    <row r="352" spans="1:26" ht="75">
      <c r="A352" s="704"/>
      <c r="B352" s="484"/>
      <c r="C352" s="489" t="s">
        <v>1281</v>
      </c>
      <c r="D352" s="446">
        <v>0</v>
      </c>
      <c r="E352" s="490" t="s">
        <v>137</v>
      </c>
      <c r="F352" s="489" t="s">
        <v>1282</v>
      </c>
      <c r="G352" s="781"/>
      <c r="H352" s="110"/>
      <c r="I352" s="110"/>
      <c r="J352" s="714"/>
      <c r="K352" s="1"/>
      <c r="L352" s="1"/>
      <c r="M352" s="1"/>
      <c r="N352" s="1"/>
      <c r="O352" s="1"/>
      <c r="P352" s="1"/>
      <c r="Q352" s="1"/>
      <c r="R352" s="1"/>
      <c r="S352" s="1"/>
      <c r="T352" s="1"/>
      <c r="U352" s="1"/>
      <c r="V352" s="1"/>
      <c r="W352" s="1"/>
      <c r="X352" s="1"/>
      <c r="Y352" s="1"/>
      <c r="Z352" s="1"/>
    </row>
    <row r="353" spans="1:26" ht="47.25">
      <c r="A353" s="704" t="s">
        <v>969</v>
      </c>
      <c r="B353" s="484" t="s">
        <v>970</v>
      </c>
      <c r="C353" s="484" t="s">
        <v>971</v>
      </c>
      <c r="D353" s="446">
        <v>0</v>
      </c>
      <c r="E353" s="490" t="s">
        <v>667</v>
      </c>
      <c r="F353" s="441"/>
      <c r="G353" s="781"/>
      <c r="H353" s="110"/>
      <c r="I353" s="110"/>
      <c r="J353" s="714"/>
      <c r="K353" s="1"/>
      <c r="L353" s="1"/>
      <c r="M353" s="1"/>
      <c r="N353" s="1"/>
      <c r="O353" s="1"/>
      <c r="P353" s="1"/>
      <c r="Q353" s="1"/>
      <c r="R353" s="1"/>
      <c r="S353" s="1"/>
      <c r="T353" s="1"/>
      <c r="U353" s="1"/>
      <c r="V353" s="1"/>
      <c r="W353" s="1"/>
      <c r="X353" s="1"/>
      <c r="Y353" s="1"/>
      <c r="Z353" s="1"/>
    </row>
    <row r="354" spans="1:26" ht="45">
      <c r="A354" s="704"/>
      <c r="B354" s="484"/>
      <c r="C354" s="489" t="s">
        <v>973</v>
      </c>
      <c r="D354" s="446">
        <v>0</v>
      </c>
      <c r="E354" s="490" t="s">
        <v>780</v>
      </c>
      <c r="F354" s="441"/>
      <c r="G354" s="781"/>
      <c r="H354" s="110"/>
      <c r="I354" s="110"/>
      <c r="J354" s="714"/>
      <c r="K354" s="1"/>
      <c r="L354" s="1"/>
      <c r="M354" s="1"/>
      <c r="N354" s="1"/>
      <c r="O354" s="1"/>
      <c r="P354" s="1"/>
      <c r="Q354" s="1"/>
      <c r="R354" s="1"/>
      <c r="S354" s="1"/>
      <c r="T354" s="1"/>
      <c r="U354" s="1"/>
      <c r="V354" s="1"/>
      <c r="W354" s="1"/>
      <c r="X354" s="1"/>
      <c r="Y354" s="1"/>
      <c r="Z354" s="1"/>
    </row>
    <row r="355" spans="1:26" ht="47.25">
      <c r="A355" s="704" t="s">
        <v>974</v>
      </c>
      <c r="B355" s="484" t="s">
        <v>975</v>
      </c>
      <c r="C355" s="502" t="s">
        <v>976</v>
      </c>
      <c r="D355" s="446">
        <v>0</v>
      </c>
      <c r="E355" s="490" t="s">
        <v>264</v>
      </c>
      <c r="F355" s="489"/>
      <c r="G355" s="781"/>
      <c r="H355" s="110"/>
      <c r="I355" s="110"/>
      <c r="J355" s="714"/>
      <c r="K355" s="1"/>
      <c r="L355" s="1"/>
      <c r="M355" s="1"/>
      <c r="N355" s="1"/>
      <c r="O355" s="1"/>
      <c r="P355" s="1"/>
      <c r="Q355" s="1"/>
      <c r="R355" s="1"/>
      <c r="S355" s="1"/>
      <c r="T355" s="1"/>
      <c r="U355" s="1"/>
      <c r="V355" s="1"/>
      <c r="W355" s="1"/>
      <c r="X355" s="1"/>
      <c r="Y355" s="1"/>
      <c r="Z355" s="1"/>
    </row>
    <row r="356" spans="1:26" ht="45">
      <c r="A356" s="704"/>
      <c r="B356" s="484"/>
      <c r="C356" s="489" t="s">
        <v>978</v>
      </c>
      <c r="D356" s="446">
        <v>0</v>
      </c>
      <c r="E356" s="490" t="s">
        <v>183</v>
      </c>
      <c r="F356" s="489" t="s">
        <v>979</v>
      </c>
      <c r="G356" s="781"/>
      <c r="H356" s="110"/>
      <c r="I356" s="110"/>
      <c r="J356" s="714"/>
      <c r="K356" s="1"/>
      <c r="L356" s="1"/>
      <c r="M356" s="1"/>
      <c r="N356" s="1"/>
      <c r="O356" s="1"/>
      <c r="P356" s="1"/>
      <c r="Q356" s="1"/>
      <c r="R356" s="1"/>
      <c r="S356" s="1"/>
      <c r="T356" s="1"/>
      <c r="U356" s="1"/>
      <c r="V356" s="1"/>
      <c r="W356" s="1"/>
      <c r="X356" s="1"/>
      <c r="Y356" s="1"/>
      <c r="Z356" s="1"/>
    </row>
    <row r="357" spans="1:26" ht="45">
      <c r="A357" s="704"/>
      <c r="B357" s="484"/>
      <c r="C357" s="489" t="s">
        <v>980</v>
      </c>
      <c r="D357" s="446">
        <v>0</v>
      </c>
      <c r="E357" s="490" t="s">
        <v>183</v>
      </c>
      <c r="F357" s="308" t="s">
        <v>981</v>
      </c>
      <c r="G357" s="781"/>
      <c r="H357" s="110"/>
      <c r="I357" s="110"/>
      <c r="J357" s="714"/>
      <c r="K357" s="1"/>
      <c r="L357" s="1"/>
      <c r="M357" s="1"/>
      <c r="N357" s="1"/>
      <c r="O357" s="1"/>
      <c r="P357" s="1"/>
      <c r="Q357" s="1"/>
      <c r="R357" s="1"/>
      <c r="S357" s="1"/>
      <c r="T357" s="1"/>
      <c r="U357" s="1"/>
      <c r="V357" s="1"/>
      <c r="W357" s="1"/>
      <c r="X357" s="1"/>
      <c r="Y357" s="1"/>
      <c r="Z357" s="1"/>
    </row>
    <row r="358" spans="1:26" ht="30">
      <c r="A358" s="704"/>
      <c r="B358" s="484"/>
      <c r="C358" s="489" t="s">
        <v>982</v>
      </c>
      <c r="D358" s="446">
        <v>0</v>
      </c>
      <c r="E358" s="490" t="s">
        <v>780</v>
      </c>
      <c r="F358" s="489"/>
      <c r="G358" s="781"/>
      <c r="H358" s="110"/>
      <c r="I358" s="110"/>
      <c r="J358" s="714"/>
      <c r="K358" s="1"/>
      <c r="L358" s="1"/>
      <c r="M358" s="1"/>
      <c r="N358" s="1"/>
      <c r="O358" s="1"/>
      <c r="P358" s="1"/>
      <c r="Q358" s="1"/>
      <c r="R358" s="1"/>
      <c r="S358" s="1"/>
      <c r="T358" s="1"/>
      <c r="U358" s="1"/>
      <c r="V358" s="1"/>
      <c r="W358" s="1"/>
      <c r="X358" s="1"/>
      <c r="Y358" s="1"/>
      <c r="Z358" s="1"/>
    </row>
    <row r="359" spans="1:26" ht="43.5" customHeight="1">
      <c r="A359" s="704" t="s">
        <v>983</v>
      </c>
      <c r="B359" s="484" t="s">
        <v>984</v>
      </c>
      <c r="C359" s="566" t="s">
        <v>1308</v>
      </c>
      <c r="D359" s="446">
        <v>0</v>
      </c>
      <c r="E359" s="490" t="s">
        <v>87</v>
      </c>
      <c r="F359" s="441"/>
      <c r="G359" s="781"/>
      <c r="H359" s="110"/>
      <c r="I359" s="110"/>
      <c r="J359" s="714"/>
      <c r="K359" s="1"/>
      <c r="L359" s="1"/>
      <c r="M359" s="1"/>
      <c r="N359" s="1"/>
      <c r="O359" s="1"/>
      <c r="P359" s="1"/>
      <c r="Q359" s="1"/>
      <c r="R359" s="1"/>
      <c r="S359" s="1"/>
      <c r="T359" s="1"/>
      <c r="U359" s="1"/>
      <c r="V359" s="1"/>
      <c r="W359" s="1"/>
      <c r="X359" s="1"/>
      <c r="Y359" s="1"/>
      <c r="Z359" s="1"/>
    </row>
    <row r="360" spans="1:26" ht="45">
      <c r="A360" s="704" t="s">
        <v>987</v>
      </c>
      <c r="B360" s="484" t="s">
        <v>988</v>
      </c>
      <c r="C360" s="489" t="s">
        <v>989</v>
      </c>
      <c r="D360" s="446">
        <v>0</v>
      </c>
      <c r="E360" s="490" t="s">
        <v>990</v>
      </c>
      <c r="F360" s="441"/>
      <c r="G360" s="781"/>
      <c r="H360" s="110"/>
      <c r="I360" s="110"/>
      <c r="J360" s="714"/>
      <c r="K360" s="1"/>
      <c r="L360" s="1"/>
      <c r="M360" s="1"/>
      <c r="N360" s="1"/>
      <c r="O360" s="1"/>
      <c r="P360" s="1"/>
      <c r="Q360" s="1"/>
      <c r="R360" s="1"/>
      <c r="S360" s="1"/>
      <c r="T360" s="1"/>
      <c r="U360" s="1"/>
      <c r="V360" s="1"/>
      <c r="W360" s="1"/>
      <c r="X360" s="1"/>
      <c r="Y360" s="1"/>
      <c r="Z360" s="1"/>
    </row>
    <row r="361" spans="1:26">
      <c r="A361" s="729" t="s">
        <v>991</v>
      </c>
      <c r="B361" s="1210" t="s">
        <v>992</v>
      </c>
      <c r="C361" s="1049"/>
      <c r="D361" s="1049"/>
      <c r="E361" s="1049"/>
      <c r="F361" s="1049"/>
      <c r="G361" s="1049"/>
      <c r="H361" s="110">
        <f>SUM(D362:D371)</f>
        <v>0</v>
      </c>
      <c r="I361" s="110">
        <f>COUNT(D362:D371)*2</f>
        <v>18</v>
      </c>
      <c r="J361" s="714"/>
      <c r="K361" s="1"/>
      <c r="L361" s="1"/>
      <c r="M361" s="1"/>
      <c r="N361" s="1"/>
      <c r="O361" s="1"/>
      <c r="P361" s="1"/>
      <c r="Q361" s="1"/>
      <c r="R361" s="1"/>
      <c r="S361" s="1"/>
      <c r="T361" s="1"/>
      <c r="U361" s="1"/>
      <c r="V361" s="1"/>
      <c r="W361" s="1"/>
      <c r="X361" s="1"/>
      <c r="Y361" s="1"/>
      <c r="Z361" s="1"/>
    </row>
    <row r="362" spans="1:26" ht="63">
      <c r="A362" s="704" t="s">
        <v>996</v>
      </c>
      <c r="B362" s="484" t="s">
        <v>997</v>
      </c>
      <c r="C362" s="308" t="s">
        <v>2904</v>
      </c>
      <c r="D362" s="446">
        <v>0</v>
      </c>
      <c r="E362" s="490" t="s">
        <v>667</v>
      </c>
      <c r="F362" s="342" t="s">
        <v>3057</v>
      </c>
      <c r="G362" s="781"/>
      <c r="H362" s="110"/>
      <c r="I362" s="110"/>
      <c r="J362" s="714"/>
      <c r="K362" s="1"/>
      <c r="L362" s="1"/>
      <c r="M362" s="1"/>
      <c r="N362" s="1"/>
      <c r="O362" s="1"/>
      <c r="P362" s="1"/>
      <c r="Q362" s="1"/>
      <c r="R362" s="1"/>
      <c r="S362" s="1"/>
      <c r="T362" s="1"/>
      <c r="U362" s="1"/>
      <c r="V362" s="1"/>
      <c r="W362" s="1"/>
      <c r="X362" s="1"/>
      <c r="Y362" s="1"/>
      <c r="Z362" s="1"/>
    </row>
    <row r="363" spans="1:26" ht="63">
      <c r="A363" s="704" t="s">
        <v>999</v>
      </c>
      <c r="B363" s="484" t="s">
        <v>1000</v>
      </c>
      <c r="C363" s="489" t="s">
        <v>1329</v>
      </c>
      <c r="D363" s="446">
        <v>0</v>
      </c>
      <c r="E363" s="490" t="s">
        <v>667</v>
      </c>
      <c r="F363" s="342" t="s">
        <v>3058</v>
      </c>
      <c r="G363" s="781"/>
      <c r="H363" s="110"/>
      <c r="I363" s="110"/>
      <c r="J363" s="714"/>
      <c r="K363" s="1"/>
      <c r="L363" s="1"/>
      <c r="M363" s="1"/>
      <c r="N363" s="1"/>
      <c r="O363" s="1"/>
      <c r="P363" s="1"/>
      <c r="Q363" s="1"/>
      <c r="R363" s="1"/>
      <c r="S363" s="1"/>
      <c r="T363" s="1"/>
      <c r="U363" s="1"/>
      <c r="V363" s="1"/>
      <c r="W363" s="1"/>
      <c r="X363" s="1"/>
      <c r="Y363" s="1"/>
      <c r="Z363" s="1"/>
    </row>
    <row r="364" spans="1:26" ht="47.25" hidden="1">
      <c r="A364" s="727" t="s">
        <v>1002</v>
      </c>
      <c r="B364" s="484" t="s">
        <v>1003</v>
      </c>
      <c r="C364" s="441"/>
      <c r="D364" s="446"/>
      <c r="E364" s="490"/>
      <c r="F364" s="441"/>
      <c r="G364" s="781"/>
      <c r="H364" s="110"/>
      <c r="I364" s="110"/>
      <c r="J364" s="714"/>
      <c r="K364" s="1"/>
      <c r="L364" s="1"/>
      <c r="M364" s="1"/>
      <c r="N364" s="1"/>
      <c r="O364" s="1"/>
      <c r="P364" s="1"/>
      <c r="Q364" s="1"/>
      <c r="R364" s="1"/>
      <c r="S364" s="1"/>
      <c r="T364" s="1"/>
      <c r="U364" s="1"/>
      <c r="V364" s="1"/>
      <c r="W364" s="1"/>
      <c r="X364" s="1"/>
      <c r="Y364" s="1"/>
      <c r="Z364" s="1"/>
    </row>
    <row r="365" spans="1:26" ht="31.5">
      <c r="A365" s="704" t="s">
        <v>1004</v>
      </c>
      <c r="B365" s="496" t="s">
        <v>1005</v>
      </c>
      <c r="C365" s="342" t="s">
        <v>3059</v>
      </c>
      <c r="D365" s="446">
        <v>0</v>
      </c>
      <c r="E365" s="490" t="s">
        <v>667</v>
      </c>
      <c r="F365" s="441"/>
      <c r="G365" s="781"/>
      <c r="H365" s="110"/>
      <c r="I365" s="110"/>
      <c r="J365" s="714"/>
      <c r="K365" s="1"/>
      <c r="L365" s="1"/>
      <c r="M365" s="1"/>
      <c r="N365" s="1"/>
      <c r="O365" s="1"/>
      <c r="P365" s="1"/>
      <c r="Q365" s="1"/>
      <c r="R365" s="1"/>
      <c r="S365" s="1"/>
      <c r="T365" s="1"/>
      <c r="U365" s="1"/>
      <c r="V365" s="1"/>
      <c r="W365" s="1"/>
      <c r="X365" s="1"/>
      <c r="Y365" s="1"/>
      <c r="Z365" s="1"/>
    </row>
    <row r="366" spans="1:26" ht="47.25">
      <c r="A366" s="704" t="s">
        <v>1007</v>
      </c>
      <c r="B366" s="484" t="s">
        <v>1008</v>
      </c>
      <c r="C366" s="342" t="s">
        <v>2264</v>
      </c>
      <c r="D366" s="446">
        <v>0</v>
      </c>
      <c r="E366" s="490" t="s">
        <v>225</v>
      </c>
      <c r="F366" s="342" t="s">
        <v>3060</v>
      </c>
      <c r="G366" s="781"/>
      <c r="H366" s="110"/>
      <c r="I366" s="110"/>
      <c r="J366" s="714"/>
      <c r="K366" s="1"/>
      <c r="L366" s="1"/>
      <c r="M366" s="1"/>
      <c r="N366" s="1"/>
      <c r="O366" s="1"/>
      <c r="P366" s="1"/>
      <c r="Q366" s="1"/>
      <c r="R366" s="1"/>
      <c r="S366" s="1"/>
      <c r="T366" s="1"/>
      <c r="U366" s="1"/>
      <c r="V366" s="1"/>
      <c r="W366" s="1"/>
      <c r="X366" s="1"/>
      <c r="Y366" s="1"/>
      <c r="Z366" s="1"/>
    </row>
    <row r="367" spans="1:26" ht="47.25">
      <c r="A367" s="704" t="s">
        <v>1010</v>
      </c>
      <c r="B367" s="484" t="s">
        <v>1011</v>
      </c>
      <c r="C367" s="342" t="s">
        <v>3061</v>
      </c>
      <c r="D367" s="446">
        <v>0</v>
      </c>
      <c r="E367" s="490" t="s">
        <v>667</v>
      </c>
      <c r="F367" s="441"/>
      <c r="G367" s="781"/>
      <c r="H367" s="110"/>
      <c r="I367" s="110"/>
      <c r="J367" s="714"/>
      <c r="K367" s="1"/>
      <c r="L367" s="1"/>
      <c r="M367" s="1"/>
      <c r="N367" s="1"/>
      <c r="O367" s="1"/>
      <c r="P367" s="1"/>
      <c r="Q367" s="1"/>
      <c r="R367" s="1"/>
      <c r="S367" s="1"/>
      <c r="T367" s="1"/>
      <c r="U367" s="1"/>
      <c r="V367" s="1"/>
      <c r="W367" s="1"/>
      <c r="X367" s="1"/>
      <c r="Y367" s="1"/>
      <c r="Z367" s="1"/>
    </row>
    <row r="368" spans="1:26" ht="60">
      <c r="A368" s="704"/>
      <c r="B368" s="484"/>
      <c r="C368" s="342" t="s">
        <v>3062</v>
      </c>
      <c r="D368" s="446">
        <v>0</v>
      </c>
      <c r="E368" s="490" t="s">
        <v>667</v>
      </c>
      <c r="F368" s="441"/>
      <c r="G368" s="781"/>
      <c r="H368" s="110"/>
      <c r="I368" s="110"/>
      <c r="J368" s="714"/>
      <c r="K368" s="1"/>
      <c r="L368" s="1"/>
      <c r="M368" s="1"/>
      <c r="N368" s="1"/>
      <c r="O368" s="1"/>
      <c r="P368" s="1"/>
      <c r="Q368" s="1"/>
      <c r="R368" s="1"/>
      <c r="S368" s="1"/>
      <c r="T368" s="1"/>
      <c r="U368" s="1"/>
      <c r="V368" s="1"/>
      <c r="W368" s="1"/>
      <c r="X368" s="1"/>
      <c r="Y368" s="1"/>
      <c r="Z368" s="1"/>
    </row>
    <row r="369" spans="1:26" ht="30">
      <c r="A369" s="704"/>
      <c r="B369" s="484"/>
      <c r="C369" s="342" t="s">
        <v>3064</v>
      </c>
      <c r="D369" s="446">
        <v>0</v>
      </c>
      <c r="E369" s="490" t="s">
        <v>667</v>
      </c>
      <c r="F369" s="441"/>
      <c r="G369" s="781"/>
      <c r="H369" s="110"/>
      <c r="I369" s="110"/>
      <c r="J369" s="714"/>
      <c r="K369" s="1"/>
      <c r="L369" s="1"/>
      <c r="M369" s="1"/>
      <c r="N369" s="1"/>
      <c r="O369" s="1"/>
      <c r="P369" s="1"/>
      <c r="Q369" s="1"/>
      <c r="R369" s="1"/>
      <c r="S369" s="1"/>
      <c r="T369" s="1"/>
      <c r="U369" s="1"/>
      <c r="V369" s="1"/>
      <c r="W369" s="1"/>
      <c r="X369" s="1"/>
      <c r="Y369" s="1"/>
      <c r="Z369" s="1"/>
    </row>
    <row r="370" spans="1:26" ht="30">
      <c r="A370" s="704"/>
      <c r="B370" s="484"/>
      <c r="C370" s="308" t="s">
        <v>1014</v>
      </c>
      <c r="D370" s="446">
        <v>0</v>
      </c>
      <c r="E370" s="490" t="s">
        <v>667</v>
      </c>
      <c r="F370" s="441"/>
      <c r="G370" s="781"/>
      <c r="H370" s="110"/>
      <c r="I370" s="110"/>
      <c r="J370" s="714"/>
      <c r="K370" s="1"/>
      <c r="L370" s="1"/>
      <c r="M370" s="1"/>
      <c r="N370" s="1"/>
      <c r="O370" s="1"/>
      <c r="P370" s="1"/>
      <c r="Q370" s="1"/>
      <c r="R370" s="1"/>
      <c r="S370" s="1"/>
      <c r="T370" s="1"/>
      <c r="U370" s="1"/>
      <c r="V370" s="1"/>
      <c r="W370" s="1"/>
      <c r="X370" s="1"/>
      <c r="Y370" s="1"/>
      <c r="Z370" s="1"/>
    </row>
    <row r="371" spans="1:26" ht="63">
      <c r="A371" s="704" t="s">
        <v>1015</v>
      </c>
      <c r="B371" s="484" t="s">
        <v>1016</v>
      </c>
      <c r="C371" s="489" t="s">
        <v>2424</v>
      </c>
      <c r="D371" s="446">
        <v>0</v>
      </c>
      <c r="E371" s="490" t="s">
        <v>183</v>
      </c>
      <c r="F371" s="441"/>
      <c r="G371" s="781"/>
      <c r="H371" s="110"/>
      <c r="I371" s="110"/>
      <c r="J371" s="714"/>
      <c r="K371" s="1"/>
      <c r="L371" s="1"/>
      <c r="M371" s="1"/>
      <c r="N371" s="1"/>
      <c r="O371" s="1"/>
      <c r="P371" s="1"/>
      <c r="Q371" s="1"/>
      <c r="R371" s="1"/>
      <c r="S371" s="1"/>
      <c r="T371" s="1"/>
      <c r="U371" s="1"/>
      <c r="V371" s="1"/>
      <c r="W371" s="1"/>
      <c r="X371" s="1"/>
      <c r="Y371" s="1"/>
      <c r="Z371" s="1"/>
    </row>
    <row r="372" spans="1:26" ht="15.75" hidden="1">
      <c r="A372" s="704"/>
      <c r="B372" s="484"/>
      <c r="C372" s="441"/>
      <c r="D372" s="439"/>
      <c r="E372" s="490"/>
      <c r="F372" s="441"/>
      <c r="G372" s="781"/>
      <c r="H372" s="110"/>
      <c r="I372" s="110"/>
      <c r="J372" s="714"/>
      <c r="K372" s="1"/>
      <c r="L372" s="1"/>
      <c r="M372" s="1"/>
      <c r="N372" s="1"/>
      <c r="O372" s="1"/>
      <c r="P372" s="1"/>
      <c r="Q372" s="1"/>
      <c r="R372" s="1"/>
      <c r="S372" s="1"/>
      <c r="T372" s="1"/>
      <c r="U372" s="1"/>
      <c r="V372" s="1"/>
      <c r="W372" s="1"/>
      <c r="X372" s="1"/>
      <c r="Y372" s="1"/>
      <c r="Z372" s="1"/>
    </row>
    <row r="373" spans="1:26" ht="39.75" customHeight="1">
      <c r="A373" s="704" t="s">
        <v>1018</v>
      </c>
      <c r="B373" s="1048" t="s">
        <v>1019</v>
      </c>
      <c r="C373" s="1049"/>
      <c r="D373" s="1049"/>
      <c r="E373" s="1049"/>
      <c r="F373" s="1049"/>
      <c r="G373" s="1049"/>
      <c r="H373" s="110">
        <f>SUM(D374:D383)</f>
        <v>0</v>
      </c>
      <c r="I373" s="110">
        <f>COUNT(D374:D383)*2</f>
        <v>20</v>
      </c>
      <c r="J373" s="714"/>
      <c r="K373" s="1"/>
      <c r="L373" s="1"/>
      <c r="M373" s="1"/>
      <c r="N373" s="1"/>
      <c r="O373" s="1"/>
      <c r="P373" s="1"/>
      <c r="Q373" s="1"/>
      <c r="R373" s="1"/>
      <c r="S373" s="1"/>
      <c r="T373" s="1"/>
      <c r="U373" s="1"/>
      <c r="V373" s="1"/>
      <c r="W373" s="1"/>
      <c r="X373" s="1"/>
      <c r="Y373" s="1"/>
      <c r="Z373" s="1"/>
    </row>
    <row r="374" spans="1:26" ht="47.25">
      <c r="A374" s="704" t="s">
        <v>1022</v>
      </c>
      <c r="B374" s="484" t="s">
        <v>1023</v>
      </c>
      <c r="C374" s="489" t="s">
        <v>2426</v>
      </c>
      <c r="D374" s="446">
        <v>0</v>
      </c>
      <c r="E374" s="490" t="s">
        <v>137</v>
      </c>
      <c r="F374" s="441"/>
      <c r="G374" s="781"/>
      <c r="H374" s="110"/>
      <c r="I374" s="110"/>
      <c r="J374" s="714"/>
      <c r="K374" s="1"/>
      <c r="L374" s="1"/>
      <c r="M374" s="1"/>
      <c r="N374" s="1"/>
      <c r="O374" s="1"/>
      <c r="P374" s="1"/>
      <c r="Q374" s="1"/>
      <c r="R374" s="1"/>
      <c r="S374" s="1"/>
      <c r="T374" s="1"/>
      <c r="U374" s="1"/>
      <c r="V374" s="1"/>
      <c r="W374" s="1"/>
      <c r="X374" s="1"/>
      <c r="Y374" s="1"/>
      <c r="Z374" s="1"/>
    </row>
    <row r="375" spans="1:26" ht="30">
      <c r="A375" s="704"/>
      <c r="B375" s="484"/>
      <c r="C375" s="342" t="s">
        <v>1377</v>
      </c>
      <c r="D375" s="446">
        <v>0</v>
      </c>
      <c r="E375" s="490" t="s">
        <v>137</v>
      </c>
      <c r="F375" s="441"/>
      <c r="G375" s="781"/>
      <c r="H375" s="110"/>
      <c r="I375" s="110"/>
      <c r="J375" s="714"/>
      <c r="K375" s="1"/>
      <c r="L375" s="1"/>
      <c r="M375" s="1"/>
      <c r="N375" s="1"/>
      <c r="O375" s="1"/>
      <c r="P375" s="1"/>
      <c r="Q375" s="1"/>
      <c r="R375" s="1"/>
      <c r="S375" s="1"/>
      <c r="T375" s="1"/>
      <c r="U375" s="1"/>
      <c r="V375" s="1"/>
      <c r="W375" s="1"/>
      <c r="X375" s="1"/>
      <c r="Y375" s="1"/>
      <c r="Z375" s="1"/>
    </row>
    <row r="376" spans="1:26" ht="30">
      <c r="A376" s="704"/>
      <c r="B376" s="484"/>
      <c r="C376" s="342" t="s">
        <v>1379</v>
      </c>
      <c r="D376" s="446">
        <v>0</v>
      </c>
      <c r="E376" s="490" t="s">
        <v>326</v>
      </c>
      <c r="F376" s="441"/>
      <c r="G376" s="781"/>
      <c r="H376" s="110"/>
      <c r="I376" s="110"/>
      <c r="J376" s="714"/>
      <c r="K376" s="1"/>
      <c r="L376" s="1"/>
      <c r="M376" s="1"/>
      <c r="N376" s="1"/>
      <c r="O376" s="1"/>
      <c r="P376" s="1"/>
      <c r="Q376" s="1"/>
      <c r="R376" s="1"/>
      <c r="S376" s="1"/>
      <c r="T376" s="1"/>
      <c r="U376" s="1"/>
      <c r="V376" s="1"/>
      <c r="W376" s="1"/>
      <c r="X376" s="1"/>
      <c r="Y376" s="1"/>
      <c r="Z376" s="1"/>
    </row>
    <row r="377" spans="1:26" ht="45">
      <c r="A377" s="704"/>
      <c r="B377" s="484"/>
      <c r="C377" s="342" t="s">
        <v>1381</v>
      </c>
      <c r="D377" s="446">
        <v>0</v>
      </c>
      <c r="E377" s="490" t="s">
        <v>137</v>
      </c>
      <c r="F377" s="441"/>
      <c r="G377" s="781"/>
      <c r="H377" s="110"/>
      <c r="I377" s="110"/>
      <c r="J377" s="714"/>
      <c r="K377" s="1"/>
      <c r="L377" s="1"/>
      <c r="M377" s="1"/>
      <c r="N377" s="1"/>
      <c r="O377" s="1"/>
      <c r="P377" s="1"/>
      <c r="Q377" s="1"/>
      <c r="R377" s="1"/>
      <c r="S377" s="1"/>
      <c r="T377" s="1"/>
      <c r="U377" s="1"/>
      <c r="V377" s="1"/>
      <c r="W377" s="1"/>
      <c r="X377" s="1"/>
      <c r="Y377" s="1"/>
      <c r="Z377" s="1"/>
    </row>
    <row r="378" spans="1:26" ht="47.25">
      <c r="A378" s="704" t="s">
        <v>1024</v>
      </c>
      <c r="B378" s="484" t="s">
        <v>1025</v>
      </c>
      <c r="C378" s="489" t="s">
        <v>1386</v>
      </c>
      <c r="D378" s="446">
        <v>0</v>
      </c>
      <c r="E378" s="490" t="s">
        <v>1189</v>
      </c>
      <c r="F378" s="489" t="s">
        <v>1387</v>
      </c>
      <c r="G378" s="781"/>
      <c r="H378" s="110"/>
      <c r="I378" s="110"/>
      <c r="J378" s="714"/>
      <c r="K378" s="1"/>
      <c r="L378" s="1"/>
      <c r="M378" s="1"/>
      <c r="N378" s="1"/>
      <c r="O378" s="1"/>
      <c r="P378" s="1"/>
      <c r="Q378" s="1"/>
      <c r="R378" s="1"/>
      <c r="S378" s="1"/>
      <c r="T378" s="1"/>
      <c r="U378" s="1"/>
      <c r="V378" s="1"/>
      <c r="W378" s="1"/>
      <c r="X378" s="1"/>
      <c r="Y378" s="1"/>
      <c r="Z378" s="1"/>
    </row>
    <row r="379" spans="1:26" ht="60">
      <c r="A379" s="704"/>
      <c r="B379" s="484"/>
      <c r="C379" s="342" t="s">
        <v>1390</v>
      </c>
      <c r="D379" s="446">
        <v>0</v>
      </c>
      <c r="E379" s="490" t="s">
        <v>667</v>
      </c>
      <c r="F379" s="342"/>
      <c r="G379" s="781"/>
      <c r="H379" s="110"/>
      <c r="I379" s="110"/>
      <c r="J379" s="714"/>
      <c r="K379" s="1"/>
      <c r="L379" s="1"/>
      <c r="M379" s="1"/>
      <c r="N379" s="1"/>
      <c r="O379" s="1"/>
      <c r="P379" s="1"/>
      <c r="Q379" s="1"/>
      <c r="R379" s="1"/>
      <c r="S379" s="1"/>
      <c r="T379" s="1"/>
      <c r="U379" s="1"/>
      <c r="V379" s="1"/>
      <c r="W379" s="1"/>
      <c r="X379" s="1"/>
      <c r="Y379" s="1"/>
      <c r="Z379" s="1"/>
    </row>
    <row r="380" spans="1:26" ht="30">
      <c r="A380" s="704"/>
      <c r="B380" s="484"/>
      <c r="C380" s="489" t="s">
        <v>1392</v>
      </c>
      <c r="D380" s="446">
        <v>0</v>
      </c>
      <c r="E380" s="490" t="s">
        <v>137</v>
      </c>
      <c r="F380" s="489"/>
      <c r="G380" s="781"/>
      <c r="H380" s="110"/>
      <c r="I380" s="110"/>
      <c r="J380" s="714"/>
      <c r="K380" s="1"/>
      <c r="L380" s="1"/>
      <c r="M380" s="1"/>
      <c r="N380" s="1"/>
      <c r="O380" s="1"/>
      <c r="P380" s="1"/>
      <c r="Q380" s="1"/>
      <c r="R380" s="1"/>
      <c r="S380" s="1"/>
      <c r="T380" s="1"/>
      <c r="U380" s="1"/>
      <c r="V380" s="1"/>
      <c r="W380" s="1"/>
      <c r="X380" s="1"/>
      <c r="Y380" s="1"/>
      <c r="Z380" s="1"/>
    </row>
    <row r="381" spans="1:26" ht="63">
      <c r="A381" s="704" t="s">
        <v>1027</v>
      </c>
      <c r="B381" s="484" t="s">
        <v>1028</v>
      </c>
      <c r="C381" s="568" t="s">
        <v>3076</v>
      </c>
      <c r="D381" s="446">
        <v>0</v>
      </c>
      <c r="E381" s="490" t="s">
        <v>990</v>
      </c>
      <c r="F381" s="441"/>
      <c r="G381" s="781"/>
      <c r="H381" s="110"/>
      <c r="I381" s="110"/>
      <c r="J381" s="714"/>
      <c r="K381" s="1"/>
      <c r="L381" s="1"/>
      <c r="M381" s="1"/>
      <c r="N381" s="1"/>
      <c r="O381" s="1"/>
      <c r="P381" s="1"/>
      <c r="Q381" s="1"/>
      <c r="R381" s="1"/>
      <c r="S381" s="1"/>
      <c r="T381" s="1"/>
      <c r="U381" s="1"/>
      <c r="V381" s="1"/>
      <c r="W381" s="1"/>
      <c r="X381" s="1"/>
      <c r="Y381" s="1"/>
      <c r="Z381" s="1"/>
    </row>
    <row r="382" spans="1:26" ht="45">
      <c r="A382" s="704"/>
      <c r="B382" s="484"/>
      <c r="C382" s="342" t="s">
        <v>2431</v>
      </c>
      <c r="D382" s="446">
        <v>0</v>
      </c>
      <c r="E382" s="490" t="s">
        <v>780</v>
      </c>
      <c r="F382" s="441"/>
      <c r="G382" s="781"/>
      <c r="H382" s="110"/>
      <c r="I382" s="110"/>
      <c r="J382" s="714"/>
      <c r="K382" s="1"/>
      <c r="L382" s="1"/>
      <c r="M382" s="1"/>
      <c r="N382" s="1"/>
      <c r="O382" s="1"/>
      <c r="P382" s="1"/>
      <c r="Q382" s="1"/>
      <c r="R382" s="1"/>
      <c r="S382" s="1"/>
      <c r="T382" s="1"/>
      <c r="U382" s="1"/>
      <c r="V382" s="1"/>
      <c r="W382" s="1"/>
      <c r="X382" s="1"/>
      <c r="Y382" s="1"/>
      <c r="Z382" s="1"/>
    </row>
    <row r="383" spans="1:26" ht="30">
      <c r="A383" s="704"/>
      <c r="B383" s="484"/>
      <c r="C383" s="342" t="s">
        <v>2433</v>
      </c>
      <c r="D383" s="446">
        <v>0</v>
      </c>
      <c r="E383" s="490" t="s">
        <v>326</v>
      </c>
      <c r="F383" s="441"/>
      <c r="G383" s="781"/>
      <c r="H383" s="110"/>
      <c r="I383" s="110"/>
      <c r="J383" s="714"/>
      <c r="K383" s="1"/>
      <c r="L383" s="1"/>
      <c r="M383" s="1"/>
      <c r="N383" s="1"/>
      <c r="O383" s="1"/>
      <c r="P383" s="1"/>
      <c r="Q383" s="1"/>
      <c r="R383" s="1"/>
      <c r="S383" s="1"/>
      <c r="T383" s="1"/>
      <c r="U383" s="1"/>
      <c r="V383" s="1"/>
      <c r="W383" s="1"/>
      <c r="X383" s="1"/>
      <c r="Y383" s="1"/>
      <c r="Z383" s="1"/>
    </row>
    <row r="384" spans="1:26" ht="30" hidden="1" customHeight="1">
      <c r="A384" s="731" t="s">
        <v>1031</v>
      </c>
      <c r="B384" s="1210" t="s">
        <v>1032</v>
      </c>
      <c r="C384" s="1049"/>
      <c r="D384" s="1049"/>
      <c r="E384" s="1049"/>
      <c r="F384" s="1049"/>
      <c r="G384" s="1049"/>
      <c r="H384" s="110"/>
      <c r="I384" s="110"/>
      <c r="J384" s="714"/>
      <c r="K384" s="1"/>
      <c r="L384" s="1"/>
      <c r="M384" s="1"/>
      <c r="N384" s="1"/>
      <c r="O384" s="1"/>
      <c r="P384" s="1"/>
      <c r="Q384" s="1"/>
      <c r="R384" s="1"/>
      <c r="S384" s="1"/>
      <c r="T384" s="1"/>
      <c r="U384" s="1"/>
      <c r="V384" s="1"/>
      <c r="W384" s="1"/>
      <c r="X384" s="1"/>
      <c r="Y384" s="1"/>
      <c r="Z384" s="1"/>
    </row>
    <row r="385" spans="1:26" ht="30.75" hidden="1" customHeight="1">
      <c r="A385" s="727" t="s">
        <v>1033</v>
      </c>
      <c r="B385" s="308" t="s">
        <v>1034</v>
      </c>
      <c r="C385" s="441"/>
      <c r="D385" s="439"/>
      <c r="E385" s="490"/>
      <c r="F385" s="441"/>
      <c r="G385" s="781"/>
      <c r="H385" s="110"/>
      <c r="I385" s="110"/>
      <c r="J385" s="714"/>
      <c r="K385" s="1"/>
      <c r="L385" s="1"/>
      <c r="M385" s="1"/>
      <c r="N385" s="1"/>
      <c r="O385" s="1"/>
      <c r="P385" s="1"/>
      <c r="Q385" s="1"/>
      <c r="R385" s="1"/>
      <c r="S385" s="1"/>
      <c r="T385" s="1"/>
      <c r="U385" s="1"/>
      <c r="V385" s="1"/>
      <c r="W385" s="1"/>
      <c r="X385" s="1"/>
      <c r="Y385" s="1"/>
      <c r="Z385" s="1"/>
    </row>
    <row r="386" spans="1:26" ht="32.25" hidden="1" customHeight="1">
      <c r="A386" s="727" t="s">
        <v>1035</v>
      </c>
      <c r="B386" s="308" t="s">
        <v>1036</v>
      </c>
      <c r="C386" s="441"/>
      <c r="D386" s="439"/>
      <c r="E386" s="490"/>
      <c r="F386" s="441"/>
      <c r="G386" s="781"/>
      <c r="H386" s="110"/>
      <c r="I386" s="110"/>
      <c r="J386" s="714"/>
      <c r="K386" s="1"/>
      <c r="L386" s="1"/>
      <c r="M386" s="1"/>
      <c r="N386" s="1"/>
      <c r="O386" s="1"/>
      <c r="P386" s="1"/>
      <c r="Q386" s="1"/>
      <c r="R386" s="1"/>
      <c r="S386" s="1"/>
      <c r="T386" s="1"/>
      <c r="U386" s="1"/>
      <c r="V386" s="1"/>
      <c r="W386" s="1"/>
      <c r="X386" s="1"/>
      <c r="Y386" s="1"/>
      <c r="Z386" s="1"/>
    </row>
    <row r="387" spans="1:26" ht="30.75" hidden="1" customHeight="1">
      <c r="A387" s="727" t="s">
        <v>1037</v>
      </c>
      <c r="B387" s="437" t="s">
        <v>1401</v>
      </c>
      <c r="C387" s="441"/>
      <c r="D387" s="439"/>
      <c r="E387" s="490"/>
      <c r="F387" s="441"/>
      <c r="G387" s="781"/>
      <c r="H387" s="110"/>
      <c r="I387" s="110"/>
      <c r="J387" s="714"/>
      <c r="K387" s="1"/>
      <c r="L387" s="1"/>
      <c r="M387" s="1"/>
      <c r="N387" s="1"/>
      <c r="O387" s="1"/>
      <c r="P387" s="1"/>
      <c r="Q387" s="1"/>
      <c r="R387" s="1"/>
      <c r="S387" s="1"/>
      <c r="T387" s="1"/>
      <c r="U387" s="1"/>
      <c r="V387" s="1"/>
      <c r="W387" s="1"/>
      <c r="X387" s="1"/>
      <c r="Y387" s="1"/>
      <c r="Z387" s="1"/>
    </row>
    <row r="388" spans="1:26" ht="39.75" customHeight="1">
      <c r="A388" s="704" t="s">
        <v>1039</v>
      </c>
      <c r="B388" s="1048" t="s">
        <v>1040</v>
      </c>
      <c r="C388" s="1049"/>
      <c r="D388" s="1049"/>
      <c r="E388" s="1049"/>
      <c r="F388" s="1049"/>
      <c r="G388" s="1049"/>
      <c r="H388" s="110">
        <f>SUM(D391:D392)</f>
        <v>0</v>
      </c>
      <c r="I388" s="110">
        <f>COUNT(D391:D392)*2</f>
        <v>4</v>
      </c>
      <c r="J388" s="714"/>
      <c r="K388" s="1"/>
      <c r="L388" s="1"/>
      <c r="M388" s="1"/>
      <c r="N388" s="1"/>
      <c r="O388" s="1"/>
      <c r="P388" s="1"/>
      <c r="Q388" s="1"/>
      <c r="R388" s="1"/>
      <c r="S388" s="1"/>
      <c r="T388" s="1"/>
      <c r="U388" s="1"/>
      <c r="V388" s="1"/>
      <c r="W388" s="1"/>
      <c r="X388" s="1"/>
      <c r="Y388" s="1"/>
      <c r="Z388" s="1"/>
    </row>
    <row r="389" spans="1:26" ht="47.25" hidden="1">
      <c r="A389" s="727" t="s">
        <v>1042</v>
      </c>
      <c r="B389" s="484" t="s">
        <v>1043</v>
      </c>
      <c r="C389" s="441"/>
      <c r="D389" s="439"/>
      <c r="E389" s="490"/>
      <c r="F389" s="441"/>
      <c r="G389" s="781"/>
      <c r="H389" s="110"/>
      <c r="I389" s="110"/>
      <c r="J389" s="714"/>
      <c r="K389" s="1"/>
      <c r="L389" s="1"/>
      <c r="M389" s="1"/>
      <c r="N389" s="1"/>
      <c r="O389" s="1"/>
      <c r="P389" s="1"/>
      <c r="Q389" s="1"/>
      <c r="R389" s="1"/>
      <c r="S389" s="1"/>
      <c r="T389" s="1"/>
      <c r="U389" s="1"/>
      <c r="V389" s="1"/>
      <c r="W389" s="1"/>
      <c r="X389" s="1"/>
      <c r="Y389" s="1"/>
      <c r="Z389" s="1"/>
    </row>
    <row r="390" spans="1:26" ht="31.5" hidden="1">
      <c r="A390" s="727" t="s">
        <v>1044</v>
      </c>
      <c r="B390" s="484" t="s">
        <v>1045</v>
      </c>
      <c r="C390" s="441"/>
      <c r="D390" s="439"/>
      <c r="E390" s="490"/>
      <c r="F390" s="441"/>
      <c r="G390" s="781"/>
      <c r="H390" s="110"/>
      <c r="I390" s="110"/>
      <c r="J390" s="714"/>
      <c r="K390" s="1"/>
      <c r="L390" s="1"/>
      <c r="M390" s="1"/>
      <c r="N390" s="1"/>
      <c r="O390" s="1"/>
      <c r="P390" s="1"/>
      <c r="Q390" s="1"/>
      <c r="R390" s="1"/>
      <c r="S390" s="1"/>
      <c r="T390" s="1"/>
      <c r="U390" s="1"/>
      <c r="V390" s="1"/>
      <c r="W390" s="1"/>
      <c r="X390" s="1"/>
      <c r="Y390" s="1"/>
      <c r="Z390" s="1"/>
    </row>
    <row r="391" spans="1:26" ht="31.5">
      <c r="A391" s="704" t="s">
        <v>1046</v>
      </c>
      <c r="B391" s="484" t="s">
        <v>1047</v>
      </c>
      <c r="C391" s="489" t="s">
        <v>1048</v>
      </c>
      <c r="D391" s="446">
        <v>0</v>
      </c>
      <c r="E391" s="490" t="s">
        <v>137</v>
      </c>
      <c r="F391" s="441"/>
      <c r="G391" s="781"/>
      <c r="H391" s="110"/>
      <c r="I391" s="110"/>
      <c r="J391" s="714"/>
      <c r="K391" s="1"/>
      <c r="L391" s="1"/>
      <c r="M391" s="1"/>
      <c r="N391" s="1"/>
      <c r="O391" s="1"/>
      <c r="P391" s="1"/>
      <c r="Q391" s="1"/>
      <c r="R391" s="1"/>
      <c r="S391" s="1"/>
      <c r="T391" s="1"/>
      <c r="U391" s="1"/>
      <c r="V391" s="1"/>
      <c r="W391" s="1"/>
      <c r="X391" s="1"/>
      <c r="Y391" s="1"/>
      <c r="Z391" s="1"/>
    </row>
    <row r="392" spans="1:26" ht="30">
      <c r="A392" s="704"/>
      <c r="B392" s="484"/>
      <c r="C392" s="489" t="s">
        <v>1049</v>
      </c>
      <c r="D392" s="446">
        <v>0</v>
      </c>
      <c r="E392" s="490" t="s">
        <v>137</v>
      </c>
      <c r="F392" s="441"/>
      <c r="G392" s="781"/>
      <c r="H392" s="110"/>
      <c r="I392" s="110"/>
      <c r="J392" s="714"/>
      <c r="K392" s="1"/>
      <c r="L392" s="1"/>
      <c r="M392" s="1"/>
      <c r="N392" s="1"/>
      <c r="O392" s="1"/>
      <c r="P392" s="1"/>
      <c r="Q392" s="1"/>
      <c r="R392" s="1"/>
      <c r="S392" s="1"/>
      <c r="T392" s="1"/>
      <c r="U392" s="1"/>
      <c r="V392" s="1"/>
      <c r="W392" s="1"/>
      <c r="X392" s="1"/>
      <c r="Y392" s="1"/>
      <c r="Z392" s="1"/>
    </row>
    <row r="393" spans="1:26" ht="94.5" hidden="1">
      <c r="A393" s="727" t="s">
        <v>1050</v>
      </c>
      <c r="B393" s="496" t="s">
        <v>1051</v>
      </c>
      <c r="C393" s="441"/>
      <c r="D393" s="439"/>
      <c r="E393" s="490"/>
      <c r="F393" s="441"/>
      <c r="G393" s="781"/>
      <c r="H393" s="110"/>
      <c r="I393" s="110"/>
      <c r="J393" s="714"/>
      <c r="K393" s="1"/>
      <c r="L393" s="1"/>
      <c r="M393" s="1"/>
      <c r="N393" s="1"/>
      <c r="O393" s="1"/>
      <c r="P393" s="1"/>
      <c r="Q393" s="1"/>
      <c r="R393" s="1"/>
      <c r="S393" s="1"/>
      <c r="T393" s="1"/>
      <c r="U393" s="1"/>
      <c r="V393" s="1"/>
      <c r="W393" s="1"/>
      <c r="X393" s="1"/>
      <c r="Y393" s="1"/>
      <c r="Z393" s="1"/>
    </row>
    <row r="394" spans="1:26" ht="47.25" hidden="1">
      <c r="A394" s="727" t="s">
        <v>1052</v>
      </c>
      <c r="B394" s="484" t="s">
        <v>1053</v>
      </c>
      <c r="C394" s="441"/>
      <c r="D394" s="439"/>
      <c r="E394" s="490"/>
      <c r="F394" s="441"/>
      <c r="G394" s="781"/>
      <c r="H394" s="110"/>
      <c r="I394" s="110"/>
      <c r="J394" s="714"/>
      <c r="K394" s="1"/>
      <c r="L394" s="1"/>
      <c r="M394" s="1"/>
      <c r="N394" s="1"/>
      <c r="O394" s="1"/>
      <c r="P394" s="1"/>
      <c r="Q394" s="1"/>
      <c r="R394" s="1"/>
      <c r="S394" s="1"/>
      <c r="T394" s="1"/>
      <c r="U394" s="1"/>
      <c r="V394" s="1"/>
      <c r="W394" s="1"/>
      <c r="X394" s="1"/>
      <c r="Y394" s="1"/>
      <c r="Z394" s="1"/>
    </row>
    <row r="395" spans="1:26" ht="39.75" customHeight="1">
      <c r="A395" s="704" t="s">
        <v>1054</v>
      </c>
      <c r="B395" s="1210" t="s">
        <v>1055</v>
      </c>
      <c r="C395" s="1049"/>
      <c r="D395" s="1049"/>
      <c r="E395" s="1049"/>
      <c r="F395" s="1049"/>
      <c r="G395" s="1049"/>
      <c r="H395" s="110">
        <f>SUM(D396:D398)</f>
        <v>0</v>
      </c>
      <c r="I395" s="110">
        <f>COUNT(D396:D398)*2</f>
        <v>4</v>
      </c>
      <c r="J395" s="714"/>
      <c r="K395" s="1"/>
      <c r="L395" s="1"/>
      <c r="M395" s="1"/>
      <c r="N395" s="1"/>
      <c r="O395" s="1"/>
      <c r="P395" s="1"/>
      <c r="Q395" s="1"/>
      <c r="R395" s="1"/>
      <c r="S395" s="1"/>
      <c r="T395" s="1"/>
      <c r="U395" s="1"/>
      <c r="V395" s="1"/>
      <c r="W395" s="1"/>
      <c r="X395" s="1"/>
      <c r="Y395" s="1"/>
      <c r="Z395" s="1"/>
    </row>
    <row r="396" spans="1:26" ht="47.25">
      <c r="A396" s="704" t="s">
        <v>1056</v>
      </c>
      <c r="B396" s="437" t="s">
        <v>1057</v>
      </c>
      <c r="C396" s="489" t="s">
        <v>1058</v>
      </c>
      <c r="D396" s="446">
        <v>0</v>
      </c>
      <c r="E396" s="490" t="s">
        <v>183</v>
      </c>
      <c r="F396" s="441"/>
      <c r="G396" s="781"/>
      <c r="H396" s="110"/>
      <c r="I396" s="110"/>
      <c r="J396" s="714"/>
      <c r="K396" s="1"/>
      <c r="L396" s="1"/>
      <c r="M396" s="1"/>
      <c r="N396" s="1"/>
      <c r="O396" s="1"/>
      <c r="P396" s="1"/>
      <c r="Q396" s="1"/>
      <c r="R396" s="1"/>
      <c r="S396" s="1"/>
      <c r="T396" s="1"/>
      <c r="U396" s="1"/>
      <c r="V396" s="1"/>
      <c r="W396" s="1"/>
      <c r="X396" s="1"/>
      <c r="Y396" s="1"/>
      <c r="Z396" s="1"/>
    </row>
    <row r="397" spans="1:26" ht="47.25" hidden="1">
      <c r="A397" s="727" t="s">
        <v>1060</v>
      </c>
      <c r="B397" s="437" t="s">
        <v>1061</v>
      </c>
      <c r="C397" s="441"/>
      <c r="D397" s="446"/>
      <c r="E397" s="490"/>
      <c r="F397" s="441"/>
      <c r="G397" s="781"/>
      <c r="H397" s="110"/>
      <c r="I397" s="110"/>
      <c r="J397" s="714"/>
      <c r="K397" s="1"/>
      <c r="L397" s="1"/>
      <c r="M397" s="1"/>
      <c r="N397" s="1"/>
      <c r="O397" s="1"/>
      <c r="P397" s="1"/>
      <c r="Q397" s="1"/>
      <c r="R397" s="1"/>
      <c r="S397" s="1"/>
      <c r="T397" s="1"/>
      <c r="U397" s="1"/>
      <c r="V397" s="1"/>
      <c r="W397" s="1"/>
      <c r="X397" s="1"/>
      <c r="Y397" s="1"/>
      <c r="Z397" s="1"/>
    </row>
    <row r="398" spans="1:26" ht="47.25">
      <c r="A398" s="704" t="s">
        <v>1062</v>
      </c>
      <c r="B398" s="437" t="s">
        <v>1063</v>
      </c>
      <c r="C398" s="342" t="s">
        <v>2313</v>
      </c>
      <c r="D398" s="446">
        <v>0</v>
      </c>
      <c r="E398" s="490" t="s">
        <v>137</v>
      </c>
      <c r="F398" s="441"/>
      <c r="G398" s="781"/>
      <c r="H398" s="110"/>
      <c r="I398" s="110"/>
      <c r="J398" s="714"/>
      <c r="K398" s="1"/>
      <c r="L398" s="1"/>
      <c r="M398" s="1"/>
      <c r="N398" s="1"/>
      <c r="O398" s="1"/>
      <c r="P398" s="1"/>
      <c r="Q398" s="1"/>
      <c r="R398" s="1"/>
      <c r="S398" s="1"/>
      <c r="T398" s="1"/>
      <c r="U398" s="1"/>
      <c r="V398" s="1"/>
      <c r="W398" s="1"/>
      <c r="X398" s="1"/>
      <c r="Y398" s="1"/>
      <c r="Z398" s="1"/>
    </row>
    <row r="399" spans="1:26" ht="39.75" hidden="1" customHeight="1">
      <c r="A399" s="731" t="s">
        <v>1065</v>
      </c>
      <c r="B399" s="1210" t="s">
        <v>1066</v>
      </c>
      <c r="C399" s="1049"/>
      <c r="D399" s="1049"/>
      <c r="E399" s="1049"/>
      <c r="F399" s="1049"/>
      <c r="G399" s="1049"/>
      <c r="H399" s="110"/>
      <c r="I399" s="110"/>
      <c r="J399" s="714"/>
      <c r="K399" s="1"/>
      <c r="L399" s="1"/>
      <c r="M399" s="1"/>
      <c r="N399" s="1"/>
      <c r="O399" s="1"/>
      <c r="P399" s="1"/>
      <c r="Q399" s="1"/>
      <c r="R399" s="1"/>
      <c r="S399" s="1"/>
      <c r="T399" s="1"/>
      <c r="U399" s="1"/>
      <c r="V399" s="1"/>
      <c r="W399" s="1"/>
      <c r="X399" s="1"/>
      <c r="Y399" s="1"/>
      <c r="Z399" s="1"/>
    </row>
    <row r="400" spans="1:26" ht="47.25" hidden="1">
      <c r="A400" s="727" t="s">
        <v>1067</v>
      </c>
      <c r="B400" s="437" t="s">
        <v>1068</v>
      </c>
      <c r="C400" s="441"/>
      <c r="D400" s="439"/>
      <c r="E400" s="490"/>
      <c r="F400" s="441"/>
      <c r="G400" s="781"/>
      <c r="H400" s="110"/>
      <c r="I400" s="110"/>
      <c r="J400" s="714"/>
      <c r="K400" s="1"/>
      <c r="L400" s="1"/>
      <c r="M400" s="1"/>
      <c r="N400" s="1"/>
      <c r="O400" s="1"/>
      <c r="P400" s="1"/>
      <c r="Q400" s="1"/>
      <c r="R400" s="1"/>
      <c r="S400" s="1"/>
      <c r="T400" s="1"/>
      <c r="U400" s="1"/>
      <c r="V400" s="1"/>
      <c r="W400" s="1"/>
      <c r="X400" s="1"/>
      <c r="Y400" s="1"/>
      <c r="Z400" s="1"/>
    </row>
    <row r="401" spans="1:26" ht="47.25" hidden="1">
      <c r="A401" s="727" t="s">
        <v>1069</v>
      </c>
      <c r="B401" s="437" t="s">
        <v>1070</v>
      </c>
      <c r="C401" s="441"/>
      <c r="D401" s="439"/>
      <c r="E401" s="490"/>
      <c r="F401" s="441"/>
      <c r="G401" s="781"/>
      <c r="H401" s="110"/>
      <c r="I401" s="110"/>
      <c r="J401" s="714"/>
      <c r="K401" s="1"/>
      <c r="L401" s="1"/>
      <c r="M401" s="1"/>
      <c r="N401" s="1"/>
      <c r="O401" s="1"/>
      <c r="P401" s="1"/>
      <c r="Q401" s="1"/>
      <c r="R401" s="1"/>
      <c r="S401" s="1"/>
      <c r="T401" s="1"/>
      <c r="U401" s="1"/>
      <c r="V401" s="1"/>
      <c r="W401" s="1"/>
      <c r="X401" s="1"/>
      <c r="Y401" s="1"/>
      <c r="Z401" s="1"/>
    </row>
    <row r="402" spans="1:26" ht="47.25" hidden="1">
      <c r="A402" s="727" t="s">
        <v>1071</v>
      </c>
      <c r="B402" s="437" t="s">
        <v>1072</v>
      </c>
      <c r="C402" s="441"/>
      <c r="D402" s="439"/>
      <c r="E402" s="490"/>
      <c r="F402" s="441"/>
      <c r="G402" s="781"/>
      <c r="H402" s="110"/>
      <c r="I402" s="110"/>
      <c r="J402" s="714"/>
      <c r="K402" s="1"/>
      <c r="L402" s="1"/>
      <c r="M402" s="1"/>
      <c r="N402" s="1"/>
      <c r="O402" s="1"/>
      <c r="P402" s="1"/>
      <c r="Q402" s="1"/>
      <c r="R402" s="1"/>
      <c r="S402" s="1"/>
      <c r="T402" s="1"/>
      <c r="U402" s="1"/>
      <c r="V402" s="1"/>
      <c r="W402" s="1"/>
      <c r="X402" s="1"/>
      <c r="Y402" s="1"/>
      <c r="Z402" s="1"/>
    </row>
    <row r="403" spans="1:26" ht="47.25" hidden="1">
      <c r="A403" s="727" t="s">
        <v>1074</v>
      </c>
      <c r="B403" s="437" t="s">
        <v>1075</v>
      </c>
      <c r="C403" s="441"/>
      <c r="D403" s="439"/>
      <c r="E403" s="490"/>
      <c r="F403" s="441"/>
      <c r="G403" s="781"/>
      <c r="H403" s="110"/>
      <c r="I403" s="110"/>
      <c r="J403" s="714"/>
      <c r="K403" s="1"/>
      <c r="L403" s="1"/>
      <c r="M403" s="1"/>
      <c r="N403" s="1"/>
      <c r="O403" s="1"/>
      <c r="P403" s="1"/>
      <c r="Q403" s="1"/>
      <c r="R403" s="1"/>
      <c r="S403" s="1"/>
      <c r="T403" s="1"/>
      <c r="U403" s="1"/>
      <c r="V403" s="1"/>
      <c r="W403" s="1"/>
      <c r="X403" s="1"/>
      <c r="Y403" s="1"/>
      <c r="Z403" s="1"/>
    </row>
    <row r="404" spans="1:26" ht="63" hidden="1">
      <c r="A404" s="727" t="s">
        <v>1076</v>
      </c>
      <c r="B404" s="437" t="s">
        <v>1077</v>
      </c>
      <c r="C404" s="441"/>
      <c r="D404" s="439"/>
      <c r="E404" s="490"/>
      <c r="F404" s="441"/>
      <c r="G404" s="781"/>
      <c r="H404" s="110"/>
      <c r="I404" s="110"/>
      <c r="J404" s="714"/>
      <c r="K404" s="1"/>
      <c r="L404" s="1"/>
      <c r="M404" s="1"/>
      <c r="N404" s="1"/>
      <c r="O404" s="1"/>
      <c r="P404" s="1"/>
      <c r="Q404" s="1"/>
      <c r="R404" s="1"/>
      <c r="S404" s="1"/>
      <c r="T404" s="1"/>
      <c r="U404" s="1"/>
      <c r="V404" s="1"/>
      <c r="W404" s="1"/>
      <c r="X404" s="1"/>
      <c r="Y404" s="1"/>
      <c r="Z404" s="1"/>
    </row>
    <row r="405" spans="1:26" ht="47.25" hidden="1">
      <c r="A405" s="727" t="s">
        <v>1080</v>
      </c>
      <c r="B405" s="437" t="s">
        <v>1081</v>
      </c>
      <c r="C405" s="441"/>
      <c r="D405" s="439"/>
      <c r="E405" s="490"/>
      <c r="F405" s="441"/>
      <c r="G405" s="781"/>
      <c r="H405" s="110"/>
      <c r="I405" s="110"/>
      <c r="J405" s="714"/>
      <c r="K405" s="1"/>
      <c r="L405" s="1"/>
      <c r="M405" s="1"/>
      <c r="N405" s="1"/>
      <c r="O405" s="1"/>
      <c r="P405" s="1"/>
      <c r="Q405" s="1"/>
      <c r="R405" s="1"/>
      <c r="S405" s="1"/>
      <c r="T405" s="1"/>
      <c r="U405" s="1"/>
      <c r="V405" s="1"/>
      <c r="W405" s="1"/>
      <c r="X405" s="1"/>
      <c r="Y405" s="1"/>
      <c r="Z405" s="1"/>
    </row>
    <row r="406" spans="1:26" ht="31.5" hidden="1">
      <c r="A406" s="727" t="s">
        <v>1082</v>
      </c>
      <c r="B406" s="437" t="s">
        <v>1083</v>
      </c>
      <c r="C406" s="441"/>
      <c r="D406" s="439"/>
      <c r="E406" s="490"/>
      <c r="F406" s="441"/>
      <c r="G406" s="781"/>
      <c r="H406" s="110"/>
      <c r="I406" s="110"/>
      <c r="J406" s="714"/>
      <c r="K406" s="1"/>
      <c r="L406" s="1"/>
      <c r="M406" s="1"/>
      <c r="N406" s="1"/>
      <c r="O406" s="1"/>
      <c r="P406" s="1"/>
      <c r="Q406" s="1"/>
      <c r="R406" s="1"/>
      <c r="S406" s="1"/>
      <c r="T406" s="1"/>
      <c r="U406" s="1"/>
      <c r="V406" s="1"/>
      <c r="W406" s="1"/>
      <c r="X406" s="1"/>
      <c r="Y406" s="1"/>
      <c r="Z406" s="1"/>
    </row>
    <row r="407" spans="1:26" ht="31.5" hidden="1">
      <c r="A407" s="727" t="s">
        <v>1085</v>
      </c>
      <c r="B407" s="484" t="s">
        <v>1086</v>
      </c>
      <c r="C407" s="441"/>
      <c r="D407" s="439"/>
      <c r="E407" s="490"/>
      <c r="F407" s="441"/>
      <c r="G407" s="781"/>
      <c r="H407" s="110"/>
      <c r="I407" s="110"/>
      <c r="J407" s="714"/>
      <c r="K407" s="1"/>
      <c r="L407" s="1"/>
      <c r="M407" s="1"/>
      <c r="N407" s="1"/>
      <c r="O407" s="1"/>
      <c r="P407" s="1"/>
      <c r="Q407" s="1"/>
      <c r="R407" s="1"/>
      <c r="S407" s="1"/>
      <c r="T407" s="1"/>
      <c r="U407" s="1"/>
      <c r="V407" s="1"/>
      <c r="W407" s="1"/>
      <c r="X407" s="1"/>
      <c r="Y407" s="1"/>
      <c r="Z407" s="1"/>
    </row>
    <row r="408" spans="1:26" ht="47.25" hidden="1">
      <c r="A408" s="727" t="s">
        <v>1088</v>
      </c>
      <c r="B408" s="484" t="s">
        <v>1089</v>
      </c>
      <c r="C408" s="441"/>
      <c r="D408" s="439"/>
      <c r="E408" s="490"/>
      <c r="F408" s="441"/>
      <c r="G408" s="781"/>
      <c r="H408" s="110"/>
      <c r="I408" s="110"/>
      <c r="J408" s="714"/>
      <c r="K408" s="1"/>
      <c r="L408" s="1"/>
      <c r="M408" s="1"/>
      <c r="N408" s="1"/>
      <c r="O408" s="1"/>
      <c r="P408" s="1"/>
      <c r="Q408" s="1"/>
      <c r="R408" s="1"/>
      <c r="S408" s="1"/>
      <c r="T408" s="1"/>
      <c r="U408" s="1"/>
      <c r="V408" s="1"/>
      <c r="W408" s="1"/>
      <c r="X408" s="1"/>
      <c r="Y408" s="1"/>
      <c r="Z408" s="1"/>
    </row>
    <row r="409" spans="1:26" ht="63" hidden="1">
      <c r="A409" s="727" t="s">
        <v>1090</v>
      </c>
      <c r="B409" s="484" t="s">
        <v>1091</v>
      </c>
      <c r="C409" s="441"/>
      <c r="D409" s="439"/>
      <c r="E409" s="490"/>
      <c r="F409" s="441"/>
      <c r="G409" s="781"/>
      <c r="H409" s="110"/>
      <c r="I409" s="110"/>
      <c r="J409" s="714"/>
      <c r="K409" s="1"/>
      <c r="L409" s="1"/>
      <c r="M409" s="1"/>
      <c r="N409" s="1"/>
      <c r="O409" s="1"/>
      <c r="P409" s="1"/>
      <c r="Q409" s="1"/>
      <c r="R409" s="1"/>
      <c r="S409" s="1"/>
      <c r="T409" s="1"/>
      <c r="U409" s="1"/>
      <c r="V409" s="1"/>
      <c r="W409" s="1"/>
      <c r="X409" s="1"/>
      <c r="Y409" s="1"/>
      <c r="Z409" s="1"/>
    </row>
    <row r="410" spans="1:26">
      <c r="A410" s="729" t="s">
        <v>1093</v>
      </c>
      <c r="B410" s="1210" t="s">
        <v>1094</v>
      </c>
      <c r="C410" s="1049"/>
      <c r="D410" s="1049"/>
      <c r="E410" s="1049"/>
      <c r="F410" s="1049"/>
      <c r="G410" s="1049"/>
      <c r="H410" s="110">
        <f>SUM(D412)</f>
        <v>0</v>
      </c>
      <c r="I410" s="110">
        <f>COUNT(D412)*2</f>
        <v>2</v>
      </c>
      <c r="J410" s="714"/>
      <c r="K410" s="1"/>
      <c r="L410" s="1"/>
      <c r="M410" s="1"/>
      <c r="N410" s="1"/>
      <c r="O410" s="1"/>
      <c r="P410" s="1"/>
      <c r="Q410" s="1"/>
      <c r="R410" s="1"/>
      <c r="S410" s="1"/>
      <c r="T410" s="1"/>
      <c r="U410" s="1"/>
      <c r="V410" s="1"/>
      <c r="W410" s="1"/>
      <c r="X410" s="1"/>
      <c r="Y410" s="1"/>
      <c r="Z410" s="1"/>
    </row>
    <row r="411" spans="1:26" ht="47.25" hidden="1">
      <c r="A411" s="727" t="s">
        <v>1096</v>
      </c>
      <c r="B411" s="437" t="s">
        <v>1097</v>
      </c>
      <c r="C411" s="441"/>
      <c r="D411" s="439"/>
      <c r="E411" s="490"/>
      <c r="F411" s="441"/>
      <c r="G411" s="781"/>
      <c r="H411" s="110"/>
      <c r="I411" s="110"/>
      <c r="J411" s="714"/>
      <c r="K411" s="1"/>
      <c r="L411" s="1"/>
      <c r="M411" s="1"/>
      <c r="N411" s="1"/>
      <c r="O411" s="1"/>
      <c r="P411" s="1"/>
      <c r="Q411" s="1"/>
      <c r="R411" s="1"/>
      <c r="S411" s="1"/>
      <c r="T411" s="1"/>
      <c r="U411" s="1"/>
      <c r="V411" s="1"/>
      <c r="W411" s="1"/>
      <c r="X411" s="1"/>
      <c r="Y411" s="1"/>
      <c r="Z411" s="1"/>
    </row>
    <row r="412" spans="1:26" ht="47.25">
      <c r="A412" s="704" t="s">
        <v>1099</v>
      </c>
      <c r="B412" s="437" t="s">
        <v>1100</v>
      </c>
      <c r="C412" s="342" t="s">
        <v>3088</v>
      </c>
      <c r="D412" s="446">
        <v>0</v>
      </c>
      <c r="E412" s="490" t="s">
        <v>137</v>
      </c>
      <c r="F412" s="441"/>
      <c r="G412" s="781"/>
      <c r="H412" s="110"/>
      <c r="I412" s="110"/>
      <c r="J412" s="714"/>
      <c r="K412" s="1"/>
      <c r="L412" s="1"/>
      <c r="M412" s="1"/>
      <c r="N412" s="1"/>
      <c r="O412" s="1"/>
      <c r="P412" s="1"/>
      <c r="Q412" s="1"/>
      <c r="R412" s="1"/>
      <c r="S412" s="1"/>
      <c r="T412" s="1"/>
      <c r="U412" s="1"/>
      <c r="V412" s="1"/>
      <c r="W412" s="1"/>
      <c r="X412" s="1"/>
      <c r="Y412" s="1"/>
      <c r="Z412" s="1"/>
    </row>
    <row r="413" spans="1:26" ht="47.25" hidden="1">
      <c r="A413" s="727" t="s">
        <v>1101</v>
      </c>
      <c r="B413" s="437" t="s">
        <v>1102</v>
      </c>
      <c r="C413" s="441"/>
      <c r="D413" s="439"/>
      <c r="E413" s="490"/>
      <c r="F413" s="441"/>
      <c r="G413" s="781"/>
      <c r="H413" s="110"/>
      <c r="I413" s="110"/>
      <c r="J413" s="714"/>
      <c r="K413" s="1"/>
      <c r="L413" s="1"/>
      <c r="M413" s="1"/>
      <c r="N413" s="1"/>
      <c r="O413" s="1"/>
      <c r="P413" s="1"/>
      <c r="Q413" s="1"/>
      <c r="R413" s="1"/>
      <c r="S413" s="1"/>
      <c r="T413" s="1"/>
      <c r="U413" s="1"/>
      <c r="V413" s="1"/>
      <c r="W413" s="1"/>
      <c r="X413" s="1"/>
      <c r="Y413" s="1"/>
      <c r="Z413" s="1"/>
    </row>
    <row r="414" spans="1:26">
      <c r="A414" s="729" t="s">
        <v>1104</v>
      </c>
      <c r="B414" s="1210" t="s">
        <v>1105</v>
      </c>
      <c r="C414" s="1049"/>
      <c r="D414" s="1049"/>
      <c r="E414" s="1049"/>
      <c r="F414" s="1049"/>
      <c r="G414" s="1049"/>
      <c r="H414" s="110">
        <f>SUM(D415:D422)</f>
        <v>0</v>
      </c>
      <c r="I414" s="110">
        <f>COUNT(D415:D422)*2</f>
        <v>16</v>
      </c>
      <c r="J414" s="714"/>
      <c r="K414" s="1"/>
      <c r="L414" s="1"/>
      <c r="M414" s="1"/>
      <c r="N414" s="1"/>
      <c r="O414" s="1"/>
      <c r="P414" s="1"/>
      <c r="Q414" s="1"/>
      <c r="R414" s="1"/>
      <c r="S414" s="1"/>
      <c r="T414" s="1"/>
      <c r="U414" s="1"/>
      <c r="V414" s="1"/>
      <c r="W414" s="1"/>
      <c r="X414" s="1"/>
      <c r="Y414" s="1"/>
      <c r="Z414" s="1"/>
    </row>
    <row r="415" spans="1:26" ht="31.5">
      <c r="A415" s="704" t="s">
        <v>1107</v>
      </c>
      <c r="B415" s="437" t="s">
        <v>1108</v>
      </c>
      <c r="C415" s="342" t="s">
        <v>3091</v>
      </c>
      <c r="D415" s="446">
        <v>0</v>
      </c>
      <c r="E415" s="490" t="s">
        <v>780</v>
      </c>
      <c r="F415" s="441"/>
      <c r="G415" s="781"/>
      <c r="H415" s="110"/>
      <c r="I415" s="110"/>
      <c r="J415" s="714"/>
      <c r="K415" s="1"/>
      <c r="L415" s="1"/>
      <c r="M415" s="1"/>
      <c r="N415" s="1"/>
      <c r="O415" s="1"/>
      <c r="P415" s="1"/>
      <c r="Q415" s="1"/>
      <c r="R415" s="1"/>
      <c r="S415" s="1"/>
      <c r="T415" s="1"/>
      <c r="U415" s="1"/>
      <c r="V415" s="1"/>
      <c r="W415" s="1"/>
      <c r="X415" s="1"/>
      <c r="Y415" s="1"/>
      <c r="Z415" s="1"/>
    </row>
    <row r="416" spans="1:26" ht="30">
      <c r="A416" s="704"/>
      <c r="B416" s="437"/>
      <c r="C416" s="342" t="s">
        <v>3092</v>
      </c>
      <c r="D416" s="446">
        <v>0</v>
      </c>
      <c r="E416" s="490" t="s">
        <v>1189</v>
      </c>
      <c r="F416" s="441"/>
      <c r="G416" s="781"/>
      <c r="H416" s="110"/>
      <c r="I416" s="110"/>
      <c r="J416" s="714"/>
      <c r="K416" s="1"/>
      <c r="L416" s="1"/>
      <c r="M416" s="1"/>
      <c r="N416" s="1"/>
      <c r="O416" s="1"/>
      <c r="P416" s="1"/>
      <c r="Q416" s="1"/>
      <c r="R416" s="1"/>
      <c r="S416" s="1"/>
      <c r="T416" s="1"/>
      <c r="U416" s="1"/>
      <c r="V416" s="1"/>
      <c r="W416" s="1"/>
      <c r="X416" s="1"/>
      <c r="Y416" s="1"/>
      <c r="Z416" s="1"/>
    </row>
    <row r="417" spans="1:26" ht="47.25">
      <c r="A417" s="704" t="s">
        <v>1110</v>
      </c>
      <c r="B417" s="437" t="s">
        <v>1111</v>
      </c>
      <c r="C417" s="342" t="s">
        <v>3093</v>
      </c>
      <c r="D417" s="446">
        <v>0</v>
      </c>
      <c r="E417" s="490" t="s">
        <v>780</v>
      </c>
      <c r="F417" s="441"/>
      <c r="G417" s="781"/>
      <c r="H417" s="110"/>
      <c r="I417" s="110"/>
      <c r="J417" s="714"/>
      <c r="K417" s="1"/>
      <c r="L417" s="1"/>
      <c r="M417" s="1"/>
      <c r="N417" s="1"/>
      <c r="O417" s="1"/>
      <c r="P417" s="1"/>
      <c r="Q417" s="1"/>
      <c r="R417" s="1"/>
      <c r="S417" s="1"/>
      <c r="T417" s="1"/>
      <c r="U417" s="1"/>
      <c r="V417" s="1"/>
      <c r="W417" s="1"/>
      <c r="X417" s="1"/>
      <c r="Y417" s="1"/>
      <c r="Z417" s="1"/>
    </row>
    <row r="418" spans="1:26" ht="47.25" customHeight="1">
      <c r="A418" s="704" t="s">
        <v>1113</v>
      </c>
      <c r="B418" s="484" t="s">
        <v>1114</v>
      </c>
      <c r="C418" s="912" t="s">
        <v>2989</v>
      </c>
      <c r="D418" s="545">
        <v>0</v>
      </c>
      <c r="E418" s="916" t="s">
        <v>780</v>
      </c>
      <c r="F418" s="912" t="s">
        <v>2990</v>
      </c>
      <c r="G418" s="781"/>
      <c r="H418" s="110"/>
      <c r="I418" s="110"/>
      <c r="J418" s="714"/>
      <c r="K418" s="1"/>
      <c r="L418" s="1"/>
      <c r="M418" s="1"/>
      <c r="N418" s="1"/>
      <c r="O418" s="1"/>
      <c r="P418" s="1"/>
      <c r="Q418" s="1"/>
      <c r="R418" s="1"/>
      <c r="S418" s="1"/>
      <c r="T418" s="1"/>
      <c r="U418" s="1"/>
      <c r="V418" s="1"/>
      <c r="W418" s="1"/>
      <c r="X418" s="1"/>
      <c r="Y418" s="1"/>
      <c r="Z418" s="1"/>
    </row>
    <row r="419" spans="1:26" ht="47.25" customHeight="1">
      <c r="A419" s="704"/>
      <c r="B419" s="484"/>
      <c r="C419" s="912" t="s">
        <v>2991</v>
      </c>
      <c r="D419" s="545">
        <v>0</v>
      </c>
      <c r="E419" s="916" t="s">
        <v>780</v>
      </c>
      <c r="F419" s="912" t="s">
        <v>5512</v>
      </c>
      <c r="G419" s="781"/>
      <c r="H419" s="110"/>
      <c r="I419" s="110"/>
      <c r="J419" s="714"/>
      <c r="K419" s="1"/>
      <c r="L419" s="1"/>
      <c r="M419" s="1"/>
      <c r="N419" s="1"/>
      <c r="O419" s="1"/>
      <c r="P419" s="1"/>
      <c r="Q419" s="1"/>
      <c r="R419" s="1"/>
      <c r="S419" s="1"/>
      <c r="T419" s="1"/>
      <c r="U419" s="1"/>
      <c r="V419" s="1"/>
      <c r="W419" s="1"/>
      <c r="X419" s="1"/>
      <c r="Y419" s="1"/>
      <c r="Z419" s="1"/>
    </row>
    <row r="420" spans="1:26" ht="47.25" customHeight="1">
      <c r="A420" s="704"/>
      <c r="B420" s="484"/>
      <c r="C420" s="335" t="s">
        <v>4628</v>
      </c>
      <c r="D420" s="545">
        <v>0</v>
      </c>
      <c r="E420" s="916" t="s">
        <v>780</v>
      </c>
      <c r="F420" s="335" t="s">
        <v>5513</v>
      </c>
      <c r="G420" s="781"/>
      <c r="H420" s="110"/>
      <c r="I420" s="110"/>
      <c r="J420" s="714"/>
      <c r="K420" s="1"/>
      <c r="L420" s="1"/>
      <c r="M420" s="1"/>
      <c r="N420" s="1"/>
      <c r="O420" s="1"/>
      <c r="P420" s="1"/>
      <c r="Q420" s="1"/>
      <c r="R420" s="1"/>
      <c r="S420" s="1"/>
      <c r="T420" s="1"/>
      <c r="U420" s="1"/>
      <c r="V420" s="1"/>
      <c r="W420" s="1"/>
      <c r="X420" s="1"/>
      <c r="Y420" s="1"/>
      <c r="Z420" s="1"/>
    </row>
    <row r="421" spans="1:26" ht="47.25" customHeight="1">
      <c r="A421" s="704"/>
      <c r="B421" s="484"/>
      <c r="C421" s="912" t="s">
        <v>2993</v>
      </c>
      <c r="D421" s="545">
        <v>0</v>
      </c>
      <c r="E421" s="916" t="s">
        <v>780</v>
      </c>
      <c r="F421" s="335"/>
      <c r="G421" s="781"/>
      <c r="H421" s="110"/>
      <c r="I421" s="110"/>
      <c r="J421" s="714"/>
      <c r="K421" s="1"/>
      <c r="L421" s="1"/>
      <c r="M421" s="1"/>
      <c r="N421" s="1"/>
      <c r="O421" s="1"/>
      <c r="P421" s="1"/>
      <c r="Q421" s="1"/>
      <c r="R421" s="1"/>
      <c r="S421" s="1"/>
      <c r="T421" s="1"/>
      <c r="U421" s="1"/>
      <c r="V421" s="1"/>
      <c r="W421" s="1"/>
      <c r="X421" s="1"/>
      <c r="Y421" s="1"/>
      <c r="Z421" s="1"/>
    </row>
    <row r="422" spans="1:26" ht="47.25">
      <c r="A422" s="704" t="s">
        <v>1116</v>
      </c>
      <c r="B422" s="437" t="s">
        <v>1117</v>
      </c>
      <c r="C422" s="342" t="s">
        <v>3097</v>
      </c>
      <c r="D422" s="446">
        <v>0</v>
      </c>
      <c r="E422" s="490" t="s">
        <v>780</v>
      </c>
      <c r="F422" s="441"/>
      <c r="G422" s="781"/>
      <c r="H422" s="110"/>
      <c r="I422" s="110"/>
      <c r="J422" s="714"/>
      <c r="K422" s="1"/>
      <c r="L422" s="1"/>
      <c r="M422" s="1"/>
      <c r="N422" s="1"/>
      <c r="O422" s="1"/>
      <c r="P422" s="1"/>
      <c r="Q422" s="1"/>
      <c r="R422" s="1"/>
      <c r="S422" s="1"/>
      <c r="T422" s="1"/>
      <c r="U422" s="1"/>
      <c r="V422" s="1"/>
      <c r="W422" s="1"/>
      <c r="X422" s="1"/>
      <c r="Y422" s="1"/>
      <c r="Z422" s="1"/>
    </row>
    <row r="423" spans="1:26">
      <c r="A423" s="729" t="s">
        <v>1120</v>
      </c>
      <c r="B423" s="1048" t="s">
        <v>1121</v>
      </c>
      <c r="C423" s="1049"/>
      <c r="D423" s="1049"/>
      <c r="E423" s="1049"/>
      <c r="F423" s="1049"/>
      <c r="G423" s="1049"/>
      <c r="H423" s="110">
        <f>SUM(D424:D427)</f>
        <v>0</v>
      </c>
      <c r="I423" s="110">
        <f>COUNT(D424:D427)*2</f>
        <v>8</v>
      </c>
      <c r="J423" s="714"/>
      <c r="K423" s="1"/>
      <c r="L423" s="1"/>
      <c r="M423" s="1"/>
      <c r="N423" s="1"/>
      <c r="O423" s="1"/>
      <c r="P423" s="1"/>
      <c r="Q423" s="1"/>
      <c r="R423" s="1"/>
      <c r="S423" s="1"/>
      <c r="T423" s="1"/>
      <c r="U423" s="1"/>
      <c r="V423" s="1"/>
      <c r="W423" s="1"/>
      <c r="X423" s="1"/>
      <c r="Y423" s="1"/>
      <c r="Z423" s="1"/>
    </row>
    <row r="424" spans="1:26" ht="47.25">
      <c r="A424" s="704" t="s">
        <v>1123</v>
      </c>
      <c r="B424" s="484" t="s">
        <v>1124</v>
      </c>
      <c r="C424" s="437" t="s">
        <v>1536</v>
      </c>
      <c r="D424" s="446">
        <v>0</v>
      </c>
      <c r="E424" s="490" t="s">
        <v>350</v>
      </c>
      <c r="F424" s="441"/>
      <c r="G424" s="781"/>
      <c r="H424" s="110"/>
      <c r="I424" s="110"/>
      <c r="J424" s="714"/>
      <c r="K424" s="1"/>
      <c r="L424" s="1"/>
      <c r="M424" s="1"/>
      <c r="N424" s="1"/>
      <c r="O424" s="1"/>
      <c r="P424" s="1"/>
      <c r="Q424" s="1"/>
      <c r="R424" s="1"/>
      <c r="S424" s="1"/>
      <c r="T424" s="1"/>
      <c r="U424" s="1"/>
      <c r="V424" s="1"/>
      <c r="W424" s="1"/>
      <c r="X424" s="1"/>
      <c r="Y424" s="1"/>
      <c r="Z424" s="1"/>
    </row>
    <row r="425" spans="1:26" ht="30">
      <c r="A425" s="704"/>
      <c r="B425" s="484"/>
      <c r="C425" s="489" t="s">
        <v>1537</v>
      </c>
      <c r="D425" s="446">
        <v>0</v>
      </c>
      <c r="E425" s="490" t="s">
        <v>667</v>
      </c>
      <c r="F425" s="441"/>
      <c r="G425" s="781"/>
      <c r="H425" s="110"/>
      <c r="I425" s="110"/>
      <c r="J425" s="714"/>
      <c r="K425" s="1"/>
      <c r="L425" s="1"/>
      <c r="M425" s="1"/>
      <c r="N425" s="1"/>
      <c r="O425" s="1"/>
      <c r="P425" s="1"/>
      <c r="Q425" s="1"/>
      <c r="R425" s="1"/>
      <c r="S425" s="1"/>
      <c r="T425" s="1"/>
      <c r="U425" s="1"/>
      <c r="V425" s="1"/>
      <c r="W425" s="1"/>
      <c r="X425" s="1"/>
      <c r="Y425" s="1"/>
      <c r="Z425" s="1"/>
    </row>
    <row r="426" spans="1:26" ht="47.25">
      <c r="A426" s="704" t="s">
        <v>1125</v>
      </c>
      <c r="B426" s="484" t="s">
        <v>1126</v>
      </c>
      <c r="C426" s="342" t="s">
        <v>2364</v>
      </c>
      <c r="D426" s="446">
        <v>0</v>
      </c>
      <c r="E426" s="490" t="s">
        <v>667</v>
      </c>
      <c r="F426" s="441"/>
      <c r="G426" s="781"/>
      <c r="H426" s="110"/>
      <c r="I426" s="110"/>
      <c r="J426" s="714"/>
      <c r="K426" s="1"/>
      <c r="L426" s="1"/>
      <c r="M426" s="1"/>
      <c r="N426" s="1"/>
      <c r="O426" s="1"/>
      <c r="P426" s="1"/>
      <c r="Q426" s="1"/>
      <c r="R426" s="1"/>
      <c r="S426" s="1"/>
      <c r="T426" s="1"/>
      <c r="U426" s="1"/>
      <c r="V426" s="1"/>
      <c r="W426" s="1"/>
      <c r="X426" s="1"/>
      <c r="Y426" s="1"/>
      <c r="Z426" s="1"/>
    </row>
    <row r="427" spans="1:26" ht="60">
      <c r="A427" s="704"/>
      <c r="B427" s="484"/>
      <c r="C427" s="342" t="s">
        <v>2367</v>
      </c>
      <c r="D427" s="446">
        <v>0</v>
      </c>
      <c r="E427" s="490" t="s">
        <v>137</v>
      </c>
      <c r="F427" s="441"/>
      <c r="G427" s="781"/>
      <c r="H427" s="110"/>
      <c r="I427" s="110"/>
      <c r="J427" s="714"/>
      <c r="K427" s="1"/>
      <c r="L427" s="1"/>
      <c r="M427" s="1"/>
      <c r="N427" s="1"/>
      <c r="O427" s="1"/>
      <c r="P427" s="1"/>
      <c r="Q427" s="1"/>
      <c r="R427" s="1"/>
      <c r="S427" s="1"/>
      <c r="T427" s="1"/>
      <c r="U427" s="1"/>
      <c r="V427" s="1"/>
      <c r="W427" s="1"/>
      <c r="X427" s="1"/>
      <c r="Y427" s="1"/>
      <c r="Z427" s="1"/>
    </row>
    <row r="428" spans="1:26" ht="23.25" hidden="1" customHeight="1">
      <c r="A428" s="727" t="s">
        <v>1127</v>
      </c>
      <c r="B428" s="484" t="s">
        <v>1130</v>
      </c>
      <c r="C428" s="441"/>
      <c r="D428" s="439"/>
      <c r="E428" s="490"/>
      <c r="F428" s="441"/>
      <c r="G428" s="781"/>
      <c r="H428" s="110"/>
      <c r="I428" s="110"/>
      <c r="J428" s="714"/>
      <c r="K428" s="1"/>
      <c r="L428" s="1"/>
      <c r="M428" s="1"/>
      <c r="N428" s="1"/>
      <c r="O428" s="1"/>
      <c r="P428" s="1"/>
      <c r="Q428" s="1"/>
      <c r="R428" s="1"/>
      <c r="S428" s="1"/>
      <c r="T428" s="1"/>
      <c r="U428" s="1"/>
      <c r="V428" s="1"/>
      <c r="W428" s="1"/>
      <c r="X428" s="1"/>
      <c r="Y428" s="1"/>
      <c r="Z428" s="1"/>
    </row>
    <row r="429" spans="1:26">
      <c r="A429" s="729" t="s">
        <v>1136</v>
      </c>
      <c r="B429" s="1210" t="s">
        <v>1137</v>
      </c>
      <c r="C429" s="1049"/>
      <c r="D429" s="1049"/>
      <c r="E429" s="1049"/>
      <c r="F429" s="1049"/>
      <c r="G429" s="1049"/>
      <c r="H429" s="110">
        <f>SUM(D430)</f>
        <v>0</v>
      </c>
      <c r="I429" s="110">
        <f>COUNT(D430)*2</f>
        <v>2</v>
      </c>
      <c r="J429" s="714"/>
      <c r="K429" s="1"/>
      <c r="L429" s="1"/>
      <c r="M429" s="1"/>
      <c r="N429" s="1"/>
      <c r="O429" s="1"/>
      <c r="P429" s="1"/>
      <c r="Q429" s="1"/>
      <c r="R429" s="1"/>
      <c r="S429" s="1"/>
      <c r="T429" s="1"/>
      <c r="U429" s="1"/>
      <c r="V429" s="1"/>
      <c r="W429" s="1"/>
      <c r="X429" s="1"/>
      <c r="Y429" s="1"/>
      <c r="Z429" s="1"/>
    </row>
    <row r="430" spans="1:26" ht="63">
      <c r="A430" s="704" t="s">
        <v>1142</v>
      </c>
      <c r="B430" s="437" t="s">
        <v>1143</v>
      </c>
      <c r="C430" s="437" t="s">
        <v>1144</v>
      </c>
      <c r="D430" s="446">
        <v>0</v>
      </c>
      <c r="E430" s="490" t="s">
        <v>137</v>
      </c>
      <c r="F430" s="441"/>
      <c r="G430" s="781"/>
      <c r="H430" s="110"/>
      <c r="I430" s="110"/>
      <c r="J430" s="714"/>
      <c r="K430" s="1"/>
      <c r="L430" s="1"/>
      <c r="M430" s="1"/>
      <c r="N430" s="1"/>
      <c r="O430" s="1"/>
      <c r="P430" s="1"/>
      <c r="Q430" s="1"/>
      <c r="R430" s="1"/>
      <c r="S430" s="1"/>
      <c r="T430" s="1"/>
      <c r="U430" s="1"/>
      <c r="V430" s="1"/>
      <c r="W430" s="1"/>
      <c r="X430" s="1"/>
      <c r="Y430" s="1"/>
      <c r="Z430" s="1"/>
    </row>
    <row r="431" spans="1:26" ht="94.5" hidden="1">
      <c r="A431" s="727" t="s">
        <v>1148</v>
      </c>
      <c r="B431" s="437" t="s">
        <v>1149</v>
      </c>
      <c r="C431" s="441"/>
      <c r="D431" s="439"/>
      <c r="E431" s="490"/>
      <c r="F431" s="441"/>
      <c r="G431" s="781"/>
      <c r="H431" s="110"/>
      <c r="I431" s="110"/>
      <c r="J431" s="714"/>
      <c r="K431" s="1"/>
      <c r="L431" s="1"/>
      <c r="M431" s="1"/>
      <c r="N431" s="1"/>
      <c r="O431" s="1"/>
      <c r="P431" s="1"/>
      <c r="Q431" s="1"/>
      <c r="R431" s="1"/>
      <c r="S431" s="1"/>
      <c r="T431" s="1"/>
      <c r="U431" s="1"/>
      <c r="V431" s="1"/>
      <c r="W431" s="1"/>
      <c r="X431" s="1"/>
      <c r="Y431" s="1"/>
      <c r="Z431" s="1"/>
    </row>
    <row r="432" spans="1:26" ht="63" hidden="1">
      <c r="A432" s="727" t="s">
        <v>1170</v>
      </c>
      <c r="B432" s="437" t="s">
        <v>1171</v>
      </c>
      <c r="C432" s="441"/>
      <c r="D432" s="439"/>
      <c r="E432" s="490"/>
      <c r="F432" s="441"/>
      <c r="G432" s="781"/>
      <c r="H432" s="110"/>
      <c r="I432" s="110"/>
      <c r="J432" s="714"/>
      <c r="K432" s="1"/>
      <c r="L432" s="1"/>
      <c r="M432" s="1"/>
      <c r="N432" s="1"/>
      <c r="O432" s="1"/>
      <c r="P432" s="1"/>
      <c r="Q432" s="1"/>
      <c r="R432" s="1"/>
      <c r="S432" s="1"/>
      <c r="T432" s="1"/>
      <c r="U432" s="1"/>
      <c r="V432" s="1"/>
      <c r="W432" s="1"/>
      <c r="X432" s="1"/>
      <c r="Y432" s="1"/>
      <c r="Z432" s="1"/>
    </row>
    <row r="433" spans="1:26" ht="94.5" hidden="1">
      <c r="A433" s="727" t="s">
        <v>1175</v>
      </c>
      <c r="B433" s="437" t="s">
        <v>1176</v>
      </c>
      <c r="C433" s="441"/>
      <c r="D433" s="439"/>
      <c r="E433" s="490"/>
      <c r="F433" s="441"/>
      <c r="G433" s="781"/>
      <c r="H433" s="110"/>
      <c r="I433" s="110"/>
      <c r="J433" s="714"/>
      <c r="K433" s="1"/>
      <c r="L433" s="1"/>
      <c r="M433" s="1"/>
      <c r="N433" s="1"/>
      <c r="O433" s="1"/>
      <c r="P433" s="1"/>
      <c r="Q433" s="1"/>
      <c r="R433" s="1"/>
      <c r="S433" s="1"/>
      <c r="T433" s="1"/>
      <c r="U433" s="1"/>
      <c r="V433" s="1"/>
      <c r="W433" s="1"/>
      <c r="X433" s="1"/>
      <c r="Y433" s="1"/>
      <c r="Z433" s="1"/>
    </row>
    <row r="434" spans="1:26" ht="78.75" hidden="1">
      <c r="A434" s="727" t="s">
        <v>1179</v>
      </c>
      <c r="B434" s="437" t="s">
        <v>1181</v>
      </c>
      <c r="C434" s="441"/>
      <c r="D434" s="439"/>
      <c r="E434" s="490"/>
      <c r="F434" s="441"/>
      <c r="G434" s="781"/>
      <c r="H434" s="110"/>
      <c r="I434" s="110"/>
      <c r="J434" s="714"/>
      <c r="K434" s="1"/>
      <c r="L434" s="1"/>
      <c r="M434" s="1"/>
      <c r="N434" s="1"/>
      <c r="O434" s="1"/>
      <c r="P434" s="1"/>
      <c r="Q434" s="1"/>
      <c r="R434" s="1"/>
      <c r="S434" s="1"/>
      <c r="T434" s="1"/>
      <c r="U434" s="1"/>
      <c r="V434" s="1"/>
      <c r="W434" s="1"/>
      <c r="X434" s="1"/>
      <c r="Y434" s="1"/>
      <c r="Z434" s="1"/>
    </row>
    <row r="435" spans="1:26" ht="60" hidden="1">
      <c r="A435" s="727" t="s">
        <v>1186</v>
      </c>
      <c r="B435" s="308" t="s">
        <v>1187</v>
      </c>
      <c r="C435" s="441"/>
      <c r="D435" s="439"/>
      <c r="E435" s="490"/>
      <c r="F435" s="441"/>
      <c r="G435" s="781"/>
      <c r="H435" s="110"/>
      <c r="I435" s="110"/>
      <c r="J435" s="714"/>
      <c r="K435" s="1"/>
      <c r="L435" s="1"/>
      <c r="M435" s="1"/>
      <c r="N435" s="1"/>
      <c r="O435" s="1"/>
      <c r="P435" s="1"/>
      <c r="Q435" s="1"/>
      <c r="R435" s="1"/>
      <c r="S435" s="1"/>
      <c r="T435" s="1"/>
      <c r="U435" s="1"/>
      <c r="V435" s="1"/>
      <c r="W435" s="1"/>
      <c r="X435" s="1"/>
      <c r="Y435" s="1"/>
      <c r="Z435" s="1"/>
    </row>
    <row r="436" spans="1:26" ht="39.75" hidden="1" customHeight="1">
      <c r="A436" s="731" t="s">
        <v>1202</v>
      </c>
      <c r="B436" s="1210" t="s">
        <v>1204</v>
      </c>
      <c r="C436" s="1049"/>
      <c r="D436" s="1049"/>
      <c r="E436" s="1049"/>
      <c r="F436" s="1049"/>
      <c r="G436" s="1049"/>
      <c r="H436" s="110"/>
      <c r="I436" s="110"/>
      <c r="J436" s="714"/>
      <c r="K436" s="1"/>
      <c r="L436" s="1"/>
      <c r="M436" s="1"/>
      <c r="N436" s="1"/>
      <c r="O436" s="1"/>
      <c r="P436" s="1"/>
      <c r="Q436" s="1"/>
      <c r="R436" s="1"/>
      <c r="S436" s="1"/>
      <c r="T436" s="1"/>
      <c r="U436" s="1"/>
      <c r="V436" s="1"/>
      <c r="W436" s="1"/>
      <c r="X436" s="1"/>
      <c r="Y436" s="1"/>
      <c r="Z436" s="1"/>
    </row>
    <row r="437" spans="1:26" ht="110.25" hidden="1">
      <c r="A437" s="727" t="s">
        <v>1209</v>
      </c>
      <c r="B437" s="437" t="s">
        <v>1210</v>
      </c>
      <c r="C437" s="441"/>
      <c r="D437" s="439"/>
      <c r="E437" s="490"/>
      <c r="F437" s="441"/>
      <c r="G437" s="781"/>
      <c r="H437" s="110"/>
      <c r="I437" s="110"/>
      <c r="J437" s="714"/>
      <c r="K437" s="1"/>
      <c r="L437" s="1"/>
      <c r="M437" s="1"/>
      <c r="N437" s="1"/>
      <c r="O437" s="1"/>
      <c r="P437" s="1"/>
      <c r="Q437" s="1"/>
      <c r="R437" s="1"/>
      <c r="S437" s="1"/>
      <c r="T437" s="1"/>
      <c r="U437" s="1"/>
      <c r="V437" s="1"/>
      <c r="W437" s="1"/>
      <c r="X437" s="1"/>
      <c r="Y437" s="1"/>
      <c r="Z437" s="1"/>
    </row>
    <row r="438" spans="1:26" ht="63" hidden="1">
      <c r="A438" s="727" t="s">
        <v>1212</v>
      </c>
      <c r="B438" s="437" t="s">
        <v>1213</v>
      </c>
      <c r="C438" s="441"/>
      <c r="D438" s="439"/>
      <c r="E438" s="490"/>
      <c r="F438" s="441"/>
      <c r="G438" s="781"/>
      <c r="H438" s="110"/>
      <c r="I438" s="110"/>
      <c r="J438" s="714"/>
      <c r="K438" s="1"/>
      <c r="L438" s="1"/>
      <c r="M438" s="1"/>
      <c r="N438" s="1"/>
      <c r="O438" s="1"/>
      <c r="P438" s="1"/>
      <c r="Q438" s="1"/>
      <c r="R438" s="1"/>
      <c r="S438" s="1"/>
      <c r="T438" s="1"/>
      <c r="U438" s="1"/>
      <c r="V438" s="1"/>
      <c r="W438" s="1"/>
      <c r="X438" s="1"/>
      <c r="Y438" s="1"/>
      <c r="Z438" s="1"/>
    </row>
    <row r="439" spans="1:26" ht="63" hidden="1">
      <c r="A439" s="727" t="s">
        <v>1215</v>
      </c>
      <c r="B439" s="437" t="s">
        <v>1216</v>
      </c>
      <c r="C439" s="441"/>
      <c r="D439" s="439"/>
      <c r="E439" s="490"/>
      <c r="F439" s="441"/>
      <c r="G439" s="781"/>
      <c r="H439" s="110"/>
      <c r="I439" s="110"/>
      <c r="J439" s="714"/>
      <c r="K439" s="1"/>
      <c r="L439" s="1"/>
      <c r="M439" s="1"/>
      <c r="N439" s="1"/>
      <c r="O439" s="1"/>
      <c r="P439" s="1"/>
      <c r="Q439" s="1"/>
      <c r="R439" s="1"/>
      <c r="S439" s="1"/>
      <c r="T439" s="1"/>
      <c r="U439" s="1"/>
      <c r="V439" s="1"/>
      <c r="W439" s="1"/>
      <c r="X439" s="1"/>
      <c r="Y439" s="1"/>
      <c r="Z439" s="1"/>
    </row>
    <row r="440" spans="1:26" ht="63" hidden="1">
      <c r="A440" s="727" t="s">
        <v>1221</v>
      </c>
      <c r="B440" s="437" t="s">
        <v>1223</v>
      </c>
      <c r="C440" s="441"/>
      <c r="D440" s="439"/>
      <c r="E440" s="490"/>
      <c r="F440" s="441"/>
      <c r="G440" s="781"/>
      <c r="H440" s="110"/>
      <c r="I440" s="110"/>
      <c r="J440" s="714"/>
      <c r="K440" s="1"/>
      <c r="L440" s="1"/>
      <c r="M440" s="1"/>
      <c r="N440" s="1"/>
      <c r="O440" s="1"/>
      <c r="P440" s="1"/>
      <c r="Q440" s="1"/>
      <c r="R440" s="1"/>
      <c r="S440" s="1"/>
      <c r="T440" s="1"/>
      <c r="U440" s="1"/>
      <c r="V440" s="1"/>
      <c r="W440" s="1"/>
      <c r="X440" s="1"/>
      <c r="Y440" s="1"/>
      <c r="Z440" s="1"/>
    </row>
    <row r="441" spans="1:26" ht="39.75" hidden="1" customHeight="1">
      <c r="A441" s="731" t="s">
        <v>1224</v>
      </c>
      <c r="B441" s="1210" t="s">
        <v>1225</v>
      </c>
      <c r="C441" s="1049"/>
      <c r="D441" s="1049"/>
      <c r="E441" s="1049"/>
      <c r="F441" s="1049"/>
      <c r="G441" s="1049"/>
      <c r="H441" s="110"/>
      <c r="I441" s="110"/>
      <c r="J441" s="714"/>
      <c r="K441" s="1"/>
      <c r="L441" s="1"/>
      <c r="M441" s="1"/>
      <c r="N441" s="1"/>
      <c r="O441" s="1"/>
      <c r="P441" s="1"/>
      <c r="Q441" s="1"/>
      <c r="R441" s="1"/>
      <c r="S441" s="1"/>
      <c r="T441" s="1"/>
      <c r="U441" s="1"/>
      <c r="V441" s="1"/>
      <c r="W441" s="1"/>
      <c r="X441" s="1"/>
      <c r="Y441" s="1"/>
      <c r="Z441" s="1"/>
    </row>
    <row r="442" spans="1:26" ht="31.5" hidden="1">
      <c r="A442" s="727" t="s">
        <v>1229</v>
      </c>
      <c r="B442" s="437" t="s">
        <v>1230</v>
      </c>
      <c r="C442" s="441"/>
      <c r="D442" s="439"/>
      <c r="E442" s="490"/>
      <c r="F442" s="441"/>
      <c r="G442" s="781"/>
      <c r="H442" s="110"/>
      <c r="I442" s="110"/>
      <c r="J442" s="714"/>
      <c r="K442" s="1"/>
      <c r="L442" s="1"/>
      <c r="M442" s="1"/>
      <c r="N442" s="1"/>
      <c r="O442" s="1"/>
      <c r="P442" s="1"/>
      <c r="Q442" s="1"/>
      <c r="R442" s="1"/>
      <c r="S442" s="1"/>
      <c r="T442" s="1"/>
      <c r="U442" s="1"/>
      <c r="V442" s="1"/>
      <c r="W442" s="1"/>
      <c r="X442" s="1"/>
      <c r="Y442" s="1"/>
      <c r="Z442" s="1"/>
    </row>
    <row r="443" spans="1:26" ht="63" hidden="1">
      <c r="A443" s="727" t="s">
        <v>1232</v>
      </c>
      <c r="B443" s="437" t="s">
        <v>1233</v>
      </c>
      <c r="C443" s="441"/>
      <c r="D443" s="439"/>
      <c r="E443" s="490"/>
      <c r="F443" s="441"/>
      <c r="G443" s="781"/>
      <c r="H443" s="110"/>
      <c r="I443" s="110"/>
      <c r="J443" s="714"/>
      <c r="K443" s="1"/>
      <c r="L443" s="1"/>
      <c r="M443" s="1"/>
      <c r="N443" s="1"/>
      <c r="O443" s="1"/>
      <c r="P443" s="1"/>
      <c r="Q443" s="1"/>
      <c r="R443" s="1"/>
      <c r="S443" s="1"/>
      <c r="T443" s="1"/>
      <c r="U443" s="1"/>
      <c r="V443" s="1"/>
      <c r="W443" s="1"/>
      <c r="X443" s="1"/>
      <c r="Y443" s="1"/>
      <c r="Z443" s="1"/>
    </row>
    <row r="444" spans="1:26" ht="47.25" hidden="1">
      <c r="A444" s="727" t="s">
        <v>1234</v>
      </c>
      <c r="B444" s="437" t="s">
        <v>1235</v>
      </c>
      <c r="C444" s="441"/>
      <c r="D444" s="439"/>
      <c r="E444" s="490"/>
      <c r="F444" s="441"/>
      <c r="G444" s="781"/>
      <c r="H444" s="110"/>
      <c r="I444" s="110"/>
      <c r="J444" s="714"/>
      <c r="K444" s="1"/>
      <c r="L444" s="1"/>
      <c r="M444" s="1"/>
      <c r="N444" s="1"/>
      <c r="O444" s="1"/>
      <c r="P444" s="1"/>
      <c r="Q444" s="1"/>
      <c r="R444" s="1"/>
      <c r="S444" s="1"/>
      <c r="T444" s="1"/>
      <c r="U444" s="1"/>
      <c r="V444" s="1"/>
      <c r="W444" s="1"/>
      <c r="X444" s="1"/>
      <c r="Y444" s="1"/>
      <c r="Z444" s="1"/>
    </row>
    <row r="445" spans="1:26" ht="47.25" hidden="1">
      <c r="A445" s="727" t="s">
        <v>1236</v>
      </c>
      <c r="B445" s="437" t="s">
        <v>1237</v>
      </c>
      <c r="C445" s="441"/>
      <c r="D445" s="439"/>
      <c r="E445" s="490"/>
      <c r="F445" s="441"/>
      <c r="G445" s="781"/>
      <c r="H445" s="110"/>
      <c r="I445" s="110"/>
      <c r="J445" s="714"/>
      <c r="K445" s="1"/>
      <c r="L445" s="1"/>
      <c r="M445" s="1"/>
      <c r="N445" s="1"/>
      <c r="O445" s="1"/>
      <c r="P445" s="1"/>
      <c r="Q445" s="1"/>
      <c r="R445" s="1"/>
      <c r="S445" s="1"/>
      <c r="T445" s="1"/>
      <c r="U445" s="1"/>
      <c r="V445" s="1"/>
      <c r="W445" s="1"/>
      <c r="X445" s="1"/>
      <c r="Y445" s="1"/>
      <c r="Z445" s="1"/>
    </row>
    <row r="446" spans="1:26" ht="63" hidden="1">
      <c r="A446" s="727" t="s">
        <v>1238</v>
      </c>
      <c r="B446" s="437" t="s">
        <v>1239</v>
      </c>
      <c r="C446" s="441"/>
      <c r="D446" s="439"/>
      <c r="E446" s="490"/>
      <c r="F446" s="441"/>
      <c r="G446" s="781"/>
      <c r="H446" s="110"/>
      <c r="I446" s="110"/>
      <c r="J446" s="714"/>
      <c r="K446" s="1"/>
      <c r="L446" s="1"/>
      <c r="M446" s="1"/>
      <c r="N446" s="1"/>
      <c r="O446" s="1"/>
      <c r="P446" s="1"/>
      <c r="Q446" s="1"/>
      <c r="R446" s="1"/>
      <c r="S446" s="1"/>
      <c r="T446" s="1"/>
      <c r="U446" s="1"/>
      <c r="V446" s="1"/>
      <c r="W446" s="1"/>
      <c r="X446" s="1"/>
      <c r="Y446" s="1"/>
      <c r="Z446" s="1"/>
    </row>
    <row r="447" spans="1:26" ht="39.75" hidden="1" customHeight="1">
      <c r="A447" s="731" t="s">
        <v>1242</v>
      </c>
      <c r="B447" s="1048" t="s">
        <v>1243</v>
      </c>
      <c r="C447" s="1049"/>
      <c r="D447" s="1049"/>
      <c r="E447" s="1049"/>
      <c r="F447" s="1049"/>
      <c r="G447" s="1049"/>
      <c r="H447" s="110"/>
      <c r="I447" s="110"/>
      <c r="J447" s="714"/>
      <c r="K447" s="1"/>
      <c r="L447" s="1"/>
      <c r="M447" s="1"/>
      <c r="N447" s="1"/>
      <c r="O447" s="1"/>
      <c r="P447" s="1"/>
      <c r="Q447" s="1"/>
      <c r="R447" s="1"/>
      <c r="S447" s="1"/>
      <c r="T447" s="1"/>
      <c r="U447" s="1"/>
      <c r="V447" s="1"/>
      <c r="W447" s="1"/>
      <c r="X447" s="1"/>
      <c r="Y447" s="1"/>
      <c r="Z447" s="1"/>
    </row>
    <row r="448" spans="1:26" ht="47.25" hidden="1">
      <c r="A448" s="727" t="s">
        <v>1248</v>
      </c>
      <c r="B448" s="484" t="s">
        <v>1249</v>
      </c>
      <c r="C448" s="441"/>
      <c r="D448" s="439"/>
      <c r="E448" s="490"/>
      <c r="F448" s="441"/>
      <c r="G448" s="781"/>
      <c r="H448" s="110"/>
      <c r="I448" s="110"/>
      <c r="J448" s="714"/>
      <c r="K448" s="1"/>
      <c r="L448" s="1"/>
      <c r="M448" s="1"/>
      <c r="N448" s="1"/>
      <c r="O448" s="1"/>
      <c r="P448" s="1"/>
      <c r="Q448" s="1"/>
      <c r="R448" s="1"/>
      <c r="S448" s="1"/>
      <c r="T448" s="1"/>
      <c r="U448" s="1"/>
      <c r="V448" s="1"/>
      <c r="W448" s="1"/>
      <c r="X448" s="1"/>
      <c r="Y448" s="1"/>
      <c r="Z448" s="1"/>
    </row>
    <row r="449" spans="1:26" ht="75" hidden="1">
      <c r="A449" s="727" t="s">
        <v>1291</v>
      </c>
      <c r="B449" s="489" t="s">
        <v>1292</v>
      </c>
      <c r="C449" s="441"/>
      <c r="D449" s="439"/>
      <c r="E449" s="490"/>
      <c r="F449" s="441"/>
      <c r="G449" s="781"/>
      <c r="H449" s="110"/>
      <c r="I449" s="110"/>
      <c r="J449" s="714"/>
      <c r="K449" s="1"/>
      <c r="L449" s="1"/>
      <c r="M449" s="1"/>
      <c r="N449" s="1"/>
      <c r="O449" s="1"/>
      <c r="P449" s="1"/>
      <c r="Q449" s="1"/>
      <c r="R449" s="1"/>
      <c r="S449" s="1"/>
      <c r="T449" s="1"/>
      <c r="U449" s="1"/>
      <c r="V449" s="1"/>
      <c r="W449" s="1"/>
      <c r="X449" s="1"/>
      <c r="Y449" s="1"/>
      <c r="Z449" s="1"/>
    </row>
    <row r="450" spans="1:26" ht="63" hidden="1">
      <c r="A450" s="727" t="s">
        <v>1294</v>
      </c>
      <c r="B450" s="484" t="s">
        <v>1295</v>
      </c>
      <c r="C450" s="441"/>
      <c r="D450" s="439"/>
      <c r="E450" s="490"/>
      <c r="F450" s="441"/>
      <c r="G450" s="781"/>
      <c r="H450" s="110"/>
      <c r="I450" s="110"/>
      <c r="J450" s="714"/>
      <c r="K450" s="1"/>
      <c r="L450" s="1"/>
      <c r="M450" s="1"/>
      <c r="N450" s="1"/>
      <c r="O450" s="1"/>
      <c r="P450" s="1"/>
      <c r="Q450" s="1"/>
      <c r="R450" s="1"/>
      <c r="S450" s="1"/>
      <c r="T450" s="1"/>
      <c r="U450" s="1"/>
      <c r="V450" s="1"/>
      <c r="W450" s="1"/>
      <c r="X450" s="1"/>
      <c r="Y450" s="1"/>
      <c r="Z450" s="1"/>
    </row>
    <row r="451" spans="1:26" ht="63" hidden="1">
      <c r="A451" s="727" t="s">
        <v>1296</v>
      </c>
      <c r="B451" s="484" t="s">
        <v>1297</v>
      </c>
      <c r="C451" s="441"/>
      <c r="D451" s="439"/>
      <c r="E451" s="490"/>
      <c r="F451" s="441"/>
      <c r="G451" s="781"/>
      <c r="H451" s="110"/>
      <c r="I451" s="110"/>
      <c r="J451" s="714"/>
      <c r="K451" s="1"/>
      <c r="L451" s="1"/>
      <c r="M451" s="1"/>
      <c r="N451" s="1"/>
      <c r="O451" s="1"/>
      <c r="P451" s="1"/>
      <c r="Q451" s="1"/>
      <c r="R451" s="1"/>
      <c r="S451" s="1"/>
      <c r="T451" s="1"/>
      <c r="U451" s="1"/>
      <c r="V451" s="1"/>
      <c r="W451" s="1"/>
      <c r="X451" s="1"/>
      <c r="Y451" s="1"/>
      <c r="Z451" s="1"/>
    </row>
    <row r="452" spans="1:26" ht="78.75" hidden="1">
      <c r="A452" s="727" t="s">
        <v>1298</v>
      </c>
      <c r="B452" s="484" t="s">
        <v>1299</v>
      </c>
      <c r="C452" s="441"/>
      <c r="D452" s="439"/>
      <c r="E452" s="490"/>
      <c r="F452" s="441"/>
      <c r="G452" s="781"/>
      <c r="H452" s="110"/>
      <c r="I452" s="110"/>
      <c r="J452" s="714"/>
      <c r="K452" s="1"/>
      <c r="L452" s="1"/>
      <c r="M452" s="1"/>
      <c r="N452" s="1"/>
      <c r="O452" s="1"/>
      <c r="P452" s="1"/>
      <c r="Q452" s="1"/>
      <c r="R452" s="1"/>
      <c r="S452" s="1"/>
      <c r="T452" s="1"/>
      <c r="U452" s="1"/>
      <c r="V452" s="1"/>
      <c r="W452" s="1"/>
      <c r="X452" s="1"/>
      <c r="Y452" s="1"/>
      <c r="Z452" s="1"/>
    </row>
    <row r="453" spans="1:26" ht="63" hidden="1">
      <c r="A453" s="727" t="s">
        <v>1301</v>
      </c>
      <c r="B453" s="484" t="s">
        <v>1302</v>
      </c>
      <c r="C453" s="441"/>
      <c r="D453" s="439"/>
      <c r="E453" s="490"/>
      <c r="F453" s="441"/>
      <c r="G453" s="781"/>
      <c r="H453" s="110"/>
      <c r="I453" s="110"/>
      <c r="J453" s="714"/>
      <c r="K453" s="1"/>
      <c r="L453" s="1"/>
      <c r="M453" s="1"/>
      <c r="N453" s="1"/>
      <c r="O453" s="1"/>
      <c r="P453" s="1"/>
      <c r="Q453" s="1"/>
      <c r="R453" s="1"/>
      <c r="S453" s="1"/>
      <c r="T453" s="1"/>
      <c r="U453" s="1"/>
      <c r="V453" s="1"/>
      <c r="W453" s="1"/>
      <c r="X453" s="1"/>
      <c r="Y453" s="1"/>
      <c r="Z453" s="1"/>
    </row>
    <row r="454" spans="1:26" ht="63" hidden="1">
      <c r="A454" s="727" t="s">
        <v>1303</v>
      </c>
      <c r="B454" s="484" t="s">
        <v>1304</v>
      </c>
      <c r="C454" s="441"/>
      <c r="D454" s="439"/>
      <c r="E454" s="490"/>
      <c r="F454" s="441"/>
      <c r="G454" s="781"/>
      <c r="H454" s="110"/>
      <c r="I454" s="110"/>
      <c r="J454" s="714"/>
      <c r="K454" s="1"/>
      <c r="L454" s="1"/>
      <c r="M454" s="1"/>
      <c r="N454" s="1"/>
      <c r="O454" s="1"/>
      <c r="P454" s="1"/>
      <c r="Q454" s="1"/>
      <c r="R454" s="1"/>
      <c r="S454" s="1"/>
      <c r="T454" s="1"/>
      <c r="U454" s="1"/>
      <c r="V454" s="1"/>
      <c r="W454" s="1"/>
      <c r="X454" s="1"/>
      <c r="Y454" s="1"/>
      <c r="Z454" s="1"/>
    </row>
    <row r="455" spans="1:26">
      <c r="A455" s="729" t="s">
        <v>1305</v>
      </c>
      <c r="B455" s="1210" t="s">
        <v>1306</v>
      </c>
      <c r="C455" s="1049"/>
      <c r="D455" s="1049"/>
      <c r="E455" s="1049"/>
      <c r="F455" s="1049"/>
      <c r="G455" s="1049"/>
      <c r="H455" s="110">
        <f>SUM(D456:D480)</f>
        <v>0</v>
      </c>
      <c r="I455" s="110">
        <f>COUNT(D456:D480)*2</f>
        <v>50</v>
      </c>
      <c r="J455" s="714"/>
      <c r="K455" s="1"/>
      <c r="L455" s="1"/>
      <c r="M455" s="1"/>
      <c r="N455" s="1"/>
      <c r="O455" s="1"/>
      <c r="P455" s="1"/>
      <c r="Q455" s="1"/>
      <c r="R455" s="1"/>
      <c r="S455" s="1"/>
      <c r="T455" s="1"/>
      <c r="U455" s="1"/>
      <c r="V455" s="1"/>
      <c r="W455" s="1"/>
      <c r="X455" s="1"/>
      <c r="Y455" s="1"/>
      <c r="Z455" s="1"/>
    </row>
    <row r="456" spans="1:26" ht="90">
      <c r="A456" s="704" t="s">
        <v>1310</v>
      </c>
      <c r="B456" s="437" t="s">
        <v>1311</v>
      </c>
      <c r="C456" s="308" t="s">
        <v>3113</v>
      </c>
      <c r="D456" s="446">
        <v>0</v>
      </c>
      <c r="E456" s="506" t="s">
        <v>326</v>
      </c>
      <c r="F456" s="568" t="s">
        <v>3114</v>
      </c>
      <c r="G456" s="781"/>
      <c r="H456" s="110"/>
      <c r="I456" s="110"/>
      <c r="J456" s="714"/>
      <c r="K456" s="1"/>
      <c r="L456" s="1"/>
      <c r="M456" s="1"/>
      <c r="N456" s="1"/>
      <c r="O456" s="1"/>
      <c r="P456" s="1"/>
      <c r="Q456" s="1"/>
      <c r="R456" s="1"/>
      <c r="S456" s="1"/>
      <c r="T456" s="1"/>
      <c r="U456" s="1"/>
      <c r="V456" s="1"/>
      <c r="W456" s="1"/>
      <c r="X456" s="1"/>
      <c r="Y456" s="1"/>
      <c r="Z456" s="1"/>
    </row>
    <row r="457" spans="1:26" ht="45">
      <c r="A457" s="704"/>
      <c r="B457" s="437"/>
      <c r="C457" s="308" t="s">
        <v>3115</v>
      </c>
      <c r="D457" s="446">
        <v>0</v>
      </c>
      <c r="E457" s="506" t="s">
        <v>326</v>
      </c>
      <c r="F457" s="565"/>
      <c r="G457" s="781"/>
      <c r="H457" s="110"/>
      <c r="I457" s="110"/>
      <c r="J457" s="714"/>
      <c r="K457" s="1"/>
      <c r="L457" s="1"/>
      <c r="M457" s="1"/>
      <c r="N457" s="1"/>
      <c r="O457" s="1"/>
      <c r="P457" s="1"/>
      <c r="Q457" s="1"/>
      <c r="R457" s="1"/>
      <c r="S457" s="1"/>
      <c r="T457" s="1"/>
      <c r="U457" s="1"/>
      <c r="V457" s="1"/>
      <c r="W457" s="1"/>
      <c r="X457" s="1"/>
      <c r="Y457" s="1"/>
      <c r="Z457" s="1"/>
    </row>
    <row r="458" spans="1:26" ht="60">
      <c r="A458" s="704"/>
      <c r="B458" s="437"/>
      <c r="C458" s="308" t="s">
        <v>3116</v>
      </c>
      <c r="D458" s="446">
        <v>0</v>
      </c>
      <c r="E458" s="506" t="s">
        <v>326</v>
      </c>
      <c r="F458" s="565"/>
      <c r="G458" s="781"/>
      <c r="H458" s="110"/>
      <c r="I458" s="110"/>
      <c r="J458" s="714"/>
      <c r="K458" s="1"/>
      <c r="L458" s="1"/>
      <c r="M458" s="1"/>
      <c r="N458" s="1"/>
      <c r="O458" s="1"/>
      <c r="P458" s="1"/>
      <c r="Q458" s="1"/>
      <c r="R458" s="1"/>
      <c r="S458" s="1"/>
      <c r="T458" s="1"/>
      <c r="U458" s="1"/>
      <c r="V458" s="1"/>
      <c r="W458" s="1"/>
      <c r="X458" s="1"/>
      <c r="Y458" s="1"/>
      <c r="Z458" s="1"/>
    </row>
    <row r="459" spans="1:26" ht="47.25">
      <c r="A459" s="704" t="s">
        <v>1313</v>
      </c>
      <c r="B459" s="437" t="s">
        <v>1314</v>
      </c>
      <c r="C459" s="308" t="s">
        <v>3117</v>
      </c>
      <c r="D459" s="446">
        <v>0</v>
      </c>
      <c r="E459" s="497" t="s">
        <v>137</v>
      </c>
      <c r="F459" s="308" t="s">
        <v>3118</v>
      </c>
      <c r="G459" s="781"/>
      <c r="H459" s="110"/>
      <c r="I459" s="110"/>
      <c r="J459" s="714"/>
      <c r="K459" s="1"/>
      <c r="L459" s="1"/>
      <c r="M459" s="1"/>
      <c r="N459" s="1"/>
      <c r="O459" s="1"/>
      <c r="P459" s="1"/>
      <c r="Q459" s="1"/>
      <c r="R459" s="1"/>
      <c r="S459" s="1"/>
      <c r="T459" s="1"/>
      <c r="U459" s="1"/>
      <c r="V459" s="1"/>
      <c r="W459" s="1"/>
      <c r="X459" s="1"/>
      <c r="Y459" s="1"/>
      <c r="Z459" s="1"/>
    </row>
    <row r="460" spans="1:26" ht="75">
      <c r="A460" s="704"/>
      <c r="B460" s="437"/>
      <c r="C460" s="308" t="s">
        <v>3119</v>
      </c>
      <c r="D460" s="446">
        <v>0</v>
      </c>
      <c r="E460" s="506" t="s">
        <v>326</v>
      </c>
      <c r="F460" s="308"/>
      <c r="G460" s="781"/>
      <c r="H460" s="110"/>
      <c r="I460" s="110"/>
      <c r="J460" s="714"/>
      <c r="K460" s="1"/>
      <c r="L460" s="1"/>
      <c r="M460" s="1"/>
      <c r="N460" s="1"/>
      <c r="O460" s="1"/>
      <c r="P460" s="1"/>
      <c r="Q460" s="1"/>
      <c r="R460" s="1"/>
      <c r="S460" s="1"/>
      <c r="T460" s="1"/>
      <c r="U460" s="1"/>
      <c r="V460" s="1"/>
      <c r="W460" s="1"/>
      <c r="X460" s="1"/>
      <c r="Y460" s="1"/>
      <c r="Z460" s="1"/>
    </row>
    <row r="461" spans="1:26" ht="30">
      <c r="A461" s="704"/>
      <c r="B461" s="437"/>
      <c r="C461" s="308" t="s">
        <v>3120</v>
      </c>
      <c r="D461" s="446">
        <v>0</v>
      </c>
      <c r="E461" s="497" t="s">
        <v>137</v>
      </c>
      <c r="F461" s="308"/>
      <c r="G461" s="781"/>
      <c r="H461" s="110"/>
      <c r="I461" s="110"/>
      <c r="J461" s="714"/>
      <c r="K461" s="1"/>
      <c r="L461" s="1"/>
      <c r="M461" s="1"/>
      <c r="N461" s="1"/>
      <c r="O461" s="1"/>
      <c r="P461" s="1"/>
      <c r="Q461" s="1"/>
      <c r="R461" s="1"/>
      <c r="S461" s="1"/>
      <c r="T461" s="1"/>
      <c r="U461" s="1"/>
      <c r="V461" s="1"/>
      <c r="W461" s="1"/>
      <c r="X461" s="1"/>
      <c r="Y461" s="1"/>
      <c r="Z461" s="1"/>
    </row>
    <row r="462" spans="1:26" ht="30">
      <c r="A462" s="704"/>
      <c r="B462" s="437"/>
      <c r="C462" s="308" t="s">
        <v>3121</v>
      </c>
      <c r="D462" s="446">
        <v>0</v>
      </c>
      <c r="E462" s="497" t="s">
        <v>137</v>
      </c>
      <c r="F462" s="308" t="s">
        <v>3122</v>
      </c>
      <c r="G462" s="781"/>
      <c r="H462" s="110"/>
      <c r="I462" s="110"/>
      <c r="J462" s="714"/>
      <c r="K462" s="1"/>
      <c r="L462" s="1"/>
      <c r="M462" s="1"/>
      <c r="N462" s="1"/>
      <c r="O462" s="1"/>
      <c r="P462" s="1"/>
      <c r="Q462" s="1"/>
      <c r="R462" s="1"/>
      <c r="S462" s="1"/>
      <c r="T462" s="1"/>
      <c r="U462" s="1"/>
      <c r="V462" s="1"/>
      <c r="W462" s="1"/>
      <c r="X462" s="1"/>
      <c r="Y462" s="1"/>
      <c r="Z462" s="1"/>
    </row>
    <row r="463" spans="1:26" ht="60">
      <c r="A463" s="704"/>
      <c r="B463" s="437"/>
      <c r="C463" s="308" t="s">
        <v>3123</v>
      </c>
      <c r="D463" s="446">
        <v>0</v>
      </c>
      <c r="E463" s="497" t="s">
        <v>137</v>
      </c>
      <c r="F463" s="628" t="s">
        <v>3124</v>
      </c>
      <c r="G463" s="781"/>
      <c r="H463" s="110"/>
      <c r="I463" s="110"/>
      <c r="J463" s="714"/>
      <c r="K463" s="1"/>
      <c r="L463" s="1"/>
      <c r="M463" s="1"/>
      <c r="N463" s="1"/>
      <c r="O463" s="1"/>
      <c r="P463" s="1"/>
      <c r="Q463" s="1"/>
      <c r="R463" s="1"/>
      <c r="S463" s="1"/>
      <c r="T463" s="1"/>
      <c r="U463" s="1"/>
      <c r="V463" s="1"/>
      <c r="W463" s="1"/>
      <c r="X463" s="1"/>
      <c r="Y463" s="1"/>
      <c r="Z463" s="1"/>
    </row>
    <row r="464" spans="1:26" ht="45">
      <c r="A464" s="704"/>
      <c r="B464" s="437"/>
      <c r="C464" s="308" t="s">
        <v>3125</v>
      </c>
      <c r="D464" s="446">
        <v>0</v>
      </c>
      <c r="E464" s="506" t="s">
        <v>990</v>
      </c>
      <c r="F464" s="308" t="s">
        <v>3126</v>
      </c>
      <c r="G464" s="781"/>
      <c r="H464" s="110"/>
      <c r="I464" s="110"/>
      <c r="J464" s="714"/>
      <c r="K464" s="1"/>
      <c r="L464" s="1"/>
      <c r="M464" s="1"/>
      <c r="N464" s="1"/>
      <c r="O464" s="1"/>
      <c r="P464" s="1"/>
      <c r="Q464" s="1"/>
      <c r="R464" s="1"/>
      <c r="S464" s="1"/>
      <c r="T464" s="1"/>
      <c r="U464" s="1"/>
      <c r="V464" s="1"/>
      <c r="W464" s="1"/>
      <c r="X464" s="1"/>
      <c r="Y464" s="1"/>
      <c r="Z464" s="1"/>
    </row>
    <row r="465" spans="1:26" ht="30">
      <c r="A465" s="704"/>
      <c r="B465" s="437"/>
      <c r="C465" s="308" t="s">
        <v>3127</v>
      </c>
      <c r="D465" s="446">
        <v>0</v>
      </c>
      <c r="E465" s="917" t="s">
        <v>137</v>
      </c>
      <c r="F465" s="308" t="s">
        <v>3128</v>
      </c>
      <c r="G465" s="781"/>
      <c r="H465" s="110"/>
      <c r="I465" s="110"/>
      <c r="J465" s="714"/>
      <c r="K465" s="1"/>
      <c r="L465" s="1"/>
      <c r="M465" s="1"/>
      <c r="N465" s="1"/>
      <c r="O465" s="1"/>
      <c r="P465" s="1"/>
      <c r="Q465" s="1"/>
      <c r="R465" s="1"/>
      <c r="S465" s="1"/>
      <c r="T465" s="1"/>
      <c r="U465" s="1"/>
      <c r="V465" s="1"/>
      <c r="W465" s="1"/>
      <c r="X465" s="1"/>
      <c r="Y465" s="1"/>
      <c r="Z465" s="1"/>
    </row>
    <row r="466" spans="1:26" ht="30">
      <c r="A466" s="704"/>
      <c r="B466" s="437"/>
      <c r="C466" s="308" t="s">
        <v>3123</v>
      </c>
      <c r="D466" s="446">
        <v>0</v>
      </c>
      <c r="E466" s="917" t="s">
        <v>137</v>
      </c>
      <c r="F466" s="565"/>
      <c r="G466" s="781"/>
      <c r="H466" s="110"/>
      <c r="I466" s="110"/>
      <c r="J466" s="714"/>
      <c r="K466" s="1"/>
      <c r="L466" s="1"/>
      <c r="M466" s="1"/>
      <c r="N466" s="1"/>
      <c r="O466" s="1"/>
      <c r="P466" s="1"/>
      <c r="Q466" s="1"/>
      <c r="R466" s="1"/>
      <c r="S466" s="1"/>
      <c r="T466" s="1"/>
      <c r="U466" s="1"/>
      <c r="V466" s="1"/>
      <c r="W466" s="1"/>
      <c r="X466" s="1"/>
      <c r="Y466" s="1"/>
      <c r="Z466" s="1"/>
    </row>
    <row r="467" spans="1:26" ht="285">
      <c r="A467" s="704"/>
      <c r="B467" s="437"/>
      <c r="C467" s="304" t="s">
        <v>5454</v>
      </c>
      <c r="D467" s="545">
        <v>0</v>
      </c>
      <c r="E467" s="854" t="s">
        <v>137</v>
      </c>
      <c r="F467" s="823" t="s">
        <v>5455</v>
      </c>
      <c r="G467" s="781"/>
      <c r="H467" s="110"/>
      <c r="I467" s="110"/>
      <c r="J467" s="714"/>
      <c r="K467" s="1"/>
      <c r="L467" s="1"/>
      <c r="M467" s="1"/>
      <c r="N467" s="1"/>
      <c r="O467" s="1"/>
      <c r="P467" s="1"/>
      <c r="Q467" s="1"/>
      <c r="R467" s="1"/>
      <c r="S467" s="1"/>
      <c r="T467" s="1"/>
      <c r="U467" s="1"/>
      <c r="V467" s="1"/>
      <c r="W467" s="1"/>
      <c r="X467" s="1"/>
      <c r="Y467" s="1"/>
      <c r="Z467" s="1"/>
    </row>
    <row r="468" spans="1:26" ht="75">
      <c r="A468" s="704"/>
      <c r="B468" s="437"/>
      <c r="C468" s="308" t="s">
        <v>3129</v>
      </c>
      <c r="D468" s="446">
        <v>0</v>
      </c>
      <c r="E468" s="917" t="s">
        <v>137</v>
      </c>
      <c r="F468" s="342" t="s">
        <v>3130</v>
      </c>
      <c r="G468" s="781"/>
      <c r="H468" s="110"/>
      <c r="I468" s="110"/>
      <c r="J468" s="714"/>
      <c r="K468" s="1"/>
      <c r="L468" s="1"/>
      <c r="M468" s="1"/>
      <c r="N468" s="1"/>
      <c r="O468" s="1"/>
      <c r="P468" s="1"/>
      <c r="Q468" s="1"/>
      <c r="R468" s="1"/>
      <c r="S468" s="1"/>
      <c r="T468" s="1"/>
      <c r="U468" s="1"/>
      <c r="V468" s="1"/>
      <c r="W468" s="1"/>
      <c r="X468" s="1"/>
      <c r="Y468" s="1"/>
      <c r="Z468" s="1"/>
    </row>
    <row r="469" spans="1:26" ht="47.25">
      <c r="A469" s="704" t="s">
        <v>1315</v>
      </c>
      <c r="B469" s="437" t="s">
        <v>1316</v>
      </c>
      <c r="C469" s="308" t="s">
        <v>3132</v>
      </c>
      <c r="D469" s="446">
        <v>0</v>
      </c>
      <c r="E469" s="917" t="s">
        <v>137</v>
      </c>
      <c r="F469" s="308" t="s">
        <v>3133</v>
      </c>
      <c r="G469" s="781"/>
      <c r="H469" s="110"/>
      <c r="I469" s="110"/>
      <c r="J469" s="714"/>
      <c r="K469" s="1"/>
      <c r="L469" s="1"/>
      <c r="M469" s="1"/>
      <c r="N469" s="1"/>
      <c r="O469" s="1"/>
      <c r="P469" s="1"/>
      <c r="Q469" s="1"/>
      <c r="R469" s="1"/>
      <c r="S469" s="1"/>
      <c r="T469" s="1"/>
      <c r="U469" s="1"/>
      <c r="V469" s="1"/>
      <c r="W469" s="1"/>
      <c r="X469" s="1"/>
      <c r="Y469" s="1"/>
      <c r="Z469" s="1"/>
    </row>
    <row r="470" spans="1:26" ht="45">
      <c r="A470" s="704"/>
      <c r="B470" s="437"/>
      <c r="C470" s="308" t="s">
        <v>3134</v>
      </c>
      <c r="D470" s="446">
        <v>0</v>
      </c>
      <c r="E470" s="917" t="s">
        <v>667</v>
      </c>
      <c r="F470" s="308" t="s">
        <v>3135</v>
      </c>
      <c r="G470" s="781"/>
      <c r="H470" s="110"/>
      <c r="I470" s="110"/>
      <c r="J470" s="714"/>
      <c r="K470" s="1"/>
      <c r="L470" s="1"/>
      <c r="M470" s="1"/>
      <c r="N470" s="1"/>
      <c r="O470" s="1"/>
      <c r="P470" s="1"/>
      <c r="Q470" s="1"/>
      <c r="R470" s="1"/>
      <c r="S470" s="1"/>
      <c r="T470" s="1"/>
      <c r="U470" s="1"/>
      <c r="V470" s="1"/>
      <c r="W470" s="1"/>
      <c r="X470" s="1"/>
      <c r="Y470" s="1"/>
      <c r="Z470" s="1"/>
    </row>
    <row r="471" spans="1:26" ht="45">
      <c r="A471" s="704"/>
      <c r="B471" s="437"/>
      <c r="C471" s="308" t="s">
        <v>3136</v>
      </c>
      <c r="D471" s="446">
        <v>0</v>
      </c>
      <c r="E471" s="917" t="s">
        <v>3137</v>
      </c>
      <c r="F471" s="308" t="s">
        <v>3138</v>
      </c>
      <c r="G471" s="781"/>
      <c r="H471" s="110"/>
      <c r="I471" s="110"/>
      <c r="J471" s="714"/>
      <c r="K471" s="1"/>
      <c r="L471" s="1"/>
      <c r="M471" s="1"/>
      <c r="N471" s="1"/>
      <c r="O471" s="1"/>
      <c r="P471" s="1"/>
      <c r="Q471" s="1"/>
      <c r="R471" s="1"/>
      <c r="S471" s="1"/>
      <c r="T471" s="1"/>
      <c r="U471" s="1"/>
      <c r="V471" s="1"/>
      <c r="W471" s="1"/>
      <c r="X471" s="1"/>
      <c r="Y471" s="1"/>
      <c r="Z471" s="1"/>
    </row>
    <row r="472" spans="1:26" ht="60">
      <c r="A472" s="704"/>
      <c r="B472" s="437"/>
      <c r="C472" s="308" t="s">
        <v>3139</v>
      </c>
      <c r="D472" s="446">
        <v>0</v>
      </c>
      <c r="E472" s="917" t="s">
        <v>3137</v>
      </c>
      <c r="F472" s="308" t="s">
        <v>3140</v>
      </c>
      <c r="G472" s="781"/>
      <c r="H472" s="110"/>
      <c r="I472" s="110"/>
      <c r="J472" s="714"/>
      <c r="K472" s="1"/>
      <c r="L472" s="1"/>
      <c r="M472" s="1"/>
      <c r="N472" s="1"/>
      <c r="O472" s="1"/>
      <c r="P472" s="1"/>
      <c r="Q472" s="1"/>
      <c r="R472" s="1"/>
      <c r="S472" s="1"/>
      <c r="T472" s="1"/>
      <c r="U472" s="1"/>
      <c r="V472" s="1"/>
      <c r="W472" s="1"/>
      <c r="X472" s="1"/>
      <c r="Y472" s="1"/>
      <c r="Z472" s="1"/>
    </row>
    <row r="473" spans="1:26" ht="60">
      <c r="A473" s="704" t="s">
        <v>1317</v>
      </c>
      <c r="B473" s="437" t="s">
        <v>1318</v>
      </c>
      <c r="C473" s="308" t="s">
        <v>3141</v>
      </c>
      <c r="D473" s="446">
        <v>0</v>
      </c>
      <c r="E473" s="917" t="s">
        <v>3137</v>
      </c>
      <c r="F473" s="342" t="s">
        <v>3142</v>
      </c>
      <c r="G473" s="781"/>
      <c r="H473" s="110"/>
      <c r="I473" s="110"/>
      <c r="J473" s="714"/>
      <c r="K473" s="1"/>
      <c r="L473" s="1"/>
      <c r="M473" s="1"/>
      <c r="N473" s="1"/>
      <c r="O473" s="1"/>
      <c r="P473" s="1"/>
      <c r="Q473" s="1"/>
      <c r="R473" s="1"/>
      <c r="S473" s="1"/>
      <c r="T473" s="1"/>
      <c r="U473" s="1"/>
      <c r="V473" s="1"/>
      <c r="W473" s="1"/>
      <c r="X473" s="1"/>
      <c r="Y473" s="1"/>
      <c r="Z473" s="1"/>
    </row>
    <row r="474" spans="1:26" ht="30">
      <c r="A474" s="704"/>
      <c r="B474" s="437"/>
      <c r="C474" s="308" t="s">
        <v>3143</v>
      </c>
      <c r="D474" s="446">
        <v>0</v>
      </c>
      <c r="E474" s="917" t="s">
        <v>3137</v>
      </c>
      <c r="F474" s="342" t="s">
        <v>3144</v>
      </c>
      <c r="G474" s="781"/>
      <c r="H474" s="110"/>
      <c r="I474" s="110"/>
      <c r="J474" s="714"/>
      <c r="K474" s="1"/>
      <c r="L474" s="1"/>
      <c r="M474" s="1"/>
      <c r="N474" s="1"/>
      <c r="O474" s="1"/>
      <c r="P474" s="1"/>
      <c r="Q474" s="1"/>
      <c r="R474" s="1"/>
      <c r="S474" s="1"/>
      <c r="T474" s="1"/>
      <c r="U474" s="1"/>
      <c r="V474" s="1"/>
      <c r="W474" s="1"/>
      <c r="X474" s="1"/>
      <c r="Y474" s="1"/>
      <c r="Z474" s="1"/>
    </row>
    <row r="475" spans="1:26" ht="30">
      <c r="A475" s="704"/>
      <c r="B475" s="437"/>
      <c r="C475" s="308" t="s">
        <v>3145</v>
      </c>
      <c r="D475" s="446">
        <v>0</v>
      </c>
      <c r="E475" s="917" t="s">
        <v>3137</v>
      </c>
      <c r="F475" s="342"/>
      <c r="G475" s="781"/>
      <c r="H475" s="110"/>
      <c r="I475" s="110"/>
      <c r="J475" s="714"/>
      <c r="K475" s="1"/>
      <c r="L475" s="1"/>
      <c r="M475" s="1"/>
      <c r="N475" s="1"/>
      <c r="O475" s="1"/>
      <c r="P475" s="1"/>
      <c r="Q475" s="1"/>
      <c r="R475" s="1"/>
      <c r="S475" s="1"/>
      <c r="T475" s="1"/>
      <c r="U475" s="1"/>
      <c r="V475" s="1"/>
      <c r="W475" s="1"/>
      <c r="X475" s="1"/>
      <c r="Y475" s="1"/>
      <c r="Z475" s="1"/>
    </row>
    <row r="476" spans="1:26" ht="47.25">
      <c r="A476" s="704" t="s">
        <v>1319</v>
      </c>
      <c r="B476" s="437" t="s">
        <v>1320</v>
      </c>
      <c r="C476" s="308" t="s">
        <v>3146</v>
      </c>
      <c r="D476" s="446">
        <v>0</v>
      </c>
      <c r="E476" s="490" t="s">
        <v>137</v>
      </c>
      <c r="F476" s="441"/>
      <c r="G476" s="781"/>
      <c r="H476" s="110"/>
      <c r="I476" s="110"/>
      <c r="J476" s="714"/>
      <c r="K476" s="1"/>
      <c r="L476" s="1"/>
      <c r="M476" s="1"/>
      <c r="N476" s="1"/>
      <c r="O476" s="1"/>
      <c r="P476" s="1"/>
      <c r="Q476" s="1"/>
      <c r="R476" s="1"/>
      <c r="S476" s="1"/>
      <c r="T476" s="1"/>
      <c r="U476" s="1"/>
      <c r="V476" s="1"/>
      <c r="W476" s="1"/>
      <c r="X476" s="1"/>
      <c r="Y476" s="1"/>
      <c r="Z476" s="1"/>
    </row>
    <row r="477" spans="1:26" ht="45">
      <c r="A477" s="704"/>
      <c r="B477" s="437"/>
      <c r="C477" s="304" t="s">
        <v>5456</v>
      </c>
      <c r="D477" s="545">
        <v>0</v>
      </c>
      <c r="E477" s="723" t="s">
        <v>137</v>
      </c>
      <c r="F477" s="304" t="s">
        <v>5458</v>
      </c>
      <c r="G477" s="781"/>
      <c r="H477" s="110"/>
      <c r="I477" s="110"/>
      <c r="J477" s="714"/>
      <c r="K477" s="1"/>
      <c r="L477" s="1"/>
      <c r="M477" s="1"/>
      <c r="N477" s="1"/>
      <c r="O477" s="1"/>
      <c r="P477" s="1"/>
      <c r="Q477" s="1"/>
      <c r="R477" s="1"/>
      <c r="S477" s="1"/>
      <c r="T477" s="1"/>
      <c r="U477" s="1"/>
      <c r="V477" s="1"/>
      <c r="W477" s="1"/>
      <c r="X477" s="1"/>
      <c r="Y477" s="1"/>
      <c r="Z477" s="1"/>
    </row>
    <row r="478" spans="1:26" ht="105">
      <c r="A478" s="704"/>
      <c r="B478" s="437"/>
      <c r="C478" s="304" t="s">
        <v>5457</v>
      </c>
      <c r="D478" s="545">
        <v>0</v>
      </c>
      <c r="E478" s="723" t="s">
        <v>137</v>
      </c>
      <c r="F478" s="304" t="s">
        <v>5459</v>
      </c>
      <c r="G478" s="781"/>
      <c r="H478" s="110"/>
      <c r="I478" s="110"/>
      <c r="J478" s="714"/>
      <c r="K478" s="1"/>
      <c r="L478" s="1"/>
      <c r="M478" s="1"/>
      <c r="N478" s="1"/>
      <c r="O478" s="1"/>
      <c r="P478" s="1"/>
      <c r="Q478" s="1"/>
      <c r="R478" s="1"/>
      <c r="S478" s="1"/>
      <c r="T478" s="1"/>
      <c r="U478" s="1"/>
      <c r="V478" s="1"/>
      <c r="W478" s="1"/>
      <c r="X478" s="1"/>
      <c r="Y478" s="1"/>
      <c r="Z478" s="1"/>
    </row>
    <row r="479" spans="1:26" ht="47.25">
      <c r="A479" s="704" t="s">
        <v>1321</v>
      </c>
      <c r="B479" s="437" t="s">
        <v>1322</v>
      </c>
      <c r="C479" s="703" t="s">
        <v>3147</v>
      </c>
      <c r="D479" s="545">
        <v>0</v>
      </c>
      <c r="E479" s="844" t="s">
        <v>137</v>
      </c>
      <c r="F479" s="827" t="s">
        <v>3148</v>
      </c>
      <c r="G479" s="781"/>
      <c r="H479" s="110"/>
      <c r="I479" s="110"/>
      <c r="J479" s="714"/>
      <c r="K479" s="1"/>
      <c r="L479" s="1"/>
      <c r="M479" s="1"/>
      <c r="N479" s="1"/>
      <c r="O479" s="1"/>
      <c r="P479" s="1"/>
      <c r="Q479" s="1"/>
      <c r="R479" s="1"/>
      <c r="S479" s="1"/>
      <c r="T479" s="1"/>
      <c r="U479" s="1"/>
      <c r="V479" s="1"/>
      <c r="W479" s="1"/>
      <c r="X479" s="1"/>
      <c r="Y479" s="1"/>
      <c r="Z479" s="1"/>
    </row>
    <row r="480" spans="1:26" ht="210">
      <c r="A480" s="704"/>
      <c r="B480" s="437"/>
      <c r="C480" s="304" t="s">
        <v>3147</v>
      </c>
      <c r="D480" s="545">
        <v>0</v>
      </c>
      <c r="E480" s="723" t="s">
        <v>137</v>
      </c>
      <c r="F480" s="823" t="s">
        <v>5460</v>
      </c>
      <c r="G480" s="781"/>
      <c r="H480" s="110"/>
      <c r="I480" s="110"/>
      <c r="J480" s="714"/>
      <c r="K480" s="1"/>
      <c r="L480" s="1"/>
      <c r="M480" s="1"/>
      <c r="N480" s="1"/>
      <c r="O480" s="1"/>
      <c r="P480" s="1"/>
      <c r="Q480" s="1"/>
      <c r="R480" s="1"/>
      <c r="S480" s="1"/>
      <c r="T480" s="1"/>
      <c r="U480" s="1"/>
      <c r="V480" s="1"/>
      <c r="W480" s="1"/>
      <c r="X480" s="1"/>
      <c r="Y480" s="1"/>
      <c r="Z480" s="1"/>
    </row>
    <row r="481" spans="1:26" ht="39.75" hidden="1" customHeight="1">
      <c r="A481" s="731" t="s">
        <v>1324</v>
      </c>
      <c r="B481" s="1210" t="s">
        <v>1326</v>
      </c>
      <c r="C481" s="1049"/>
      <c r="D481" s="1049"/>
      <c r="E481" s="1049"/>
      <c r="F481" s="1049"/>
      <c r="G481" s="1049"/>
      <c r="H481" s="110"/>
      <c r="I481" s="110"/>
      <c r="J481" s="714"/>
      <c r="K481" s="1"/>
      <c r="L481" s="1"/>
      <c r="M481" s="1"/>
      <c r="N481" s="1"/>
      <c r="O481" s="1"/>
      <c r="P481" s="1"/>
      <c r="Q481" s="1"/>
      <c r="R481" s="1"/>
      <c r="S481" s="1"/>
      <c r="T481" s="1"/>
      <c r="U481" s="1"/>
      <c r="V481" s="1"/>
      <c r="W481" s="1"/>
      <c r="X481" s="1"/>
      <c r="Y481" s="1"/>
      <c r="Z481" s="1"/>
    </row>
    <row r="482" spans="1:26" ht="31.5" hidden="1">
      <c r="A482" s="727" t="s">
        <v>1338</v>
      </c>
      <c r="B482" s="437" t="s">
        <v>1340</v>
      </c>
      <c r="C482" s="441"/>
      <c r="D482" s="439"/>
      <c r="E482" s="490"/>
      <c r="F482" s="441"/>
      <c r="G482" s="781"/>
      <c r="H482" s="110"/>
      <c r="I482" s="110"/>
      <c r="J482" s="714"/>
      <c r="K482" s="1"/>
      <c r="L482" s="1"/>
      <c r="M482" s="1"/>
      <c r="N482" s="1"/>
      <c r="O482" s="1"/>
      <c r="P482" s="1"/>
      <c r="Q482" s="1"/>
      <c r="R482" s="1"/>
      <c r="S482" s="1"/>
      <c r="T482" s="1"/>
      <c r="U482" s="1"/>
      <c r="V482" s="1"/>
      <c r="W482" s="1"/>
      <c r="X482" s="1"/>
      <c r="Y482" s="1"/>
      <c r="Z482" s="1"/>
    </row>
    <row r="483" spans="1:26" ht="31.5" hidden="1">
      <c r="A483" s="727" t="s">
        <v>1357</v>
      </c>
      <c r="B483" s="437" t="s">
        <v>1358</v>
      </c>
      <c r="C483" s="441"/>
      <c r="D483" s="439"/>
      <c r="E483" s="490"/>
      <c r="F483" s="441"/>
      <c r="G483" s="781"/>
      <c r="H483" s="110"/>
      <c r="I483" s="110"/>
      <c r="J483" s="714"/>
      <c r="K483" s="1"/>
      <c r="L483" s="1"/>
      <c r="M483" s="1"/>
      <c r="N483" s="1"/>
      <c r="O483" s="1"/>
      <c r="P483" s="1"/>
      <c r="Q483" s="1"/>
      <c r="R483" s="1"/>
      <c r="S483" s="1"/>
      <c r="T483" s="1"/>
      <c r="U483" s="1"/>
      <c r="V483" s="1"/>
      <c r="W483" s="1"/>
      <c r="X483" s="1"/>
      <c r="Y483" s="1"/>
      <c r="Z483" s="1"/>
    </row>
    <row r="484" spans="1:26" ht="31.5" hidden="1">
      <c r="A484" s="727" t="s">
        <v>1367</v>
      </c>
      <c r="B484" s="437" t="s">
        <v>1368</v>
      </c>
      <c r="C484" s="441"/>
      <c r="D484" s="439"/>
      <c r="E484" s="490"/>
      <c r="F484" s="441"/>
      <c r="G484" s="781"/>
      <c r="H484" s="110"/>
      <c r="I484" s="110"/>
      <c r="J484" s="714"/>
      <c r="K484" s="1"/>
      <c r="L484" s="1"/>
      <c r="M484" s="1"/>
      <c r="N484" s="1"/>
      <c r="O484" s="1"/>
      <c r="P484" s="1"/>
      <c r="Q484" s="1"/>
      <c r="R484" s="1"/>
      <c r="S484" s="1"/>
      <c r="T484" s="1"/>
      <c r="U484" s="1"/>
      <c r="V484" s="1"/>
      <c r="W484" s="1"/>
      <c r="X484" s="1"/>
      <c r="Y484" s="1"/>
      <c r="Z484" s="1"/>
    </row>
    <row r="485" spans="1:26" ht="31.5" hidden="1">
      <c r="A485" s="727" t="s">
        <v>1382</v>
      </c>
      <c r="B485" s="437" t="s">
        <v>1383</v>
      </c>
      <c r="C485" s="441"/>
      <c r="D485" s="439"/>
      <c r="E485" s="490"/>
      <c r="F485" s="441"/>
      <c r="G485" s="781"/>
      <c r="H485" s="110"/>
      <c r="I485" s="110"/>
      <c r="J485" s="714"/>
      <c r="K485" s="1"/>
      <c r="L485" s="1"/>
      <c r="M485" s="1"/>
      <c r="N485" s="1"/>
      <c r="O485" s="1"/>
      <c r="P485" s="1"/>
      <c r="Q485" s="1"/>
      <c r="R485" s="1"/>
      <c r="S485" s="1"/>
      <c r="T485" s="1"/>
      <c r="U485" s="1"/>
      <c r="V485" s="1"/>
      <c r="W485" s="1"/>
      <c r="X485" s="1"/>
      <c r="Y485" s="1"/>
      <c r="Z485" s="1"/>
    </row>
    <row r="486" spans="1:26" ht="39.75" hidden="1" customHeight="1">
      <c r="A486" s="731" t="s">
        <v>1398</v>
      </c>
      <c r="B486" s="1210" t="s">
        <v>1399</v>
      </c>
      <c r="C486" s="1049"/>
      <c r="D486" s="1049"/>
      <c r="E486" s="1049"/>
      <c r="F486" s="1049"/>
      <c r="G486" s="1049"/>
      <c r="H486" s="110"/>
      <c r="I486" s="110"/>
      <c r="J486" s="714"/>
      <c r="K486" s="1"/>
      <c r="L486" s="1"/>
      <c r="M486" s="1"/>
      <c r="N486" s="1"/>
      <c r="O486" s="1"/>
      <c r="P486" s="1"/>
      <c r="Q486" s="1"/>
      <c r="R486" s="1"/>
      <c r="S486" s="1"/>
      <c r="T486" s="1"/>
      <c r="U486" s="1"/>
      <c r="V486" s="1"/>
      <c r="W486" s="1"/>
      <c r="X486" s="1"/>
      <c r="Y486" s="1"/>
      <c r="Z486" s="1"/>
    </row>
    <row r="487" spans="1:26" ht="63" hidden="1">
      <c r="A487" s="727" t="s">
        <v>1403</v>
      </c>
      <c r="B487" s="437" t="s">
        <v>1405</v>
      </c>
      <c r="C487" s="441"/>
      <c r="D487" s="439"/>
      <c r="E487" s="490"/>
      <c r="F487" s="441"/>
      <c r="G487" s="781"/>
      <c r="H487" s="110"/>
      <c r="I487" s="110"/>
      <c r="J487" s="714"/>
      <c r="K487" s="1"/>
      <c r="L487" s="1"/>
      <c r="M487" s="1"/>
      <c r="N487" s="1"/>
      <c r="O487" s="1"/>
      <c r="P487" s="1"/>
      <c r="Q487" s="1"/>
      <c r="R487" s="1"/>
      <c r="S487" s="1"/>
      <c r="T487" s="1"/>
      <c r="U487" s="1"/>
      <c r="V487" s="1"/>
      <c r="W487" s="1"/>
      <c r="X487" s="1"/>
      <c r="Y487" s="1"/>
      <c r="Z487" s="1"/>
    </row>
    <row r="488" spans="1:26" ht="63" hidden="1">
      <c r="A488" s="727" t="s">
        <v>1412</v>
      </c>
      <c r="B488" s="437" t="s">
        <v>1414</v>
      </c>
      <c r="C488" s="441"/>
      <c r="D488" s="439"/>
      <c r="E488" s="490"/>
      <c r="F488" s="441"/>
      <c r="G488" s="781"/>
      <c r="H488" s="110"/>
      <c r="I488" s="110"/>
      <c r="J488" s="714"/>
      <c r="K488" s="1"/>
      <c r="L488" s="1"/>
      <c r="M488" s="1"/>
      <c r="N488" s="1"/>
      <c r="O488" s="1"/>
      <c r="P488" s="1"/>
      <c r="Q488" s="1"/>
      <c r="R488" s="1"/>
      <c r="S488" s="1"/>
      <c r="T488" s="1"/>
      <c r="U488" s="1"/>
      <c r="V488" s="1"/>
      <c r="W488" s="1"/>
      <c r="X488" s="1"/>
      <c r="Y488" s="1"/>
      <c r="Z488" s="1"/>
    </row>
    <row r="489" spans="1:26" ht="63" hidden="1">
      <c r="A489" s="727" t="s">
        <v>1419</v>
      </c>
      <c r="B489" s="437" t="s">
        <v>1420</v>
      </c>
      <c r="C489" s="441"/>
      <c r="D489" s="439"/>
      <c r="E489" s="490"/>
      <c r="F489" s="441"/>
      <c r="G489" s="781"/>
      <c r="H489" s="110"/>
      <c r="I489" s="110"/>
      <c r="J489" s="714"/>
      <c r="K489" s="1"/>
      <c r="L489" s="1"/>
      <c r="M489" s="1"/>
      <c r="N489" s="1"/>
      <c r="O489" s="1"/>
      <c r="P489" s="1"/>
      <c r="Q489" s="1"/>
      <c r="R489" s="1"/>
      <c r="S489" s="1"/>
      <c r="T489" s="1"/>
      <c r="U489" s="1"/>
      <c r="V489" s="1"/>
      <c r="W489" s="1"/>
      <c r="X489" s="1"/>
      <c r="Y489" s="1"/>
      <c r="Z489" s="1"/>
    </row>
    <row r="490" spans="1:26" ht="63" hidden="1">
      <c r="A490" s="727" t="s">
        <v>1431</v>
      </c>
      <c r="B490" s="437" t="s">
        <v>1432</v>
      </c>
      <c r="C490" s="441"/>
      <c r="D490" s="439"/>
      <c r="E490" s="490"/>
      <c r="F490" s="441"/>
      <c r="G490" s="781"/>
      <c r="H490" s="110"/>
      <c r="I490" s="110"/>
      <c r="J490" s="714"/>
      <c r="K490" s="1"/>
      <c r="L490" s="1"/>
      <c r="M490" s="1"/>
      <c r="N490" s="1"/>
      <c r="O490" s="1"/>
      <c r="P490" s="1"/>
      <c r="Q490" s="1"/>
      <c r="R490" s="1"/>
      <c r="S490" s="1"/>
      <c r="T490" s="1"/>
      <c r="U490" s="1"/>
      <c r="V490" s="1"/>
      <c r="W490" s="1"/>
      <c r="X490" s="1"/>
      <c r="Y490" s="1"/>
      <c r="Z490" s="1"/>
    </row>
    <row r="491" spans="1:26" ht="63" hidden="1">
      <c r="A491" s="727" t="s">
        <v>1451</v>
      </c>
      <c r="B491" s="437" t="s">
        <v>1453</v>
      </c>
      <c r="C491" s="441"/>
      <c r="D491" s="439"/>
      <c r="E491" s="490"/>
      <c r="F491" s="441"/>
      <c r="G491" s="781"/>
      <c r="H491" s="110"/>
      <c r="I491" s="110"/>
      <c r="J491" s="714"/>
      <c r="K491" s="1"/>
      <c r="L491" s="1"/>
      <c r="M491" s="1"/>
      <c r="N491" s="1"/>
      <c r="O491" s="1"/>
      <c r="P491" s="1"/>
      <c r="Q491" s="1"/>
      <c r="R491" s="1"/>
      <c r="S491" s="1"/>
      <c r="T491" s="1"/>
      <c r="U491" s="1"/>
      <c r="V491" s="1"/>
      <c r="W491" s="1"/>
      <c r="X491" s="1"/>
      <c r="Y491" s="1"/>
      <c r="Z491" s="1"/>
    </row>
    <row r="492" spans="1:26" ht="47.25" hidden="1">
      <c r="A492" s="727" t="s">
        <v>1454</v>
      </c>
      <c r="B492" s="437" t="s">
        <v>1456</v>
      </c>
      <c r="C492" s="441"/>
      <c r="D492" s="439"/>
      <c r="E492" s="490"/>
      <c r="F492" s="441"/>
      <c r="G492" s="781"/>
      <c r="H492" s="110"/>
      <c r="I492" s="110"/>
      <c r="J492" s="714"/>
      <c r="K492" s="1"/>
      <c r="L492" s="1"/>
      <c r="M492" s="1"/>
      <c r="N492" s="1"/>
      <c r="O492" s="1"/>
      <c r="P492" s="1"/>
      <c r="Q492" s="1"/>
      <c r="R492" s="1"/>
      <c r="S492" s="1"/>
      <c r="T492" s="1"/>
      <c r="U492" s="1"/>
      <c r="V492" s="1"/>
      <c r="W492" s="1"/>
      <c r="X492" s="1"/>
      <c r="Y492" s="1"/>
      <c r="Z492" s="1"/>
    </row>
    <row r="493" spans="1:26" ht="63" hidden="1">
      <c r="A493" s="727" t="s">
        <v>1459</v>
      </c>
      <c r="B493" s="437" t="s">
        <v>1460</v>
      </c>
      <c r="C493" s="441"/>
      <c r="D493" s="439"/>
      <c r="E493" s="490"/>
      <c r="F493" s="441"/>
      <c r="G493" s="781"/>
      <c r="H493" s="110"/>
      <c r="I493" s="110"/>
      <c r="J493" s="714"/>
      <c r="K493" s="1"/>
      <c r="L493" s="1"/>
      <c r="M493" s="1"/>
      <c r="N493" s="1"/>
      <c r="O493" s="1"/>
      <c r="P493" s="1"/>
      <c r="Q493" s="1"/>
      <c r="R493" s="1"/>
      <c r="S493" s="1"/>
      <c r="T493" s="1"/>
      <c r="U493" s="1"/>
      <c r="V493" s="1"/>
      <c r="W493" s="1"/>
      <c r="X493" s="1"/>
      <c r="Y493" s="1"/>
      <c r="Z493" s="1"/>
    </row>
    <row r="494" spans="1:26" ht="110.25" hidden="1">
      <c r="A494" s="727" t="s">
        <v>1463</v>
      </c>
      <c r="B494" s="437" t="s">
        <v>1464</v>
      </c>
      <c r="C494" s="441"/>
      <c r="D494" s="439"/>
      <c r="E494" s="490"/>
      <c r="F494" s="441"/>
      <c r="G494" s="781"/>
      <c r="H494" s="110"/>
      <c r="I494" s="110"/>
      <c r="J494" s="714"/>
      <c r="K494" s="1"/>
      <c r="L494" s="1"/>
      <c r="M494" s="1"/>
      <c r="N494" s="1"/>
      <c r="O494" s="1"/>
      <c r="P494" s="1"/>
      <c r="Q494" s="1"/>
      <c r="R494" s="1"/>
      <c r="S494" s="1"/>
      <c r="T494" s="1"/>
      <c r="U494" s="1"/>
      <c r="V494" s="1"/>
      <c r="W494" s="1"/>
      <c r="X494" s="1"/>
      <c r="Y494" s="1"/>
      <c r="Z494" s="1"/>
    </row>
    <row r="495" spans="1:26" ht="47.25" hidden="1">
      <c r="A495" s="727" t="s">
        <v>1465</v>
      </c>
      <c r="B495" s="437" t="s">
        <v>1466</v>
      </c>
      <c r="C495" s="441"/>
      <c r="D495" s="439"/>
      <c r="E495" s="490"/>
      <c r="F495" s="441"/>
      <c r="G495" s="781"/>
      <c r="H495" s="110"/>
      <c r="I495" s="110"/>
      <c r="J495" s="714"/>
      <c r="K495" s="1"/>
      <c r="L495" s="1"/>
      <c r="M495" s="1"/>
      <c r="N495" s="1"/>
      <c r="O495" s="1"/>
      <c r="P495" s="1"/>
      <c r="Q495" s="1"/>
      <c r="R495" s="1"/>
      <c r="S495" s="1"/>
      <c r="T495" s="1"/>
      <c r="U495" s="1"/>
      <c r="V495" s="1"/>
      <c r="W495" s="1"/>
      <c r="X495" s="1"/>
      <c r="Y495" s="1"/>
      <c r="Z495" s="1"/>
    </row>
    <row r="496" spans="1:26" ht="63" hidden="1">
      <c r="A496" s="727" t="s">
        <v>1467</v>
      </c>
      <c r="B496" s="437" t="s">
        <v>1468</v>
      </c>
      <c r="C496" s="441"/>
      <c r="D496" s="439"/>
      <c r="E496" s="490"/>
      <c r="F496" s="441"/>
      <c r="G496" s="781"/>
      <c r="H496" s="110"/>
      <c r="I496" s="110"/>
      <c r="J496" s="714"/>
      <c r="K496" s="1"/>
      <c r="L496" s="1"/>
      <c r="M496" s="1"/>
      <c r="N496" s="1"/>
      <c r="O496" s="1"/>
      <c r="P496" s="1"/>
      <c r="Q496" s="1"/>
      <c r="R496" s="1"/>
      <c r="S496" s="1"/>
      <c r="T496" s="1"/>
      <c r="U496" s="1"/>
      <c r="V496" s="1"/>
      <c r="W496" s="1"/>
      <c r="X496" s="1"/>
      <c r="Y496" s="1"/>
      <c r="Z496" s="1"/>
    </row>
    <row r="497" spans="1:26" ht="21">
      <c r="A497" s="732"/>
      <c r="B497" s="1308" t="s">
        <v>1471</v>
      </c>
      <c r="C497" s="1049"/>
      <c r="D497" s="1049"/>
      <c r="E497" s="1049"/>
      <c r="F497" s="1049"/>
      <c r="G497" s="1049"/>
      <c r="H497" s="110">
        <f>H498+H506+H523+H533+H552+H571</f>
        <v>0</v>
      </c>
      <c r="I497" s="110">
        <f>I498+I506+I523+I533+I552+I571</f>
        <v>158</v>
      </c>
      <c r="J497" s="714"/>
      <c r="K497" s="1"/>
      <c r="L497" s="1"/>
      <c r="M497" s="1"/>
      <c r="N497" s="1"/>
      <c r="O497" s="1"/>
      <c r="P497" s="1"/>
      <c r="Q497" s="1"/>
      <c r="R497" s="1"/>
      <c r="S497" s="1"/>
      <c r="T497" s="1"/>
      <c r="U497" s="1"/>
      <c r="V497" s="1"/>
      <c r="W497" s="1"/>
      <c r="X497" s="1"/>
      <c r="Y497" s="1"/>
      <c r="Z497" s="1"/>
    </row>
    <row r="498" spans="1:26">
      <c r="A498" s="733" t="s">
        <v>1474</v>
      </c>
      <c r="B498" s="1210" t="s">
        <v>1475</v>
      </c>
      <c r="C498" s="1049"/>
      <c r="D498" s="1049"/>
      <c r="E498" s="1049"/>
      <c r="F498" s="1049"/>
      <c r="G498" s="1049"/>
      <c r="H498" s="110">
        <f>SUM(D500:D505)</f>
        <v>0</v>
      </c>
      <c r="I498" s="110">
        <f>COUNT(D500:D505)*2</f>
        <v>12</v>
      </c>
      <c r="J498" s="714"/>
      <c r="K498" s="1"/>
      <c r="L498" s="1"/>
      <c r="M498" s="1"/>
      <c r="N498" s="1"/>
      <c r="O498" s="1"/>
      <c r="P498" s="1"/>
      <c r="Q498" s="1"/>
      <c r="R498" s="1"/>
      <c r="S498" s="1"/>
      <c r="T498" s="1"/>
      <c r="U498" s="1"/>
      <c r="V498" s="1"/>
      <c r="W498" s="1"/>
      <c r="X498" s="1"/>
      <c r="Y498" s="1"/>
      <c r="Z498" s="1"/>
    </row>
    <row r="499" spans="1:26" ht="31.5" hidden="1">
      <c r="A499" s="734" t="s">
        <v>1476</v>
      </c>
      <c r="B499" s="437" t="s">
        <v>1478</v>
      </c>
      <c r="C499" s="565"/>
      <c r="D499" s="443"/>
      <c r="E499" s="497"/>
      <c r="F499" s="565"/>
      <c r="G499" s="808"/>
      <c r="H499" s="110"/>
      <c r="I499" s="110"/>
      <c r="J499" s="714"/>
      <c r="K499" s="1"/>
      <c r="L499" s="1"/>
      <c r="M499" s="1"/>
      <c r="N499" s="1"/>
      <c r="O499" s="1"/>
      <c r="P499" s="1"/>
      <c r="Q499" s="1"/>
      <c r="R499" s="1"/>
      <c r="S499" s="1"/>
      <c r="T499" s="1"/>
      <c r="U499" s="1"/>
      <c r="V499" s="1"/>
      <c r="W499" s="1"/>
      <c r="X499" s="1"/>
      <c r="Y499" s="1"/>
      <c r="Z499" s="1"/>
    </row>
    <row r="500" spans="1:26" ht="63">
      <c r="A500" s="666" t="s">
        <v>1479</v>
      </c>
      <c r="B500" s="437" t="s">
        <v>1480</v>
      </c>
      <c r="C500" s="487" t="s">
        <v>1649</v>
      </c>
      <c r="D500" s="488">
        <v>0</v>
      </c>
      <c r="E500" s="497" t="s">
        <v>137</v>
      </c>
      <c r="F500" s="487" t="s">
        <v>1651</v>
      </c>
      <c r="G500" s="808"/>
      <c r="H500" s="110"/>
      <c r="I500" s="110"/>
      <c r="J500" s="714"/>
      <c r="K500" s="1"/>
      <c r="L500" s="1"/>
      <c r="M500" s="1"/>
      <c r="N500" s="1"/>
      <c r="O500" s="1"/>
      <c r="P500" s="1"/>
      <c r="Q500" s="1"/>
      <c r="R500" s="1"/>
      <c r="S500" s="1"/>
      <c r="T500" s="1"/>
      <c r="U500" s="1"/>
      <c r="V500" s="1"/>
      <c r="W500" s="1"/>
      <c r="X500" s="1"/>
      <c r="Y500" s="1"/>
      <c r="Z500" s="1"/>
    </row>
    <row r="501" spans="1:26" ht="60">
      <c r="A501" s="666" t="s">
        <v>1481</v>
      </c>
      <c r="B501" s="437" t="s">
        <v>1482</v>
      </c>
      <c r="C501" s="487" t="s">
        <v>2531</v>
      </c>
      <c r="D501" s="488">
        <v>0</v>
      </c>
      <c r="E501" s="497" t="s">
        <v>137</v>
      </c>
      <c r="F501" s="487" t="s">
        <v>2532</v>
      </c>
      <c r="G501" s="808"/>
      <c r="H501" s="110"/>
      <c r="I501" s="110"/>
      <c r="J501" s="714"/>
      <c r="K501" s="1"/>
      <c r="L501" s="1"/>
      <c r="M501" s="1"/>
      <c r="N501" s="1"/>
      <c r="O501" s="1"/>
      <c r="P501" s="1"/>
      <c r="Q501" s="1"/>
      <c r="R501" s="1"/>
      <c r="S501" s="1"/>
      <c r="T501" s="1"/>
      <c r="U501" s="1"/>
      <c r="V501" s="1"/>
      <c r="W501" s="1"/>
      <c r="X501" s="1"/>
      <c r="Y501" s="1"/>
      <c r="Z501" s="1"/>
    </row>
    <row r="502" spans="1:26" ht="47.25">
      <c r="A502" s="666" t="s">
        <v>1484</v>
      </c>
      <c r="B502" s="437" t="s">
        <v>1487</v>
      </c>
      <c r="C502" s="489" t="s">
        <v>1488</v>
      </c>
      <c r="D502" s="488">
        <v>0</v>
      </c>
      <c r="E502" s="497" t="s">
        <v>137</v>
      </c>
      <c r="F502" s="487" t="s">
        <v>2533</v>
      </c>
      <c r="G502" s="808"/>
      <c r="H502" s="110"/>
      <c r="I502" s="110"/>
      <c r="J502" s="714"/>
      <c r="K502" s="1"/>
      <c r="L502" s="1"/>
      <c r="M502" s="1"/>
      <c r="N502" s="1"/>
      <c r="O502" s="1"/>
      <c r="P502" s="1"/>
      <c r="Q502" s="1"/>
      <c r="R502" s="1"/>
      <c r="S502" s="1"/>
      <c r="T502" s="1"/>
      <c r="U502" s="1"/>
      <c r="V502" s="1"/>
      <c r="W502" s="1"/>
      <c r="X502" s="1"/>
      <c r="Y502" s="1"/>
      <c r="Z502" s="1"/>
    </row>
    <row r="503" spans="1:26" ht="30">
      <c r="A503" s="666"/>
      <c r="B503" s="437"/>
      <c r="C503" s="489" t="s">
        <v>1491</v>
      </c>
      <c r="D503" s="488">
        <v>0</v>
      </c>
      <c r="E503" s="497" t="s">
        <v>137</v>
      </c>
      <c r="F503" s="454"/>
      <c r="G503" s="808"/>
      <c r="H503" s="110"/>
      <c r="I503" s="110"/>
      <c r="J503" s="714"/>
      <c r="K503" s="1"/>
      <c r="L503" s="1"/>
      <c r="M503" s="1"/>
      <c r="N503" s="1"/>
      <c r="O503" s="1"/>
      <c r="P503" s="1"/>
      <c r="Q503" s="1"/>
      <c r="R503" s="1"/>
      <c r="S503" s="1"/>
      <c r="T503" s="1"/>
      <c r="U503" s="1"/>
      <c r="V503" s="1"/>
      <c r="W503" s="1"/>
      <c r="X503" s="1"/>
      <c r="Y503" s="1"/>
      <c r="Z503" s="1"/>
    </row>
    <row r="504" spans="1:26" ht="63">
      <c r="A504" s="666" t="s">
        <v>1493</v>
      </c>
      <c r="B504" s="437" t="s">
        <v>1494</v>
      </c>
      <c r="C504" s="487" t="s">
        <v>1495</v>
      </c>
      <c r="D504" s="488">
        <v>0</v>
      </c>
      <c r="E504" s="497" t="s">
        <v>137</v>
      </c>
      <c r="F504" s="308" t="s">
        <v>1497</v>
      </c>
      <c r="G504" s="808"/>
      <c r="H504" s="110"/>
      <c r="I504" s="110"/>
      <c r="J504" s="714"/>
      <c r="K504" s="1"/>
      <c r="L504" s="1"/>
      <c r="M504" s="1"/>
      <c r="N504" s="1"/>
      <c r="O504" s="1"/>
      <c r="P504" s="1"/>
      <c r="Q504" s="1"/>
      <c r="R504" s="1"/>
      <c r="S504" s="1"/>
      <c r="T504" s="1"/>
      <c r="U504" s="1"/>
      <c r="V504" s="1"/>
      <c r="W504" s="1"/>
      <c r="X504" s="1"/>
      <c r="Y504" s="1"/>
      <c r="Z504" s="1"/>
    </row>
    <row r="505" spans="1:26" ht="47.25">
      <c r="A505" s="666" t="s">
        <v>1498</v>
      </c>
      <c r="B505" s="437" t="s">
        <v>1499</v>
      </c>
      <c r="C505" s="487" t="s">
        <v>1501</v>
      </c>
      <c r="D505" s="488">
        <v>0</v>
      </c>
      <c r="E505" s="497" t="s">
        <v>137</v>
      </c>
      <c r="F505" s="565"/>
      <c r="G505" s="808"/>
      <c r="H505" s="110"/>
      <c r="I505" s="110"/>
      <c r="J505" s="714"/>
      <c r="K505" s="1"/>
      <c r="L505" s="1"/>
      <c r="M505" s="1"/>
      <c r="N505" s="1"/>
      <c r="O505" s="1"/>
      <c r="P505" s="1"/>
      <c r="Q505" s="1"/>
      <c r="R505" s="1"/>
      <c r="S505" s="1"/>
      <c r="T505" s="1"/>
      <c r="U505" s="1"/>
      <c r="V505" s="1"/>
      <c r="W505" s="1"/>
      <c r="X505" s="1"/>
      <c r="Y505" s="1"/>
      <c r="Z505" s="1"/>
    </row>
    <row r="506" spans="1:26">
      <c r="A506" s="733" t="s">
        <v>1502</v>
      </c>
      <c r="B506" s="1210" t="s">
        <v>1503</v>
      </c>
      <c r="C506" s="1049"/>
      <c r="D506" s="1049"/>
      <c r="E506" s="1049"/>
      <c r="F506" s="1049"/>
      <c r="G506" s="1049"/>
      <c r="H506" s="110">
        <f>SUM(D507:D521)</f>
        <v>0</v>
      </c>
      <c r="I506" s="110">
        <f>COUNT(D507:D521)*2</f>
        <v>30</v>
      </c>
      <c r="J506" s="714"/>
      <c r="K506" s="1"/>
      <c r="L506" s="1"/>
      <c r="M506" s="1"/>
      <c r="N506" s="1"/>
      <c r="O506" s="1"/>
      <c r="P506" s="1"/>
      <c r="Q506" s="1"/>
      <c r="R506" s="1"/>
      <c r="S506" s="1"/>
      <c r="T506" s="1"/>
      <c r="U506" s="1"/>
      <c r="V506" s="1"/>
      <c r="W506" s="1"/>
      <c r="X506" s="1"/>
      <c r="Y506" s="1"/>
      <c r="Z506" s="1"/>
    </row>
    <row r="507" spans="1:26" ht="31.5">
      <c r="A507" s="666" t="s">
        <v>1505</v>
      </c>
      <c r="B507" s="437" t="s">
        <v>1506</v>
      </c>
      <c r="C507" s="489" t="s">
        <v>1507</v>
      </c>
      <c r="D507" s="446">
        <v>0</v>
      </c>
      <c r="E507" s="497" t="s">
        <v>183</v>
      </c>
      <c r="F507" s="342" t="s">
        <v>1508</v>
      </c>
      <c r="G507" s="808"/>
      <c r="H507" s="110"/>
      <c r="I507" s="110"/>
      <c r="J507" s="714"/>
      <c r="K507" s="1"/>
      <c r="L507" s="1"/>
      <c r="M507" s="1"/>
      <c r="N507" s="1"/>
      <c r="O507" s="1"/>
      <c r="P507" s="1"/>
      <c r="Q507" s="1"/>
      <c r="R507" s="1"/>
      <c r="S507" s="1"/>
      <c r="T507" s="1"/>
      <c r="U507" s="1"/>
      <c r="V507" s="1"/>
      <c r="W507" s="1"/>
      <c r="X507" s="1"/>
      <c r="Y507" s="1"/>
      <c r="Z507" s="1"/>
    </row>
    <row r="508" spans="1:26" ht="30">
      <c r="A508" s="666"/>
      <c r="B508" s="437"/>
      <c r="C508" s="489" t="s">
        <v>1509</v>
      </c>
      <c r="D508" s="446">
        <v>0</v>
      </c>
      <c r="E508" s="497" t="s">
        <v>264</v>
      </c>
      <c r="F508" s="342" t="s">
        <v>1510</v>
      </c>
      <c r="G508" s="808"/>
      <c r="H508" s="110"/>
      <c r="I508" s="110"/>
      <c r="J508" s="714"/>
      <c r="K508" s="1"/>
      <c r="L508" s="1"/>
      <c r="M508" s="1"/>
      <c r="N508" s="1"/>
      <c r="O508" s="1"/>
      <c r="P508" s="1"/>
      <c r="Q508" s="1"/>
      <c r="R508" s="1"/>
      <c r="S508" s="1"/>
      <c r="T508" s="1"/>
      <c r="U508" s="1"/>
      <c r="V508" s="1"/>
      <c r="W508" s="1"/>
      <c r="X508" s="1"/>
      <c r="Y508" s="1"/>
      <c r="Z508" s="1"/>
    </row>
    <row r="509" spans="1:26" ht="45">
      <c r="A509" s="666"/>
      <c r="B509" s="437"/>
      <c r="C509" s="489" t="s">
        <v>1511</v>
      </c>
      <c r="D509" s="446">
        <v>0</v>
      </c>
      <c r="E509" s="497" t="s">
        <v>264</v>
      </c>
      <c r="F509" s="342" t="s">
        <v>1513</v>
      </c>
      <c r="G509" s="808"/>
      <c r="H509" s="110"/>
      <c r="I509" s="110"/>
      <c r="J509" s="714"/>
      <c r="K509" s="1"/>
      <c r="L509" s="1"/>
      <c r="M509" s="1"/>
      <c r="N509" s="1"/>
      <c r="O509" s="1"/>
      <c r="P509" s="1"/>
      <c r="Q509" s="1"/>
      <c r="R509" s="1"/>
      <c r="S509" s="1"/>
      <c r="T509" s="1"/>
      <c r="U509" s="1"/>
      <c r="V509" s="1"/>
      <c r="W509" s="1"/>
      <c r="X509" s="1"/>
      <c r="Y509" s="1"/>
      <c r="Z509" s="1"/>
    </row>
    <row r="510" spans="1:26" ht="30">
      <c r="A510" s="666"/>
      <c r="B510" s="437"/>
      <c r="C510" s="489" t="s">
        <v>1516</v>
      </c>
      <c r="D510" s="446">
        <v>0</v>
      </c>
      <c r="E510" s="497" t="s">
        <v>264</v>
      </c>
      <c r="F510" s="342" t="s">
        <v>1518</v>
      </c>
      <c r="G510" s="808"/>
      <c r="H510" s="110"/>
      <c r="I510" s="110"/>
      <c r="J510" s="714"/>
      <c r="K510" s="1"/>
      <c r="L510" s="1"/>
      <c r="M510" s="1"/>
      <c r="N510" s="1"/>
      <c r="O510" s="1"/>
      <c r="P510" s="1"/>
      <c r="Q510" s="1"/>
      <c r="R510" s="1"/>
      <c r="S510" s="1"/>
      <c r="T510" s="1"/>
      <c r="U510" s="1"/>
      <c r="V510" s="1"/>
      <c r="W510" s="1"/>
      <c r="X510" s="1"/>
      <c r="Y510" s="1"/>
      <c r="Z510" s="1"/>
    </row>
    <row r="511" spans="1:26" ht="45">
      <c r="A511" s="666"/>
      <c r="B511" s="437"/>
      <c r="C511" s="489" t="s">
        <v>1520</v>
      </c>
      <c r="D511" s="446">
        <v>0</v>
      </c>
      <c r="E511" s="497" t="s">
        <v>183</v>
      </c>
      <c r="F511" s="342" t="s">
        <v>1521</v>
      </c>
      <c r="G511" s="808"/>
      <c r="H511" s="110"/>
      <c r="I511" s="110"/>
      <c r="J511" s="714"/>
      <c r="K511" s="1"/>
      <c r="L511" s="1"/>
      <c r="M511" s="1"/>
      <c r="N511" s="1"/>
      <c r="O511" s="1"/>
      <c r="P511" s="1"/>
      <c r="Q511" s="1"/>
      <c r="R511" s="1"/>
      <c r="S511" s="1"/>
      <c r="T511" s="1"/>
      <c r="U511" s="1"/>
      <c r="V511" s="1"/>
      <c r="W511" s="1"/>
      <c r="X511" s="1"/>
      <c r="Y511" s="1"/>
      <c r="Z511" s="1"/>
    </row>
    <row r="512" spans="1:26" ht="30">
      <c r="A512" s="666"/>
      <c r="B512" s="437"/>
      <c r="C512" s="503" t="s">
        <v>2457</v>
      </c>
      <c r="D512" s="446">
        <v>0</v>
      </c>
      <c r="E512" s="497" t="s">
        <v>183</v>
      </c>
      <c r="F512" s="565"/>
      <c r="G512" s="808"/>
      <c r="H512" s="110"/>
      <c r="I512" s="110"/>
      <c r="J512" s="714"/>
      <c r="K512" s="1"/>
      <c r="L512" s="1"/>
      <c r="M512" s="1"/>
      <c r="N512" s="1"/>
      <c r="O512" s="1"/>
      <c r="P512" s="1"/>
      <c r="Q512" s="1"/>
      <c r="R512" s="1"/>
      <c r="S512" s="1"/>
      <c r="T512" s="1"/>
      <c r="U512" s="1"/>
      <c r="V512" s="1"/>
      <c r="W512" s="1"/>
      <c r="X512" s="1"/>
      <c r="Y512" s="1"/>
      <c r="Z512" s="1"/>
    </row>
    <row r="513" spans="1:26" ht="45">
      <c r="A513" s="666"/>
      <c r="B513" s="437"/>
      <c r="C513" s="503" t="s">
        <v>2458</v>
      </c>
      <c r="D513" s="446">
        <v>0</v>
      </c>
      <c r="E513" s="497" t="s">
        <v>183</v>
      </c>
      <c r="F513" s="565"/>
      <c r="G513" s="808"/>
      <c r="H513" s="110"/>
      <c r="I513" s="110"/>
      <c r="J513" s="714"/>
      <c r="K513" s="1"/>
      <c r="L513" s="1"/>
      <c r="M513" s="1"/>
      <c r="N513" s="1"/>
      <c r="O513" s="1"/>
      <c r="P513" s="1"/>
      <c r="Q513" s="1"/>
      <c r="R513" s="1"/>
      <c r="S513" s="1"/>
      <c r="T513" s="1"/>
      <c r="U513" s="1"/>
      <c r="V513" s="1"/>
      <c r="W513" s="1"/>
      <c r="X513" s="1"/>
      <c r="Y513" s="1"/>
      <c r="Z513" s="1"/>
    </row>
    <row r="514" spans="1:26" ht="47.25">
      <c r="A514" s="666" t="s">
        <v>1522</v>
      </c>
      <c r="B514" s="437" t="s">
        <v>1523</v>
      </c>
      <c r="C514" s="489" t="s">
        <v>1524</v>
      </c>
      <c r="D514" s="446">
        <v>0</v>
      </c>
      <c r="E514" s="497" t="s">
        <v>87</v>
      </c>
      <c r="F514" s="342" t="s">
        <v>1525</v>
      </c>
      <c r="G514" s="808"/>
      <c r="H514" s="110"/>
      <c r="I514" s="110"/>
      <c r="J514" s="714"/>
      <c r="K514" s="1"/>
      <c r="L514" s="1"/>
      <c r="M514" s="1"/>
      <c r="N514" s="1"/>
      <c r="O514" s="1"/>
      <c r="P514" s="1"/>
      <c r="Q514" s="1"/>
      <c r="R514" s="1"/>
      <c r="S514" s="1"/>
      <c r="T514" s="1"/>
      <c r="U514" s="1"/>
      <c r="V514" s="1"/>
      <c r="W514" s="1"/>
      <c r="X514" s="1"/>
      <c r="Y514" s="1"/>
      <c r="Z514" s="1"/>
    </row>
    <row r="515" spans="1:26" ht="90">
      <c r="A515" s="666"/>
      <c r="B515" s="437"/>
      <c r="C515" s="307" t="s">
        <v>3050</v>
      </c>
      <c r="D515" s="446">
        <v>0</v>
      </c>
      <c r="E515" s="497" t="s">
        <v>87</v>
      </c>
      <c r="F515" s="307" t="s">
        <v>3051</v>
      </c>
      <c r="G515" s="808"/>
      <c r="H515" s="110"/>
      <c r="I515" s="110"/>
      <c r="J515" s="714"/>
      <c r="K515" s="1"/>
      <c r="L515" s="1"/>
      <c r="M515" s="1"/>
      <c r="N515" s="1"/>
      <c r="O515" s="1"/>
      <c r="P515" s="1"/>
      <c r="Q515" s="1"/>
      <c r="R515" s="1"/>
      <c r="S515" s="1"/>
      <c r="T515" s="1"/>
      <c r="U515" s="1"/>
      <c r="V515" s="1"/>
      <c r="W515" s="1"/>
      <c r="X515" s="1"/>
      <c r="Y515" s="1"/>
      <c r="Z515" s="1"/>
    </row>
    <row r="516" spans="1:26" ht="30">
      <c r="A516" s="666"/>
      <c r="B516" s="437"/>
      <c r="C516" s="489" t="s">
        <v>1526</v>
      </c>
      <c r="D516" s="446">
        <v>0</v>
      </c>
      <c r="E516" s="497" t="s">
        <v>350</v>
      </c>
      <c r="F516" s="342" t="s">
        <v>1525</v>
      </c>
      <c r="G516" s="808"/>
      <c r="H516" s="110"/>
      <c r="I516" s="110"/>
      <c r="J516" s="714"/>
      <c r="K516" s="1"/>
      <c r="L516" s="1"/>
      <c r="M516" s="1"/>
      <c r="N516" s="1"/>
      <c r="O516" s="1"/>
      <c r="P516" s="1"/>
      <c r="Q516" s="1"/>
      <c r="R516" s="1"/>
      <c r="S516" s="1"/>
      <c r="T516" s="1"/>
      <c r="U516" s="1"/>
      <c r="V516" s="1"/>
      <c r="W516" s="1"/>
      <c r="X516" s="1"/>
      <c r="Y516" s="1"/>
      <c r="Z516" s="1"/>
    </row>
    <row r="517" spans="1:26" ht="75.75" customHeight="1">
      <c r="A517" s="666" t="s">
        <v>1527</v>
      </c>
      <c r="B517" s="437" t="s">
        <v>1528</v>
      </c>
      <c r="C517" s="489" t="s">
        <v>1529</v>
      </c>
      <c r="D517" s="446">
        <v>0</v>
      </c>
      <c r="E517" s="497" t="s">
        <v>183</v>
      </c>
      <c r="F517" s="454"/>
      <c r="G517" s="808"/>
      <c r="H517" s="110"/>
      <c r="I517" s="110"/>
      <c r="J517" s="714"/>
      <c r="K517" s="1"/>
      <c r="L517" s="1"/>
      <c r="M517" s="1"/>
      <c r="N517" s="1"/>
      <c r="O517" s="1"/>
      <c r="P517" s="1"/>
      <c r="Q517" s="1"/>
      <c r="R517" s="1"/>
      <c r="S517" s="1"/>
      <c r="T517" s="1"/>
      <c r="U517" s="1"/>
      <c r="V517" s="1"/>
      <c r="W517" s="1"/>
      <c r="X517" s="1"/>
      <c r="Y517" s="1"/>
      <c r="Z517" s="1"/>
    </row>
    <row r="518" spans="1:26" ht="60">
      <c r="A518" s="666"/>
      <c r="B518" s="441"/>
      <c r="C518" s="308" t="s">
        <v>1531</v>
      </c>
      <c r="D518" s="446">
        <v>0</v>
      </c>
      <c r="E518" s="497" t="s">
        <v>264</v>
      </c>
      <c r="F518" s="487" t="s">
        <v>1532</v>
      </c>
      <c r="G518" s="808"/>
      <c r="H518" s="110"/>
      <c r="I518" s="110"/>
      <c r="J518" s="714"/>
      <c r="K518" s="1"/>
      <c r="L518" s="1"/>
      <c r="M518" s="1"/>
      <c r="N518" s="1"/>
      <c r="O518" s="1"/>
      <c r="P518" s="1"/>
      <c r="Q518" s="1"/>
      <c r="R518" s="1"/>
      <c r="S518" s="1"/>
      <c r="T518" s="1"/>
      <c r="U518" s="1"/>
      <c r="V518" s="1"/>
      <c r="W518" s="1"/>
      <c r="X518" s="1"/>
      <c r="Y518" s="1"/>
      <c r="Z518" s="1"/>
    </row>
    <row r="519" spans="1:26" ht="30">
      <c r="A519" s="666"/>
      <c r="B519" s="437"/>
      <c r="C519" s="631" t="s">
        <v>3157</v>
      </c>
      <c r="D519" s="446">
        <v>0</v>
      </c>
      <c r="E519" s="490" t="s">
        <v>350</v>
      </c>
      <c r="F519" s="487"/>
      <c r="G519" s="808"/>
      <c r="H519" s="110"/>
      <c r="I519" s="110"/>
      <c r="J519" s="714"/>
      <c r="K519" s="1"/>
      <c r="L519" s="1"/>
      <c r="M519" s="1"/>
      <c r="N519" s="1"/>
      <c r="O519" s="1"/>
      <c r="P519" s="1"/>
      <c r="Q519" s="1"/>
      <c r="R519" s="1"/>
      <c r="S519" s="1"/>
      <c r="T519" s="1"/>
      <c r="U519" s="1"/>
      <c r="V519" s="1"/>
      <c r="W519" s="1"/>
      <c r="X519" s="1"/>
      <c r="Y519" s="1"/>
      <c r="Z519" s="1"/>
    </row>
    <row r="520" spans="1:26" ht="30">
      <c r="A520" s="666"/>
      <c r="B520" s="437"/>
      <c r="C520" s="308" t="s">
        <v>2464</v>
      </c>
      <c r="D520" s="446">
        <v>0</v>
      </c>
      <c r="E520" s="490" t="s">
        <v>350</v>
      </c>
      <c r="F520" s="487"/>
      <c r="G520" s="808"/>
      <c r="H520" s="110"/>
      <c r="I520" s="110"/>
      <c r="J520" s="714"/>
      <c r="K520" s="1"/>
      <c r="L520" s="1"/>
      <c r="M520" s="1"/>
      <c r="N520" s="1"/>
      <c r="O520" s="1"/>
      <c r="P520" s="1"/>
      <c r="Q520" s="1"/>
      <c r="R520" s="1"/>
      <c r="S520" s="1"/>
      <c r="T520" s="1"/>
      <c r="U520" s="1"/>
      <c r="V520" s="1"/>
      <c r="W520" s="1"/>
      <c r="X520" s="1"/>
      <c r="Y520" s="1"/>
      <c r="Z520" s="1"/>
    </row>
    <row r="521" spans="1:26" ht="60">
      <c r="A521" s="666"/>
      <c r="B521" s="437"/>
      <c r="C521" s="308" t="s">
        <v>3158</v>
      </c>
      <c r="D521" s="446">
        <v>0</v>
      </c>
      <c r="E521" s="497" t="s">
        <v>264</v>
      </c>
      <c r="F521" s="487" t="s">
        <v>3053</v>
      </c>
      <c r="G521" s="808"/>
      <c r="H521" s="110"/>
      <c r="I521" s="110"/>
      <c r="J521" s="714"/>
      <c r="K521" s="1"/>
      <c r="L521" s="1"/>
      <c r="M521" s="1"/>
      <c r="N521" s="1"/>
      <c r="O521" s="1"/>
      <c r="P521" s="1"/>
      <c r="Q521" s="1"/>
      <c r="R521" s="1"/>
      <c r="S521" s="1"/>
      <c r="T521" s="1"/>
      <c r="U521" s="1"/>
      <c r="V521" s="1"/>
      <c r="W521" s="1"/>
      <c r="X521" s="1"/>
      <c r="Y521" s="1"/>
      <c r="Z521" s="1"/>
    </row>
    <row r="522" spans="1:26" ht="15.75">
      <c r="A522" s="666"/>
      <c r="B522" s="437"/>
      <c r="C522" s="307"/>
      <c r="D522" s="543"/>
      <c r="E522" s="506"/>
      <c r="F522" s="307"/>
      <c r="G522" s="808"/>
      <c r="H522" s="110"/>
      <c r="I522" s="110"/>
      <c r="J522" s="714"/>
      <c r="K522" s="1"/>
      <c r="L522" s="1"/>
      <c r="M522" s="1"/>
      <c r="N522" s="1"/>
      <c r="O522" s="1"/>
      <c r="P522" s="1"/>
      <c r="Q522" s="1"/>
      <c r="R522" s="1"/>
      <c r="S522" s="1"/>
      <c r="T522" s="1"/>
      <c r="U522" s="1"/>
      <c r="V522" s="1"/>
      <c r="W522" s="1"/>
      <c r="X522" s="1"/>
      <c r="Y522" s="1"/>
      <c r="Z522" s="1"/>
    </row>
    <row r="523" spans="1:26">
      <c r="A523" s="733" t="s">
        <v>1533</v>
      </c>
      <c r="B523" s="1210" t="s">
        <v>1534</v>
      </c>
      <c r="C523" s="1049"/>
      <c r="D523" s="1049"/>
      <c r="E523" s="1049"/>
      <c r="F523" s="1049"/>
      <c r="G523" s="1049"/>
      <c r="H523" s="110">
        <f>SUM(D524:D532)</f>
        <v>0</v>
      </c>
      <c r="I523" s="110">
        <f>COUNT(D524:D532)*2</f>
        <v>18</v>
      </c>
      <c r="J523" s="714"/>
      <c r="K523" s="1"/>
      <c r="L523" s="1"/>
      <c r="M523" s="1"/>
      <c r="N523" s="1"/>
      <c r="O523" s="1"/>
      <c r="P523" s="1"/>
      <c r="Q523" s="1"/>
      <c r="R523" s="1"/>
      <c r="S523" s="1"/>
      <c r="T523" s="1"/>
      <c r="U523" s="1"/>
      <c r="V523" s="1"/>
      <c r="W523" s="1"/>
      <c r="X523" s="1"/>
      <c r="Y523" s="1"/>
      <c r="Z523" s="1"/>
    </row>
    <row r="524" spans="1:26" ht="63">
      <c r="A524" s="666" t="s">
        <v>1538</v>
      </c>
      <c r="B524" s="566" t="s">
        <v>1539</v>
      </c>
      <c r="C524" s="342" t="s">
        <v>1545</v>
      </c>
      <c r="D524" s="446">
        <v>0</v>
      </c>
      <c r="E524" s="497" t="s">
        <v>264</v>
      </c>
      <c r="F524" s="565"/>
      <c r="G524" s="808"/>
      <c r="H524" s="110"/>
      <c r="I524" s="110"/>
      <c r="J524" s="714"/>
      <c r="K524" s="1"/>
      <c r="L524" s="1"/>
      <c r="M524" s="1"/>
      <c r="N524" s="1"/>
      <c r="O524" s="1"/>
      <c r="P524" s="1"/>
      <c r="Q524" s="1"/>
      <c r="R524" s="1"/>
      <c r="S524" s="1"/>
      <c r="T524" s="1"/>
      <c r="U524" s="1"/>
      <c r="V524" s="1"/>
      <c r="W524" s="1"/>
      <c r="X524" s="1"/>
      <c r="Y524" s="1"/>
      <c r="Z524" s="1"/>
    </row>
    <row r="525" spans="1:26" ht="15.75">
      <c r="A525" s="666"/>
      <c r="B525" s="566"/>
      <c r="C525" s="342" t="s">
        <v>1547</v>
      </c>
      <c r="D525" s="446">
        <v>0</v>
      </c>
      <c r="E525" s="497" t="s">
        <v>264</v>
      </c>
      <c r="F525" s="565"/>
      <c r="G525" s="808"/>
      <c r="H525" s="110"/>
      <c r="I525" s="110"/>
      <c r="J525" s="714"/>
      <c r="K525" s="1"/>
      <c r="L525" s="1"/>
      <c r="M525" s="1"/>
      <c r="N525" s="1"/>
      <c r="O525" s="1"/>
      <c r="P525" s="1"/>
      <c r="Q525" s="1"/>
      <c r="R525" s="1"/>
      <c r="S525" s="1"/>
      <c r="T525" s="1"/>
      <c r="U525" s="1"/>
      <c r="V525" s="1"/>
      <c r="W525" s="1"/>
      <c r="X525" s="1"/>
      <c r="Y525" s="1"/>
      <c r="Z525" s="1"/>
    </row>
    <row r="526" spans="1:26" ht="30">
      <c r="A526" s="666"/>
      <c r="B526" s="566"/>
      <c r="C526" s="342" t="s">
        <v>3056</v>
      </c>
      <c r="D526" s="446">
        <v>0</v>
      </c>
      <c r="E526" s="497" t="s">
        <v>264</v>
      </c>
      <c r="F526" s="565"/>
      <c r="G526" s="808"/>
      <c r="H526" s="110"/>
      <c r="I526" s="110"/>
      <c r="J526" s="714"/>
      <c r="K526" s="1"/>
      <c r="L526" s="1"/>
      <c r="M526" s="1"/>
      <c r="N526" s="1"/>
      <c r="O526" s="1"/>
      <c r="P526" s="1"/>
      <c r="Q526" s="1"/>
      <c r="R526" s="1"/>
      <c r="S526" s="1"/>
      <c r="T526" s="1"/>
      <c r="U526" s="1"/>
      <c r="V526" s="1"/>
      <c r="W526" s="1"/>
      <c r="X526" s="1"/>
      <c r="Y526" s="1"/>
      <c r="Z526" s="1"/>
    </row>
    <row r="527" spans="1:26" ht="30">
      <c r="A527" s="666"/>
      <c r="B527" s="566"/>
      <c r="C527" s="632" t="s">
        <v>2470</v>
      </c>
      <c r="D527" s="446">
        <v>0</v>
      </c>
      <c r="E527" s="497" t="s">
        <v>264</v>
      </c>
      <c r="F527" s="565"/>
      <c r="G527" s="808"/>
      <c r="H527" s="110"/>
      <c r="I527" s="110"/>
      <c r="J527" s="714"/>
      <c r="K527" s="1"/>
      <c r="L527" s="1"/>
      <c r="M527" s="1"/>
      <c r="N527" s="1"/>
      <c r="O527" s="1"/>
      <c r="P527" s="1"/>
      <c r="Q527" s="1"/>
      <c r="R527" s="1"/>
      <c r="S527" s="1"/>
      <c r="T527" s="1"/>
      <c r="U527" s="1"/>
      <c r="V527" s="1"/>
      <c r="W527" s="1"/>
      <c r="X527" s="1"/>
      <c r="Y527" s="1"/>
      <c r="Z527" s="1"/>
    </row>
    <row r="528" spans="1:26" ht="15.75">
      <c r="A528" s="666"/>
      <c r="B528" s="566"/>
      <c r="C528" s="342" t="s">
        <v>2472</v>
      </c>
      <c r="D528" s="446">
        <v>0</v>
      </c>
      <c r="E528" s="497" t="s">
        <v>264</v>
      </c>
      <c r="F528" s="565"/>
      <c r="G528" s="808"/>
      <c r="H528" s="110"/>
      <c r="I528" s="110"/>
      <c r="J528" s="714"/>
      <c r="K528" s="1"/>
      <c r="L528" s="1"/>
      <c r="M528" s="1"/>
      <c r="N528" s="1"/>
      <c r="O528" s="1"/>
      <c r="P528" s="1"/>
      <c r="Q528" s="1"/>
      <c r="R528" s="1"/>
      <c r="S528" s="1"/>
      <c r="T528" s="1"/>
      <c r="U528" s="1"/>
      <c r="V528" s="1"/>
      <c r="W528" s="1"/>
      <c r="X528" s="1"/>
      <c r="Y528" s="1"/>
      <c r="Z528" s="1"/>
    </row>
    <row r="529" spans="1:26" ht="15.75">
      <c r="A529" s="666"/>
      <c r="B529" s="566"/>
      <c r="C529" s="342" t="s">
        <v>2474</v>
      </c>
      <c r="D529" s="446">
        <v>0</v>
      </c>
      <c r="E529" s="497" t="s">
        <v>264</v>
      </c>
      <c r="F529" s="565"/>
      <c r="G529" s="808"/>
      <c r="H529" s="110"/>
      <c r="I529" s="110"/>
      <c r="J529" s="714"/>
      <c r="K529" s="1"/>
      <c r="L529" s="1"/>
      <c r="M529" s="1"/>
      <c r="N529" s="1"/>
      <c r="O529" s="1"/>
      <c r="P529" s="1"/>
      <c r="Q529" s="1"/>
      <c r="R529" s="1"/>
      <c r="S529" s="1"/>
      <c r="T529" s="1"/>
      <c r="U529" s="1"/>
      <c r="V529" s="1"/>
      <c r="W529" s="1"/>
      <c r="X529" s="1"/>
      <c r="Y529" s="1"/>
      <c r="Z529" s="1"/>
    </row>
    <row r="530" spans="1:26" ht="30">
      <c r="A530" s="666"/>
      <c r="B530" s="566"/>
      <c r="C530" s="487" t="s">
        <v>1713</v>
      </c>
      <c r="D530" s="446">
        <v>0</v>
      </c>
      <c r="E530" s="497" t="s">
        <v>264</v>
      </c>
      <c r="F530" s="454" t="s">
        <v>2619</v>
      </c>
      <c r="G530" s="808"/>
      <c r="H530" s="110"/>
      <c r="I530" s="110"/>
      <c r="J530" s="714"/>
      <c r="K530" s="1"/>
      <c r="L530" s="1"/>
      <c r="M530" s="1"/>
      <c r="N530" s="1"/>
      <c r="O530" s="1"/>
      <c r="P530" s="1"/>
      <c r="Q530" s="1"/>
      <c r="R530" s="1"/>
      <c r="S530" s="1"/>
      <c r="T530" s="1"/>
      <c r="U530" s="1"/>
      <c r="V530" s="1"/>
      <c r="W530" s="1"/>
      <c r="X530" s="1"/>
      <c r="Y530" s="1"/>
      <c r="Z530" s="1"/>
    </row>
    <row r="531" spans="1:26" ht="47.25">
      <c r="A531" s="666" t="s">
        <v>1549</v>
      </c>
      <c r="B531" s="437" t="s">
        <v>1550</v>
      </c>
      <c r="C531" s="487" t="s">
        <v>1551</v>
      </c>
      <c r="D531" s="446">
        <v>0</v>
      </c>
      <c r="E531" s="497" t="s">
        <v>264</v>
      </c>
      <c r="F531" s="565"/>
      <c r="G531" s="808"/>
      <c r="H531" s="110"/>
      <c r="I531" s="110"/>
      <c r="J531" s="714"/>
      <c r="K531" s="1"/>
      <c r="L531" s="1"/>
      <c r="M531" s="1"/>
      <c r="N531" s="1"/>
      <c r="O531" s="1"/>
      <c r="P531" s="1"/>
      <c r="Q531" s="1"/>
      <c r="R531" s="1"/>
      <c r="S531" s="1"/>
      <c r="T531" s="1"/>
      <c r="U531" s="1"/>
      <c r="V531" s="1"/>
      <c r="W531" s="1"/>
      <c r="X531" s="1"/>
      <c r="Y531" s="1"/>
      <c r="Z531" s="1"/>
    </row>
    <row r="532" spans="1:26" ht="30">
      <c r="A532" s="666"/>
      <c r="B532" s="437"/>
      <c r="C532" s="487" t="s">
        <v>1553</v>
      </c>
      <c r="D532" s="446">
        <v>0</v>
      </c>
      <c r="E532" s="497" t="s">
        <v>350</v>
      </c>
      <c r="F532" s="565"/>
      <c r="G532" s="808"/>
      <c r="H532" s="110"/>
      <c r="I532" s="110"/>
      <c r="J532" s="714"/>
      <c r="K532" s="1"/>
      <c r="L532" s="1"/>
      <c r="M532" s="1"/>
      <c r="N532" s="1"/>
      <c r="O532" s="1"/>
      <c r="P532" s="1"/>
      <c r="Q532" s="1"/>
      <c r="R532" s="1"/>
      <c r="S532" s="1"/>
      <c r="T532" s="1"/>
      <c r="U532" s="1"/>
      <c r="V532" s="1"/>
      <c r="W532" s="1"/>
      <c r="X532" s="1"/>
      <c r="Y532" s="1"/>
      <c r="Z532" s="1"/>
    </row>
    <row r="533" spans="1:26" ht="18" customHeight="1">
      <c r="A533" s="733" t="s">
        <v>1554</v>
      </c>
      <c r="B533" s="1210" t="s">
        <v>1556</v>
      </c>
      <c r="C533" s="1049"/>
      <c r="D533" s="1049"/>
      <c r="E533" s="1049"/>
      <c r="F533" s="1049"/>
      <c r="G533" s="1049"/>
      <c r="H533" s="110">
        <f>SUM(D534:D551)</f>
        <v>0</v>
      </c>
      <c r="I533" s="110">
        <f>COUNT(D534:D551)*2</f>
        <v>36</v>
      </c>
      <c r="J533" s="714"/>
      <c r="K533" s="1"/>
      <c r="L533" s="1"/>
      <c r="M533" s="1"/>
      <c r="N533" s="1"/>
      <c r="O533" s="1"/>
      <c r="P533" s="1"/>
      <c r="Q533" s="1"/>
      <c r="R533" s="1"/>
      <c r="S533" s="1"/>
      <c r="T533" s="1"/>
      <c r="U533" s="1"/>
      <c r="V533" s="1"/>
      <c r="W533" s="1"/>
      <c r="X533" s="1"/>
      <c r="Y533" s="1"/>
      <c r="Z533" s="1"/>
    </row>
    <row r="534" spans="1:26" ht="90">
      <c r="A534" s="666" t="s">
        <v>1559</v>
      </c>
      <c r="B534" s="307" t="s">
        <v>1733</v>
      </c>
      <c r="C534" s="503" t="s">
        <v>1561</v>
      </c>
      <c r="D534" s="488">
        <v>0</v>
      </c>
      <c r="E534" s="497" t="s">
        <v>87</v>
      </c>
      <c r="F534" s="342" t="s">
        <v>3067</v>
      </c>
      <c r="G534" s="808"/>
      <c r="H534" s="110"/>
      <c r="I534" s="110"/>
      <c r="J534" s="714"/>
      <c r="K534" s="1"/>
      <c r="L534" s="1"/>
      <c r="M534" s="1"/>
      <c r="N534" s="1"/>
      <c r="O534" s="1"/>
      <c r="P534" s="1"/>
      <c r="Q534" s="1"/>
      <c r="R534" s="1"/>
      <c r="S534" s="1"/>
      <c r="T534" s="1"/>
      <c r="U534" s="1"/>
      <c r="V534" s="1"/>
      <c r="W534" s="1"/>
      <c r="X534" s="1"/>
      <c r="Y534" s="1"/>
      <c r="Z534" s="1"/>
    </row>
    <row r="535" spans="1:26" ht="135">
      <c r="A535" s="666"/>
      <c r="B535" s="307"/>
      <c r="C535" s="487" t="s">
        <v>1563</v>
      </c>
      <c r="D535" s="488">
        <v>0</v>
      </c>
      <c r="E535" s="497" t="s">
        <v>87</v>
      </c>
      <c r="F535" s="342" t="s">
        <v>3068</v>
      </c>
      <c r="G535" s="808"/>
      <c r="H535" s="110"/>
      <c r="I535" s="110"/>
      <c r="J535" s="714"/>
      <c r="K535" s="1"/>
      <c r="L535" s="1"/>
      <c r="M535" s="1"/>
      <c r="N535" s="1"/>
      <c r="O535" s="1"/>
      <c r="P535" s="1"/>
      <c r="Q535" s="1"/>
      <c r="R535" s="1"/>
      <c r="S535" s="1"/>
      <c r="T535" s="1"/>
      <c r="U535" s="1"/>
      <c r="V535" s="1"/>
      <c r="W535" s="1"/>
      <c r="X535" s="1"/>
      <c r="Y535" s="1"/>
      <c r="Z535" s="1"/>
    </row>
    <row r="536" spans="1:26" ht="30">
      <c r="A536" s="666"/>
      <c r="B536" s="307"/>
      <c r="C536" s="308" t="s">
        <v>1738</v>
      </c>
      <c r="D536" s="488">
        <v>0</v>
      </c>
      <c r="E536" s="497" t="s">
        <v>87</v>
      </c>
      <c r="F536" s="441" t="s">
        <v>1566</v>
      </c>
      <c r="G536" s="808"/>
      <c r="H536" s="110"/>
      <c r="I536" s="110"/>
      <c r="J536" s="714"/>
      <c r="K536" s="1"/>
      <c r="L536" s="1"/>
      <c r="M536" s="1"/>
      <c r="N536" s="1"/>
      <c r="O536" s="1"/>
      <c r="P536" s="1"/>
      <c r="Q536" s="1"/>
      <c r="R536" s="1"/>
      <c r="S536" s="1"/>
      <c r="T536" s="1"/>
      <c r="U536" s="1"/>
      <c r="V536" s="1"/>
      <c r="W536" s="1"/>
      <c r="X536" s="1"/>
      <c r="Y536" s="1"/>
      <c r="Z536" s="1"/>
    </row>
    <row r="537" spans="1:26" ht="45">
      <c r="A537" s="666"/>
      <c r="B537" s="307"/>
      <c r="C537" s="308" t="s">
        <v>1567</v>
      </c>
      <c r="D537" s="488">
        <v>0</v>
      </c>
      <c r="E537" s="497" t="s">
        <v>87</v>
      </c>
      <c r="F537" s="487" t="s">
        <v>1568</v>
      </c>
      <c r="G537" s="808"/>
      <c r="H537" s="110"/>
      <c r="I537" s="110"/>
      <c r="J537" s="714"/>
      <c r="K537" s="1"/>
      <c r="L537" s="1"/>
      <c r="M537" s="1"/>
      <c r="N537" s="1"/>
      <c r="O537" s="1"/>
      <c r="P537" s="1"/>
      <c r="Q537" s="1"/>
      <c r="R537" s="1"/>
      <c r="S537" s="1"/>
      <c r="T537" s="1"/>
      <c r="U537" s="1"/>
      <c r="V537" s="1"/>
      <c r="W537" s="1"/>
      <c r="X537" s="1"/>
      <c r="Y537" s="1"/>
      <c r="Z537" s="1"/>
    </row>
    <row r="538" spans="1:26" ht="30">
      <c r="A538" s="666"/>
      <c r="B538" s="307"/>
      <c r="C538" s="487" t="s">
        <v>1569</v>
      </c>
      <c r="D538" s="488">
        <v>0</v>
      </c>
      <c r="E538" s="497" t="s">
        <v>87</v>
      </c>
      <c r="F538" s="342" t="s">
        <v>1570</v>
      </c>
      <c r="G538" s="808"/>
      <c r="H538" s="110"/>
      <c r="I538" s="110"/>
      <c r="J538" s="714"/>
      <c r="K538" s="1"/>
      <c r="L538" s="1"/>
      <c r="M538" s="1"/>
      <c r="N538" s="1"/>
      <c r="O538" s="1"/>
      <c r="P538" s="1"/>
      <c r="Q538" s="1"/>
      <c r="R538" s="1"/>
      <c r="S538" s="1"/>
      <c r="T538" s="1"/>
      <c r="U538" s="1"/>
      <c r="V538" s="1"/>
      <c r="W538" s="1"/>
      <c r="X538" s="1"/>
      <c r="Y538" s="1"/>
      <c r="Z538" s="1"/>
    </row>
    <row r="539" spans="1:26" ht="30">
      <c r="A539" s="666"/>
      <c r="B539" s="307"/>
      <c r="C539" s="487" t="s">
        <v>1571</v>
      </c>
      <c r="D539" s="488">
        <v>0</v>
      </c>
      <c r="E539" s="497" t="s">
        <v>87</v>
      </c>
      <c r="F539" s="342"/>
      <c r="G539" s="808"/>
      <c r="H539" s="110"/>
      <c r="I539" s="110"/>
      <c r="J539" s="714"/>
      <c r="K539" s="1"/>
      <c r="L539" s="1"/>
      <c r="M539" s="1"/>
      <c r="N539" s="1"/>
      <c r="O539" s="1"/>
      <c r="P539" s="1"/>
      <c r="Q539" s="1"/>
      <c r="R539" s="1"/>
      <c r="S539" s="1"/>
      <c r="T539" s="1"/>
      <c r="U539" s="1"/>
      <c r="V539" s="1"/>
      <c r="W539" s="1"/>
      <c r="X539" s="1"/>
      <c r="Y539" s="1"/>
      <c r="Z539" s="1"/>
    </row>
    <row r="540" spans="1:26" ht="75">
      <c r="A540" s="666" t="s">
        <v>1572</v>
      </c>
      <c r="B540" s="307" t="s">
        <v>1573</v>
      </c>
      <c r="C540" s="489" t="s">
        <v>1747</v>
      </c>
      <c r="D540" s="488">
        <v>0</v>
      </c>
      <c r="E540" s="497" t="s">
        <v>264</v>
      </c>
      <c r="F540" s="308" t="s">
        <v>1748</v>
      </c>
      <c r="G540" s="808"/>
      <c r="H540" s="110"/>
      <c r="I540" s="110"/>
      <c r="J540" s="714"/>
      <c r="K540" s="1"/>
      <c r="L540" s="1"/>
      <c r="M540" s="1"/>
      <c r="N540" s="1"/>
      <c r="O540" s="1"/>
      <c r="P540" s="1"/>
      <c r="Q540" s="1"/>
      <c r="R540" s="1"/>
      <c r="S540" s="1"/>
      <c r="T540" s="1"/>
      <c r="U540" s="1"/>
      <c r="V540" s="1"/>
      <c r="W540" s="1"/>
      <c r="X540" s="1"/>
      <c r="Y540" s="1"/>
      <c r="Z540" s="1"/>
    </row>
    <row r="541" spans="1:26" ht="45">
      <c r="A541" s="666"/>
      <c r="B541" s="307"/>
      <c r="C541" s="489" t="s">
        <v>1576</v>
      </c>
      <c r="D541" s="488">
        <v>0</v>
      </c>
      <c r="E541" s="497" t="s">
        <v>264</v>
      </c>
      <c r="F541" s="308" t="s">
        <v>1749</v>
      </c>
      <c r="G541" s="808"/>
      <c r="H541" s="110"/>
      <c r="I541" s="110"/>
      <c r="J541" s="714"/>
      <c r="K541" s="1"/>
      <c r="L541" s="1"/>
      <c r="M541" s="1"/>
      <c r="N541" s="1"/>
      <c r="O541" s="1"/>
      <c r="P541" s="1"/>
      <c r="Q541" s="1"/>
      <c r="R541" s="1"/>
      <c r="S541" s="1"/>
      <c r="T541" s="1"/>
      <c r="U541" s="1"/>
      <c r="V541" s="1"/>
      <c r="W541" s="1"/>
      <c r="X541" s="1"/>
      <c r="Y541" s="1"/>
      <c r="Z541" s="1"/>
    </row>
    <row r="542" spans="1:26" ht="60">
      <c r="A542" s="666"/>
      <c r="B542" s="307"/>
      <c r="C542" s="489" t="s">
        <v>1753</v>
      </c>
      <c r="D542" s="488">
        <v>0</v>
      </c>
      <c r="E542" s="497" t="s">
        <v>264</v>
      </c>
      <c r="F542" s="308" t="s">
        <v>1758</v>
      </c>
      <c r="G542" s="808"/>
      <c r="H542" s="110"/>
      <c r="I542" s="110"/>
      <c r="J542" s="714"/>
      <c r="K542" s="1"/>
      <c r="L542" s="1"/>
      <c r="M542" s="1"/>
      <c r="N542" s="1"/>
      <c r="O542" s="1"/>
      <c r="P542" s="1"/>
      <c r="Q542" s="1"/>
      <c r="R542" s="1"/>
      <c r="S542" s="1"/>
      <c r="T542" s="1"/>
      <c r="U542" s="1"/>
      <c r="V542" s="1"/>
      <c r="W542" s="1"/>
      <c r="X542" s="1"/>
      <c r="Y542" s="1"/>
      <c r="Z542" s="1"/>
    </row>
    <row r="543" spans="1:26" ht="45">
      <c r="A543" s="666"/>
      <c r="B543" s="307"/>
      <c r="C543" s="342" t="s">
        <v>3071</v>
      </c>
      <c r="D543" s="488">
        <v>0</v>
      </c>
      <c r="E543" s="497" t="s">
        <v>264</v>
      </c>
      <c r="F543" s="308"/>
      <c r="G543" s="808"/>
      <c r="H543" s="110"/>
      <c r="I543" s="110"/>
      <c r="J543" s="714"/>
      <c r="K543" s="1"/>
      <c r="L543" s="1"/>
      <c r="M543" s="1"/>
      <c r="N543" s="1"/>
      <c r="O543" s="1"/>
      <c r="P543" s="1"/>
      <c r="Q543" s="1"/>
      <c r="R543" s="1"/>
      <c r="S543" s="1"/>
      <c r="T543" s="1"/>
      <c r="U543" s="1"/>
      <c r="V543" s="1"/>
      <c r="W543" s="1"/>
      <c r="X543" s="1"/>
      <c r="Y543" s="1"/>
      <c r="Z543" s="1"/>
    </row>
    <row r="544" spans="1:26" ht="30">
      <c r="A544" s="666"/>
      <c r="B544" s="307"/>
      <c r="C544" s="487" t="s">
        <v>2496</v>
      </c>
      <c r="D544" s="488">
        <v>0</v>
      </c>
      <c r="E544" s="497" t="s">
        <v>264</v>
      </c>
      <c r="F544" s="308"/>
      <c r="G544" s="808"/>
      <c r="H544" s="110"/>
      <c r="I544" s="110"/>
      <c r="J544" s="714"/>
      <c r="K544" s="1"/>
      <c r="L544" s="1"/>
      <c r="M544" s="1"/>
      <c r="N544" s="1"/>
      <c r="O544" s="1"/>
      <c r="P544" s="1"/>
      <c r="Q544" s="1"/>
      <c r="R544" s="1"/>
      <c r="S544" s="1"/>
      <c r="T544" s="1"/>
      <c r="U544" s="1"/>
      <c r="V544" s="1"/>
      <c r="W544" s="1"/>
      <c r="X544" s="1"/>
      <c r="Y544" s="1"/>
      <c r="Z544" s="1"/>
    </row>
    <row r="545" spans="1:26" ht="30">
      <c r="A545" s="666"/>
      <c r="B545" s="307"/>
      <c r="C545" s="487" t="s">
        <v>1578</v>
      </c>
      <c r="D545" s="488">
        <v>0</v>
      </c>
      <c r="E545" s="497" t="s">
        <v>264</v>
      </c>
      <c r="F545" s="308"/>
      <c r="G545" s="808"/>
      <c r="H545" s="110"/>
      <c r="I545" s="110"/>
      <c r="J545" s="714"/>
      <c r="K545" s="1"/>
      <c r="L545" s="1"/>
      <c r="M545" s="1"/>
      <c r="N545" s="1"/>
      <c r="O545" s="1"/>
      <c r="P545" s="1"/>
      <c r="Q545" s="1"/>
      <c r="R545" s="1"/>
      <c r="S545" s="1"/>
      <c r="T545" s="1"/>
      <c r="U545" s="1"/>
      <c r="V545" s="1"/>
      <c r="W545" s="1"/>
      <c r="X545" s="1"/>
      <c r="Y545" s="1"/>
      <c r="Z545" s="1"/>
    </row>
    <row r="546" spans="1:26" ht="45">
      <c r="A546" s="666"/>
      <c r="B546" s="307"/>
      <c r="C546" s="342" t="s">
        <v>3072</v>
      </c>
      <c r="D546" s="488">
        <v>0</v>
      </c>
      <c r="E546" s="497" t="s">
        <v>264</v>
      </c>
      <c r="F546" s="441"/>
      <c r="G546" s="808"/>
      <c r="H546" s="110"/>
      <c r="I546" s="110"/>
      <c r="J546" s="714"/>
      <c r="K546" s="1"/>
      <c r="L546" s="1"/>
      <c r="M546" s="1"/>
      <c r="N546" s="1"/>
      <c r="O546" s="1"/>
      <c r="P546" s="1"/>
      <c r="Q546" s="1"/>
      <c r="R546" s="1"/>
      <c r="S546" s="1"/>
      <c r="T546" s="1"/>
      <c r="U546" s="1"/>
      <c r="V546" s="1"/>
      <c r="W546" s="1"/>
      <c r="X546" s="1"/>
      <c r="Y546" s="1"/>
      <c r="Z546" s="1"/>
    </row>
    <row r="547" spans="1:26" ht="30">
      <c r="A547" s="666"/>
      <c r="B547" s="307"/>
      <c r="C547" s="489" t="s">
        <v>2629</v>
      </c>
      <c r="D547" s="488">
        <v>0</v>
      </c>
      <c r="E547" s="497" t="s">
        <v>264</v>
      </c>
      <c r="F547" s="308" t="s">
        <v>2493</v>
      </c>
      <c r="G547" s="808"/>
      <c r="H547" s="110"/>
      <c r="I547" s="110"/>
      <c r="J547" s="714"/>
      <c r="K547" s="1"/>
      <c r="L547" s="1"/>
      <c r="M547" s="1"/>
      <c r="N547" s="1"/>
      <c r="O547" s="1"/>
      <c r="P547" s="1"/>
      <c r="Q547" s="1"/>
      <c r="R547" s="1"/>
      <c r="S547" s="1"/>
      <c r="T547" s="1"/>
      <c r="U547" s="1"/>
      <c r="V547" s="1"/>
      <c r="W547" s="1"/>
      <c r="X547" s="1"/>
      <c r="Y547" s="1"/>
      <c r="Z547" s="1"/>
    </row>
    <row r="548" spans="1:26" ht="45">
      <c r="A548" s="666"/>
      <c r="B548" s="307"/>
      <c r="C548" s="342" t="s">
        <v>3073</v>
      </c>
      <c r="D548" s="488">
        <v>0</v>
      </c>
      <c r="E548" s="497" t="s">
        <v>2131</v>
      </c>
      <c r="F548" s="487"/>
      <c r="G548" s="808"/>
      <c r="H548" s="110"/>
      <c r="I548" s="110"/>
      <c r="J548" s="714"/>
      <c r="K548" s="1"/>
      <c r="L548" s="1"/>
      <c r="M548" s="1"/>
      <c r="N548" s="1"/>
      <c r="O548" s="1"/>
      <c r="P548" s="1"/>
      <c r="Q548" s="1"/>
      <c r="R548" s="1"/>
      <c r="S548" s="1"/>
      <c r="T548" s="1"/>
      <c r="U548" s="1"/>
      <c r="V548" s="1"/>
      <c r="W548" s="1"/>
      <c r="X548" s="1"/>
      <c r="Y548" s="1"/>
      <c r="Z548" s="1"/>
    </row>
    <row r="549" spans="1:26" ht="30">
      <c r="A549" s="666"/>
      <c r="B549" s="307"/>
      <c r="C549" s="342" t="s">
        <v>3074</v>
      </c>
      <c r="D549" s="488">
        <v>0</v>
      </c>
      <c r="E549" s="497" t="s">
        <v>2131</v>
      </c>
      <c r="F549" s="342"/>
      <c r="G549" s="808"/>
      <c r="H549" s="110"/>
      <c r="I549" s="110"/>
      <c r="J549" s="714"/>
      <c r="K549" s="1"/>
      <c r="L549" s="1"/>
      <c r="M549" s="1"/>
      <c r="N549" s="1"/>
      <c r="O549" s="1"/>
      <c r="P549" s="1"/>
      <c r="Q549" s="1"/>
      <c r="R549" s="1"/>
      <c r="S549" s="1"/>
      <c r="T549" s="1"/>
      <c r="U549" s="1"/>
      <c r="V549" s="1"/>
      <c r="W549" s="1"/>
      <c r="X549" s="1"/>
      <c r="Y549" s="1"/>
      <c r="Z549" s="1"/>
    </row>
    <row r="550" spans="1:26" ht="30">
      <c r="A550" s="666"/>
      <c r="B550" s="307"/>
      <c r="C550" s="342" t="s">
        <v>3075</v>
      </c>
      <c r="D550" s="488">
        <v>0</v>
      </c>
      <c r="E550" s="497" t="s">
        <v>2131</v>
      </c>
      <c r="F550" s="342"/>
      <c r="G550" s="808"/>
      <c r="H550" s="110"/>
      <c r="I550" s="110"/>
      <c r="J550" s="714"/>
      <c r="K550" s="1"/>
      <c r="L550" s="1"/>
      <c r="M550" s="1"/>
      <c r="N550" s="1"/>
      <c r="O550" s="1"/>
      <c r="P550" s="1"/>
      <c r="Q550" s="1"/>
      <c r="R550" s="1"/>
      <c r="S550" s="1"/>
      <c r="T550" s="1"/>
      <c r="U550" s="1"/>
      <c r="V550" s="1"/>
      <c r="W550" s="1"/>
      <c r="X550" s="1"/>
      <c r="Y550" s="1"/>
      <c r="Z550" s="1"/>
    </row>
    <row r="551" spans="1:26" ht="45">
      <c r="A551" s="666"/>
      <c r="B551" s="307"/>
      <c r="C551" s="342" t="s">
        <v>2498</v>
      </c>
      <c r="D551" s="488">
        <v>0</v>
      </c>
      <c r="E551" s="497" t="s">
        <v>827</v>
      </c>
      <c r="F551" s="342" t="s">
        <v>2499</v>
      </c>
      <c r="G551" s="808"/>
      <c r="H551" s="110"/>
      <c r="I551" s="110"/>
      <c r="J551" s="714"/>
      <c r="K551" s="1"/>
      <c r="L551" s="1"/>
      <c r="M551" s="1"/>
      <c r="N551" s="1"/>
      <c r="O551" s="1"/>
      <c r="P551" s="1"/>
      <c r="Q551" s="1"/>
      <c r="R551" s="1"/>
      <c r="S551" s="1"/>
      <c r="T551" s="1"/>
      <c r="U551" s="1"/>
      <c r="V551" s="1"/>
      <c r="W551" s="1"/>
      <c r="X551" s="1"/>
      <c r="Y551" s="1"/>
      <c r="Z551" s="1"/>
    </row>
    <row r="552" spans="1:26">
      <c r="A552" s="735" t="s">
        <v>1579</v>
      </c>
      <c r="B552" s="1210" t="s">
        <v>1580</v>
      </c>
      <c r="C552" s="1049"/>
      <c r="D552" s="1049"/>
      <c r="E552" s="1049"/>
      <c r="F552" s="1049"/>
      <c r="G552" s="1049"/>
      <c r="H552" s="110">
        <f>SUM(D553:D569)</f>
        <v>0</v>
      </c>
      <c r="I552" s="110">
        <f>COUNT(D553:D569)*2</f>
        <v>32</v>
      </c>
      <c r="J552" s="714"/>
      <c r="K552" s="1"/>
      <c r="L552" s="1"/>
      <c r="M552" s="1"/>
      <c r="N552" s="1"/>
      <c r="O552" s="1"/>
      <c r="P552" s="1"/>
      <c r="Q552" s="1"/>
      <c r="R552" s="1"/>
      <c r="S552" s="1"/>
      <c r="T552" s="1"/>
      <c r="U552" s="1"/>
      <c r="V552" s="1"/>
      <c r="W552" s="1"/>
      <c r="X552" s="1"/>
      <c r="Y552" s="1"/>
      <c r="Z552" s="1"/>
    </row>
    <row r="553" spans="1:26" ht="45">
      <c r="A553" s="666" t="s">
        <v>1581</v>
      </c>
      <c r="B553" s="308" t="s">
        <v>1582</v>
      </c>
      <c r="C553" s="342" t="s">
        <v>1583</v>
      </c>
      <c r="D553" s="446">
        <v>0</v>
      </c>
      <c r="E553" s="497" t="s">
        <v>183</v>
      </c>
      <c r="F553" s="342" t="s">
        <v>3077</v>
      </c>
      <c r="G553" s="808"/>
      <c r="H553" s="110"/>
      <c r="I553" s="110"/>
      <c r="J553" s="714"/>
      <c r="K553" s="1"/>
      <c r="L553" s="1"/>
      <c r="M553" s="1"/>
      <c r="N553" s="1"/>
      <c r="O553" s="1"/>
      <c r="P553" s="1"/>
      <c r="Q553" s="1"/>
      <c r="R553" s="1"/>
      <c r="S553" s="1"/>
      <c r="T553" s="1"/>
      <c r="U553" s="1"/>
      <c r="V553" s="1"/>
      <c r="W553" s="1"/>
      <c r="X553" s="1"/>
      <c r="Y553" s="1"/>
      <c r="Z553" s="1"/>
    </row>
    <row r="554" spans="1:26">
      <c r="A554" s="666"/>
      <c r="B554" s="308"/>
      <c r="C554" s="342" t="s">
        <v>3078</v>
      </c>
      <c r="D554" s="446">
        <v>0</v>
      </c>
      <c r="E554" s="497" t="s">
        <v>183</v>
      </c>
      <c r="F554" s="411"/>
      <c r="G554" s="808"/>
      <c r="H554" s="110"/>
      <c r="I554" s="110"/>
      <c r="J554" s="714"/>
      <c r="K554" s="1"/>
      <c r="L554" s="1"/>
      <c r="M554" s="1"/>
      <c r="N554" s="1"/>
      <c r="O554" s="1"/>
      <c r="P554" s="1"/>
      <c r="Q554" s="1"/>
      <c r="R554" s="1"/>
      <c r="S554" s="1"/>
      <c r="T554" s="1"/>
      <c r="U554" s="1"/>
      <c r="V554" s="1"/>
      <c r="W554" s="1"/>
      <c r="X554" s="1"/>
      <c r="Y554" s="1"/>
      <c r="Z554" s="1"/>
    </row>
    <row r="555" spans="1:26" ht="45">
      <c r="A555" s="666"/>
      <c r="B555" s="308"/>
      <c r="C555" s="342" t="s">
        <v>2505</v>
      </c>
      <c r="D555" s="446">
        <v>0</v>
      </c>
      <c r="E555" s="497" t="s">
        <v>183</v>
      </c>
      <c r="F555" s="441"/>
      <c r="G555" s="808"/>
      <c r="H555" s="110"/>
      <c r="I555" s="110"/>
      <c r="J555" s="714"/>
      <c r="K555" s="1"/>
      <c r="L555" s="1"/>
      <c r="M555" s="1"/>
      <c r="N555" s="1"/>
      <c r="O555" s="1"/>
      <c r="P555" s="1"/>
      <c r="Q555" s="1"/>
      <c r="R555" s="1"/>
      <c r="S555" s="1"/>
      <c r="T555" s="1"/>
      <c r="U555" s="1"/>
      <c r="V555" s="1"/>
      <c r="W555" s="1"/>
      <c r="X555" s="1"/>
      <c r="Y555" s="1"/>
      <c r="Z555" s="1"/>
    </row>
    <row r="556" spans="1:26" ht="30">
      <c r="A556" s="666"/>
      <c r="B556" s="308"/>
      <c r="C556" s="342" t="s">
        <v>3079</v>
      </c>
      <c r="D556" s="446">
        <v>0</v>
      </c>
      <c r="E556" s="497" t="s">
        <v>183</v>
      </c>
      <c r="F556" s="342"/>
      <c r="G556" s="808"/>
      <c r="H556" s="110"/>
      <c r="I556" s="110"/>
      <c r="J556" s="714"/>
      <c r="K556" s="1"/>
      <c r="L556" s="1"/>
      <c r="M556" s="1"/>
      <c r="N556" s="1"/>
      <c r="O556" s="1"/>
      <c r="P556" s="1"/>
      <c r="Q556" s="1"/>
      <c r="R556" s="1"/>
      <c r="S556" s="1"/>
      <c r="T556" s="1"/>
      <c r="U556" s="1"/>
      <c r="V556" s="1"/>
      <c r="W556" s="1"/>
      <c r="X556" s="1"/>
      <c r="Y556" s="1"/>
      <c r="Z556" s="1"/>
    </row>
    <row r="557" spans="1:26" ht="60">
      <c r="A557" s="666"/>
      <c r="B557" s="308"/>
      <c r="C557" s="342" t="s">
        <v>3080</v>
      </c>
      <c r="D557" s="446">
        <v>0</v>
      </c>
      <c r="E557" s="497" t="s">
        <v>183</v>
      </c>
      <c r="F557" s="342"/>
      <c r="G557" s="808"/>
      <c r="H557" s="110"/>
      <c r="I557" s="110"/>
      <c r="J557" s="714"/>
      <c r="K557" s="1"/>
      <c r="L557" s="1"/>
      <c r="M557" s="1"/>
      <c r="N557" s="1"/>
      <c r="O557" s="1"/>
      <c r="P557" s="1"/>
      <c r="Q557" s="1"/>
      <c r="R557" s="1"/>
      <c r="S557" s="1"/>
      <c r="T557" s="1"/>
      <c r="U557" s="1"/>
      <c r="V557" s="1"/>
      <c r="W557" s="1"/>
      <c r="X557" s="1"/>
      <c r="Y557" s="1"/>
      <c r="Z557" s="1"/>
    </row>
    <row r="558" spans="1:26" ht="60">
      <c r="A558" s="666" t="s">
        <v>1584</v>
      </c>
      <c r="B558" s="307" t="s">
        <v>1585</v>
      </c>
      <c r="C558" s="489" t="s">
        <v>1586</v>
      </c>
      <c r="D558" s="446">
        <v>0</v>
      </c>
      <c r="E558" s="497" t="s">
        <v>264</v>
      </c>
      <c r="F558" s="487" t="s">
        <v>1768</v>
      </c>
      <c r="G558" s="808"/>
      <c r="H558" s="110"/>
      <c r="I558" s="110"/>
      <c r="J558" s="714"/>
      <c r="K558" s="1"/>
      <c r="L558" s="1"/>
      <c r="M558" s="1"/>
      <c r="N558" s="1"/>
      <c r="O558" s="1"/>
      <c r="P558" s="1"/>
      <c r="Q558" s="1"/>
      <c r="R558" s="1"/>
      <c r="S558" s="1"/>
      <c r="T558" s="1"/>
      <c r="U558" s="1"/>
      <c r="V558" s="1"/>
      <c r="W558" s="1"/>
      <c r="X558" s="1"/>
      <c r="Y558" s="1"/>
      <c r="Z558" s="1"/>
    </row>
    <row r="559" spans="1:26" ht="30">
      <c r="A559" s="666"/>
      <c r="B559" s="307"/>
      <c r="C559" s="489" t="s">
        <v>1588</v>
      </c>
      <c r="D559" s="446">
        <v>0</v>
      </c>
      <c r="E559" s="497" t="s">
        <v>264</v>
      </c>
      <c r="F559" s="487" t="s">
        <v>1589</v>
      </c>
      <c r="G559" s="808"/>
      <c r="H559" s="110"/>
      <c r="I559" s="110"/>
      <c r="J559" s="714"/>
      <c r="K559" s="1"/>
      <c r="L559" s="1"/>
      <c r="M559" s="1"/>
      <c r="N559" s="1"/>
      <c r="O559" s="1"/>
      <c r="P559" s="1"/>
      <c r="Q559" s="1"/>
      <c r="R559" s="1"/>
      <c r="S559" s="1"/>
      <c r="T559" s="1"/>
      <c r="U559" s="1"/>
      <c r="V559" s="1"/>
      <c r="W559" s="1"/>
      <c r="X559" s="1"/>
      <c r="Y559" s="1"/>
      <c r="Z559" s="1"/>
    </row>
    <row r="560" spans="1:26" ht="60">
      <c r="A560" s="666" t="s">
        <v>1590</v>
      </c>
      <c r="B560" s="307" t="s">
        <v>1591</v>
      </c>
      <c r="C560" s="489" t="s">
        <v>1592</v>
      </c>
      <c r="D560" s="446">
        <v>0</v>
      </c>
      <c r="E560" s="497" t="s">
        <v>137</v>
      </c>
      <c r="F560" s="565"/>
      <c r="G560" s="808"/>
      <c r="H560" s="110"/>
      <c r="I560" s="110"/>
      <c r="J560" s="714"/>
      <c r="K560" s="1"/>
      <c r="L560" s="1"/>
      <c r="M560" s="1"/>
      <c r="N560" s="1"/>
      <c r="O560" s="1"/>
      <c r="P560" s="1"/>
      <c r="Q560" s="1"/>
      <c r="R560" s="1"/>
      <c r="S560" s="1"/>
      <c r="T560" s="1"/>
      <c r="U560" s="1"/>
      <c r="V560" s="1"/>
      <c r="W560" s="1"/>
      <c r="X560" s="1"/>
      <c r="Y560" s="1"/>
      <c r="Z560" s="1"/>
    </row>
    <row r="561" spans="1:26" ht="30">
      <c r="A561" s="666"/>
      <c r="B561" s="307"/>
      <c r="C561" s="489" t="s">
        <v>1593</v>
      </c>
      <c r="D561" s="446">
        <v>0</v>
      </c>
      <c r="E561" s="497" t="s">
        <v>137</v>
      </c>
      <c r="F561" s="565"/>
      <c r="G561" s="808"/>
      <c r="H561" s="110"/>
      <c r="I561" s="110"/>
      <c r="J561" s="714"/>
      <c r="K561" s="1"/>
      <c r="L561" s="1"/>
      <c r="M561" s="1"/>
      <c r="N561" s="1"/>
      <c r="O561" s="1"/>
      <c r="P561" s="1"/>
      <c r="Q561" s="1"/>
      <c r="R561" s="1"/>
      <c r="S561" s="1"/>
      <c r="T561" s="1"/>
      <c r="U561" s="1"/>
      <c r="V561" s="1"/>
      <c r="W561" s="1"/>
      <c r="X561" s="1"/>
      <c r="Y561" s="1"/>
      <c r="Z561" s="1"/>
    </row>
    <row r="562" spans="1:26" ht="45">
      <c r="A562" s="666"/>
      <c r="B562" s="307"/>
      <c r="C562" s="308" t="s">
        <v>1594</v>
      </c>
      <c r="D562" s="446">
        <v>0</v>
      </c>
      <c r="E562" s="497" t="s">
        <v>137</v>
      </c>
      <c r="F562" s="565"/>
      <c r="G562" s="808"/>
      <c r="H562" s="110"/>
      <c r="I562" s="110"/>
      <c r="J562" s="714"/>
      <c r="K562" s="1"/>
      <c r="L562" s="1"/>
      <c r="M562" s="1"/>
      <c r="N562" s="1"/>
      <c r="O562" s="1"/>
      <c r="P562" s="1"/>
      <c r="Q562" s="1"/>
      <c r="R562" s="1"/>
      <c r="S562" s="1"/>
      <c r="T562" s="1"/>
      <c r="U562" s="1"/>
      <c r="V562" s="1"/>
      <c r="W562" s="1"/>
      <c r="X562" s="1"/>
      <c r="Y562" s="1"/>
      <c r="Z562" s="1"/>
    </row>
    <row r="563" spans="1:26" ht="30">
      <c r="A563" s="666"/>
      <c r="B563" s="307"/>
      <c r="C563" s="489" t="s">
        <v>1595</v>
      </c>
      <c r="D563" s="446">
        <v>0</v>
      </c>
      <c r="E563" s="497" t="s">
        <v>264</v>
      </c>
      <c r="F563" s="565"/>
      <c r="G563" s="808"/>
      <c r="H563" s="110"/>
      <c r="I563" s="110"/>
      <c r="J563" s="714"/>
      <c r="K563" s="1"/>
      <c r="L563" s="1"/>
      <c r="M563" s="1"/>
      <c r="N563" s="1"/>
      <c r="O563" s="1"/>
      <c r="P563" s="1"/>
      <c r="Q563" s="1"/>
      <c r="R563" s="1"/>
      <c r="S563" s="1"/>
      <c r="T563" s="1"/>
      <c r="U563" s="1"/>
      <c r="V563" s="1"/>
      <c r="W563" s="1"/>
      <c r="X563" s="1"/>
      <c r="Y563" s="1"/>
      <c r="Z563" s="1"/>
    </row>
    <row r="564" spans="1:26" ht="30">
      <c r="A564" s="666"/>
      <c r="B564" s="307"/>
      <c r="C564" s="489" t="s">
        <v>1597</v>
      </c>
      <c r="D564" s="446">
        <v>0</v>
      </c>
      <c r="E564" s="497" t="s">
        <v>264</v>
      </c>
      <c r="F564" s="565"/>
      <c r="G564" s="808"/>
      <c r="H564" s="110"/>
      <c r="I564" s="110"/>
      <c r="J564" s="714"/>
      <c r="K564" s="1"/>
      <c r="L564" s="1"/>
      <c r="M564" s="1"/>
      <c r="N564" s="1"/>
      <c r="O564" s="1"/>
      <c r="P564" s="1"/>
      <c r="Q564" s="1"/>
      <c r="R564" s="1"/>
      <c r="S564" s="1"/>
      <c r="T564" s="1"/>
      <c r="U564" s="1"/>
      <c r="V564" s="1"/>
      <c r="W564" s="1"/>
      <c r="X564" s="1"/>
      <c r="Y564" s="1"/>
      <c r="Z564" s="1"/>
    </row>
    <row r="565" spans="1:26" ht="30">
      <c r="A565" s="666"/>
      <c r="B565" s="307"/>
      <c r="C565" s="489" t="s">
        <v>3168</v>
      </c>
      <c r="D565" s="446">
        <v>0</v>
      </c>
      <c r="E565" s="497" t="s">
        <v>264</v>
      </c>
      <c r="F565" s="565"/>
      <c r="G565" s="808"/>
      <c r="H565" s="110"/>
      <c r="I565" s="110"/>
      <c r="J565" s="714"/>
      <c r="K565" s="1"/>
      <c r="L565" s="1"/>
      <c r="M565" s="1"/>
      <c r="N565" s="1"/>
      <c r="O565" s="1"/>
      <c r="P565" s="1"/>
      <c r="Q565" s="1"/>
      <c r="R565" s="1"/>
      <c r="S565" s="1"/>
      <c r="T565" s="1"/>
      <c r="U565" s="1"/>
      <c r="V565" s="1"/>
      <c r="W565" s="1"/>
      <c r="X565" s="1"/>
      <c r="Y565" s="1"/>
      <c r="Z565" s="1"/>
    </row>
    <row r="566" spans="1:26" ht="30">
      <c r="A566" s="666"/>
      <c r="B566" s="307"/>
      <c r="C566" s="489" t="s">
        <v>2510</v>
      </c>
      <c r="D566" s="446">
        <v>0</v>
      </c>
      <c r="E566" s="497" t="s">
        <v>137</v>
      </c>
      <c r="F566" s="565"/>
      <c r="G566" s="808"/>
      <c r="H566" s="110"/>
      <c r="I566" s="110"/>
      <c r="J566" s="714"/>
      <c r="K566" s="1"/>
      <c r="L566" s="1"/>
      <c r="M566" s="1"/>
      <c r="N566" s="1"/>
      <c r="O566" s="1"/>
      <c r="P566" s="1"/>
      <c r="Q566" s="1"/>
      <c r="R566" s="1"/>
      <c r="S566" s="1"/>
      <c r="T566" s="1"/>
      <c r="U566" s="1"/>
      <c r="V566" s="1"/>
      <c r="W566" s="1"/>
      <c r="X566" s="1"/>
      <c r="Y566" s="1"/>
      <c r="Z566" s="1"/>
    </row>
    <row r="567" spans="1:26">
      <c r="A567" s="666"/>
      <c r="B567" s="307"/>
      <c r="C567" s="489" t="s">
        <v>2511</v>
      </c>
      <c r="D567" s="446">
        <v>0</v>
      </c>
      <c r="E567" s="497" t="s">
        <v>183</v>
      </c>
      <c r="F567" s="565"/>
      <c r="G567" s="808"/>
      <c r="H567" s="110"/>
      <c r="I567" s="110"/>
      <c r="J567" s="714"/>
      <c r="K567" s="1"/>
      <c r="L567" s="1"/>
      <c r="M567" s="1"/>
      <c r="N567" s="1"/>
      <c r="O567" s="1"/>
      <c r="P567" s="1"/>
      <c r="Q567" s="1"/>
      <c r="R567" s="1"/>
      <c r="S567" s="1"/>
      <c r="T567" s="1"/>
      <c r="U567" s="1"/>
      <c r="V567" s="1"/>
      <c r="W567" s="1"/>
      <c r="X567" s="1"/>
      <c r="Y567" s="1"/>
      <c r="Z567" s="1"/>
    </row>
    <row r="568" spans="1:26" ht="30" hidden="1">
      <c r="A568" s="734" t="s">
        <v>1599</v>
      </c>
      <c r="B568" s="308" t="s">
        <v>1600</v>
      </c>
      <c r="C568" s="342"/>
      <c r="D568" s="446"/>
      <c r="E568" s="497"/>
      <c r="F568" s="565"/>
      <c r="G568" s="808"/>
      <c r="H568" s="110"/>
      <c r="I568" s="110"/>
      <c r="J568" s="714"/>
      <c r="K568" s="1"/>
      <c r="L568" s="1"/>
      <c r="M568" s="1"/>
      <c r="N568" s="1"/>
      <c r="O568" s="1"/>
      <c r="P568" s="1"/>
      <c r="Q568" s="1"/>
      <c r="R568" s="1"/>
      <c r="S568" s="1"/>
      <c r="T568" s="1"/>
      <c r="U568" s="1"/>
      <c r="V568" s="1"/>
      <c r="W568" s="1"/>
      <c r="X568" s="1"/>
      <c r="Y568" s="1"/>
      <c r="Z568" s="1"/>
    </row>
    <row r="569" spans="1:26" ht="30">
      <c r="A569" s="666" t="s">
        <v>1601</v>
      </c>
      <c r="B569" s="308" t="s">
        <v>1602</v>
      </c>
      <c r="C569" s="342" t="s">
        <v>3082</v>
      </c>
      <c r="D569" s="446">
        <v>0</v>
      </c>
      <c r="E569" s="497" t="s">
        <v>137</v>
      </c>
      <c r="F569" s="565"/>
      <c r="G569" s="808"/>
      <c r="H569" s="110"/>
      <c r="I569" s="110"/>
      <c r="J569" s="714"/>
      <c r="K569" s="1"/>
      <c r="L569" s="1"/>
      <c r="M569" s="1"/>
      <c r="N569" s="1"/>
      <c r="O569" s="1"/>
      <c r="P569" s="1"/>
      <c r="Q569" s="1"/>
      <c r="R569" s="1"/>
      <c r="S569" s="1"/>
      <c r="T569" s="1"/>
      <c r="U569" s="1"/>
      <c r="V569" s="1"/>
      <c r="W569" s="1"/>
      <c r="X569" s="1"/>
      <c r="Y569" s="1"/>
      <c r="Z569" s="1"/>
    </row>
    <row r="570" spans="1:26" hidden="1">
      <c r="A570" s="734"/>
      <c r="B570" s="308"/>
      <c r="C570" s="441"/>
      <c r="D570" s="443"/>
      <c r="E570" s="490"/>
      <c r="F570" s="565"/>
      <c r="G570" s="808"/>
      <c r="H570" s="110"/>
      <c r="I570" s="110"/>
      <c r="J570" s="714"/>
      <c r="K570" s="1"/>
      <c r="L570" s="1"/>
      <c r="M570" s="1"/>
      <c r="N570" s="1"/>
      <c r="O570" s="1"/>
      <c r="P570" s="1"/>
      <c r="Q570" s="1"/>
      <c r="R570" s="1"/>
      <c r="S570" s="1"/>
      <c r="T570" s="1"/>
      <c r="U570" s="1"/>
      <c r="V570" s="1"/>
      <c r="W570" s="1"/>
      <c r="X570" s="1"/>
      <c r="Y570" s="1"/>
      <c r="Z570" s="1"/>
    </row>
    <row r="571" spans="1:26">
      <c r="A571" s="736" t="s">
        <v>1603</v>
      </c>
      <c r="B571" s="1210" t="s">
        <v>1604</v>
      </c>
      <c r="C571" s="1049"/>
      <c r="D571" s="1049"/>
      <c r="E571" s="1049"/>
      <c r="F571" s="1049"/>
      <c r="G571" s="1049"/>
      <c r="H571" s="110">
        <f>SUM(D572:D586)</f>
        <v>0</v>
      </c>
      <c r="I571" s="110">
        <f>COUNT(D572:D586)*2</f>
        <v>30</v>
      </c>
      <c r="J571" s="714"/>
      <c r="K571" s="1"/>
      <c r="L571" s="1"/>
      <c r="M571" s="1"/>
      <c r="N571" s="1"/>
      <c r="O571" s="1"/>
      <c r="P571" s="1"/>
      <c r="Q571" s="1"/>
      <c r="R571" s="1"/>
      <c r="S571" s="1"/>
      <c r="T571" s="1"/>
      <c r="U571" s="1"/>
      <c r="V571" s="1"/>
      <c r="W571" s="1"/>
      <c r="X571" s="1"/>
      <c r="Y571" s="1"/>
      <c r="Z571" s="1"/>
    </row>
    <row r="572" spans="1:26" ht="47.25">
      <c r="A572" s="666" t="s">
        <v>1605</v>
      </c>
      <c r="B572" s="502" t="s">
        <v>1606</v>
      </c>
      <c r="C572" s="305" t="s">
        <v>1607</v>
      </c>
      <c r="D572" s="901">
        <v>0</v>
      </c>
      <c r="E572" s="918" t="s">
        <v>183</v>
      </c>
      <c r="F572" s="305" t="s">
        <v>4759</v>
      </c>
      <c r="G572" s="821"/>
      <c r="H572" s="110"/>
      <c r="I572" s="110"/>
      <c r="J572" s="714"/>
      <c r="K572" s="1"/>
      <c r="L572" s="1"/>
      <c r="M572" s="1"/>
      <c r="N572" s="1"/>
      <c r="O572" s="1"/>
      <c r="P572" s="1"/>
      <c r="Q572" s="1"/>
      <c r="R572" s="1"/>
      <c r="S572" s="1"/>
      <c r="T572" s="1"/>
      <c r="U572" s="1"/>
      <c r="V572" s="1"/>
      <c r="W572" s="1"/>
      <c r="X572" s="1"/>
      <c r="Y572" s="1"/>
      <c r="Z572" s="1"/>
    </row>
    <row r="573" spans="1:26" ht="30">
      <c r="A573" s="666"/>
      <c r="B573" s="502"/>
      <c r="C573" s="823" t="s">
        <v>5351</v>
      </c>
      <c r="D573" s="901">
        <v>0</v>
      </c>
      <c r="E573" s="918" t="s">
        <v>183</v>
      </c>
      <c r="F573" s="721"/>
      <c r="G573" s="821"/>
      <c r="H573" s="110"/>
      <c r="I573" s="110"/>
      <c r="J573" s="714"/>
      <c r="K573" s="1"/>
      <c r="L573" s="1"/>
      <c r="M573" s="1"/>
      <c r="N573" s="1"/>
      <c r="O573" s="1"/>
      <c r="P573" s="1"/>
      <c r="Q573" s="1"/>
      <c r="R573" s="1"/>
      <c r="S573" s="1"/>
      <c r="T573" s="1"/>
      <c r="U573" s="1"/>
      <c r="V573" s="1"/>
      <c r="W573" s="1"/>
      <c r="X573" s="1"/>
      <c r="Y573" s="1"/>
      <c r="Z573" s="1"/>
    </row>
    <row r="574" spans="1:26" ht="105">
      <c r="A574" s="666"/>
      <c r="B574" s="502"/>
      <c r="C574" s="823" t="s">
        <v>5352</v>
      </c>
      <c r="D574" s="901">
        <v>0</v>
      </c>
      <c r="E574" s="918" t="s">
        <v>264</v>
      </c>
      <c r="F574" s="823" t="s">
        <v>5353</v>
      </c>
      <c r="G574" s="821"/>
      <c r="H574" s="110"/>
      <c r="I574" s="110"/>
      <c r="J574" s="714"/>
      <c r="K574" s="1"/>
      <c r="L574" s="1"/>
      <c r="M574" s="1"/>
      <c r="N574" s="1"/>
      <c r="O574" s="1"/>
      <c r="P574" s="1"/>
      <c r="Q574" s="1"/>
      <c r="R574" s="1"/>
      <c r="S574" s="1"/>
      <c r="T574" s="1"/>
      <c r="U574" s="1"/>
      <c r="V574" s="1"/>
      <c r="W574" s="1"/>
      <c r="X574" s="1"/>
      <c r="Y574" s="1"/>
      <c r="Z574" s="1"/>
    </row>
    <row r="575" spans="1:26" ht="105">
      <c r="A575" s="666"/>
      <c r="B575" s="502"/>
      <c r="C575" s="823" t="s">
        <v>4762</v>
      </c>
      <c r="D575" s="901">
        <v>0</v>
      </c>
      <c r="E575" s="918" t="s">
        <v>183</v>
      </c>
      <c r="F575" s="823" t="s">
        <v>5354</v>
      </c>
      <c r="G575" s="821"/>
      <c r="H575" s="110"/>
      <c r="I575" s="110"/>
      <c r="J575" s="714"/>
      <c r="K575" s="1"/>
      <c r="L575" s="1"/>
      <c r="M575" s="1"/>
      <c r="N575" s="1"/>
      <c r="O575" s="1"/>
      <c r="P575" s="1"/>
      <c r="Q575" s="1"/>
      <c r="R575" s="1"/>
      <c r="S575" s="1"/>
      <c r="T575" s="1"/>
      <c r="U575" s="1"/>
      <c r="V575" s="1"/>
      <c r="W575" s="1"/>
      <c r="X575" s="1"/>
      <c r="Y575" s="1"/>
      <c r="Z575" s="1"/>
    </row>
    <row r="576" spans="1:26" ht="45">
      <c r="A576" s="666"/>
      <c r="B576" s="502"/>
      <c r="C576" s="305" t="s">
        <v>1609</v>
      </c>
      <c r="D576" s="901">
        <v>0</v>
      </c>
      <c r="E576" s="918" t="s">
        <v>183</v>
      </c>
      <c r="F576" s="305" t="s">
        <v>4763</v>
      </c>
      <c r="G576" s="821"/>
      <c r="H576" s="110"/>
      <c r="I576" s="110"/>
      <c r="J576" s="714"/>
      <c r="K576" s="1"/>
      <c r="L576" s="1"/>
      <c r="M576" s="1"/>
      <c r="N576" s="1"/>
      <c r="O576" s="1"/>
      <c r="P576" s="1"/>
      <c r="Q576" s="1"/>
      <c r="R576" s="1"/>
      <c r="S576" s="1"/>
      <c r="T576" s="1"/>
      <c r="U576" s="1"/>
      <c r="V576" s="1"/>
      <c r="W576" s="1"/>
      <c r="X576" s="1"/>
      <c r="Y576" s="1"/>
      <c r="Z576" s="1"/>
    </row>
    <row r="577" spans="1:26" ht="30">
      <c r="A577" s="666"/>
      <c r="B577" s="502"/>
      <c r="C577" s="304" t="s">
        <v>1611</v>
      </c>
      <c r="D577" s="901">
        <v>0</v>
      </c>
      <c r="E577" s="918"/>
      <c r="F577" s="721"/>
      <c r="G577" s="821"/>
      <c r="H577" s="110"/>
      <c r="I577" s="110"/>
      <c r="J577" s="714"/>
      <c r="K577" s="1"/>
      <c r="L577" s="1"/>
      <c r="M577" s="1"/>
      <c r="N577" s="1"/>
      <c r="O577" s="1"/>
      <c r="P577" s="1"/>
      <c r="Q577" s="1"/>
      <c r="R577" s="1"/>
      <c r="S577" s="1"/>
      <c r="T577" s="1"/>
      <c r="U577" s="1"/>
      <c r="V577" s="1"/>
      <c r="W577" s="1"/>
      <c r="X577" s="1"/>
      <c r="Y577" s="1"/>
      <c r="Z577" s="1"/>
    </row>
    <row r="578" spans="1:26" ht="47.25">
      <c r="A578" s="666" t="s">
        <v>1612</v>
      </c>
      <c r="B578" s="502" t="s">
        <v>1613</v>
      </c>
      <c r="C578" s="304" t="s">
        <v>1614</v>
      </c>
      <c r="D578" s="545">
        <v>0</v>
      </c>
      <c r="E578" s="919" t="s">
        <v>183</v>
      </c>
      <c r="F578" s="305" t="s">
        <v>5360</v>
      </c>
      <c r="G578" s="821"/>
      <c r="H578" s="110"/>
      <c r="I578" s="110"/>
      <c r="J578" s="714"/>
      <c r="K578" s="1"/>
      <c r="L578" s="1"/>
      <c r="M578" s="1"/>
      <c r="N578" s="1"/>
      <c r="O578" s="1"/>
      <c r="P578" s="1"/>
      <c r="Q578" s="1"/>
      <c r="R578" s="1"/>
      <c r="S578" s="1"/>
      <c r="T578" s="1"/>
      <c r="U578" s="1"/>
      <c r="V578" s="1"/>
      <c r="W578" s="1"/>
      <c r="X578" s="1"/>
      <c r="Y578" s="1"/>
      <c r="Z578" s="1"/>
    </row>
    <row r="579" spans="1:26" ht="150">
      <c r="A579" s="666"/>
      <c r="B579" s="502"/>
      <c r="C579" s="304" t="s">
        <v>5355</v>
      </c>
      <c r="D579" s="545">
        <v>0</v>
      </c>
      <c r="E579" s="919" t="s">
        <v>183</v>
      </c>
      <c r="F579" s="305" t="s">
        <v>5356</v>
      </c>
      <c r="G579" s="821"/>
      <c r="H579" s="110"/>
      <c r="I579" s="110"/>
      <c r="J579" s="714"/>
      <c r="K579" s="1"/>
      <c r="L579" s="1"/>
      <c r="M579" s="1"/>
      <c r="N579" s="1"/>
      <c r="O579" s="1"/>
      <c r="P579" s="1"/>
      <c r="Q579" s="1"/>
      <c r="R579" s="1"/>
      <c r="S579" s="1"/>
      <c r="T579" s="1"/>
      <c r="U579" s="1"/>
      <c r="V579" s="1"/>
      <c r="W579" s="1"/>
      <c r="X579" s="1"/>
      <c r="Y579" s="1"/>
      <c r="Z579" s="1"/>
    </row>
    <row r="580" spans="1:26" ht="45">
      <c r="A580" s="666"/>
      <c r="B580" s="502"/>
      <c r="C580" s="304" t="s">
        <v>1616</v>
      </c>
      <c r="D580" s="545">
        <v>0</v>
      </c>
      <c r="E580" s="919" t="s">
        <v>264</v>
      </c>
      <c r="F580" s="305" t="s">
        <v>1617</v>
      </c>
      <c r="G580" s="821"/>
      <c r="H580" s="110"/>
      <c r="I580" s="110"/>
      <c r="J580" s="714"/>
      <c r="K580" s="1"/>
      <c r="L580" s="1"/>
      <c r="M580" s="1"/>
      <c r="N580" s="1"/>
      <c r="O580" s="1"/>
      <c r="P580" s="1"/>
      <c r="Q580" s="1"/>
      <c r="R580" s="1"/>
      <c r="S580" s="1"/>
      <c r="T580" s="1"/>
      <c r="U580" s="1"/>
      <c r="V580" s="1"/>
      <c r="W580" s="1"/>
      <c r="X580" s="1"/>
      <c r="Y580" s="1"/>
      <c r="Z580" s="1"/>
    </row>
    <row r="581" spans="1:26" ht="60">
      <c r="A581" s="666"/>
      <c r="B581" s="502"/>
      <c r="C581" s="304" t="s">
        <v>1618</v>
      </c>
      <c r="D581" s="545">
        <v>0</v>
      </c>
      <c r="E581" s="919" t="s">
        <v>350</v>
      </c>
      <c r="F581" s="305" t="s">
        <v>1619</v>
      </c>
      <c r="G581" s="821"/>
      <c r="H581" s="110"/>
      <c r="I581" s="110"/>
      <c r="J581" s="714"/>
      <c r="K581" s="1"/>
      <c r="L581" s="1"/>
      <c r="M581" s="1"/>
      <c r="N581" s="1"/>
      <c r="O581" s="1"/>
      <c r="P581" s="1"/>
      <c r="Q581" s="1"/>
      <c r="R581" s="1"/>
      <c r="S581" s="1"/>
      <c r="T581" s="1"/>
      <c r="U581" s="1"/>
      <c r="V581" s="1"/>
      <c r="W581" s="1"/>
      <c r="X581" s="1"/>
      <c r="Y581" s="1"/>
      <c r="Z581" s="1"/>
    </row>
    <row r="582" spans="1:26" ht="60">
      <c r="A582" s="666"/>
      <c r="B582" s="502"/>
      <c r="C582" s="304" t="s">
        <v>5357</v>
      </c>
      <c r="D582" s="545">
        <v>0</v>
      </c>
      <c r="E582" s="919" t="s">
        <v>264</v>
      </c>
      <c r="F582" s="304" t="s">
        <v>5358</v>
      </c>
      <c r="G582" s="821"/>
      <c r="H582" s="110"/>
      <c r="I582" s="110"/>
      <c r="J582" s="714"/>
      <c r="K582" s="1"/>
      <c r="L582" s="1"/>
      <c r="M582" s="1"/>
      <c r="N582" s="1"/>
      <c r="O582" s="1"/>
      <c r="P582" s="1"/>
      <c r="Q582" s="1"/>
      <c r="R582" s="1"/>
      <c r="S582" s="1"/>
      <c r="T582" s="1"/>
      <c r="U582" s="1"/>
      <c r="V582" s="1"/>
      <c r="W582" s="1"/>
      <c r="X582" s="1"/>
      <c r="Y582" s="1"/>
      <c r="Z582" s="1"/>
    </row>
    <row r="583" spans="1:26" ht="47.25">
      <c r="A583" s="666" t="s">
        <v>1620</v>
      </c>
      <c r="B583" s="502" t="s">
        <v>1621</v>
      </c>
      <c r="C583" s="336" t="s">
        <v>1622</v>
      </c>
      <c r="D583" s="545">
        <v>0</v>
      </c>
      <c r="E583" s="919" t="s">
        <v>350</v>
      </c>
      <c r="F583" s="709"/>
      <c r="G583" s="821"/>
      <c r="H583" s="110"/>
      <c r="I583" s="110"/>
      <c r="J583" s="714"/>
      <c r="K583" s="1"/>
      <c r="L583" s="1"/>
      <c r="M583" s="1"/>
      <c r="N583" s="1"/>
      <c r="O583" s="1"/>
      <c r="P583" s="1"/>
      <c r="Q583" s="1"/>
      <c r="R583" s="1"/>
      <c r="S583" s="1"/>
      <c r="T583" s="1"/>
      <c r="U583" s="1"/>
      <c r="V583" s="1"/>
      <c r="W583" s="1"/>
      <c r="X583" s="1"/>
      <c r="Y583" s="1"/>
      <c r="Z583" s="1"/>
    </row>
    <row r="584" spans="1:26" ht="30">
      <c r="A584" s="666"/>
      <c r="B584" s="913"/>
      <c r="C584" s="334" t="s">
        <v>1812</v>
      </c>
      <c r="D584" s="545">
        <v>0</v>
      </c>
      <c r="E584" s="919" t="s">
        <v>350</v>
      </c>
      <c r="F584" s="709"/>
      <c r="G584" s="821"/>
      <c r="H584" s="110"/>
      <c r="I584" s="110"/>
      <c r="J584" s="714"/>
      <c r="K584" s="1"/>
      <c r="L584" s="1"/>
      <c r="M584" s="1"/>
      <c r="N584" s="1"/>
      <c r="O584" s="1"/>
      <c r="P584" s="1"/>
      <c r="Q584" s="1"/>
      <c r="R584" s="1"/>
      <c r="S584" s="1"/>
      <c r="T584" s="1"/>
      <c r="U584" s="1"/>
      <c r="V584" s="1"/>
      <c r="W584" s="1"/>
      <c r="X584" s="1"/>
      <c r="Y584" s="1"/>
      <c r="Z584" s="1"/>
    </row>
    <row r="585" spans="1:26" ht="45">
      <c r="A585" s="666"/>
      <c r="B585" s="502"/>
      <c r="C585" s="334" t="s">
        <v>1623</v>
      </c>
      <c r="D585" s="545">
        <v>0</v>
      </c>
      <c r="E585" s="919" t="s">
        <v>87</v>
      </c>
      <c r="F585" s="709"/>
      <c r="G585" s="821"/>
      <c r="H585" s="110"/>
      <c r="I585" s="110"/>
      <c r="J585" s="714"/>
      <c r="K585" s="1"/>
      <c r="L585" s="1"/>
      <c r="M585" s="1"/>
      <c r="N585" s="1"/>
      <c r="O585" s="1"/>
      <c r="P585" s="1"/>
      <c r="Q585" s="1"/>
      <c r="R585" s="1"/>
      <c r="S585" s="1"/>
      <c r="T585" s="1"/>
      <c r="U585" s="1"/>
      <c r="V585" s="1"/>
      <c r="W585" s="1"/>
      <c r="X585" s="1"/>
      <c r="Y585" s="1"/>
      <c r="Z585" s="1"/>
    </row>
    <row r="586" spans="1:26" ht="30">
      <c r="A586" s="666"/>
      <c r="B586" s="502"/>
      <c r="C586" s="843" t="s">
        <v>5359</v>
      </c>
      <c r="D586" s="545">
        <v>0</v>
      </c>
      <c r="E586" s="919" t="s">
        <v>87</v>
      </c>
      <c r="F586" s="709"/>
      <c r="G586" s="821"/>
      <c r="H586" s="110"/>
      <c r="I586" s="110"/>
      <c r="J586" s="714"/>
      <c r="K586" s="1"/>
      <c r="L586" s="1"/>
      <c r="M586" s="1"/>
      <c r="N586" s="1"/>
      <c r="O586" s="1"/>
      <c r="P586" s="1"/>
      <c r="Q586" s="1"/>
      <c r="R586" s="1"/>
      <c r="S586" s="1"/>
      <c r="T586" s="1"/>
      <c r="U586" s="1"/>
      <c r="V586" s="1"/>
      <c r="W586" s="1"/>
      <c r="X586" s="1"/>
      <c r="Y586" s="1"/>
      <c r="Z586" s="1"/>
    </row>
    <row r="587" spans="1:26" ht="21">
      <c r="A587" s="726"/>
      <c r="B587" s="1309" t="s">
        <v>1625</v>
      </c>
      <c r="C587" s="1049"/>
      <c r="D587" s="1049"/>
      <c r="E587" s="1049"/>
      <c r="F587" s="1049"/>
      <c r="G587" s="1049"/>
      <c r="H587" s="110">
        <f>H588+H591+H595+H600+H619+H623+H630+H635+H639+H646</f>
        <v>0</v>
      </c>
      <c r="I587" s="110">
        <f>I588+I591+I595+I600+I619+I623+I630+I635+I639+I646</f>
        <v>78</v>
      </c>
      <c r="J587" s="714"/>
      <c r="K587" s="1"/>
      <c r="L587" s="1"/>
      <c r="M587" s="1"/>
      <c r="N587" s="1"/>
      <c r="O587" s="1"/>
      <c r="P587" s="1"/>
      <c r="Q587" s="1"/>
      <c r="R587" s="1"/>
      <c r="S587" s="1"/>
      <c r="T587" s="1"/>
      <c r="U587" s="1"/>
      <c r="V587" s="1"/>
      <c r="W587" s="1"/>
      <c r="X587" s="1"/>
      <c r="Y587" s="1"/>
      <c r="Z587" s="1"/>
    </row>
    <row r="588" spans="1:26" ht="39.75" customHeight="1">
      <c r="A588" s="729" t="s">
        <v>1627</v>
      </c>
      <c r="B588" s="1048" t="s">
        <v>1628</v>
      </c>
      <c r="C588" s="1049"/>
      <c r="D588" s="1049"/>
      <c r="E588" s="1049"/>
      <c r="F588" s="1049"/>
      <c r="G588" s="1049"/>
      <c r="H588" s="110">
        <f>SUM(D589)</f>
        <v>0</v>
      </c>
      <c r="I588" s="110">
        <f>COUNT(D589)*2</f>
        <v>2</v>
      </c>
      <c r="J588" s="714"/>
      <c r="K588" s="1"/>
      <c r="L588" s="1"/>
      <c r="M588" s="1"/>
      <c r="N588" s="1"/>
      <c r="O588" s="1"/>
      <c r="P588" s="1"/>
      <c r="Q588" s="1"/>
      <c r="R588" s="1"/>
      <c r="S588" s="1"/>
      <c r="T588" s="1"/>
      <c r="U588" s="1"/>
      <c r="V588" s="1"/>
      <c r="W588" s="1"/>
      <c r="X588" s="1"/>
      <c r="Y588" s="1"/>
      <c r="Z588" s="1"/>
    </row>
    <row r="589" spans="1:26" ht="63">
      <c r="A589" s="729" t="s">
        <v>1629</v>
      </c>
      <c r="B589" s="484" t="s">
        <v>1630</v>
      </c>
      <c r="C589" s="502" t="s">
        <v>1631</v>
      </c>
      <c r="D589" s="545">
        <v>0</v>
      </c>
      <c r="E589" s="844" t="s">
        <v>137</v>
      </c>
      <c r="F589" s="826"/>
      <c r="G589" s="826"/>
      <c r="H589" s="110"/>
      <c r="I589" s="110"/>
      <c r="J589" s="714"/>
      <c r="K589" s="1"/>
      <c r="L589" s="1"/>
      <c r="M589" s="1"/>
      <c r="N589" s="1"/>
      <c r="O589" s="1"/>
      <c r="P589" s="1"/>
      <c r="Q589" s="1"/>
      <c r="R589" s="1"/>
      <c r="S589" s="1"/>
      <c r="T589" s="1"/>
      <c r="U589" s="1"/>
      <c r="V589" s="1"/>
      <c r="W589" s="1"/>
      <c r="X589" s="1"/>
      <c r="Y589" s="1"/>
      <c r="Z589" s="1"/>
    </row>
    <row r="590" spans="1:26" ht="45" hidden="1">
      <c r="A590" s="731" t="s">
        <v>1632</v>
      </c>
      <c r="B590" s="308" t="s">
        <v>1633</v>
      </c>
      <c r="C590" s="441"/>
      <c r="D590" s="439"/>
      <c r="E590" s="490"/>
      <c r="F590" s="441"/>
      <c r="G590" s="781"/>
      <c r="H590" s="110"/>
      <c r="I590" s="110"/>
      <c r="J590" s="714"/>
      <c r="K590" s="1"/>
      <c r="L590" s="1"/>
      <c r="M590" s="1"/>
      <c r="N590" s="1"/>
      <c r="O590" s="1"/>
      <c r="P590" s="1"/>
      <c r="Q590" s="1"/>
      <c r="R590" s="1"/>
      <c r="S590" s="1"/>
      <c r="T590" s="1"/>
      <c r="U590" s="1"/>
      <c r="V590" s="1"/>
      <c r="W590" s="1"/>
      <c r="X590" s="1"/>
      <c r="Y590" s="1"/>
      <c r="Z590" s="1"/>
    </row>
    <row r="591" spans="1:26">
      <c r="A591" s="729" t="s">
        <v>1634</v>
      </c>
      <c r="B591" s="1210" t="s">
        <v>1635</v>
      </c>
      <c r="C591" s="1049"/>
      <c r="D591" s="1049"/>
      <c r="E591" s="1049"/>
      <c r="F591" s="1049"/>
      <c r="G591" s="1049"/>
      <c r="H591" s="110">
        <f>SUM(D592)</f>
        <v>0</v>
      </c>
      <c r="I591" s="110">
        <f>COUNT(D592)*2</f>
        <v>2</v>
      </c>
      <c r="J591" s="714"/>
      <c r="K591" s="1"/>
      <c r="L591" s="1"/>
      <c r="M591" s="1"/>
      <c r="N591" s="1"/>
      <c r="O591" s="1"/>
      <c r="P591" s="1"/>
      <c r="Q591" s="1"/>
      <c r="R591" s="1"/>
      <c r="S591" s="1"/>
      <c r="T591" s="1"/>
      <c r="U591" s="1"/>
      <c r="V591" s="1"/>
      <c r="W591" s="1"/>
      <c r="X591" s="1"/>
      <c r="Y591" s="1"/>
      <c r="Z591" s="1"/>
    </row>
    <row r="592" spans="1:26" ht="47.25">
      <c r="A592" s="729" t="s">
        <v>1637</v>
      </c>
      <c r="B592" s="566" t="s">
        <v>1638</v>
      </c>
      <c r="C592" s="342" t="s">
        <v>3173</v>
      </c>
      <c r="D592" s="446">
        <v>0</v>
      </c>
      <c r="E592" s="490" t="s">
        <v>667</v>
      </c>
      <c r="F592" s="441"/>
      <c r="G592" s="781"/>
      <c r="H592" s="110"/>
      <c r="I592" s="110"/>
      <c r="J592" s="714"/>
      <c r="K592" s="1"/>
      <c r="L592" s="1"/>
      <c r="M592" s="1"/>
      <c r="N592" s="1"/>
      <c r="O592" s="1"/>
      <c r="P592" s="1"/>
      <c r="Q592" s="1"/>
      <c r="R592" s="1"/>
      <c r="S592" s="1"/>
      <c r="T592" s="1"/>
      <c r="U592" s="1"/>
      <c r="V592" s="1"/>
      <c r="W592" s="1"/>
      <c r="X592" s="1"/>
      <c r="Y592" s="1"/>
      <c r="Z592" s="1"/>
    </row>
    <row r="593" spans="1:26" ht="47.25" hidden="1">
      <c r="A593" s="731" t="s">
        <v>1640</v>
      </c>
      <c r="B593" s="566" t="s">
        <v>1641</v>
      </c>
      <c r="C593" s="441"/>
      <c r="D593" s="439"/>
      <c r="E593" s="490"/>
      <c r="F593" s="441"/>
      <c r="G593" s="781"/>
      <c r="H593" s="110"/>
      <c r="I593" s="110"/>
      <c r="J593" s="714"/>
      <c r="K593" s="1"/>
      <c r="L593" s="1"/>
      <c r="M593" s="1"/>
      <c r="N593" s="1"/>
      <c r="O593" s="1"/>
      <c r="P593" s="1"/>
      <c r="Q593" s="1"/>
      <c r="R593" s="1"/>
      <c r="S593" s="1"/>
      <c r="T593" s="1"/>
      <c r="U593" s="1"/>
      <c r="V593" s="1"/>
      <c r="W593" s="1"/>
      <c r="X593" s="1"/>
      <c r="Y593" s="1"/>
      <c r="Z593" s="1"/>
    </row>
    <row r="594" spans="1:26" ht="47.25" hidden="1">
      <c r="A594" s="731" t="s">
        <v>1642</v>
      </c>
      <c r="B594" s="566" t="s">
        <v>1643</v>
      </c>
      <c r="C594" s="441"/>
      <c r="D594" s="439"/>
      <c r="E594" s="490"/>
      <c r="F594" s="441"/>
      <c r="G594" s="781"/>
      <c r="H594" s="110"/>
      <c r="I594" s="110"/>
      <c r="J594" s="714"/>
      <c r="K594" s="1"/>
      <c r="L594" s="1"/>
      <c r="M594" s="1"/>
      <c r="N594" s="1"/>
      <c r="O594" s="1"/>
      <c r="P594" s="1"/>
      <c r="Q594" s="1"/>
      <c r="R594" s="1"/>
      <c r="S594" s="1"/>
      <c r="T594" s="1"/>
      <c r="U594" s="1"/>
      <c r="V594" s="1"/>
      <c r="W594" s="1"/>
      <c r="X594" s="1"/>
      <c r="Y594" s="1"/>
      <c r="Z594" s="1"/>
    </row>
    <row r="595" spans="1:26">
      <c r="A595" s="729" t="s">
        <v>1644</v>
      </c>
      <c r="B595" s="1210" t="s">
        <v>1645</v>
      </c>
      <c r="C595" s="1049"/>
      <c r="D595" s="1049"/>
      <c r="E595" s="1049"/>
      <c r="F595" s="1049"/>
      <c r="G595" s="1049"/>
      <c r="H595" s="110">
        <f>SUM(D596:D599)</f>
        <v>0</v>
      </c>
      <c r="I595" s="110">
        <f>COUNT(D596:D599)*2</f>
        <v>6</v>
      </c>
      <c r="J595" s="714"/>
      <c r="K595" s="1"/>
      <c r="L595" s="1"/>
      <c r="M595" s="1"/>
      <c r="N595" s="1"/>
      <c r="O595" s="1"/>
      <c r="P595" s="1"/>
      <c r="Q595" s="1"/>
      <c r="R595" s="1"/>
      <c r="S595" s="1"/>
      <c r="T595" s="1"/>
      <c r="U595" s="1"/>
      <c r="V595" s="1"/>
      <c r="W595" s="1"/>
      <c r="X595" s="1"/>
      <c r="Y595" s="1"/>
      <c r="Z595" s="1"/>
    </row>
    <row r="596" spans="1:26" ht="75">
      <c r="A596" s="704" t="s">
        <v>1647</v>
      </c>
      <c r="B596" s="566" t="s">
        <v>1648</v>
      </c>
      <c r="C596" s="487" t="s">
        <v>1650</v>
      </c>
      <c r="D596" s="446">
        <v>0</v>
      </c>
      <c r="E596" s="490" t="s">
        <v>137</v>
      </c>
      <c r="F596" s="441"/>
      <c r="G596" s="781"/>
      <c r="H596" s="110"/>
      <c r="I596" s="110"/>
      <c r="J596" s="714"/>
      <c r="K596" s="1"/>
      <c r="L596" s="1"/>
      <c r="M596" s="1"/>
      <c r="N596" s="1"/>
      <c r="O596" s="1"/>
      <c r="P596" s="1"/>
      <c r="Q596" s="1"/>
      <c r="R596" s="1"/>
      <c r="S596" s="1"/>
      <c r="T596" s="1"/>
      <c r="U596" s="1"/>
      <c r="V596" s="1"/>
      <c r="W596" s="1"/>
      <c r="X596" s="1"/>
      <c r="Y596" s="1"/>
      <c r="Z596" s="1"/>
    </row>
    <row r="597" spans="1:26" ht="63" hidden="1">
      <c r="A597" s="727" t="s">
        <v>1653</v>
      </c>
      <c r="B597" s="566" t="s">
        <v>1654</v>
      </c>
      <c r="C597" s="441"/>
      <c r="D597" s="446"/>
      <c r="E597" s="490"/>
      <c r="F597" s="441"/>
      <c r="G597" s="781"/>
      <c r="H597" s="110"/>
      <c r="I597" s="110"/>
      <c r="J597" s="714"/>
      <c r="K597" s="1"/>
      <c r="L597" s="1"/>
      <c r="M597" s="1"/>
      <c r="N597" s="1"/>
      <c r="O597" s="1"/>
      <c r="P597" s="1"/>
      <c r="Q597" s="1"/>
      <c r="R597" s="1"/>
      <c r="S597" s="1"/>
      <c r="T597" s="1"/>
      <c r="U597" s="1"/>
      <c r="V597" s="1"/>
      <c r="W597" s="1"/>
      <c r="X597" s="1"/>
      <c r="Y597" s="1"/>
      <c r="Z597" s="1"/>
    </row>
    <row r="598" spans="1:26" ht="63">
      <c r="A598" s="704" t="s">
        <v>1658</v>
      </c>
      <c r="B598" s="437" t="s">
        <v>1659</v>
      </c>
      <c r="C598" s="566" t="s">
        <v>1660</v>
      </c>
      <c r="D598" s="446">
        <v>0</v>
      </c>
      <c r="E598" s="490" t="s">
        <v>137</v>
      </c>
      <c r="F598" s="441"/>
      <c r="G598" s="781"/>
      <c r="H598" s="110"/>
      <c r="I598" s="110"/>
      <c r="J598" s="714"/>
      <c r="K598" s="1"/>
      <c r="L598" s="1"/>
      <c r="M598" s="1"/>
      <c r="N598" s="1"/>
      <c r="O598" s="1"/>
      <c r="P598" s="1"/>
      <c r="Q598" s="1"/>
      <c r="R598" s="1"/>
      <c r="S598" s="1"/>
      <c r="T598" s="1"/>
      <c r="U598" s="1"/>
      <c r="V598" s="1"/>
      <c r="W598" s="1"/>
      <c r="X598" s="1"/>
      <c r="Y598" s="1"/>
      <c r="Z598" s="1"/>
    </row>
    <row r="599" spans="1:26" ht="47.25">
      <c r="A599" s="704"/>
      <c r="B599" s="441"/>
      <c r="C599" s="566" t="s">
        <v>1662</v>
      </c>
      <c r="D599" s="446">
        <v>0</v>
      </c>
      <c r="E599" s="490" t="s">
        <v>350</v>
      </c>
      <c r="F599" s="441"/>
      <c r="G599" s="781"/>
      <c r="H599" s="110"/>
      <c r="I599" s="110"/>
      <c r="J599" s="714"/>
      <c r="K599" s="1"/>
      <c r="L599" s="1"/>
      <c r="M599" s="1"/>
      <c r="N599" s="1"/>
      <c r="O599" s="1"/>
      <c r="P599" s="1"/>
      <c r="Q599" s="1"/>
      <c r="R599" s="1"/>
      <c r="S599" s="1"/>
      <c r="T599" s="1"/>
      <c r="U599" s="1"/>
      <c r="V599" s="1"/>
      <c r="W599" s="1"/>
      <c r="X599" s="1"/>
      <c r="Y599" s="1"/>
      <c r="Z599" s="1"/>
    </row>
    <row r="600" spans="1:26">
      <c r="A600" s="729" t="s">
        <v>1663</v>
      </c>
      <c r="B600" s="1210" t="s">
        <v>1664</v>
      </c>
      <c r="C600" s="1049"/>
      <c r="D600" s="1049"/>
      <c r="E600" s="1049"/>
      <c r="F600" s="1049"/>
      <c r="G600" s="1049"/>
      <c r="H600" s="110">
        <f>SUM(D601:D618)</f>
        <v>0</v>
      </c>
      <c r="I600" s="110">
        <f>COUNT(D601:D618)*2</f>
        <v>36</v>
      </c>
      <c r="J600" s="714"/>
      <c r="K600" s="1"/>
      <c r="L600" s="1"/>
      <c r="M600" s="1"/>
      <c r="N600" s="1"/>
      <c r="O600" s="1"/>
      <c r="P600" s="1"/>
      <c r="Q600" s="1"/>
      <c r="R600" s="1"/>
      <c r="S600" s="1"/>
      <c r="T600" s="1"/>
      <c r="U600" s="1"/>
      <c r="V600" s="1"/>
      <c r="W600" s="1"/>
      <c r="X600" s="1"/>
      <c r="Y600" s="1"/>
      <c r="Z600" s="1"/>
    </row>
    <row r="601" spans="1:26" ht="47.25">
      <c r="A601" s="704" t="s">
        <v>1665</v>
      </c>
      <c r="B601" s="566" t="s">
        <v>1666</v>
      </c>
      <c r="C601" s="308" t="s">
        <v>1667</v>
      </c>
      <c r="D601" s="446">
        <v>0</v>
      </c>
      <c r="E601" s="490" t="s">
        <v>667</v>
      </c>
      <c r="F601" s="441"/>
      <c r="G601" s="781"/>
      <c r="H601" s="110"/>
      <c r="I601" s="110"/>
      <c r="J601" s="714"/>
      <c r="K601" s="1"/>
      <c r="L601" s="1"/>
      <c r="M601" s="1"/>
      <c r="N601" s="1"/>
      <c r="O601" s="1"/>
      <c r="P601" s="1"/>
      <c r="Q601" s="1"/>
      <c r="R601" s="1"/>
      <c r="S601" s="1"/>
      <c r="T601" s="1"/>
      <c r="U601" s="1"/>
      <c r="V601" s="1"/>
      <c r="W601" s="1"/>
      <c r="X601" s="1"/>
      <c r="Y601" s="1"/>
      <c r="Z601" s="1"/>
    </row>
    <row r="602" spans="1:26" ht="30">
      <c r="A602" s="726"/>
      <c r="B602" s="566"/>
      <c r="C602" s="489" t="s">
        <v>1668</v>
      </c>
      <c r="D602" s="446">
        <v>0</v>
      </c>
      <c r="E602" s="490" t="s">
        <v>262</v>
      </c>
      <c r="F602" s="441"/>
      <c r="G602" s="781"/>
      <c r="H602" s="110"/>
      <c r="I602" s="110"/>
      <c r="J602" s="714"/>
      <c r="K602" s="1"/>
      <c r="L602" s="1"/>
      <c r="M602" s="1"/>
      <c r="N602" s="1"/>
      <c r="O602" s="1"/>
      <c r="P602" s="1"/>
      <c r="Q602" s="1"/>
      <c r="R602" s="1"/>
      <c r="S602" s="1"/>
      <c r="T602" s="1"/>
      <c r="U602" s="1"/>
      <c r="V602" s="1"/>
      <c r="W602" s="1"/>
      <c r="X602" s="1"/>
      <c r="Y602" s="1"/>
      <c r="Z602" s="1"/>
    </row>
    <row r="603" spans="1:26" ht="63">
      <c r="A603" s="704" t="s">
        <v>1670</v>
      </c>
      <c r="B603" s="566" t="s">
        <v>1671</v>
      </c>
      <c r="C603" s="342" t="s">
        <v>3180</v>
      </c>
      <c r="D603" s="446">
        <v>0</v>
      </c>
      <c r="E603" s="490" t="s">
        <v>667</v>
      </c>
      <c r="F603" s="441"/>
      <c r="G603" s="781"/>
      <c r="H603" s="110"/>
      <c r="I603" s="110"/>
      <c r="J603" s="714"/>
      <c r="K603" s="1"/>
      <c r="L603" s="1"/>
      <c r="M603" s="1"/>
      <c r="N603" s="1"/>
      <c r="O603" s="1"/>
      <c r="P603" s="1"/>
      <c r="Q603" s="1"/>
      <c r="R603" s="1"/>
      <c r="S603" s="1"/>
      <c r="T603" s="1"/>
      <c r="U603" s="1"/>
      <c r="V603" s="1"/>
      <c r="W603" s="1"/>
      <c r="X603" s="1"/>
      <c r="Y603" s="1"/>
      <c r="Z603" s="1"/>
    </row>
    <row r="604" spans="1:26" ht="45">
      <c r="A604" s="704"/>
      <c r="B604" s="566"/>
      <c r="C604" s="342" t="s">
        <v>3182</v>
      </c>
      <c r="D604" s="446">
        <v>0</v>
      </c>
      <c r="E604" s="490" t="s">
        <v>667</v>
      </c>
      <c r="F604" s="441"/>
      <c r="G604" s="781"/>
      <c r="H604" s="110"/>
      <c r="I604" s="110"/>
      <c r="J604" s="714"/>
      <c r="K604" s="1"/>
      <c r="L604" s="1"/>
      <c r="M604" s="1"/>
      <c r="N604" s="1"/>
      <c r="O604" s="1"/>
      <c r="P604" s="1"/>
      <c r="Q604" s="1"/>
      <c r="R604" s="1"/>
      <c r="S604" s="1"/>
      <c r="T604" s="1"/>
      <c r="U604" s="1"/>
      <c r="V604" s="1"/>
      <c r="W604" s="1"/>
      <c r="X604" s="1"/>
      <c r="Y604" s="1"/>
      <c r="Z604" s="1"/>
    </row>
    <row r="605" spans="1:26" ht="60">
      <c r="A605" s="704"/>
      <c r="B605" s="566"/>
      <c r="C605" s="342" t="s">
        <v>3183</v>
      </c>
      <c r="D605" s="446">
        <v>0</v>
      </c>
      <c r="E605" s="490" t="s">
        <v>667</v>
      </c>
      <c r="F605" s="441"/>
      <c r="G605" s="781"/>
      <c r="H605" s="110"/>
      <c r="I605" s="110"/>
      <c r="J605" s="714"/>
      <c r="K605" s="1"/>
      <c r="L605" s="1"/>
      <c r="M605" s="1"/>
      <c r="N605" s="1"/>
      <c r="O605" s="1"/>
      <c r="P605" s="1"/>
      <c r="Q605" s="1"/>
      <c r="R605" s="1"/>
      <c r="S605" s="1"/>
      <c r="T605" s="1"/>
      <c r="U605" s="1"/>
      <c r="V605" s="1"/>
      <c r="W605" s="1"/>
      <c r="X605" s="1"/>
      <c r="Y605" s="1"/>
      <c r="Z605" s="1"/>
    </row>
    <row r="606" spans="1:26" ht="45">
      <c r="A606" s="704"/>
      <c r="B606" s="566"/>
      <c r="C606" s="342" t="s">
        <v>3184</v>
      </c>
      <c r="D606" s="446">
        <v>0</v>
      </c>
      <c r="E606" s="490" t="s">
        <v>667</v>
      </c>
      <c r="F606" s="441"/>
      <c r="G606" s="781"/>
      <c r="H606" s="110"/>
      <c r="I606" s="110"/>
      <c r="J606" s="714"/>
      <c r="K606" s="1"/>
      <c r="L606" s="1"/>
      <c r="M606" s="1"/>
      <c r="N606" s="1"/>
      <c r="O606" s="1"/>
      <c r="P606" s="1"/>
      <c r="Q606" s="1"/>
      <c r="R606" s="1"/>
      <c r="S606" s="1"/>
      <c r="T606" s="1"/>
      <c r="U606" s="1"/>
      <c r="V606" s="1"/>
      <c r="W606" s="1"/>
      <c r="X606" s="1"/>
      <c r="Y606" s="1"/>
      <c r="Z606" s="1"/>
    </row>
    <row r="607" spans="1:26" ht="30">
      <c r="A607" s="704"/>
      <c r="B607" s="566"/>
      <c r="C607" s="342" t="s">
        <v>3185</v>
      </c>
      <c r="D607" s="446">
        <v>0</v>
      </c>
      <c r="E607" s="490" t="s">
        <v>667</v>
      </c>
      <c r="F607" s="441"/>
      <c r="G607" s="781"/>
      <c r="H607" s="110"/>
      <c r="I607" s="110"/>
      <c r="J607" s="714"/>
      <c r="K607" s="1"/>
      <c r="L607" s="1"/>
      <c r="M607" s="1"/>
      <c r="N607" s="1"/>
      <c r="O607" s="1"/>
      <c r="P607" s="1"/>
      <c r="Q607" s="1"/>
      <c r="R607" s="1"/>
      <c r="S607" s="1"/>
      <c r="T607" s="1"/>
      <c r="U607" s="1"/>
      <c r="V607" s="1"/>
      <c r="W607" s="1"/>
      <c r="X607" s="1"/>
      <c r="Y607" s="1"/>
      <c r="Z607" s="1"/>
    </row>
    <row r="608" spans="1:26" ht="45">
      <c r="A608" s="704"/>
      <c r="B608" s="566"/>
      <c r="C608" s="342" t="s">
        <v>3186</v>
      </c>
      <c r="D608" s="446">
        <v>0</v>
      </c>
      <c r="E608" s="490" t="s">
        <v>667</v>
      </c>
      <c r="F608" s="441"/>
      <c r="G608" s="781"/>
      <c r="H608" s="110"/>
      <c r="I608" s="110"/>
      <c r="J608" s="714"/>
      <c r="K608" s="1"/>
      <c r="L608" s="1"/>
      <c r="M608" s="1"/>
      <c r="N608" s="1"/>
      <c r="O608" s="1"/>
      <c r="P608" s="1"/>
      <c r="Q608" s="1"/>
      <c r="R608" s="1"/>
      <c r="S608" s="1"/>
      <c r="T608" s="1"/>
      <c r="U608" s="1"/>
      <c r="V608" s="1"/>
      <c r="W608" s="1"/>
      <c r="X608" s="1"/>
      <c r="Y608" s="1"/>
      <c r="Z608" s="1"/>
    </row>
    <row r="609" spans="1:26" ht="45">
      <c r="A609" s="704"/>
      <c r="B609" s="566"/>
      <c r="C609" s="342" t="s">
        <v>3187</v>
      </c>
      <c r="D609" s="446">
        <v>0</v>
      </c>
      <c r="E609" s="490" t="s">
        <v>667</v>
      </c>
      <c r="F609" s="441"/>
      <c r="G609" s="781"/>
      <c r="H609" s="110"/>
      <c r="I609" s="110"/>
      <c r="J609" s="714"/>
      <c r="K609" s="1"/>
      <c r="L609" s="1"/>
      <c r="M609" s="1"/>
      <c r="N609" s="1"/>
      <c r="O609" s="1"/>
      <c r="P609" s="1"/>
      <c r="Q609" s="1"/>
      <c r="R609" s="1"/>
      <c r="S609" s="1"/>
      <c r="T609" s="1"/>
      <c r="U609" s="1"/>
      <c r="V609" s="1"/>
      <c r="W609" s="1"/>
      <c r="X609" s="1"/>
      <c r="Y609" s="1"/>
      <c r="Z609" s="1"/>
    </row>
    <row r="610" spans="1:26" ht="45">
      <c r="A610" s="704"/>
      <c r="B610" s="566"/>
      <c r="C610" s="342" t="s">
        <v>3188</v>
      </c>
      <c r="D610" s="446">
        <v>0</v>
      </c>
      <c r="E610" s="490" t="s">
        <v>667</v>
      </c>
      <c r="F610" s="441"/>
      <c r="G610" s="781"/>
      <c r="H610" s="110"/>
      <c r="I610" s="110"/>
      <c r="J610" s="714"/>
      <c r="K610" s="1"/>
      <c r="L610" s="1"/>
      <c r="M610" s="1"/>
      <c r="N610" s="1"/>
      <c r="O610" s="1"/>
      <c r="P610" s="1"/>
      <c r="Q610" s="1"/>
      <c r="R610" s="1"/>
      <c r="S610" s="1"/>
      <c r="T610" s="1"/>
      <c r="U610" s="1"/>
      <c r="V610" s="1"/>
      <c r="W610" s="1"/>
      <c r="X610" s="1"/>
      <c r="Y610" s="1"/>
      <c r="Z610" s="1"/>
    </row>
    <row r="611" spans="1:26" ht="30">
      <c r="A611" s="704"/>
      <c r="B611" s="566"/>
      <c r="C611" s="342" t="s">
        <v>3189</v>
      </c>
      <c r="D611" s="446">
        <v>0</v>
      </c>
      <c r="E611" s="490" t="s">
        <v>667</v>
      </c>
      <c r="F611" s="441" t="s">
        <v>3190</v>
      </c>
      <c r="G611" s="781"/>
      <c r="H611" s="110"/>
      <c r="I611" s="110"/>
      <c r="J611" s="714"/>
      <c r="K611" s="1"/>
      <c r="L611" s="1"/>
      <c r="M611" s="1"/>
      <c r="N611" s="1"/>
      <c r="O611" s="1"/>
      <c r="P611" s="1"/>
      <c r="Q611" s="1"/>
      <c r="R611" s="1"/>
      <c r="S611" s="1"/>
      <c r="T611" s="1"/>
      <c r="U611" s="1"/>
      <c r="V611" s="1"/>
      <c r="W611" s="1"/>
      <c r="X611" s="1"/>
      <c r="Y611" s="1"/>
      <c r="Z611" s="1"/>
    </row>
    <row r="612" spans="1:26" ht="45">
      <c r="A612" s="704"/>
      <c r="B612" s="566"/>
      <c r="C612" s="342" t="s">
        <v>3191</v>
      </c>
      <c r="D612" s="446">
        <v>0</v>
      </c>
      <c r="E612" s="490" t="s">
        <v>667</v>
      </c>
      <c r="F612" s="441"/>
      <c r="G612" s="781"/>
      <c r="H612" s="110"/>
      <c r="I612" s="110"/>
      <c r="J612" s="714"/>
      <c r="K612" s="1"/>
      <c r="L612" s="1"/>
      <c r="M612" s="1"/>
      <c r="N612" s="1"/>
      <c r="O612" s="1"/>
      <c r="P612" s="1"/>
      <c r="Q612" s="1"/>
      <c r="R612" s="1"/>
      <c r="S612" s="1"/>
      <c r="T612" s="1"/>
      <c r="U612" s="1"/>
      <c r="V612" s="1"/>
      <c r="W612" s="1"/>
      <c r="X612" s="1"/>
      <c r="Y612" s="1"/>
      <c r="Z612" s="1"/>
    </row>
    <row r="613" spans="1:26" ht="45">
      <c r="A613" s="704"/>
      <c r="B613" s="566"/>
      <c r="C613" s="342" t="s">
        <v>3192</v>
      </c>
      <c r="D613" s="446">
        <v>0</v>
      </c>
      <c r="E613" s="490" t="s">
        <v>667</v>
      </c>
      <c r="F613" s="441"/>
      <c r="G613" s="781"/>
      <c r="H613" s="110"/>
      <c r="I613" s="110"/>
      <c r="J613" s="714"/>
      <c r="K613" s="1"/>
      <c r="L613" s="1"/>
      <c r="M613" s="1"/>
      <c r="N613" s="1"/>
      <c r="O613" s="1"/>
      <c r="P613" s="1"/>
      <c r="Q613" s="1"/>
      <c r="R613" s="1"/>
      <c r="S613" s="1"/>
      <c r="T613" s="1"/>
      <c r="U613" s="1"/>
      <c r="V613" s="1"/>
      <c r="W613" s="1"/>
      <c r="X613" s="1"/>
      <c r="Y613" s="1"/>
      <c r="Z613" s="1"/>
    </row>
    <row r="614" spans="1:26" ht="45">
      <c r="A614" s="704"/>
      <c r="B614" s="566"/>
      <c r="C614" s="342" t="s">
        <v>3193</v>
      </c>
      <c r="D614" s="446">
        <v>0</v>
      </c>
      <c r="E614" s="490" t="s">
        <v>667</v>
      </c>
      <c r="F614" s="441"/>
      <c r="G614" s="781"/>
      <c r="H614" s="110"/>
      <c r="I614" s="110"/>
      <c r="J614" s="714"/>
      <c r="K614" s="1"/>
      <c r="L614" s="1"/>
      <c r="M614" s="1"/>
      <c r="N614" s="1"/>
      <c r="O614" s="1"/>
      <c r="P614" s="1"/>
      <c r="Q614" s="1"/>
      <c r="R614" s="1"/>
      <c r="S614" s="1"/>
      <c r="T614" s="1"/>
      <c r="U614" s="1"/>
      <c r="V614" s="1"/>
      <c r="W614" s="1"/>
      <c r="X614" s="1"/>
      <c r="Y614" s="1"/>
      <c r="Z614" s="1"/>
    </row>
    <row r="615" spans="1:26" ht="45">
      <c r="A615" s="704"/>
      <c r="B615" s="566"/>
      <c r="C615" s="342" t="s">
        <v>3194</v>
      </c>
      <c r="D615" s="446">
        <v>0</v>
      </c>
      <c r="E615" s="490" t="s">
        <v>667</v>
      </c>
      <c r="F615" s="441"/>
      <c r="G615" s="781"/>
      <c r="H615" s="110"/>
      <c r="I615" s="110"/>
      <c r="J615" s="714"/>
      <c r="K615" s="1"/>
      <c r="L615" s="1"/>
      <c r="M615" s="1"/>
      <c r="N615" s="1"/>
      <c r="O615" s="1"/>
      <c r="P615" s="1"/>
      <c r="Q615" s="1"/>
      <c r="R615" s="1"/>
      <c r="S615" s="1"/>
      <c r="T615" s="1"/>
      <c r="U615" s="1"/>
      <c r="V615" s="1"/>
      <c r="W615" s="1"/>
      <c r="X615" s="1"/>
      <c r="Y615" s="1"/>
      <c r="Z615" s="1"/>
    </row>
    <row r="616" spans="1:26" ht="30">
      <c r="A616" s="704"/>
      <c r="B616" s="566"/>
      <c r="C616" s="342" t="s">
        <v>3196</v>
      </c>
      <c r="D616" s="446">
        <v>0</v>
      </c>
      <c r="E616" s="490" t="s">
        <v>667</v>
      </c>
      <c r="F616" s="441"/>
      <c r="G616" s="781"/>
      <c r="H616" s="110"/>
      <c r="I616" s="110"/>
      <c r="J616" s="714"/>
      <c r="K616" s="1"/>
      <c r="L616" s="1"/>
      <c r="M616" s="1"/>
      <c r="N616" s="1"/>
      <c r="O616" s="1"/>
      <c r="P616" s="1"/>
      <c r="Q616" s="1"/>
      <c r="R616" s="1"/>
      <c r="S616" s="1"/>
      <c r="T616" s="1"/>
      <c r="U616" s="1"/>
      <c r="V616" s="1"/>
      <c r="W616" s="1"/>
      <c r="X616" s="1"/>
      <c r="Y616" s="1"/>
      <c r="Z616" s="1"/>
    </row>
    <row r="617" spans="1:26" ht="47.25">
      <c r="A617" s="704" t="s">
        <v>1691</v>
      </c>
      <c r="B617" s="566" t="s">
        <v>1692</v>
      </c>
      <c r="C617" s="342" t="s">
        <v>2596</v>
      </c>
      <c r="D617" s="446">
        <v>0</v>
      </c>
      <c r="E617" s="490" t="s">
        <v>137</v>
      </c>
      <c r="F617" s="441"/>
      <c r="G617" s="781"/>
      <c r="H617" s="110"/>
      <c r="I617" s="110"/>
      <c r="J617" s="714"/>
      <c r="K617" s="1"/>
      <c r="L617" s="1"/>
      <c r="M617" s="1"/>
      <c r="N617" s="1"/>
      <c r="O617" s="1"/>
      <c r="P617" s="1"/>
      <c r="Q617" s="1"/>
      <c r="R617" s="1"/>
      <c r="S617" s="1"/>
      <c r="T617" s="1"/>
      <c r="U617" s="1"/>
      <c r="V617" s="1"/>
      <c r="W617" s="1"/>
      <c r="X617" s="1"/>
      <c r="Y617" s="1"/>
      <c r="Z617" s="1"/>
    </row>
    <row r="618" spans="1:26" ht="31.5">
      <c r="A618" s="704" t="s">
        <v>1695</v>
      </c>
      <c r="B618" s="566" t="s">
        <v>1696</v>
      </c>
      <c r="C618" s="342" t="s">
        <v>1697</v>
      </c>
      <c r="D618" s="446">
        <v>0</v>
      </c>
      <c r="E618" s="490" t="s">
        <v>183</v>
      </c>
      <c r="F618" s="308" t="s">
        <v>3198</v>
      </c>
      <c r="G618" s="781"/>
      <c r="H618" s="110"/>
      <c r="I618" s="110"/>
      <c r="J618" s="714"/>
      <c r="K618" s="1"/>
      <c r="L618" s="1"/>
      <c r="M618" s="1"/>
      <c r="N618" s="1"/>
      <c r="O618" s="1"/>
      <c r="P618" s="1"/>
      <c r="Q618" s="1"/>
      <c r="R618" s="1"/>
      <c r="S618" s="1"/>
      <c r="T618" s="1"/>
      <c r="U618" s="1"/>
      <c r="V618" s="1"/>
      <c r="W618" s="1"/>
      <c r="X618" s="1"/>
      <c r="Y618" s="1"/>
      <c r="Z618" s="1"/>
    </row>
    <row r="619" spans="1:26">
      <c r="A619" s="729" t="s">
        <v>1699</v>
      </c>
      <c r="B619" s="1210" t="s">
        <v>1700</v>
      </c>
      <c r="C619" s="1049"/>
      <c r="D619" s="1049"/>
      <c r="E619" s="1049"/>
      <c r="F619" s="1049"/>
      <c r="G619" s="1049"/>
      <c r="H619" s="110">
        <f>SUM(D620:D622)</f>
        <v>0</v>
      </c>
      <c r="I619" s="110">
        <f>COUNT(D620:D622)*2</f>
        <v>6</v>
      </c>
      <c r="J619" s="714"/>
      <c r="K619" s="1"/>
      <c r="L619" s="1"/>
      <c r="M619" s="1"/>
      <c r="N619" s="1"/>
      <c r="O619" s="1"/>
      <c r="P619" s="1"/>
      <c r="Q619" s="1"/>
      <c r="R619" s="1"/>
      <c r="S619" s="1"/>
      <c r="T619" s="1"/>
      <c r="U619" s="1"/>
      <c r="V619" s="1"/>
      <c r="W619" s="1"/>
      <c r="X619" s="1"/>
      <c r="Y619" s="1"/>
      <c r="Z619" s="1"/>
    </row>
    <row r="620" spans="1:26" ht="31.5">
      <c r="A620" s="704" t="s">
        <v>1701</v>
      </c>
      <c r="B620" s="566" t="s">
        <v>1702</v>
      </c>
      <c r="C620" s="342" t="s">
        <v>1703</v>
      </c>
      <c r="D620" s="446">
        <v>0</v>
      </c>
      <c r="E620" s="490" t="s">
        <v>137</v>
      </c>
      <c r="F620" s="441"/>
      <c r="G620" s="781"/>
      <c r="H620" s="110"/>
      <c r="I620" s="110"/>
      <c r="J620" s="714"/>
      <c r="K620" s="1"/>
      <c r="L620" s="1"/>
      <c r="M620" s="1"/>
      <c r="N620" s="1"/>
      <c r="O620" s="1"/>
      <c r="P620" s="1"/>
      <c r="Q620" s="1"/>
      <c r="R620" s="1"/>
      <c r="S620" s="1"/>
      <c r="T620" s="1"/>
      <c r="U620" s="1"/>
      <c r="V620" s="1"/>
      <c r="W620" s="1"/>
      <c r="X620" s="1"/>
      <c r="Y620" s="1"/>
      <c r="Z620" s="1"/>
    </row>
    <row r="621" spans="1:26" ht="47.25">
      <c r="A621" s="704" t="s">
        <v>1705</v>
      </c>
      <c r="B621" s="566" t="s">
        <v>1706</v>
      </c>
      <c r="C621" s="487" t="s">
        <v>1707</v>
      </c>
      <c r="D621" s="446">
        <v>0</v>
      </c>
      <c r="E621" s="490" t="s">
        <v>137</v>
      </c>
      <c r="F621" s="441"/>
      <c r="G621" s="781"/>
      <c r="H621" s="110"/>
      <c r="I621" s="110"/>
      <c r="J621" s="714"/>
      <c r="K621" s="1"/>
      <c r="L621" s="1"/>
      <c r="M621" s="1"/>
      <c r="N621" s="1"/>
      <c r="O621" s="1"/>
      <c r="P621" s="1"/>
      <c r="Q621" s="1"/>
      <c r="R621" s="1"/>
      <c r="S621" s="1"/>
      <c r="T621" s="1"/>
      <c r="U621" s="1"/>
      <c r="V621" s="1"/>
      <c r="W621" s="1"/>
      <c r="X621" s="1"/>
      <c r="Y621" s="1"/>
      <c r="Z621" s="1"/>
    </row>
    <row r="622" spans="1:26" ht="47.25">
      <c r="A622" s="704" t="s">
        <v>1708</v>
      </c>
      <c r="B622" s="566" t="s">
        <v>1709</v>
      </c>
      <c r="C622" s="489" t="s">
        <v>1710</v>
      </c>
      <c r="D622" s="446">
        <v>0</v>
      </c>
      <c r="E622" s="490" t="s">
        <v>137</v>
      </c>
      <c r="F622" s="441"/>
      <c r="G622" s="781"/>
      <c r="H622" s="110"/>
      <c r="I622" s="110"/>
      <c r="J622" s="714"/>
      <c r="K622" s="1"/>
      <c r="L622" s="1"/>
      <c r="M622" s="1"/>
      <c r="N622" s="1"/>
      <c r="O622" s="1"/>
      <c r="P622" s="1"/>
      <c r="Q622" s="1"/>
      <c r="R622" s="1"/>
      <c r="S622" s="1"/>
      <c r="T622" s="1"/>
      <c r="U622" s="1"/>
      <c r="V622" s="1"/>
      <c r="W622" s="1"/>
      <c r="X622" s="1"/>
      <c r="Y622" s="1"/>
      <c r="Z622" s="1"/>
    </row>
    <row r="623" spans="1:26">
      <c r="A623" s="729" t="s">
        <v>1711</v>
      </c>
      <c r="B623" s="1048" t="s">
        <v>1712</v>
      </c>
      <c r="C623" s="1049"/>
      <c r="D623" s="1049"/>
      <c r="E623" s="1049"/>
      <c r="F623" s="1049"/>
      <c r="G623" s="1049"/>
      <c r="H623" s="110">
        <f>SUM(D624:D629)</f>
        <v>0</v>
      </c>
      <c r="I623" s="110">
        <f>COUNT(D624:D629)*2</f>
        <v>12</v>
      </c>
      <c r="J623" s="714"/>
      <c r="K623" s="1"/>
      <c r="L623" s="1"/>
      <c r="M623" s="1"/>
      <c r="N623" s="1"/>
      <c r="O623" s="1"/>
      <c r="P623" s="1"/>
      <c r="Q623" s="1"/>
      <c r="R623" s="1"/>
      <c r="S623" s="1"/>
      <c r="T623" s="1"/>
      <c r="U623" s="1"/>
      <c r="V623" s="1"/>
      <c r="W623" s="1"/>
      <c r="X623" s="1"/>
      <c r="Y623" s="1"/>
      <c r="Z623" s="1"/>
    </row>
    <row r="624" spans="1:26" ht="47.25">
      <c r="A624" s="704" t="s">
        <v>1715</v>
      </c>
      <c r="B624" s="484" t="s">
        <v>1716</v>
      </c>
      <c r="C624" s="487" t="s">
        <v>1717</v>
      </c>
      <c r="D624" s="446">
        <v>0</v>
      </c>
      <c r="E624" s="490" t="s">
        <v>780</v>
      </c>
      <c r="F624" s="441"/>
      <c r="G624" s="781"/>
      <c r="H624" s="110"/>
      <c r="I624" s="110"/>
      <c r="J624" s="714"/>
      <c r="K624" s="1"/>
      <c r="L624" s="1"/>
      <c r="M624" s="1"/>
      <c r="N624" s="1"/>
      <c r="O624" s="1"/>
      <c r="P624" s="1"/>
      <c r="Q624" s="1"/>
      <c r="R624" s="1"/>
      <c r="S624" s="1"/>
      <c r="T624" s="1"/>
      <c r="U624" s="1"/>
      <c r="V624" s="1"/>
      <c r="W624" s="1"/>
      <c r="X624" s="1"/>
      <c r="Y624" s="1"/>
      <c r="Z624" s="1"/>
    </row>
    <row r="625" spans="1:26" ht="47.25">
      <c r="A625" s="704" t="s">
        <v>1718</v>
      </c>
      <c r="B625" s="484" t="s">
        <v>1719</v>
      </c>
      <c r="C625" s="487" t="s">
        <v>1720</v>
      </c>
      <c r="D625" s="446">
        <v>0</v>
      </c>
      <c r="E625" s="490" t="s">
        <v>780</v>
      </c>
      <c r="F625" s="441"/>
      <c r="G625" s="781"/>
      <c r="H625" s="110"/>
      <c r="I625" s="110"/>
      <c r="J625" s="714"/>
      <c r="K625" s="1"/>
      <c r="L625" s="1"/>
      <c r="M625" s="1"/>
      <c r="N625" s="1"/>
      <c r="O625" s="1"/>
      <c r="P625" s="1"/>
      <c r="Q625" s="1"/>
      <c r="R625" s="1"/>
      <c r="S625" s="1"/>
      <c r="T625" s="1"/>
      <c r="U625" s="1"/>
      <c r="V625" s="1"/>
      <c r="W625" s="1"/>
      <c r="X625" s="1"/>
      <c r="Y625" s="1"/>
      <c r="Z625" s="1"/>
    </row>
    <row r="626" spans="1:26" ht="30">
      <c r="A626" s="704"/>
      <c r="B626" s="484"/>
      <c r="C626" s="487" t="s">
        <v>1875</v>
      </c>
      <c r="D626" s="446">
        <v>0</v>
      </c>
      <c r="E626" s="490" t="s">
        <v>780</v>
      </c>
      <c r="F626" s="441"/>
      <c r="G626" s="781"/>
      <c r="H626" s="110"/>
      <c r="I626" s="110"/>
      <c r="J626" s="714"/>
      <c r="K626" s="1"/>
      <c r="L626" s="1"/>
      <c r="M626" s="1"/>
      <c r="N626" s="1"/>
      <c r="O626" s="1"/>
      <c r="P626" s="1"/>
      <c r="Q626" s="1"/>
      <c r="R626" s="1"/>
      <c r="S626" s="1"/>
      <c r="T626" s="1"/>
      <c r="U626" s="1"/>
      <c r="V626" s="1"/>
      <c r="W626" s="1"/>
      <c r="X626" s="1"/>
      <c r="Y626" s="1"/>
      <c r="Z626" s="1"/>
    </row>
    <row r="627" spans="1:26" ht="63">
      <c r="A627" s="704" t="s">
        <v>1722</v>
      </c>
      <c r="B627" s="496" t="s">
        <v>1723</v>
      </c>
      <c r="C627" s="308" t="s">
        <v>1724</v>
      </c>
      <c r="D627" s="446">
        <v>0</v>
      </c>
      <c r="E627" s="490" t="s">
        <v>780</v>
      </c>
      <c r="F627" s="441"/>
      <c r="G627" s="781"/>
      <c r="H627" s="110"/>
      <c r="I627" s="110"/>
      <c r="J627" s="714"/>
      <c r="K627" s="1"/>
      <c r="L627" s="1"/>
      <c r="M627" s="1"/>
      <c r="N627" s="1"/>
      <c r="O627" s="1"/>
      <c r="P627" s="1"/>
      <c r="Q627" s="1"/>
      <c r="R627" s="1"/>
      <c r="S627" s="1"/>
      <c r="T627" s="1"/>
      <c r="U627" s="1"/>
      <c r="V627" s="1"/>
      <c r="W627" s="1"/>
      <c r="X627" s="1"/>
      <c r="Y627" s="1"/>
      <c r="Z627" s="1"/>
    </row>
    <row r="628" spans="1:26" ht="47.25">
      <c r="A628" s="704" t="s">
        <v>1725</v>
      </c>
      <c r="B628" s="484" t="s">
        <v>1726</v>
      </c>
      <c r="C628" s="342" t="s">
        <v>1727</v>
      </c>
      <c r="D628" s="446">
        <v>0</v>
      </c>
      <c r="E628" s="490" t="s">
        <v>780</v>
      </c>
      <c r="F628" s="441"/>
      <c r="G628" s="781"/>
      <c r="H628" s="110"/>
      <c r="I628" s="110"/>
      <c r="J628" s="714"/>
      <c r="K628" s="1"/>
      <c r="L628" s="1"/>
      <c r="M628" s="1"/>
      <c r="N628" s="1"/>
      <c r="O628" s="1"/>
      <c r="P628" s="1"/>
      <c r="Q628" s="1"/>
      <c r="R628" s="1"/>
      <c r="S628" s="1"/>
      <c r="T628" s="1"/>
      <c r="U628" s="1"/>
      <c r="V628" s="1"/>
      <c r="W628" s="1"/>
      <c r="X628" s="1"/>
      <c r="Y628" s="1"/>
      <c r="Z628" s="1"/>
    </row>
    <row r="629" spans="1:26" ht="63">
      <c r="A629" s="704" t="s">
        <v>1728</v>
      </c>
      <c r="B629" s="484" t="s">
        <v>1729</v>
      </c>
      <c r="C629" s="487" t="s">
        <v>1730</v>
      </c>
      <c r="D629" s="446">
        <v>0</v>
      </c>
      <c r="E629" s="490" t="s">
        <v>780</v>
      </c>
      <c r="F629" s="441"/>
      <c r="G629" s="781"/>
      <c r="H629" s="110"/>
      <c r="I629" s="110"/>
      <c r="J629" s="714"/>
      <c r="K629" s="1"/>
      <c r="L629" s="1"/>
      <c r="M629" s="1"/>
      <c r="N629" s="1"/>
      <c r="O629" s="1"/>
      <c r="P629" s="1"/>
      <c r="Q629" s="1"/>
      <c r="R629" s="1"/>
      <c r="S629" s="1"/>
      <c r="T629" s="1"/>
      <c r="U629" s="1"/>
      <c r="V629" s="1"/>
      <c r="W629" s="1"/>
      <c r="X629" s="1"/>
      <c r="Y629" s="1"/>
      <c r="Z629" s="1"/>
    </row>
    <row r="630" spans="1:26" ht="15" customHeight="1">
      <c r="A630" s="729" t="s">
        <v>1732</v>
      </c>
      <c r="B630" s="1053" t="s">
        <v>4801</v>
      </c>
      <c r="C630" s="1054"/>
      <c r="D630" s="1054"/>
      <c r="E630" s="1054"/>
      <c r="F630" s="1054"/>
      <c r="G630" s="1075"/>
      <c r="H630" s="110">
        <f>SUM(D632:D634)</f>
        <v>0</v>
      </c>
      <c r="I630" s="110">
        <f>COUNT(D632:D634)*2</f>
        <v>6</v>
      </c>
      <c r="J630" s="714"/>
      <c r="K630" s="1"/>
      <c r="L630" s="1"/>
      <c r="M630" s="1"/>
      <c r="N630" s="1"/>
      <c r="O630" s="1"/>
      <c r="P630" s="1"/>
      <c r="Q630" s="1"/>
      <c r="R630" s="1"/>
      <c r="S630" s="1"/>
      <c r="T630" s="1"/>
      <c r="U630" s="1"/>
      <c r="V630" s="1"/>
      <c r="W630" s="1"/>
      <c r="X630" s="1"/>
      <c r="Y630" s="1"/>
      <c r="Z630" s="1"/>
    </row>
    <row r="631" spans="1:26" ht="31.5" hidden="1">
      <c r="A631" s="727" t="s">
        <v>1739</v>
      </c>
      <c r="B631" s="484" t="s">
        <v>1740</v>
      </c>
      <c r="C631" s="826"/>
      <c r="D631" s="844"/>
      <c r="E631" s="844"/>
      <c r="F631" s="826"/>
      <c r="G631" s="826"/>
      <c r="H631" s="110"/>
      <c r="I631" s="110"/>
      <c r="J631" s="714"/>
      <c r="K631" s="1"/>
      <c r="L631" s="1"/>
      <c r="M631" s="1"/>
      <c r="N631" s="1"/>
      <c r="O631" s="1"/>
      <c r="P631" s="1"/>
      <c r="Q631" s="1"/>
      <c r="R631" s="1"/>
      <c r="S631" s="1"/>
      <c r="T631" s="1"/>
      <c r="U631" s="1"/>
      <c r="V631" s="1"/>
      <c r="W631" s="1"/>
      <c r="X631" s="1"/>
      <c r="Y631" s="1"/>
      <c r="Z631" s="1"/>
    </row>
    <row r="632" spans="1:26" ht="120">
      <c r="A632" s="817" t="s">
        <v>1743</v>
      </c>
      <c r="B632" s="823" t="s">
        <v>4811</v>
      </c>
      <c r="C632" s="823" t="s">
        <v>4812</v>
      </c>
      <c r="D632" s="545">
        <v>0</v>
      </c>
      <c r="E632" s="844" t="s">
        <v>780</v>
      </c>
      <c r="F632" s="825" t="s">
        <v>4813</v>
      </c>
      <c r="G632" s="826"/>
      <c r="H632" s="110"/>
      <c r="I632" s="110"/>
      <c r="J632" s="714"/>
      <c r="K632" s="1"/>
      <c r="L632" s="1"/>
      <c r="M632" s="1"/>
      <c r="N632" s="1"/>
      <c r="O632" s="1"/>
      <c r="P632" s="1"/>
      <c r="Q632" s="1"/>
      <c r="R632" s="1"/>
      <c r="S632" s="1"/>
      <c r="T632" s="1"/>
      <c r="U632" s="1"/>
      <c r="V632" s="1"/>
      <c r="W632" s="1"/>
      <c r="X632" s="1"/>
      <c r="Y632" s="1"/>
      <c r="Z632" s="1"/>
    </row>
    <row r="633" spans="1:26" ht="90">
      <c r="A633" s="817" t="s">
        <v>4814</v>
      </c>
      <c r="B633" s="823" t="s">
        <v>4815</v>
      </c>
      <c r="C633" s="823" t="s">
        <v>4816</v>
      </c>
      <c r="D633" s="545">
        <v>0</v>
      </c>
      <c r="E633" s="844" t="s">
        <v>350</v>
      </c>
      <c r="F633" s="825" t="s">
        <v>4817</v>
      </c>
      <c r="G633" s="826"/>
      <c r="H633" s="110"/>
      <c r="I633" s="110"/>
      <c r="J633" s="714"/>
      <c r="K633" s="1"/>
      <c r="L633" s="1"/>
      <c r="M633" s="1"/>
      <c r="N633" s="1"/>
      <c r="O633" s="1"/>
      <c r="P633" s="1"/>
      <c r="Q633" s="1"/>
      <c r="R633" s="1"/>
      <c r="S633" s="1"/>
      <c r="T633" s="1"/>
      <c r="U633" s="1"/>
      <c r="V633" s="1"/>
      <c r="W633" s="1"/>
      <c r="X633" s="1"/>
      <c r="Y633" s="1"/>
      <c r="Z633" s="1"/>
    </row>
    <row r="634" spans="1:26" ht="135">
      <c r="A634" s="817" t="s">
        <v>4822</v>
      </c>
      <c r="B634" s="823" t="s">
        <v>4823</v>
      </c>
      <c r="C634" s="823" t="s">
        <v>4824</v>
      </c>
      <c r="D634" s="545">
        <v>0</v>
      </c>
      <c r="E634" s="844" t="s">
        <v>137</v>
      </c>
      <c r="F634" s="825" t="s">
        <v>5411</v>
      </c>
      <c r="G634" s="826"/>
      <c r="H634" s="110"/>
      <c r="I634" s="110"/>
      <c r="J634" s="714"/>
      <c r="K634" s="1"/>
      <c r="L634" s="1"/>
      <c r="M634" s="1"/>
      <c r="N634" s="1"/>
      <c r="O634" s="1"/>
      <c r="P634" s="1"/>
      <c r="Q634" s="1"/>
      <c r="R634" s="1"/>
      <c r="S634" s="1"/>
      <c r="T634" s="1"/>
      <c r="U634" s="1"/>
      <c r="V634" s="1"/>
      <c r="W634" s="1"/>
      <c r="X634" s="1"/>
      <c r="Y634" s="1"/>
      <c r="Z634" s="1"/>
    </row>
    <row r="635" spans="1:26">
      <c r="A635" s="729" t="s">
        <v>1744</v>
      </c>
      <c r="B635" s="1048" t="s">
        <v>1745</v>
      </c>
      <c r="C635" s="1049"/>
      <c r="D635" s="1049"/>
      <c r="E635" s="1049"/>
      <c r="F635" s="1049"/>
      <c r="G635" s="1049"/>
      <c r="H635" s="110">
        <f>SUM(D636:D638)</f>
        <v>0</v>
      </c>
      <c r="I635" s="110">
        <f>COUNT(D636:D638)*2</f>
        <v>6</v>
      </c>
      <c r="J635" s="714"/>
      <c r="K635" s="1"/>
      <c r="L635" s="1"/>
      <c r="M635" s="1"/>
      <c r="N635" s="1"/>
      <c r="O635" s="1"/>
      <c r="P635" s="1"/>
      <c r="Q635" s="1"/>
      <c r="R635" s="1"/>
      <c r="S635" s="1"/>
      <c r="T635" s="1"/>
      <c r="U635" s="1"/>
      <c r="V635" s="1"/>
      <c r="W635" s="1"/>
      <c r="X635" s="1"/>
      <c r="Y635" s="1"/>
      <c r="Z635" s="1"/>
    </row>
    <row r="636" spans="1:26" ht="47.25">
      <c r="A636" s="704" t="s">
        <v>1750</v>
      </c>
      <c r="B636" s="502" t="s">
        <v>1751</v>
      </c>
      <c r="C636" s="304" t="s">
        <v>4826</v>
      </c>
      <c r="D636" s="545">
        <v>0</v>
      </c>
      <c r="E636" s="844" t="s">
        <v>137</v>
      </c>
      <c r="F636" s="748" t="s">
        <v>4827</v>
      </c>
      <c r="G636" s="826"/>
      <c r="H636" s="110"/>
      <c r="I636" s="110"/>
      <c r="J636" s="714"/>
      <c r="K636" s="1"/>
      <c r="L636" s="1"/>
      <c r="M636" s="1"/>
      <c r="N636" s="1"/>
      <c r="O636" s="1"/>
      <c r="P636" s="1"/>
      <c r="Q636" s="1"/>
      <c r="R636" s="1"/>
      <c r="S636" s="1"/>
      <c r="T636" s="1"/>
      <c r="U636" s="1"/>
      <c r="V636" s="1"/>
      <c r="W636" s="1"/>
      <c r="X636" s="1"/>
      <c r="Y636" s="1"/>
      <c r="Z636" s="1"/>
    </row>
    <row r="637" spans="1:26" ht="30">
      <c r="A637" s="726"/>
      <c r="B637" s="502"/>
      <c r="C637" s="304" t="s">
        <v>5412</v>
      </c>
      <c r="D637" s="545">
        <v>0</v>
      </c>
      <c r="E637" s="844" t="s">
        <v>87</v>
      </c>
      <c r="F637" s="748" t="s">
        <v>5413</v>
      </c>
      <c r="G637" s="826"/>
      <c r="H637" s="110"/>
      <c r="I637" s="110"/>
      <c r="J637" s="714"/>
      <c r="K637" s="1"/>
      <c r="L637" s="1"/>
      <c r="M637" s="1"/>
      <c r="N637" s="1"/>
      <c r="O637" s="1"/>
      <c r="P637" s="1"/>
      <c r="Q637" s="1"/>
      <c r="R637" s="1"/>
      <c r="S637" s="1"/>
      <c r="T637" s="1"/>
      <c r="U637" s="1"/>
      <c r="V637" s="1"/>
      <c r="W637" s="1"/>
      <c r="X637" s="1"/>
      <c r="Y637" s="1"/>
      <c r="Z637" s="1"/>
    </row>
    <row r="638" spans="1:26" ht="47.25">
      <c r="A638" s="704" t="s">
        <v>1756</v>
      </c>
      <c r="B638" s="502" t="s">
        <v>1757</v>
      </c>
      <c r="C638" s="748" t="s">
        <v>4828</v>
      </c>
      <c r="D638" s="545">
        <v>0</v>
      </c>
      <c r="E638" s="844" t="s">
        <v>137</v>
      </c>
      <c r="F638" s="304" t="s">
        <v>4829</v>
      </c>
      <c r="G638" s="826"/>
      <c r="H638" s="110"/>
      <c r="I638" s="110"/>
      <c r="J638" s="714"/>
      <c r="K638" s="1"/>
      <c r="L638" s="1"/>
      <c r="M638" s="1"/>
      <c r="N638" s="1"/>
      <c r="O638" s="1"/>
      <c r="P638" s="1"/>
      <c r="Q638" s="1"/>
      <c r="R638" s="1"/>
      <c r="S638" s="1"/>
      <c r="T638" s="1"/>
      <c r="U638" s="1"/>
      <c r="V638" s="1"/>
      <c r="W638" s="1"/>
      <c r="X638" s="1"/>
      <c r="Y638" s="1"/>
      <c r="Z638" s="1"/>
    </row>
    <row r="639" spans="1:26" ht="15.75" hidden="1">
      <c r="A639" s="775" t="s">
        <v>4830</v>
      </c>
      <c r="B639" s="1064" t="s">
        <v>4831</v>
      </c>
      <c r="C639" s="1065"/>
      <c r="D639" s="1065"/>
      <c r="E639" s="1065"/>
      <c r="F639" s="1065"/>
      <c r="G639" s="1066"/>
      <c r="H639" s="797">
        <f>SUM(D640:D645)</f>
        <v>0</v>
      </c>
      <c r="I639" s="797">
        <f>COUNT(D640:D645)*2</f>
        <v>0</v>
      </c>
      <c r="J639" s="714"/>
      <c r="K639" s="1"/>
      <c r="L639" s="1"/>
      <c r="M639" s="1"/>
      <c r="N639" s="1"/>
      <c r="O639" s="1"/>
      <c r="P639" s="1"/>
      <c r="Q639" s="1"/>
      <c r="R639" s="1"/>
      <c r="S639" s="1"/>
      <c r="T639" s="1"/>
      <c r="U639" s="1"/>
      <c r="V639" s="1"/>
      <c r="W639" s="1"/>
      <c r="X639" s="1"/>
      <c r="Y639" s="1"/>
      <c r="Z639" s="1"/>
    </row>
    <row r="640" spans="1:26" ht="60" hidden="1">
      <c r="A640" s="775" t="s">
        <v>4832</v>
      </c>
      <c r="B640" s="827" t="s">
        <v>4833</v>
      </c>
      <c r="C640" s="827"/>
      <c r="D640" s="914"/>
      <c r="E640" s="914"/>
      <c r="F640" s="827"/>
      <c r="G640" s="827"/>
      <c r="H640" s="797"/>
      <c r="I640" s="797"/>
      <c r="J640" s="714"/>
      <c r="K640" s="1"/>
      <c r="L640" s="1"/>
      <c r="M640" s="1"/>
      <c r="N640" s="1"/>
      <c r="O640" s="1"/>
      <c r="P640" s="1"/>
      <c r="Q640" s="1"/>
      <c r="R640" s="1"/>
      <c r="S640" s="1"/>
      <c r="T640" s="1"/>
      <c r="U640" s="1"/>
      <c r="V640" s="1"/>
      <c r="W640" s="1"/>
      <c r="X640" s="1"/>
      <c r="Y640" s="1"/>
      <c r="Z640" s="1"/>
    </row>
    <row r="641" spans="1:26" ht="75" hidden="1">
      <c r="A641" s="775" t="s">
        <v>4834</v>
      </c>
      <c r="B641" s="827" t="s">
        <v>4835</v>
      </c>
      <c r="C641" s="827"/>
      <c r="D641" s="914"/>
      <c r="E641" s="914"/>
      <c r="F641" s="827"/>
      <c r="G641" s="827"/>
      <c r="H641" s="797"/>
      <c r="I641" s="797"/>
      <c r="J641" s="714"/>
      <c r="K641" s="1"/>
      <c r="L641" s="1"/>
      <c r="M641" s="1"/>
      <c r="N641" s="1"/>
      <c r="O641" s="1"/>
      <c r="P641" s="1"/>
      <c r="Q641" s="1"/>
      <c r="R641" s="1"/>
      <c r="S641" s="1"/>
      <c r="T641" s="1"/>
      <c r="U641" s="1"/>
      <c r="V641" s="1"/>
      <c r="W641" s="1"/>
      <c r="X641" s="1"/>
      <c r="Y641" s="1"/>
      <c r="Z641" s="1"/>
    </row>
    <row r="642" spans="1:26" ht="75" hidden="1">
      <c r="A642" s="775" t="s">
        <v>4836</v>
      </c>
      <c r="B642" s="827" t="s">
        <v>4837</v>
      </c>
      <c r="C642" s="827"/>
      <c r="D642" s="914"/>
      <c r="E642" s="914"/>
      <c r="F642" s="827"/>
      <c r="G642" s="827"/>
      <c r="H642" s="797"/>
      <c r="I642" s="797"/>
      <c r="J642" s="714"/>
      <c r="K642" s="1"/>
      <c r="L642" s="1"/>
      <c r="M642" s="1"/>
      <c r="N642" s="1"/>
      <c r="O642" s="1"/>
      <c r="P642" s="1"/>
      <c r="Q642" s="1"/>
      <c r="R642" s="1"/>
      <c r="S642" s="1"/>
      <c r="T642" s="1"/>
      <c r="U642" s="1"/>
      <c r="V642" s="1"/>
      <c r="W642" s="1"/>
      <c r="X642" s="1"/>
      <c r="Y642" s="1"/>
      <c r="Z642" s="1"/>
    </row>
    <row r="643" spans="1:26" ht="90" hidden="1">
      <c r="A643" s="775" t="s">
        <v>4838</v>
      </c>
      <c r="B643" s="827" t="s">
        <v>4839</v>
      </c>
      <c r="C643" s="827"/>
      <c r="D643" s="914"/>
      <c r="E643" s="914"/>
      <c r="F643" s="827"/>
      <c r="G643" s="827"/>
      <c r="H643" s="797"/>
      <c r="I643" s="797"/>
      <c r="J643" s="714"/>
      <c r="K643" s="1"/>
      <c r="L643" s="1"/>
      <c r="M643" s="1"/>
      <c r="N643" s="1"/>
      <c r="O643" s="1"/>
      <c r="P643" s="1"/>
      <c r="Q643" s="1"/>
      <c r="R643" s="1"/>
      <c r="S643" s="1"/>
      <c r="T643" s="1"/>
      <c r="U643" s="1"/>
      <c r="V643" s="1"/>
      <c r="W643" s="1"/>
      <c r="X643" s="1"/>
      <c r="Y643" s="1"/>
      <c r="Z643" s="1"/>
    </row>
    <row r="644" spans="1:26" ht="30" hidden="1">
      <c r="A644" s="775" t="s">
        <v>4840</v>
      </c>
      <c r="B644" s="827" t="s">
        <v>4841</v>
      </c>
      <c r="C644" s="827"/>
      <c r="D644" s="914"/>
      <c r="E644" s="914"/>
      <c r="F644" s="827"/>
      <c r="G644" s="827"/>
      <c r="H644" s="797"/>
      <c r="I644" s="797"/>
      <c r="J644" s="714"/>
      <c r="K644" s="1"/>
      <c r="L644" s="1"/>
      <c r="M644" s="1"/>
      <c r="N644" s="1"/>
      <c r="O644" s="1"/>
      <c r="P644" s="1"/>
      <c r="Q644" s="1"/>
      <c r="R644" s="1"/>
      <c r="S644" s="1"/>
      <c r="T644" s="1"/>
      <c r="U644" s="1"/>
      <c r="V644" s="1"/>
      <c r="W644" s="1"/>
      <c r="X644" s="1"/>
      <c r="Y644" s="1"/>
      <c r="Z644" s="1"/>
    </row>
    <row r="645" spans="1:26" ht="45" hidden="1">
      <c r="A645" s="775" t="s">
        <v>4842</v>
      </c>
      <c r="B645" s="827" t="s">
        <v>4843</v>
      </c>
      <c r="C645" s="827"/>
      <c r="D645" s="914"/>
      <c r="E645" s="914"/>
      <c r="F645" s="827"/>
      <c r="G645" s="827"/>
      <c r="H645" s="797"/>
      <c r="I645" s="797"/>
      <c r="J645" s="714"/>
      <c r="K645" s="1"/>
      <c r="L645" s="1"/>
      <c r="M645" s="1"/>
      <c r="N645" s="1"/>
      <c r="O645" s="1"/>
      <c r="P645" s="1"/>
      <c r="Q645" s="1"/>
      <c r="R645" s="1"/>
      <c r="S645" s="1"/>
      <c r="T645" s="1"/>
      <c r="U645" s="1"/>
      <c r="V645" s="1"/>
      <c r="W645" s="1"/>
      <c r="X645" s="1"/>
      <c r="Y645" s="1"/>
      <c r="Z645" s="1"/>
    </row>
    <row r="646" spans="1:26" ht="15.75">
      <c r="A646" s="768" t="s">
        <v>4844</v>
      </c>
      <c r="B646" s="1064" t="s">
        <v>4845</v>
      </c>
      <c r="C646" s="1065"/>
      <c r="D646" s="1065"/>
      <c r="E646" s="1065"/>
      <c r="F646" s="1065"/>
      <c r="G646" s="1066"/>
      <c r="H646" s="797">
        <f>SUM(D647:D656)</f>
        <v>0</v>
      </c>
      <c r="I646" s="797">
        <f>COUNT(D647:D656)*2</f>
        <v>2</v>
      </c>
      <c r="J646" s="714"/>
      <c r="K646" s="1"/>
      <c r="L646" s="1"/>
      <c r="M646" s="1"/>
      <c r="N646" s="1"/>
      <c r="O646" s="1"/>
      <c r="P646" s="1"/>
      <c r="Q646" s="1"/>
      <c r="R646" s="1"/>
      <c r="S646" s="1"/>
      <c r="T646" s="1"/>
      <c r="U646" s="1"/>
      <c r="V646" s="1"/>
      <c r="W646" s="1"/>
      <c r="X646" s="1"/>
      <c r="Y646" s="1"/>
      <c r="Z646" s="1"/>
    </row>
    <row r="647" spans="1:26" ht="90" hidden="1">
      <c r="A647" s="775" t="s">
        <v>4846</v>
      </c>
      <c r="B647" s="827" t="s">
        <v>4847</v>
      </c>
      <c r="C647" s="827"/>
      <c r="D647" s="914"/>
      <c r="E647" s="914"/>
      <c r="F647" s="827"/>
      <c r="G647" s="827"/>
      <c r="H647" s="797"/>
      <c r="I647" s="797"/>
      <c r="J647" s="714"/>
      <c r="K647" s="1"/>
      <c r="L647" s="1"/>
      <c r="M647" s="1"/>
      <c r="N647" s="1"/>
      <c r="O647" s="1"/>
      <c r="P647" s="1"/>
      <c r="Q647" s="1"/>
      <c r="R647" s="1"/>
      <c r="S647" s="1"/>
      <c r="T647" s="1"/>
      <c r="U647" s="1"/>
      <c r="V647" s="1"/>
      <c r="W647" s="1"/>
      <c r="X647" s="1"/>
      <c r="Y647" s="1"/>
      <c r="Z647" s="1"/>
    </row>
    <row r="648" spans="1:26" ht="75" hidden="1">
      <c r="A648" s="775" t="s">
        <v>4848</v>
      </c>
      <c r="B648" s="827" t="s">
        <v>4849</v>
      </c>
      <c r="C648" s="827"/>
      <c r="D648" s="914"/>
      <c r="E648" s="914"/>
      <c r="F648" s="827"/>
      <c r="G648" s="827"/>
      <c r="H648" s="797"/>
      <c r="I648" s="797"/>
      <c r="J648" s="714"/>
      <c r="K648" s="1"/>
      <c r="L648" s="1"/>
      <c r="M648" s="1"/>
      <c r="N648" s="1"/>
      <c r="O648" s="1"/>
      <c r="P648" s="1"/>
      <c r="Q648" s="1"/>
      <c r="R648" s="1"/>
      <c r="S648" s="1"/>
      <c r="T648" s="1"/>
      <c r="U648" s="1"/>
      <c r="V648" s="1"/>
      <c r="W648" s="1"/>
      <c r="X648" s="1"/>
      <c r="Y648" s="1"/>
      <c r="Z648" s="1"/>
    </row>
    <row r="649" spans="1:26" ht="75" hidden="1">
      <c r="A649" s="775" t="s">
        <v>4850</v>
      </c>
      <c r="B649" s="827" t="s">
        <v>4851</v>
      </c>
      <c r="C649" s="827"/>
      <c r="D649" s="914"/>
      <c r="E649" s="914"/>
      <c r="F649" s="827"/>
      <c r="G649" s="827"/>
      <c r="H649" s="797"/>
      <c r="I649" s="797"/>
      <c r="J649" s="714"/>
      <c r="K649" s="1"/>
      <c r="L649" s="1"/>
      <c r="M649" s="1"/>
      <c r="N649" s="1"/>
      <c r="O649" s="1"/>
      <c r="P649" s="1"/>
      <c r="Q649" s="1"/>
      <c r="R649" s="1"/>
      <c r="S649" s="1"/>
      <c r="T649" s="1"/>
      <c r="U649" s="1"/>
      <c r="V649" s="1"/>
      <c r="W649" s="1"/>
      <c r="X649" s="1"/>
      <c r="Y649" s="1"/>
      <c r="Z649" s="1"/>
    </row>
    <row r="650" spans="1:26" ht="45" hidden="1">
      <c r="A650" s="775" t="s">
        <v>4852</v>
      </c>
      <c r="B650" s="827" t="s">
        <v>4853</v>
      </c>
      <c r="C650" s="827"/>
      <c r="D650" s="914"/>
      <c r="E650" s="914"/>
      <c r="F650" s="827"/>
      <c r="G650" s="827"/>
      <c r="H650" s="797"/>
      <c r="I650" s="797"/>
      <c r="J650" s="714"/>
      <c r="K650" s="1"/>
      <c r="L650" s="1"/>
      <c r="M650" s="1"/>
      <c r="N650" s="1"/>
      <c r="O650" s="1"/>
      <c r="P650" s="1"/>
      <c r="Q650" s="1"/>
      <c r="R650" s="1"/>
      <c r="S650" s="1"/>
      <c r="T650" s="1"/>
      <c r="U650" s="1"/>
      <c r="V650" s="1"/>
      <c r="W650" s="1"/>
      <c r="X650" s="1"/>
      <c r="Y650" s="1"/>
      <c r="Z650" s="1"/>
    </row>
    <row r="651" spans="1:26" ht="60" hidden="1">
      <c r="A651" s="775" t="s">
        <v>4854</v>
      </c>
      <c r="B651" s="827" t="s">
        <v>4855</v>
      </c>
      <c r="C651" s="827"/>
      <c r="D651" s="914"/>
      <c r="E651" s="914"/>
      <c r="F651" s="827"/>
      <c r="G651" s="827"/>
      <c r="H651" s="797"/>
      <c r="I651" s="797"/>
      <c r="J651" s="714"/>
      <c r="K651" s="1"/>
      <c r="L651" s="1"/>
      <c r="M651" s="1"/>
      <c r="N651" s="1"/>
      <c r="O651" s="1"/>
      <c r="P651" s="1"/>
      <c r="Q651" s="1"/>
      <c r="R651" s="1"/>
      <c r="S651" s="1"/>
      <c r="T651" s="1"/>
      <c r="U651" s="1"/>
      <c r="V651" s="1"/>
      <c r="W651" s="1"/>
      <c r="X651" s="1"/>
      <c r="Y651" s="1"/>
      <c r="Z651" s="1"/>
    </row>
    <row r="652" spans="1:26" ht="75">
      <c r="A652" s="768" t="s">
        <v>4856</v>
      </c>
      <c r="B652" s="827" t="s">
        <v>4857</v>
      </c>
      <c r="C652" s="823" t="s">
        <v>4858</v>
      </c>
      <c r="D652" s="864">
        <v>0</v>
      </c>
      <c r="E652" s="920" t="s">
        <v>137</v>
      </c>
      <c r="F652" s="823" t="s">
        <v>5415</v>
      </c>
      <c r="G652" s="795"/>
      <c r="H652" s="797"/>
      <c r="I652" s="797"/>
      <c r="J652" s="714"/>
      <c r="K652" s="1"/>
      <c r="L652" s="1"/>
      <c r="M652" s="1"/>
      <c r="N652" s="1"/>
      <c r="O652" s="1"/>
      <c r="P652" s="1"/>
      <c r="Q652" s="1"/>
      <c r="R652" s="1"/>
      <c r="S652" s="1"/>
      <c r="T652" s="1"/>
      <c r="U652" s="1"/>
      <c r="V652" s="1"/>
      <c r="W652" s="1"/>
      <c r="X652" s="1"/>
      <c r="Y652" s="1"/>
      <c r="Z652" s="1"/>
    </row>
    <row r="653" spans="1:26" ht="90" hidden="1">
      <c r="A653" s="778" t="s">
        <v>4860</v>
      </c>
      <c r="B653" s="378" t="s">
        <v>4861</v>
      </c>
      <c r="C653" s="378"/>
      <c r="D653" s="772"/>
      <c r="E653" s="772"/>
      <c r="F653" s="378"/>
      <c r="G653" s="378"/>
      <c r="H653" s="797"/>
      <c r="I653" s="797"/>
      <c r="J653" s="714"/>
      <c r="K653" s="1"/>
      <c r="L653" s="1"/>
      <c r="M653" s="1"/>
      <c r="N653" s="1"/>
      <c r="O653" s="1"/>
      <c r="P653" s="1"/>
      <c r="Q653" s="1"/>
      <c r="R653" s="1"/>
      <c r="S653" s="1"/>
      <c r="T653" s="1"/>
      <c r="U653" s="1"/>
      <c r="V653" s="1"/>
      <c r="W653" s="1"/>
      <c r="X653" s="1"/>
      <c r="Y653" s="1"/>
      <c r="Z653" s="1"/>
    </row>
    <row r="654" spans="1:26" ht="45" hidden="1">
      <c r="A654" s="778" t="s">
        <v>4862</v>
      </c>
      <c r="B654" s="378" t="s">
        <v>4863</v>
      </c>
      <c r="C654" s="378"/>
      <c r="D654" s="772"/>
      <c r="E654" s="772"/>
      <c r="F654" s="378"/>
      <c r="G654" s="378"/>
      <c r="H654" s="797"/>
      <c r="I654" s="797"/>
      <c r="J654" s="714"/>
      <c r="K654" s="1"/>
      <c r="L654" s="1"/>
      <c r="M654" s="1"/>
      <c r="N654" s="1"/>
      <c r="O654" s="1"/>
      <c r="P654" s="1"/>
      <c r="Q654" s="1"/>
      <c r="R654" s="1"/>
      <c r="S654" s="1"/>
      <c r="T654" s="1"/>
      <c r="U654" s="1"/>
      <c r="V654" s="1"/>
      <c r="W654" s="1"/>
      <c r="X654" s="1"/>
      <c r="Y654" s="1"/>
      <c r="Z654" s="1"/>
    </row>
    <row r="655" spans="1:26" ht="45" hidden="1">
      <c r="A655" s="778" t="s">
        <v>4864</v>
      </c>
      <c r="B655" s="378" t="s">
        <v>5416</v>
      </c>
      <c r="C655" s="378"/>
      <c r="D655" s="772"/>
      <c r="E655" s="772"/>
      <c r="F655" s="378"/>
      <c r="G655" s="378"/>
      <c r="H655" s="797"/>
      <c r="I655" s="797"/>
      <c r="J655" s="714"/>
      <c r="K655" s="1"/>
      <c r="L655" s="1"/>
      <c r="M655" s="1"/>
      <c r="N655" s="1"/>
      <c r="O655" s="1"/>
      <c r="P655" s="1"/>
      <c r="Q655" s="1"/>
      <c r="R655" s="1"/>
      <c r="S655" s="1"/>
      <c r="T655" s="1"/>
      <c r="U655" s="1"/>
      <c r="V655" s="1"/>
      <c r="W655" s="1"/>
      <c r="X655" s="1"/>
      <c r="Y655" s="1"/>
      <c r="Z655" s="1"/>
    </row>
    <row r="656" spans="1:26" ht="75" hidden="1">
      <c r="A656" s="778" t="s">
        <v>4866</v>
      </c>
      <c r="B656" s="378" t="s">
        <v>4867</v>
      </c>
      <c r="C656" s="378"/>
      <c r="D656" s="772"/>
      <c r="E656" s="772"/>
      <c r="F656" s="378"/>
      <c r="G656" s="378"/>
      <c r="H656" s="797"/>
      <c r="I656" s="797"/>
      <c r="J656" s="714"/>
      <c r="K656" s="1"/>
      <c r="L656" s="1"/>
      <c r="M656" s="1"/>
      <c r="N656" s="1"/>
      <c r="O656" s="1"/>
      <c r="P656" s="1"/>
      <c r="Q656" s="1"/>
      <c r="R656" s="1"/>
      <c r="S656" s="1"/>
      <c r="T656" s="1"/>
      <c r="U656" s="1"/>
      <c r="V656" s="1"/>
      <c r="W656" s="1"/>
      <c r="X656" s="1"/>
      <c r="Y656" s="1"/>
      <c r="Z656" s="1"/>
    </row>
    <row r="657" spans="1:26" ht="21">
      <c r="A657" s="726"/>
      <c r="B657" s="1308" t="s">
        <v>1760</v>
      </c>
      <c r="C657" s="1049"/>
      <c r="D657" s="1049"/>
      <c r="E657" s="1049"/>
      <c r="F657" s="1049"/>
      <c r="G657" s="1049"/>
      <c r="H657" s="110">
        <f>H658+H670+H674+H683</f>
        <v>0</v>
      </c>
      <c r="I657" s="110">
        <f>I658+I670+I674+I683</f>
        <v>40</v>
      </c>
      <c r="J657" s="714"/>
      <c r="K657" s="1"/>
      <c r="L657" s="1"/>
      <c r="M657" s="1"/>
      <c r="N657" s="1"/>
      <c r="O657" s="1"/>
      <c r="P657" s="1"/>
      <c r="Q657" s="1"/>
      <c r="R657" s="1"/>
      <c r="S657" s="1"/>
      <c r="T657" s="1"/>
      <c r="U657" s="1"/>
      <c r="V657" s="1"/>
      <c r="W657" s="1"/>
      <c r="X657" s="1"/>
      <c r="Y657" s="1"/>
      <c r="Z657" s="1"/>
    </row>
    <row r="658" spans="1:26">
      <c r="A658" s="704" t="s">
        <v>1761</v>
      </c>
      <c r="B658" s="1210" t="s">
        <v>1762</v>
      </c>
      <c r="C658" s="1049"/>
      <c r="D658" s="1049"/>
      <c r="E658" s="1049"/>
      <c r="F658" s="1049"/>
      <c r="G658" s="1049"/>
      <c r="H658" s="110">
        <f>SUM(D659:D667)</f>
        <v>0</v>
      </c>
      <c r="I658" s="110">
        <f>COUNT(D659:D667)*2</f>
        <v>18</v>
      </c>
      <c r="J658" s="714"/>
      <c r="K658" s="1"/>
      <c r="L658" s="1"/>
      <c r="M658" s="1"/>
      <c r="N658" s="1"/>
      <c r="O658" s="1"/>
      <c r="P658" s="1"/>
      <c r="Q658" s="1"/>
      <c r="R658" s="1"/>
      <c r="S658" s="1"/>
      <c r="T658" s="1"/>
      <c r="U658" s="1"/>
      <c r="V658" s="1"/>
      <c r="W658" s="1"/>
      <c r="X658" s="1"/>
      <c r="Y658" s="1"/>
      <c r="Z658" s="1"/>
    </row>
    <row r="659" spans="1:26" ht="45">
      <c r="A659" s="704" t="s">
        <v>1765</v>
      </c>
      <c r="B659" s="308" t="s">
        <v>1766</v>
      </c>
      <c r="C659" s="308" t="s">
        <v>3222</v>
      </c>
      <c r="D659" s="446">
        <v>0</v>
      </c>
      <c r="E659" s="497" t="s">
        <v>667</v>
      </c>
      <c r="F659" s="342" t="s">
        <v>3223</v>
      </c>
      <c r="G659" s="808"/>
      <c r="H659" s="110"/>
      <c r="I659" s="110"/>
      <c r="J659" s="714"/>
      <c r="K659" s="1"/>
      <c r="L659" s="1"/>
      <c r="M659" s="1"/>
      <c r="N659" s="1"/>
      <c r="O659" s="1"/>
      <c r="P659" s="1"/>
      <c r="Q659" s="1"/>
      <c r="R659" s="1"/>
      <c r="S659" s="1"/>
      <c r="T659" s="1"/>
      <c r="U659" s="1"/>
      <c r="V659" s="1"/>
      <c r="W659" s="1"/>
      <c r="X659" s="1"/>
      <c r="Y659" s="1"/>
      <c r="Z659" s="1"/>
    </row>
    <row r="660" spans="1:26">
      <c r="A660" s="704"/>
      <c r="B660" s="308"/>
      <c r="C660" s="308" t="s">
        <v>3224</v>
      </c>
      <c r="D660" s="446">
        <v>0</v>
      </c>
      <c r="E660" s="497" t="s">
        <v>667</v>
      </c>
      <c r="F660" s="565"/>
      <c r="G660" s="808"/>
      <c r="H660" s="110"/>
      <c r="I660" s="110"/>
      <c r="J660" s="714"/>
      <c r="K660" s="1"/>
      <c r="L660" s="1"/>
      <c r="M660" s="1"/>
      <c r="N660" s="1"/>
      <c r="O660" s="1"/>
      <c r="P660" s="1"/>
      <c r="Q660" s="1"/>
      <c r="R660" s="1"/>
      <c r="S660" s="1"/>
      <c r="T660" s="1"/>
      <c r="U660" s="1"/>
      <c r="V660" s="1"/>
      <c r="W660" s="1"/>
      <c r="X660" s="1"/>
      <c r="Y660" s="1"/>
      <c r="Z660" s="1"/>
    </row>
    <row r="661" spans="1:26">
      <c r="A661" s="704"/>
      <c r="B661" s="308"/>
      <c r="C661" s="308" t="s">
        <v>3225</v>
      </c>
      <c r="D661" s="446">
        <v>0</v>
      </c>
      <c r="E661" s="497" t="s">
        <v>667</v>
      </c>
      <c r="F661" s="565"/>
      <c r="G661" s="808"/>
      <c r="H661" s="110"/>
      <c r="I661" s="110"/>
      <c r="J661" s="714"/>
      <c r="K661" s="1"/>
      <c r="L661" s="1"/>
      <c r="M661" s="1"/>
      <c r="N661" s="1"/>
      <c r="O661" s="1"/>
      <c r="P661" s="1"/>
      <c r="Q661" s="1"/>
      <c r="R661" s="1"/>
      <c r="S661" s="1"/>
      <c r="T661" s="1"/>
      <c r="U661" s="1"/>
      <c r="V661" s="1"/>
      <c r="W661" s="1"/>
      <c r="X661" s="1"/>
      <c r="Y661" s="1"/>
      <c r="Z661" s="1"/>
    </row>
    <row r="662" spans="1:26">
      <c r="A662" s="704"/>
      <c r="B662" s="308"/>
      <c r="C662" s="308" t="s">
        <v>3226</v>
      </c>
      <c r="D662" s="446">
        <v>0</v>
      </c>
      <c r="E662" s="497" t="s">
        <v>667</v>
      </c>
      <c r="F662" s="565"/>
      <c r="G662" s="808"/>
      <c r="H662" s="110"/>
      <c r="I662" s="110"/>
      <c r="J662" s="714"/>
      <c r="K662" s="1"/>
      <c r="L662" s="1"/>
      <c r="M662" s="1"/>
      <c r="N662" s="1"/>
      <c r="O662" s="1"/>
      <c r="P662" s="1"/>
      <c r="Q662" s="1"/>
      <c r="R662" s="1"/>
      <c r="S662" s="1"/>
      <c r="T662" s="1"/>
      <c r="U662" s="1"/>
      <c r="V662" s="1"/>
      <c r="W662" s="1"/>
      <c r="X662" s="1"/>
      <c r="Y662" s="1"/>
      <c r="Z662" s="1"/>
    </row>
    <row r="663" spans="1:26">
      <c r="A663" s="704"/>
      <c r="B663" s="308"/>
      <c r="C663" s="308" t="s">
        <v>3227</v>
      </c>
      <c r="D663" s="446">
        <v>0</v>
      </c>
      <c r="E663" s="497" t="s">
        <v>667</v>
      </c>
      <c r="F663" s="565"/>
      <c r="G663" s="808"/>
      <c r="H663" s="110"/>
      <c r="I663" s="110"/>
      <c r="J663" s="714"/>
      <c r="K663" s="1"/>
      <c r="L663" s="1"/>
      <c r="M663" s="1"/>
      <c r="N663" s="1"/>
      <c r="O663" s="1"/>
      <c r="P663" s="1"/>
      <c r="Q663" s="1"/>
      <c r="R663" s="1"/>
      <c r="S663" s="1"/>
      <c r="T663" s="1"/>
      <c r="U663" s="1"/>
      <c r="V663" s="1"/>
      <c r="W663" s="1"/>
      <c r="X663" s="1"/>
      <c r="Y663" s="1"/>
      <c r="Z663" s="1"/>
    </row>
    <row r="664" spans="1:26">
      <c r="A664" s="704"/>
      <c r="B664" s="308"/>
      <c r="C664" s="308" t="s">
        <v>3228</v>
      </c>
      <c r="D664" s="446">
        <v>0</v>
      </c>
      <c r="E664" s="497" t="s">
        <v>667</v>
      </c>
      <c r="F664" s="565"/>
      <c r="G664" s="808"/>
      <c r="H664" s="110"/>
      <c r="I664" s="110"/>
      <c r="J664" s="714"/>
      <c r="K664" s="1"/>
      <c r="L664" s="1"/>
      <c r="M664" s="1"/>
      <c r="N664" s="1"/>
      <c r="O664" s="1"/>
      <c r="P664" s="1"/>
      <c r="Q664" s="1"/>
      <c r="R664" s="1"/>
      <c r="S664" s="1"/>
      <c r="T664" s="1"/>
      <c r="U664" s="1"/>
      <c r="V664" s="1"/>
      <c r="W664" s="1"/>
      <c r="X664" s="1"/>
      <c r="Y664" s="1"/>
      <c r="Z664" s="1"/>
    </row>
    <row r="665" spans="1:26" ht="30">
      <c r="A665" s="704"/>
      <c r="B665" s="308"/>
      <c r="C665" s="308" t="s">
        <v>3229</v>
      </c>
      <c r="D665" s="446">
        <v>0</v>
      </c>
      <c r="E665" s="497" t="s">
        <v>667</v>
      </c>
      <c r="F665" s="565"/>
      <c r="G665" s="808"/>
      <c r="H665" s="110"/>
      <c r="I665" s="110"/>
      <c r="J665" s="714"/>
      <c r="K665" s="1"/>
      <c r="L665" s="1"/>
      <c r="M665" s="1"/>
      <c r="N665" s="1"/>
      <c r="O665" s="1"/>
      <c r="P665" s="1"/>
      <c r="Q665" s="1"/>
      <c r="R665" s="1"/>
      <c r="S665" s="1"/>
      <c r="T665" s="1"/>
      <c r="U665" s="1"/>
      <c r="V665" s="1"/>
      <c r="W665" s="1"/>
      <c r="X665" s="1"/>
      <c r="Y665" s="1"/>
      <c r="Z665" s="1"/>
    </row>
    <row r="666" spans="1:26" ht="30">
      <c r="A666" s="704"/>
      <c r="B666" s="308"/>
      <c r="C666" s="308" t="s">
        <v>3230</v>
      </c>
      <c r="D666" s="446">
        <v>0</v>
      </c>
      <c r="E666" s="497" t="s">
        <v>667</v>
      </c>
      <c r="F666" s="565"/>
      <c r="G666" s="808"/>
      <c r="H666" s="110"/>
      <c r="I666" s="110"/>
      <c r="J666" s="714"/>
      <c r="K666" s="1"/>
      <c r="L666" s="1"/>
      <c r="M666" s="1"/>
      <c r="N666" s="1"/>
      <c r="O666" s="1"/>
      <c r="P666" s="1"/>
      <c r="Q666" s="1"/>
      <c r="R666" s="1"/>
      <c r="S666" s="1"/>
      <c r="T666" s="1"/>
      <c r="U666" s="1"/>
      <c r="V666" s="1"/>
      <c r="W666" s="1"/>
      <c r="X666" s="1"/>
      <c r="Y666" s="1"/>
      <c r="Z666" s="1"/>
    </row>
    <row r="667" spans="1:26" ht="30">
      <c r="A667" s="704"/>
      <c r="B667" s="308"/>
      <c r="C667" s="308" t="s">
        <v>3232</v>
      </c>
      <c r="D667" s="446">
        <v>0</v>
      </c>
      <c r="E667" s="497" t="s">
        <v>667</v>
      </c>
      <c r="F667" s="565"/>
      <c r="G667" s="808"/>
      <c r="H667" s="110"/>
      <c r="I667" s="110"/>
      <c r="J667" s="714"/>
      <c r="K667" s="1"/>
      <c r="L667" s="1"/>
      <c r="M667" s="1"/>
      <c r="N667" s="1"/>
      <c r="O667" s="1"/>
      <c r="P667" s="1"/>
      <c r="Q667" s="1"/>
      <c r="R667" s="1"/>
      <c r="S667" s="1"/>
      <c r="T667" s="1"/>
      <c r="U667" s="1"/>
      <c r="V667" s="1"/>
      <c r="W667" s="1"/>
      <c r="X667" s="1"/>
      <c r="Y667" s="1"/>
      <c r="Z667" s="1"/>
    </row>
    <row r="668" spans="1:26" ht="30" hidden="1">
      <c r="A668" s="727" t="s">
        <v>1777</v>
      </c>
      <c r="B668" s="308" t="s">
        <v>1778</v>
      </c>
      <c r="C668" s="565"/>
      <c r="D668" s="443"/>
      <c r="E668" s="497"/>
      <c r="F668" s="565"/>
      <c r="G668" s="808"/>
      <c r="H668" s="110"/>
      <c r="I668" s="110"/>
      <c r="J668" s="714"/>
      <c r="K668" s="1"/>
      <c r="L668" s="1"/>
      <c r="M668" s="1"/>
      <c r="N668" s="1"/>
      <c r="O668" s="1"/>
      <c r="P668" s="1"/>
      <c r="Q668" s="1"/>
      <c r="R668" s="1"/>
      <c r="S668" s="1"/>
      <c r="T668" s="1"/>
      <c r="U668" s="1"/>
      <c r="V668" s="1"/>
      <c r="W668" s="1"/>
      <c r="X668" s="1"/>
      <c r="Y668" s="1"/>
      <c r="Z668" s="1"/>
    </row>
    <row r="669" spans="1:26" ht="60" hidden="1">
      <c r="A669" s="727" t="s">
        <v>1780</v>
      </c>
      <c r="B669" s="308" t="s">
        <v>1782</v>
      </c>
      <c r="C669" s="565"/>
      <c r="D669" s="443"/>
      <c r="E669" s="497"/>
      <c r="F669" s="565"/>
      <c r="G669" s="808"/>
      <c r="H669" s="110"/>
      <c r="I669" s="110"/>
      <c r="J669" s="714"/>
      <c r="K669" s="1"/>
      <c r="L669" s="1"/>
      <c r="M669" s="1"/>
      <c r="N669" s="1"/>
      <c r="O669" s="1"/>
      <c r="P669" s="1"/>
      <c r="Q669" s="1"/>
      <c r="R669" s="1"/>
      <c r="S669" s="1"/>
      <c r="T669" s="1"/>
      <c r="U669" s="1"/>
      <c r="V669" s="1"/>
      <c r="W669" s="1"/>
      <c r="X669" s="1"/>
      <c r="Y669" s="1"/>
      <c r="Z669" s="1"/>
    </row>
    <row r="670" spans="1:26">
      <c r="A670" s="704" t="s">
        <v>1784</v>
      </c>
      <c r="B670" s="1210" t="s">
        <v>1785</v>
      </c>
      <c r="C670" s="1049"/>
      <c r="D670" s="1049"/>
      <c r="E670" s="1049"/>
      <c r="F670" s="1049"/>
      <c r="G670" s="1049"/>
      <c r="H670" s="110">
        <f>SUM(D671:D672)</f>
        <v>0</v>
      </c>
      <c r="I670" s="110">
        <f>COUNT(D671:D672)*2</f>
        <v>4</v>
      </c>
      <c r="J670" s="714"/>
      <c r="K670" s="1"/>
      <c r="L670" s="1"/>
      <c r="M670" s="1"/>
      <c r="N670" s="1"/>
      <c r="O670" s="1"/>
      <c r="P670" s="1"/>
      <c r="Q670" s="1"/>
      <c r="R670" s="1"/>
      <c r="S670" s="1"/>
      <c r="T670" s="1"/>
      <c r="U670" s="1"/>
      <c r="V670" s="1"/>
      <c r="W670" s="1"/>
      <c r="X670" s="1"/>
      <c r="Y670" s="1"/>
      <c r="Z670" s="1"/>
    </row>
    <row r="671" spans="1:26" ht="30">
      <c r="A671" s="704" t="s">
        <v>1788</v>
      </c>
      <c r="B671" s="308" t="s">
        <v>1790</v>
      </c>
      <c r="C671" s="565" t="s">
        <v>3239</v>
      </c>
      <c r="D671" s="446">
        <v>0</v>
      </c>
      <c r="E671" s="497" t="s">
        <v>667</v>
      </c>
      <c r="F671" s="565"/>
      <c r="G671" s="808"/>
      <c r="H671" s="110"/>
      <c r="I671" s="110"/>
      <c r="J671" s="714"/>
      <c r="K671" s="1"/>
      <c r="L671" s="1"/>
      <c r="M671" s="1"/>
      <c r="N671" s="1"/>
      <c r="O671" s="1"/>
      <c r="P671" s="1"/>
      <c r="Q671" s="1"/>
      <c r="R671" s="1"/>
      <c r="S671" s="1"/>
      <c r="T671" s="1"/>
      <c r="U671" s="1"/>
      <c r="V671" s="1"/>
      <c r="W671" s="1"/>
      <c r="X671" s="1"/>
      <c r="Y671" s="1"/>
      <c r="Z671" s="1"/>
    </row>
    <row r="672" spans="1:26" ht="45">
      <c r="A672" s="704"/>
      <c r="B672" s="308"/>
      <c r="C672" s="342" t="s">
        <v>3240</v>
      </c>
      <c r="D672" s="446">
        <v>0</v>
      </c>
      <c r="E672" s="497" t="s">
        <v>667</v>
      </c>
      <c r="F672" s="565"/>
      <c r="G672" s="808"/>
      <c r="H672" s="110"/>
      <c r="I672" s="110"/>
      <c r="J672" s="714"/>
      <c r="K672" s="1"/>
      <c r="L672" s="1"/>
      <c r="M672" s="1"/>
      <c r="N672" s="1"/>
      <c r="O672" s="1"/>
      <c r="P672" s="1"/>
      <c r="Q672" s="1"/>
      <c r="R672" s="1"/>
      <c r="S672" s="1"/>
      <c r="T672" s="1"/>
      <c r="U672" s="1"/>
      <c r="V672" s="1"/>
      <c r="W672" s="1"/>
      <c r="X672" s="1"/>
      <c r="Y672" s="1"/>
      <c r="Z672" s="1"/>
    </row>
    <row r="673" spans="1:26" ht="60" hidden="1">
      <c r="A673" s="727" t="s">
        <v>1793</v>
      </c>
      <c r="B673" s="308" t="s">
        <v>1794</v>
      </c>
      <c r="C673" s="565"/>
      <c r="D673" s="443"/>
      <c r="E673" s="497"/>
      <c r="F673" s="565"/>
      <c r="G673" s="808"/>
      <c r="H673" s="110"/>
      <c r="I673" s="110"/>
      <c r="J673" s="714"/>
      <c r="K673" s="1"/>
      <c r="L673" s="1"/>
      <c r="M673" s="1"/>
      <c r="N673" s="1"/>
      <c r="O673" s="1"/>
      <c r="P673" s="1"/>
      <c r="Q673" s="1"/>
      <c r="R673" s="1"/>
      <c r="S673" s="1"/>
      <c r="T673" s="1"/>
      <c r="U673" s="1"/>
      <c r="V673" s="1"/>
      <c r="W673" s="1"/>
      <c r="X673" s="1"/>
      <c r="Y673" s="1"/>
      <c r="Z673" s="1"/>
    </row>
    <row r="674" spans="1:26">
      <c r="A674" s="704" t="s">
        <v>1795</v>
      </c>
      <c r="B674" s="1210" t="s">
        <v>1796</v>
      </c>
      <c r="C674" s="1049"/>
      <c r="D674" s="1049"/>
      <c r="E674" s="1049"/>
      <c r="F674" s="1049"/>
      <c r="G674" s="1049"/>
      <c r="H674" s="110">
        <f>SUM(D675:D681)</f>
        <v>0</v>
      </c>
      <c r="I674" s="110">
        <f>COUNT(D675:D681)*2</f>
        <v>14</v>
      </c>
      <c r="J674" s="714"/>
      <c r="K674" s="1"/>
      <c r="L674" s="1"/>
      <c r="M674" s="1"/>
      <c r="N674" s="1"/>
      <c r="O674" s="1"/>
      <c r="P674" s="1"/>
      <c r="Q674" s="1"/>
      <c r="R674" s="1"/>
      <c r="S674" s="1"/>
      <c r="T674" s="1"/>
      <c r="U674" s="1"/>
      <c r="V674" s="1"/>
      <c r="W674" s="1"/>
      <c r="X674" s="1"/>
      <c r="Y674" s="1"/>
      <c r="Z674" s="1"/>
    </row>
    <row r="675" spans="1:26" ht="45">
      <c r="A675" s="704" t="s">
        <v>1799</v>
      </c>
      <c r="B675" s="308" t="s">
        <v>1800</v>
      </c>
      <c r="C675" s="308" t="s">
        <v>3247</v>
      </c>
      <c r="D675" s="446">
        <v>0</v>
      </c>
      <c r="E675" s="497" t="s">
        <v>667</v>
      </c>
      <c r="F675" s="565"/>
      <c r="G675" s="808"/>
      <c r="H675" s="110"/>
      <c r="I675" s="110"/>
      <c r="J675" s="714"/>
      <c r="K675" s="1"/>
      <c r="L675" s="1"/>
      <c r="M675" s="1"/>
      <c r="N675" s="1"/>
      <c r="O675" s="1"/>
      <c r="P675" s="1"/>
      <c r="Q675" s="1"/>
      <c r="R675" s="1"/>
      <c r="S675" s="1"/>
      <c r="T675" s="1"/>
      <c r="U675" s="1"/>
      <c r="V675" s="1"/>
      <c r="W675" s="1"/>
      <c r="X675" s="1"/>
      <c r="Y675" s="1"/>
      <c r="Z675" s="1"/>
    </row>
    <row r="676" spans="1:26">
      <c r="A676" s="704"/>
      <c r="B676" s="308"/>
      <c r="C676" s="308" t="s">
        <v>3248</v>
      </c>
      <c r="D676" s="446">
        <v>0</v>
      </c>
      <c r="E676" s="497" t="s">
        <v>667</v>
      </c>
      <c r="F676" s="565"/>
      <c r="G676" s="808"/>
      <c r="H676" s="110"/>
      <c r="I676" s="110"/>
      <c r="J676" s="714"/>
      <c r="K676" s="1"/>
      <c r="L676" s="1"/>
      <c r="M676" s="1"/>
      <c r="N676" s="1"/>
      <c r="O676" s="1"/>
      <c r="P676" s="1"/>
      <c r="Q676" s="1"/>
      <c r="R676" s="1"/>
      <c r="S676" s="1"/>
      <c r="T676" s="1"/>
      <c r="U676" s="1"/>
      <c r="V676" s="1"/>
      <c r="W676" s="1"/>
      <c r="X676" s="1"/>
      <c r="Y676" s="1"/>
      <c r="Z676" s="1"/>
    </row>
    <row r="677" spans="1:26" ht="30">
      <c r="A677" s="704"/>
      <c r="B677" s="308"/>
      <c r="C677" s="308" t="s">
        <v>1900</v>
      </c>
      <c r="D677" s="446">
        <v>0</v>
      </c>
      <c r="E677" s="497" t="s">
        <v>667</v>
      </c>
      <c r="F677" s="565"/>
      <c r="G677" s="808"/>
      <c r="H677" s="110"/>
      <c r="I677" s="110"/>
      <c r="J677" s="714"/>
      <c r="K677" s="1"/>
      <c r="L677" s="1"/>
      <c r="M677" s="1"/>
      <c r="N677" s="1"/>
      <c r="O677" s="1"/>
      <c r="P677" s="1"/>
      <c r="Q677" s="1"/>
      <c r="R677" s="1"/>
      <c r="S677" s="1"/>
      <c r="T677" s="1"/>
      <c r="U677" s="1"/>
      <c r="V677" s="1"/>
      <c r="W677" s="1"/>
      <c r="X677" s="1"/>
      <c r="Y677" s="1"/>
      <c r="Z677" s="1"/>
    </row>
    <row r="678" spans="1:26" ht="30">
      <c r="A678" s="704"/>
      <c r="B678" s="308"/>
      <c r="C678" s="308" t="s">
        <v>3249</v>
      </c>
      <c r="D678" s="446">
        <v>0</v>
      </c>
      <c r="E678" s="497" t="s">
        <v>667</v>
      </c>
      <c r="F678" s="565"/>
      <c r="G678" s="808"/>
      <c r="H678" s="110"/>
      <c r="I678" s="110"/>
      <c r="J678" s="714"/>
      <c r="K678" s="1"/>
      <c r="L678" s="1"/>
      <c r="M678" s="1"/>
      <c r="N678" s="1"/>
      <c r="O678" s="1"/>
      <c r="P678" s="1"/>
      <c r="Q678" s="1"/>
      <c r="R678" s="1"/>
      <c r="S678" s="1"/>
      <c r="T678" s="1"/>
      <c r="U678" s="1"/>
      <c r="V678" s="1"/>
      <c r="W678" s="1"/>
      <c r="X678" s="1"/>
      <c r="Y678" s="1"/>
      <c r="Z678" s="1"/>
    </row>
    <row r="679" spans="1:26" ht="15.75">
      <c r="A679" s="704"/>
      <c r="B679" s="308"/>
      <c r="C679" s="633" t="s">
        <v>3250</v>
      </c>
      <c r="D679" s="446">
        <v>0</v>
      </c>
      <c r="E679" s="497" t="s">
        <v>667</v>
      </c>
      <c r="F679" s="565"/>
      <c r="G679" s="808"/>
      <c r="H679" s="110"/>
      <c r="I679" s="110"/>
      <c r="J679" s="714"/>
      <c r="K679" s="1"/>
      <c r="L679" s="1"/>
      <c r="M679" s="1"/>
      <c r="N679" s="1"/>
      <c r="O679" s="1"/>
      <c r="P679" s="1"/>
      <c r="Q679" s="1"/>
      <c r="R679" s="1"/>
      <c r="S679" s="1"/>
      <c r="T679" s="1"/>
      <c r="U679" s="1"/>
      <c r="V679" s="1"/>
      <c r="W679" s="1"/>
      <c r="X679" s="1"/>
      <c r="Y679" s="1"/>
      <c r="Z679" s="1"/>
    </row>
    <row r="680" spans="1:26" ht="31.5">
      <c r="A680" s="704"/>
      <c r="B680" s="308"/>
      <c r="C680" s="633" t="s">
        <v>3252</v>
      </c>
      <c r="D680" s="446">
        <v>0</v>
      </c>
      <c r="E680" s="497" t="s">
        <v>667</v>
      </c>
      <c r="F680" s="565"/>
      <c r="G680" s="808"/>
      <c r="H680" s="110"/>
      <c r="I680" s="110"/>
      <c r="J680" s="714"/>
      <c r="K680" s="1"/>
      <c r="L680" s="1"/>
      <c r="M680" s="1"/>
      <c r="N680" s="1"/>
      <c r="O680" s="1"/>
      <c r="P680" s="1"/>
      <c r="Q680" s="1"/>
      <c r="R680" s="1"/>
      <c r="S680" s="1"/>
      <c r="T680" s="1"/>
      <c r="U680" s="1"/>
      <c r="V680" s="1"/>
      <c r="W680" s="1"/>
      <c r="X680" s="1"/>
      <c r="Y680" s="1"/>
      <c r="Z680" s="1"/>
    </row>
    <row r="681" spans="1:26" ht="31.5">
      <c r="A681" s="704"/>
      <c r="B681" s="308"/>
      <c r="C681" s="633" t="s">
        <v>3257</v>
      </c>
      <c r="D681" s="446">
        <v>0</v>
      </c>
      <c r="E681" s="497" t="s">
        <v>667</v>
      </c>
      <c r="F681" s="565"/>
      <c r="G681" s="808"/>
      <c r="H681" s="110"/>
      <c r="I681" s="110"/>
      <c r="J681" s="714"/>
      <c r="K681" s="1"/>
      <c r="L681" s="1"/>
      <c r="M681" s="1"/>
      <c r="N681" s="1"/>
      <c r="O681" s="1"/>
      <c r="P681" s="1"/>
      <c r="Q681" s="1"/>
      <c r="R681" s="1"/>
      <c r="S681" s="1"/>
      <c r="T681" s="1"/>
      <c r="U681" s="1"/>
      <c r="V681" s="1"/>
      <c r="W681" s="1"/>
      <c r="X681" s="1"/>
      <c r="Y681" s="1"/>
      <c r="Z681" s="1"/>
    </row>
    <row r="682" spans="1:26" ht="60" hidden="1">
      <c r="A682" s="727" t="s">
        <v>1807</v>
      </c>
      <c r="B682" s="308" t="s">
        <v>1808</v>
      </c>
      <c r="C682" s="565"/>
      <c r="D682" s="443"/>
      <c r="E682" s="497"/>
      <c r="F682" s="565"/>
      <c r="G682" s="808"/>
      <c r="H682" s="110"/>
      <c r="I682" s="110"/>
      <c r="J682" s="714"/>
      <c r="K682" s="1"/>
      <c r="L682" s="1"/>
      <c r="M682" s="1"/>
      <c r="N682" s="1"/>
      <c r="O682" s="1"/>
      <c r="P682" s="1"/>
      <c r="Q682" s="1"/>
      <c r="R682" s="1"/>
      <c r="S682" s="1"/>
      <c r="T682" s="1"/>
      <c r="U682" s="1"/>
      <c r="V682" s="1"/>
      <c r="W682" s="1"/>
      <c r="X682" s="1"/>
      <c r="Y682" s="1"/>
      <c r="Z682" s="1"/>
    </row>
    <row r="683" spans="1:26">
      <c r="A683" s="704" t="s">
        <v>1809</v>
      </c>
      <c r="B683" s="1210" t="s">
        <v>1810</v>
      </c>
      <c r="C683" s="1049"/>
      <c r="D683" s="1049"/>
      <c r="E683" s="1049"/>
      <c r="F683" s="1049"/>
      <c r="G683" s="1049"/>
      <c r="H683" s="110">
        <f>SUM(D684:D685)</f>
        <v>0</v>
      </c>
      <c r="I683" s="110">
        <f>COUNT(D684:D685)*2</f>
        <v>4</v>
      </c>
      <c r="J683" s="714"/>
      <c r="K683" s="1"/>
      <c r="L683" s="1"/>
      <c r="M683" s="1"/>
      <c r="N683" s="1"/>
      <c r="O683" s="1"/>
      <c r="P683" s="1"/>
      <c r="Q683" s="1"/>
      <c r="R683" s="1"/>
      <c r="S683" s="1"/>
      <c r="T683" s="1"/>
      <c r="U683" s="1"/>
      <c r="V683" s="1"/>
      <c r="W683" s="1"/>
      <c r="X683" s="1"/>
      <c r="Y683" s="1"/>
      <c r="Z683" s="1"/>
    </row>
    <row r="684" spans="1:26" ht="45">
      <c r="A684" s="704" t="s">
        <v>1814</v>
      </c>
      <c r="B684" s="308" t="s">
        <v>1815</v>
      </c>
      <c r="C684" s="565" t="s">
        <v>3261</v>
      </c>
      <c r="D684" s="446">
        <v>0</v>
      </c>
      <c r="E684" s="497" t="s">
        <v>667</v>
      </c>
      <c r="F684" s="565"/>
      <c r="G684" s="808"/>
      <c r="H684" s="110"/>
      <c r="I684" s="110"/>
      <c r="J684" s="714"/>
      <c r="K684" s="1"/>
      <c r="L684" s="1"/>
      <c r="M684" s="1"/>
      <c r="N684" s="1"/>
      <c r="O684" s="1"/>
      <c r="P684" s="1"/>
      <c r="Q684" s="1"/>
      <c r="R684" s="1"/>
      <c r="S684" s="1"/>
      <c r="T684" s="1"/>
      <c r="U684" s="1"/>
      <c r="V684" s="1"/>
      <c r="W684" s="1"/>
      <c r="X684" s="1"/>
      <c r="Y684" s="1"/>
      <c r="Z684" s="1"/>
    </row>
    <row r="685" spans="1:26">
      <c r="A685" s="704"/>
      <c r="B685" s="308"/>
      <c r="C685" s="565" t="s">
        <v>3263</v>
      </c>
      <c r="D685" s="446">
        <v>0</v>
      </c>
      <c r="E685" s="497" t="s">
        <v>667</v>
      </c>
      <c r="F685" s="565"/>
      <c r="G685" s="808"/>
      <c r="H685" s="110"/>
      <c r="I685" s="110"/>
      <c r="J685" s="714"/>
      <c r="K685" s="1"/>
      <c r="L685" s="1"/>
      <c r="M685" s="1"/>
      <c r="N685" s="1"/>
      <c r="O685" s="1"/>
      <c r="P685" s="1"/>
      <c r="Q685" s="1"/>
      <c r="R685" s="1"/>
      <c r="S685" s="1"/>
      <c r="T685" s="1"/>
      <c r="U685" s="1"/>
      <c r="V685" s="1"/>
      <c r="W685" s="1"/>
      <c r="X685" s="1"/>
      <c r="Y685" s="1"/>
      <c r="Z685" s="1"/>
    </row>
    <row r="686" spans="1:26" ht="45" hidden="1">
      <c r="A686" s="737" t="s">
        <v>1821</v>
      </c>
      <c r="B686" s="16" t="s">
        <v>1822</v>
      </c>
      <c r="C686" s="97"/>
      <c r="D686" s="576"/>
      <c r="E686" s="698"/>
      <c r="F686" s="97"/>
      <c r="G686" s="809"/>
      <c r="H686" s="110"/>
      <c r="I686" s="110"/>
      <c r="J686" s="714"/>
      <c r="K686" s="1"/>
      <c r="L686" s="1"/>
      <c r="M686" s="1"/>
      <c r="N686" s="1"/>
      <c r="O686" s="1"/>
      <c r="P686" s="1"/>
      <c r="Q686" s="1"/>
      <c r="R686" s="1"/>
      <c r="S686" s="1"/>
      <c r="T686" s="1"/>
      <c r="U686" s="1"/>
      <c r="V686" s="1"/>
      <c r="W686" s="1"/>
      <c r="X686" s="1"/>
      <c r="Y686" s="1"/>
      <c r="Z686" s="1"/>
    </row>
    <row r="687" spans="1:26">
      <c r="A687" s="110"/>
      <c r="B687" s="1"/>
      <c r="C687" s="1"/>
      <c r="D687" s="429"/>
      <c r="E687" s="699"/>
      <c r="F687" s="1"/>
      <c r="G687" s="714"/>
      <c r="H687" s="110"/>
      <c r="I687" s="110"/>
      <c r="J687" s="714"/>
      <c r="K687" s="1"/>
      <c r="L687" s="1"/>
      <c r="M687" s="1"/>
      <c r="N687" s="1"/>
      <c r="O687" s="1"/>
      <c r="P687" s="1"/>
      <c r="Q687" s="1"/>
      <c r="R687" s="1"/>
      <c r="S687" s="1"/>
      <c r="T687" s="1"/>
      <c r="U687" s="1"/>
      <c r="V687" s="1"/>
      <c r="W687" s="1"/>
      <c r="X687" s="1"/>
      <c r="Y687" s="1"/>
      <c r="Z687" s="1"/>
    </row>
    <row r="688" spans="1:26">
      <c r="A688" s="110"/>
      <c r="B688" s="1"/>
      <c r="C688" s="1"/>
      <c r="D688" s="429"/>
      <c r="E688" s="699"/>
      <c r="F688" s="1"/>
      <c r="G688" s="714"/>
      <c r="H688" s="110"/>
      <c r="I688" s="110"/>
      <c r="J688" s="714"/>
      <c r="K688" s="1"/>
      <c r="L688" s="1"/>
      <c r="M688" s="1"/>
      <c r="N688" s="1"/>
      <c r="O688" s="1"/>
      <c r="P688" s="1"/>
      <c r="Q688" s="1"/>
      <c r="R688" s="1"/>
      <c r="S688" s="1"/>
      <c r="T688" s="1"/>
      <c r="U688" s="1"/>
      <c r="V688" s="1"/>
      <c r="W688" s="1"/>
      <c r="X688" s="1"/>
      <c r="Y688" s="1"/>
      <c r="Z688" s="1"/>
    </row>
    <row r="689" spans="1:26" ht="53.25" customHeight="1">
      <c r="A689" s="1055" t="s">
        <v>3266</v>
      </c>
      <c r="B689" s="1056"/>
      <c r="C689" s="1052"/>
      <c r="D689" s="429"/>
      <c r="E689" s="699"/>
      <c r="F689" s="1"/>
      <c r="G689" s="714"/>
      <c r="H689" s="110"/>
      <c r="I689" s="110"/>
      <c r="J689" s="714"/>
      <c r="K689" s="1"/>
      <c r="L689" s="1"/>
      <c r="M689" s="1"/>
      <c r="N689" s="1"/>
      <c r="O689" s="1"/>
      <c r="P689" s="1"/>
      <c r="Q689" s="1"/>
      <c r="R689" s="1"/>
      <c r="S689" s="1"/>
      <c r="T689" s="1"/>
      <c r="U689" s="1"/>
      <c r="V689" s="1"/>
      <c r="W689" s="1"/>
      <c r="X689" s="1"/>
      <c r="Y689" s="1"/>
      <c r="Z689" s="1"/>
    </row>
    <row r="690" spans="1:26" ht="63">
      <c r="A690" s="738"/>
      <c r="B690" s="80" t="s">
        <v>3267</v>
      </c>
      <c r="C690" s="76">
        <f>D710</f>
        <v>0</v>
      </c>
      <c r="D690" s="429"/>
      <c r="E690" s="699"/>
      <c r="F690" s="1"/>
      <c r="G690" s="714"/>
      <c r="H690" s="110"/>
      <c r="I690" s="110"/>
      <c r="J690" s="714"/>
      <c r="K690" s="1"/>
      <c r="L690" s="1"/>
      <c r="M690" s="1"/>
      <c r="N690" s="1"/>
      <c r="O690" s="1"/>
      <c r="P690" s="1"/>
      <c r="Q690" s="1"/>
      <c r="R690" s="1"/>
      <c r="S690" s="1"/>
      <c r="T690" s="1"/>
      <c r="U690" s="1"/>
      <c r="V690" s="1"/>
      <c r="W690" s="1"/>
      <c r="X690" s="1"/>
      <c r="Y690" s="1"/>
      <c r="Z690" s="1"/>
    </row>
    <row r="691" spans="1:26" ht="38.25" customHeight="1">
      <c r="A691" s="738"/>
      <c r="B691" s="1209" t="s">
        <v>1826</v>
      </c>
      <c r="C691" s="1052"/>
      <c r="D691" s="429"/>
      <c r="E691" s="699"/>
      <c r="F691" s="1"/>
      <c r="G691" s="714"/>
      <c r="H691" s="110"/>
      <c r="I691" s="110"/>
      <c r="J691" s="714"/>
      <c r="K691" s="1"/>
      <c r="L691" s="1"/>
      <c r="M691" s="1"/>
      <c r="N691" s="1"/>
      <c r="O691" s="1"/>
      <c r="P691" s="1"/>
      <c r="Q691" s="1"/>
      <c r="R691" s="1"/>
      <c r="S691" s="1"/>
      <c r="T691" s="1"/>
      <c r="U691" s="1"/>
      <c r="V691" s="1"/>
      <c r="W691" s="1"/>
      <c r="X691" s="1"/>
      <c r="Y691" s="1"/>
      <c r="Z691" s="1"/>
    </row>
    <row r="692" spans="1:26" ht="21">
      <c r="A692" s="739" t="s">
        <v>1833</v>
      </c>
      <c r="B692" s="77" t="s">
        <v>1834</v>
      </c>
      <c r="C692" s="94">
        <f t="shared" ref="C692:C699" si="0">D702</f>
        <v>0</v>
      </c>
      <c r="D692" s="429"/>
      <c r="E692" s="699"/>
      <c r="F692" s="1"/>
      <c r="G692" s="714"/>
      <c r="H692" s="110"/>
      <c r="I692" s="110"/>
      <c r="J692" s="714"/>
      <c r="K692" s="1"/>
      <c r="L692" s="1"/>
      <c r="M692" s="1"/>
      <c r="N692" s="1"/>
      <c r="O692" s="1"/>
      <c r="P692" s="1"/>
      <c r="Q692" s="1"/>
      <c r="R692" s="1"/>
      <c r="S692" s="1"/>
      <c r="T692" s="1"/>
      <c r="U692" s="1"/>
      <c r="V692" s="1"/>
      <c r="W692" s="1"/>
      <c r="X692" s="1"/>
      <c r="Y692" s="1"/>
      <c r="Z692" s="1"/>
    </row>
    <row r="693" spans="1:26" ht="21">
      <c r="A693" s="739" t="s">
        <v>1836</v>
      </c>
      <c r="B693" s="77" t="s">
        <v>1837</v>
      </c>
      <c r="C693" s="94">
        <f t="shared" si="0"/>
        <v>0</v>
      </c>
      <c r="D693" s="429"/>
      <c r="E693" s="699"/>
      <c r="F693" s="1"/>
      <c r="G693" s="714"/>
      <c r="H693" s="110"/>
      <c r="I693" s="110"/>
      <c r="J693" s="714"/>
      <c r="K693" s="1"/>
      <c r="L693" s="1"/>
      <c r="M693" s="1"/>
      <c r="N693" s="1"/>
      <c r="O693" s="1"/>
      <c r="P693" s="1"/>
      <c r="Q693" s="1"/>
      <c r="R693" s="1"/>
      <c r="S693" s="1"/>
      <c r="T693" s="1"/>
      <c r="U693" s="1"/>
      <c r="V693" s="1"/>
      <c r="W693" s="1"/>
      <c r="X693" s="1"/>
      <c r="Y693" s="1"/>
      <c r="Z693" s="1"/>
    </row>
    <row r="694" spans="1:26" ht="21">
      <c r="A694" s="739" t="s">
        <v>1839</v>
      </c>
      <c r="B694" s="77" t="s">
        <v>1840</v>
      </c>
      <c r="C694" s="94">
        <f t="shared" si="0"/>
        <v>0</v>
      </c>
      <c r="D694" s="429"/>
      <c r="E694" s="699"/>
      <c r="F694" s="1"/>
      <c r="G694" s="714"/>
      <c r="H694" s="110"/>
      <c r="I694" s="110"/>
      <c r="J694" s="714"/>
      <c r="K694" s="1"/>
      <c r="L694" s="1"/>
      <c r="M694" s="1"/>
      <c r="N694" s="1"/>
      <c r="O694" s="1"/>
      <c r="P694" s="1"/>
      <c r="Q694" s="1"/>
      <c r="R694" s="1"/>
      <c r="S694" s="1"/>
      <c r="T694" s="1"/>
      <c r="U694" s="1"/>
      <c r="V694" s="1"/>
      <c r="W694" s="1"/>
      <c r="X694" s="1"/>
      <c r="Y694" s="1"/>
      <c r="Z694" s="1"/>
    </row>
    <row r="695" spans="1:26" ht="21">
      <c r="A695" s="739" t="s">
        <v>1843</v>
      </c>
      <c r="B695" s="77" t="s">
        <v>497</v>
      </c>
      <c r="C695" s="94">
        <f t="shared" si="0"/>
        <v>0</v>
      </c>
      <c r="D695" s="429"/>
      <c r="E695" s="699"/>
      <c r="F695" s="1"/>
      <c r="G695" s="714"/>
      <c r="H695" s="110"/>
      <c r="I695" s="110"/>
      <c r="J695" s="714"/>
      <c r="K695" s="1"/>
      <c r="L695" s="1"/>
      <c r="M695" s="1"/>
      <c r="N695" s="1"/>
      <c r="O695" s="1"/>
      <c r="P695" s="1"/>
      <c r="Q695" s="1"/>
      <c r="R695" s="1"/>
      <c r="S695" s="1"/>
      <c r="T695" s="1"/>
      <c r="U695" s="1"/>
      <c r="V695" s="1"/>
      <c r="W695" s="1"/>
      <c r="X695" s="1"/>
      <c r="Y695" s="1"/>
      <c r="Z695" s="1"/>
    </row>
    <row r="696" spans="1:26" ht="21">
      <c r="A696" s="739" t="s">
        <v>1845</v>
      </c>
      <c r="B696" s="77" t="s">
        <v>1847</v>
      </c>
      <c r="C696" s="94">
        <f t="shared" si="0"/>
        <v>0</v>
      </c>
      <c r="D696" s="429"/>
      <c r="E696" s="699"/>
      <c r="F696" s="1"/>
      <c r="G696" s="714"/>
      <c r="H696" s="110"/>
      <c r="I696" s="110"/>
      <c r="J696" s="714"/>
      <c r="K696" s="1"/>
      <c r="L696" s="1"/>
      <c r="M696" s="1"/>
      <c r="N696" s="1"/>
      <c r="O696" s="1"/>
      <c r="P696" s="1"/>
      <c r="Q696" s="1"/>
      <c r="R696" s="1"/>
      <c r="S696" s="1"/>
      <c r="T696" s="1"/>
      <c r="U696" s="1"/>
      <c r="V696" s="1"/>
      <c r="W696" s="1"/>
      <c r="X696" s="1"/>
      <c r="Y696" s="1"/>
      <c r="Z696" s="1"/>
    </row>
    <row r="697" spans="1:26" ht="21">
      <c r="A697" s="739" t="s">
        <v>1849</v>
      </c>
      <c r="B697" s="77" t="s">
        <v>1850</v>
      </c>
      <c r="C697" s="94">
        <f t="shared" si="0"/>
        <v>0</v>
      </c>
      <c r="D697" s="429"/>
      <c r="E697" s="699"/>
      <c r="F697" s="1"/>
      <c r="G697" s="714"/>
      <c r="H697" s="110"/>
      <c r="I697" s="110"/>
      <c r="J697" s="714"/>
      <c r="K697" s="1"/>
      <c r="L697" s="1"/>
      <c r="M697" s="1"/>
      <c r="N697" s="1"/>
      <c r="O697" s="1"/>
      <c r="P697" s="1"/>
      <c r="Q697" s="1"/>
      <c r="R697" s="1"/>
      <c r="S697" s="1"/>
      <c r="T697" s="1"/>
      <c r="U697" s="1"/>
      <c r="V697" s="1"/>
      <c r="W697" s="1"/>
      <c r="X697" s="1"/>
      <c r="Y697" s="1"/>
      <c r="Z697" s="1"/>
    </row>
    <row r="698" spans="1:26" ht="42">
      <c r="A698" s="739" t="s">
        <v>1854</v>
      </c>
      <c r="B698" s="77" t="s">
        <v>1855</v>
      </c>
      <c r="C698" s="94">
        <f t="shared" si="0"/>
        <v>0</v>
      </c>
      <c r="D698" s="429"/>
      <c r="E698" s="699"/>
      <c r="F698" s="1"/>
      <c r="G698" s="714"/>
      <c r="H698" s="110"/>
      <c r="I698" s="110"/>
      <c r="J698" s="714"/>
      <c r="K698" s="1"/>
      <c r="L698" s="1"/>
      <c r="M698" s="1"/>
      <c r="N698" s="1"/>
      <c r="O698" s="1"/>
      <c r="P698" s="1"/>
      <c r="Q698" s="1"/>
      <c r="R698" s="1"/>
      <c r="S698" s="1"/>
      <c r="T698" s="1"/>
      <c r="U698" s="1"/>
      <c r="V698" s="1"/>
      <c r="W698" s="1"/>
      <c r="X698" s="1"/>
      <c r="Y698" s="1"/>
      <c r="Z698" s="1"/>
    </row>
    <row r="699" spans="1:26" ht="21">
      <c r="A699" s="739" t="s">
        <v>1857</v>
      </c>
      <c r="B699" s="77" t="s">
        <v>1859</v>
      </c>
      <c r="C699" s="94">
        <f t="shared" si="0"/>
        <v>0</v>
      </c>
      <c r="D699" s="429"/>
      <c r="E699" s="699"/>
      <c r="F699" s="1"/>
      <c r="G699" s="714"/>
      <c r="H699" s="110"/>
      <c r="I699" s="110"/>
      <c r="J699" s="714"/>
      <c r="K699" s="1"/>
      <c r="L699" s="1"/>
      <c r="M699" s="1"/>
      <c r="N699" s="1"/>
      <c r="O699" s="1"/>
      <c r="P699" s="1"/>
      <c r="Q699" s="1"/>
      <c r="R699" s="1"/>
      <c r="S699" s="1"/>
      <c r="T699" s="1"/>
      <c r="U699" s="1"/>
      <c r="V699" s="1"/>
      <c r="W699" s="1"/>
      <c r="X699" s="1"/>
      <c r="Y699" s="1"/>
      <c r="Z699" s="1"/>
    </row>
    <row r="700" spans="1:26">
      <c r="A700" s="110"/>
      <c r="B700" s="1"/>
      <c r="C700" s="1"/>
      <c r="D700" s="429"/>
      <c r="E700" s="699"/>
      <c r="F700" s="1"/>
      <c r="G700" s="714"/>
      <c r="H700" s="110"/>
      <c r="I700" s="110"/>
      <c r="J700" s="714"/>
      <c r="K700" s="1"/>
      <c r="L700" s="1"/>
      <c r="M700" s="1"/>
      <c r="N700" s="1"/>
      <c r="O700" s="1"/>
      <c r="P700" s="1"/>
      <c r="Q700" s="1"/>
      <c r="R700" s="1"/>
      <c r="S700" s="1"/>
      <c r="T700" s="1"/>
      <c r="U700" s="1"/>
      <c r="V700" s="1"/>
      <c r="W700" s="1"/>
      <c r="X700" s="1"/>
      <c r="Y700" s="1"/>
      <c r="Z700" s="1"/>
    </row>
    <row r="701" spans="1:26">
      <c r="A701" s="110"/>
      <c r="B701" s="110" t="s">
        <v>12</v>
      </c>
      <c r="C701" s="110" t="s">
        <v>1863</v>
      </c>
      <c r="D701" s="456" t="s">
        <v>3268</v>
      </c>
      <c r="E701" s="456"/>
      <c r="F701" s="110"/>
      <c r="G701" s="110"/>
      <c r="H701" s="110"/>
      <c r="I701" s="110"/>
      <c r="J701" s="714"/>
      <c r="K701" s="1"/>
      <c r="L701" s="1"/>
      <c r="M701" s="1"/>
      <c r="N701" s="1"/>
      <c r="O701" s="1"/>
      <c r="P701" s="1"/>
      <c r="Q701" s="1"/>
      <c r="R701" s="1"/>
      <c r="S701" s="1"/>
      <c r="T701" s="1"/>
      <c r="U701" s="1"/>
      <c r="V701" s="1"/>
      <c r="W701" s="1"/>
      <c r="X701" s="1"/>
      <c r="Y701" s="1"/>
      <c r="Z701" s="1"/>
    </row>
    <row r="702" spans="1:26">
      <c r="A702" s="110" t="s">
        <v>1833</v>
      </c>
      <c r="B702" s="110">
        <f>H4</f>
        <v>0</v>
      </c>
      <c r="C702" s="110">
        <f>I4</f>
        <v>26</v>
      </c>
      <c r="D702" s="456">
        <f t="shared" ref="D702:D709" si="1">B702*100/C702</f>
        <v>0</v>
      </c>
      <c r="E702" s="456"/>
      <c r="F702" s="110"/>
      <c r="G702" s="110"/>
      <c r="H702" s="110"/>
      <c r="I702" s="110"/>
      <c r="J702" s="714"/>
      <c r="K702" s="1"/>
      <c r="L702" s="1"/>
      <c r="M702" s="1"/>
      <c r="N702" s="1"/>
      <c r="O702" s="1"/>
      <c r="P702" s="1"/>
      <c r="Q702" s="1"/>
      <c r="R702" s="1"/>
      <c r="S702" s="1"/>
      <c r="T702" s="1"/>
      <c r="U702" s="1"/>
      <c r="V702" s="1"/>
      <c r="W702" s="1"/>
      <c r="X702" s="1"/>
      <c r="Y702" s="1"/>
      <c r="Z702" s="1"/>
    </row>
    <row r="703" spans="1:26">
      <c r="A703" s="110" t="s">
        <v>1836</v>
      </c>
      <c r="B703" s="110">
        <f>H64</f>
        <v>0</v>
      </c>
      <c r="C703" s="110">
        <f>I64</f>
        <v>70</v>
      </c>
      <c r="D703" s="456">
        <f t="shared" si="1"/>
        <v>0</v>
      </c>
      <c r="E703" s="456"/>
      <c r="F703" s="110"/>
      <c r="G703" s="110"/>
      <c r="H703" s="110"/>
      <c r="I703" s="110"/>
      <c r="J703" s="714"/>
      <c r="K703" s="1"/>
      <c r="L703" s="1"/>
      <c r="M703" s="1"/>
      <c r="N703" s="1"/>
      <c r="O703" s="1"/>
      <c r="P703" s="1"/>
      <c r="Q703" s="1"/>
      <c r="R703" s="1"/>
      <c r="S703" s="1"/>
      <c r="T703" s="1"/>
      <c r="U703" s="1"/>
      <c r="V703" s="1"/>
      <c r="W703" s="1"/>
      <c r="X703" s="1"/>
      <c r="Y703" s="1"/>
      <c r="Z703" s="1"/>
    </row>
    <row r="704" spans="1:26">
      <c r="A704" s="110" t="s">
        <v>1839</v>
      </c>
      <c r="B704" s="110">
        <f>H126</f>
        <v>0</v>
      </c>
      <c r="C704" s="110">
        <f>I126</f>
        <v>170</v>
      </c>
      <c r="D704" s="456">
        <f t="shared" si="1"/>
        <v>0</v>
      </c>
      <c r="E704" s="456"/>
      <c r="F704" s="110"/>
      <c r="G704" s="110"/>
      <c r="H704" s="110"/>
      <c r="I704" s="110"/>
      <c r="J704" s="714"/>
      <c r="K704" s="1"/>
      <c r="L704" s="1"/>
      <c r="M704" s="1"/>
      <c r="N704" s="1"/>
      <c r="O704" s="1"/>
      <c r="P704" s="1"/>
      <c r="Q704" s="1"/>
      <c r="R704" s="1"/>
      <c r="S704" s="1"/>
      <c r="T704" s="1"/>
      <c r="U704" s="1"/>
      <c r="V704" s="1"/>
      <c r="W704" s="1"/>
      <c r="X704" s="1"/>
      <c r="Y704" s="1"/>
      <c r="Z704" s="1"/>
    </row>
    <row r="705" spans="1:26">
      <c r="A705" s="110" t="s">
        <v>1843</v>
      </c>
      <c r="B705" s="110">
        <f>H228</f>
        <v>0</v>
      </c>
      <c r="C705" s="110">
        <f>I228</f>
        <v>106</v>
      </c>
      <c r="D705" s="456">
        <f t="shared" si="1"/>
        <v>0</v>
      </c>
      <c r="E705" s="456"/>
      <c r="F705" s="110"/>
      <c r="G705" s="110"/>
      <c r="H705" s="110"/>
      <c r="I705" s="110"/>
      <c r="J705" s="714"/>
      <c r="K705" s="1"/>
      <c r="L705" s="1"/>
      <c r="M705" s="1"/>
      <c r="N705" s="1"/>
      <c r="O705" s="1"/>
      <c r="P705" s="1"/>
      <c r="Q705" s="1"/>
      <c r="R705" s="1"/>
      <c r="S705" s="1"/>
      <c r="T705" s="1"/>
      <c r="U705" s="1"/>
      <c r="V705" s="1"/>
      <c r="W705" s="1"/>
      <c r="X705" s="1"/>
      <c r="Y705" s="1"/>
      <c r="Z705" s="1"/>
    </row>
    <row r="706" spans="1:26">
      <c r="A706" s="110" t="s">
        <v>1845</v>
      </c>
      <c r="B706" s="110">
        <f>H307</f>
        <v>0</v>
      </c>
      <c r="C706" s="110">
        <f>I307</f>
        <v>212</v>
      </c>
      <c r="D706" s="456">
        <f t="shared" si="1"/>
        <v>0</v>
      </c>
      <c r="E706" s="456"/>
      <c r="F706" s="110"/>
      <c r="G706" s="110"/>
      <c r="H706" s="110"/>
      <c r="I706" s="110"/>
      <c r="J706" s="714"/>
      <c r="K706" s="1"/>
      <c r="L706" s="1"/>
      <c r="M706" s="1"/>
      <c r="N706" s="1"/>
      <c r="O706" s="1"/>
      <c r="P706" s="1"/>
      <c r="Q706" s="1"/>
      <c r="R706" s="1"/>
      <c r="S706" s="1"/>
      <c r="T706" s="1"/>
      <c r="U706" s="1"/>
      <c r="V706" s="1"/>
      <c r="W706" s="1"/>
      <c r="X706" s="1"/>
      <c r="Y706" s="1"/>
      <c r="Z706" s="1"/>
    </row>
    <row r="707" spans="1:26">
      <c r="A707" s="110" t="s">
        <v>1849</v>
      </c>
      <c r="B707" s="110">
        <f>H497</f>
        <v>0</v>
      </c>
      <c r="C707" s="110">
        <f>I497</f>
        <v>158</v>
      </c>
      <c r="D707" s="456">
        <f t="shared" si="1"/>
        <v>0</v>
      </c>
      <c r="E707" s="456"/>
      <c r="F707" s="110"/>
      <c r="G707" s="110"/>
      <c r="H707" s="110"/>
      <c r="I707" s="110"/>
      <c r="J707" s="714"/>
      <c r="K707" s="1"/>
      <c r="L707" s="1"/>
      <c r="M707" s="1"/>
      <c r="N707" s="1"/>
      <c r="O707" s="1"/>
      <c r="P707" s="1"/>
      <c r="Q707" s="1"/>
      <c r="R707" s="1"/>
      <c r="S707" s="1"/>
      <c r="T707" s="1"/>
      <c r="U707" s="1"/>
      <c r="V707" s="1"/>
      <c r="W707" s="1"/>
      <c r="X707" s="1"/>
      <c r="Y707" s="1"/>
      <c r="Z707" s="1"/>
    </row>
    <row r="708" spans="1:26">
      <c r="A708" s="110" t="s">
        <v>1854</v>
      </c>
      <c r="B708" s="110">
        <f>H587</f>
        <v>0</v>
      </c>
      <c r="C708" s="110">
        <f>I587</f>
        <v>78</v>
      </c>
      <c r="D708" s="456">
        <f t="shared" si="1"/>
        <v>0</v>
      </c>
      <c r="E708" s="456"/>
      <c r="F708" s="110"/>
      <c r="G708" s="110"/>
      <c r="H708" s="110"/>
      <c r="I708" s="110"/>
      <c r="J708" s="714"/>
      <c r="K708" s="1"/>
      <c r="L708" s="1"/>
      <c r="M708" s="1"/>
      <c r="N708" s="1"/>
      <c r="O708" s="1"/>
      <c r="P708" s="1"/>
      <c r="Q708" s="1"/>
      <c r="R708" s="1"/>
      <c r="S708" s="1"/>
      <c r="T708" s="1"/>
      <c r="U708" s="1"/>
      <c r="V708" s="1"/>
      <c r="W708" s="1"/>
      <c r="X708" s="1"/>
      <c r="Y708" s="1"/>
      <c r="Z708" s="1"/>
    </row>
    <row r="709" spans="1:26">
      <c r="A709" s="110" t="s">
        <v>1857</v>
      </c>
      <c r="B709" s="110">
        <f>H657</f>
        <v>0</v>
      </c>
      <c r="C709" s="110">
        <f>I657</f>
        <v>40</v>
      </c>
      <c r="D709" s="456">
        <f t="shared" si="1"/>
        <v>0</v>
      </c>
      <c r="E709" s="456"/>
      <c r="F709" s="110"/>
      <c r="G709" s="110"/>
      <c r="H709" s="110"/>
      <c r="I709" s="110"/>
      <c r="J709" s="714"/>
      <c r="K709" s="1"/>
      <c r="L709" s="1"/>
      <c r="M709" s="1"/>
      <c r="N709" s="1"/>
      <c r="O709" s="1"/>
      <c r="P709" s="1"/>
      <c r="Q709" s="1"/>
      <c r="R709" s="1"/>
      <c r="S709" s="1"/>
      <c r="T709" s="1"/>
      <c r="U709" s="1"/>
      <c r="V709" s="1"/>
      <c r="W709" s="1"/>
      <c r="X709" s="1"/>
      <c r="Y709" s="1"/>
      <c r="Z709" s="1"/>
    </row>
    <row r="710" spans="1:26">
      <c r="A710" s="110" t="s">
        <v>1880</v>
      </c>
      <c r="B710" s="110">
        <f>IF(G2=0,0,SUM(B702:B709))</f>
        <v>0</v>
      </c>
      <c r="C710" s="110">
        <f>IF(G2=0,0,SUM(C702:C709))</f>
        <v>860</v>
      </c>
      <c r="D710" s="456">
        <f>IF(G2=0,0,B710*100/C710)</f>
        <v>0</v>
      </c>
      <c r="E710" s="456"/>
      <c r="F710" s="110"/>
      <c r="G710" s="110"/>
      <c r="H710" s="110"/>
      <c r="I710" s="110"/>
      <c r="J710" s="714"/>
      <c r="K710" s="1"/>
      <c r="L710" s="1"/>
      <c r="M710" s="1"/>
      <c r="N710" s="1"/>
      <c r="O710" s="1"/>
      <c r="P710" s="1"/>
      <c r="Q710" s="1"/>
      <c r="R710" s="1"/>
      <c r="S710" s="1"/>
      <c r="T710" s="1"/>
      <c r="U710" s="1"/>
      <c r="V710" s="1"/>
      <c r="W710" s="1"/>
      <c r="X710" s="1"/>
      <c r="Y710" s="1"/>
      <c r="Z710" s="1"/>
    </row>
    <row r="711" spans="1:26">
      <c r="A711" s="110"/>
      <c r="B711" s="110"/>
      <c r="C711" s="110"/>
      <c r="D711" s="456"/>
      <c r="E711" s="456"/>
      <c r="F711" s="110"/>
      <c r="G711" s="110"/>
      <c r="H711" s="110"/>
      <c r="I711" s="110"/>
      <c r="J711" s="714"/>
      <c r="K711" s="1"/>
      <c r="L711" s="1"/>
      <c r="M711" s="1"/>
      <c r="N711" s="1"/>
      <c r="O711" s="1"/>
      <c r="P711" s="1"/>
      <c r="Q711" s="1"/>
      <c r="R711" s="1"/>
      <c r="S711" s="1"/>
      <c r="T711" s="1"/>
      <c r="U711" s="1"/>
      <c r="V711" s="1"/>
      <c r="W711" s="1"/>
      <c r="X711" s="1"/>
      <c r="Y711" s="1"/>
      <c r="Z711" s="1"/>
    </row>
    <row r="712" spans="1:26">
      <c r="A712" s="110">
        <v>0</v>
      </c>
      <c r="B712" s="110"/>
      <c r="C712" s="110"/>
      <c r="D712" s="456"/>
      <c r="E712" s="456"/>
      <c r="F712" s="110"/>
      <c r="G712" s="110"/>
      <c r="H712" s="110"/>
      <c r="I712" s="110"/>
      <c r="J712" s="714"/>
      <c r="K712" s="1"/>
      <c r="L712" s="1"/>
      <c r="M712" s="1"/>
      <c r="N712" s="1"/>
      <c r="O712" s="1"/>
      <c r="P712" s="1"/>
      <c r="Q712" s="1"/>
      <c r="R712" s="1"/>
      <c r="S712" s="1"/>
      <c r="T712" s="1"/>
      <c r="U712" s="1"/>
      <c r="V712" s="1"/>
      <c r="W712" s="1"/>
      <c r="X712" s="1"/>
      <c r="Y712" s="1"/>
      <c r="Z712" s="1"/>
    </row>
    <row r="713" spans="1:26">
      <c r="A713" s="110">
        <v>1</v>
      </c>
      <c r="B713" s="110"/>
      <c r="C713" s="110"/>
      <c r="D713" s="456"/>
      <c r="E713" s="456"/>
      <c r="F713" s="110"/>
      <c r="G713" s="110"/>
      <c r="H713" s="110"/>
      <c r="I713" s="110"/>
      <c r="J713" s="714"/>
      <c r="K713" s="1"/>
      <c r="L713" s="1"/>
      <c r="M713" s="1"/>
      <c r="N713" s="1"/>
      <c r="O713" s="1"/>
      <c r="P713" s="1"/>
      <c r="Q713" s="1"/>
      <c r="R713" s="1"/>
      <c r="S713" s="1"/>
      <c r="T713" s="1"/>
      <c r="U713" s="1"/>
      <c r="V713" s="1"/>
      <c r="W713" s="1"/>
      <c r="X713" s="1"/>
      <c r="Y713" s="1"/>
      <c r="Z713" s="1"/>
    </row>
    <row r="714" spans="1:26">
      <c r="A714" s="110">
        <v>2</v>
      </c>
      <c r="B714" s="110"/>
      <c r="C714" s="110"/>
      <c r="D714" s="456"/>
      <c r="E714" s="456"/>
      <c r="F714" s="110"/>
      <c r="G714" s="110"/>
      <c r="H714" s="110"/>
      <c r="I714" s="110"/>
      <c r="J714" s="714"/>
      <c r="K714" s="1"/>
      <c r="L714" s="1"/>
      <c r="M714" s="1"/>
      <c r="N714" s="1"/>
      <c r="O714" s="1"/>
      <c r="P714" s="1"/>
      <c r="Q714" s="1"/>
      <c r="R714" s="1"/>
      <c r="S714" s="1"/>
      <c r="T714" s="1"/>
      <c r="U714" s="1"/>
      <c r="V714" s="1"/>
      <c r="W714" s="1"/>
      <c r="X714" s="1"/>
      <c r="Y714" s="1"/>
      <c r="Z714" s="1"/>
    </row>
    <row r="715" spans="1:26">
      <c r="A715" s="110"/>
      <c r="B715" s="110"/>
      <c r="C715" s="110"/>
      <c r="D715" s="456"/>
      <c r="E715" s="456"/>
      <c r="F715" s="110"/>
      <c r="G715" s="110"/>
      <c r="H715" s="110"/>
      <c r="I715" s="110"/>
      <c r="J715" s="714"/>
      <c r="K715" s="1"/>
      <c r="L715" s="1"/>
      <c r="M715" s="1"/>
      <c r="N715" s="1"/>
      <c r="O715" s="1"/>
      <c r="P715" s="1"/>
      <c r="Q715" s="1"/>
      <c r="R715" s="1"/>
      <c r="S715" s="1"/>
      <c r="T715" s="1"/>
      <c r="U715" s="1"/>
      <c r="V715" s="1"/>
      <c r="W715" s="1"/>
      <c r="X715" s="1"/>
      <c r="Y715" s="1"/>
      <c r="Z715" s="1"/>
    </row>
    <row r="716" spans="1:26">
      <c r="A716" s="110"/>
      <c r="B716" s="110"/>
      <c r="C716" s="110"/>
      <c r="D716" s="456"/>
      <c r="E716" s="456"/>
      <c r="F716" s="110"/>
      <c r="G716" s="110"/>
      <c r="H716" s="110"/>
      <c r="I716" s="110"/>
      <c r="J716" s="714"/>
      <c r="K716" s="1"/>
      <c r="L716" s="1"/>
      <c r="M716" s="1"/>
      <c r="N716" s="1"/>
      <c r="O716" s="1"/>
      <c r="P716" s="1"/>
      <c r="Q716" s="1"/>
      <c r="R716" s="1"/>
      <c r="S716" s="1"/>
      <c r="T716" s="1"/>
      <c r="U716" s="1"/>
      <c r="V716" s="1"/>
      <c r="W716" s="1"/>
      <c r="X716" s="1"/>
      <c r="Y716" s="1"/>
      <c r="Z716" s="1"/>
    </row>
    <row r="717" spans="1:26">
      <c r="A717" s="110"/>
      <c r="B717" s="110"/>
      <c r="C717" s="110"/>
      <c r="D717" s="456"/>
      <c r="E717" s="456"/>
      <c r="F717" s="110"/>
      <c r="G717" s="110"/>
      <c r="H717" s="110"/>
      <c r="I717" s="110"/>
      <c r="J717" s="714"/>
      <c r="K717" s="1"/>
      <c r="L717" s="1"/>
      <c r="M717" s="1"/>
      <c r="N717" s="1"/>
      <c r="O717" s="1"/>
      <c r="P717" s="1"/>
      <c r="Q717" s="1"/>
      <c r="R717" s="1"/>
      <c r="S717" s="1"/>
      <c r="T717" s="1"/>
      <c r="U717" s="1"/>
      <c r="V717" s="1"/>
      <c r="W717" s="1"/>
      <c r="X717" s="1"/>
      <c r="Y717" s="1"/>
      <c r="Z717" s="1"/>
    </row>
    <row r="718" spans="1:26">
      <c r="A718" s="110"/>
      <c r="B718" s="110"/>
      <c r="C718" s="110"/>
      <c r="D718" s="456"/>
      <c r="E718" s="456"/>
      <c r="F718" s="110"/>
      <c r="G718" s="110"/>
      <c r="H718" s="110"/>
      <c r="I718" s="110"/>
      <c r="J718" s="714"/>
      <c r="K718" s="1"/>
      <c r="L718" s="1"/>
      <c r="M718" s="1"/>
      <c r="N718" s="1"/>
      <c r="O718" s="1"/>
      <c r="P718" s="1"/>
      <c r="Q718" s="1"/>
      <c r="R718" s="1"/>
      <c r="S718" s="1"/>
      <c r="T718" s="1"/>
      <c r="U718" s="1"/>
      <c r="V718" s="1"/>
      <c r="W718" s="1"/>
      <c r="X718" s="1"/>
      <c r="Y718" s="1"/>
      <c r="Z718" s="1"/>
    </row>
    <row r="719" spans="1:26">
      <c r="A719" s="110"/>
      <c r="B719" s="110"/>
      <c r="C719" s="110"/>
      <c r="D719" s="456"/>
      <c r="E719" s="456"/>
      <c r="F719" s="110"/>
      <c r="G719" s="110"/>
      <c r="H719" s="110"/>
      <c r="I719" s="110"/>
      <c r="J719" s="714"/>
      <c r="K719" s="1"/>
      <c r="L719" s="1"/>
      <c r="M719" s="1"/>
      <c r="N719" s="1"/>
      <c r="O719" s="1"/>
      <c r="P719" s="1"/>
      <c r="Q719" s="1"/>
      <c r="R719" s="1"/>
      <c r="S719" s="1"/>
      <c r="T719" s="1"/>
      <c r="U719" s="1"/>
      <c r="V719" s="1"/>
      <c r="W719" s="1"/>
      <c r="X719" s="1"/>
      <c r="Y719" s="1"/>
      <c r="Z719" s="1"/>
    </row>
    <row r="720" spans="1:26">
      <c r="A720" s="110"/>
      <c r="B720" s="110"/>
      <c r="C720" s="110"/>
      <c r="D720" s="456"/>
      <c r="E720" s="456"/>
      <c r="F720" s="110"/>
      <c r="G720" s="110"/>
      <c r="H720" s="110"/>
      <c r="I720" s="110"/>
      <c r="J720" s="714"/>
      <c r="K720" s="1"/>
      <c r="L720" s="1"/>
      <c r="M720" s="1"/>
      <c r="N720" s="1"/>
      <c r="O720" s="1"/>
      <c r="P720" s="1"/>
      <c r="Q720" s="1"/>
      <c r="R720" s="1"/>
      <c r="S720" s="1"/>
      <c r="T720" s="1"/>
      <c r="U720" s="1"/>
      <c r="V720" s="1"/>
      <c r="W720" s="1"/>
      <c r="X720" s="1"/>
      <c r="Y720" s="1"/>
      <c r="Z720" s="1"/>
    </row>
    <row r="721" spans="1:26">
      <c r="A721" s="110"/>
      <c r="B721" s="110"/>
      <c r="C721" s="110"/>
      <c r="D721" s="456"/>
      <c r="E721" s="456"/>
      <c r="F721" s="110"/>
      <c r="G721" s="110"/>
      <c r="H721" s="110"/>
      <c r="I721" s="110"/>
      <c r="J721" s="714"/>
      <c r="K721" s="1"/>
      <c r="L721" s="1"/>
      <c r="M721" s="1"/>
      <c r="N721" s="1"/>
      <c r="O721" s="1"/>
      <c r="P721" s="1"/>
      <c r="Q721" s="1"/>
      <c r="R721" s="1"/>
      <c r="S721" s="1"/>
      <c r="T721" s="1"/>
      <c r="U721" s="1"/>
      <c r="V721" s="1"/>
      <c r="W721" s="1"/>
      <c r="X721" s="1"/>
      <c r="Y721" s="1"/>
      <c r="Z721" s="1"/>
    </row>
    <row r="722" spans="1:26">
      <c r="A722" s="110"/>
      <c r="B722" s="110"/>
      <c r="C722" s="110"/>
      <c r="D722" s="456"/>
      <c r="E722" s="456"/>
      <c r="F722" s="110"/>
      <c r="G722" s="110"/>
      <c r="H722" s="110"/>
      <c r="I722" s="110"/>
      <c r="J722" s="714"/>
      <c r="K722" s="1"/>
      <c r="L722" s="1"/>
      <c r="M722" s="1"/>
      <c r="N722" s="1"/>
      <c r="O722" s="1"/>
      <c r="P722" s="1"/>
      <c r="Q722" s="1"/>
      <c r="R722" s="1"/>
      <c r="S722" s="1"/>
      <c r="T722" s="1"/>
      <c r="U722" s="1"/>
      <c r="V722" s="1"/>
      <c r="W722" s="1"/>
      <c r="X722" s="1"/>
      <c r="Y722" s="1"/>
      <c r="Z722" s="1"/>
    </row>
    <row r="723" spans="1:26">
      <c r="A723" s="110"/>
      <c r="B723" s="110"/>
      <c r="C723" s="110"/>
      <c r="D723" s="456"/>
      <c r="E723" s="456"/>
      <c r="F723" s="110"/>
      <c r="G723" s="110"/>
      <c r="H723" s="110"/>
      <c r="I723" s="110"/>
      <c r="J723" s="714"/>
      <c r="K723" s="1"/>
      <c r="L723" s="1"/>
      <c r="M723" s="1"/>
      <c r="N723" s="1"/>
      <c r="O723" s="1"/>
      <c r="P723" s="1"/>
      <c r="Q723" s="1"/>
      <c r="R723" s="1"/>
      <c r="S723" s="1"/>
      <c r="T723" s="1"/>
      <c r="U723" s="1"/>
      <c r="V723" s="1"/>
      <c r="W723" s="1"/>
      <c r="X723" s="1"/>
      <c r="Y723" s="1"/>
      <c r="Z723" s="1"/>
    </row>
    <row r="724" spans="1:26">
      <c r="A724" s="110"/>
      <c r="B724" s="110"/>
      <c r="C724" s="110"/>
      <c r="D724" s="456"/>
      <c r="E724" s="456"/>
      <c r="F724" s="110"/>
      <c r="G724" s="110"/>
      <c r="H724" s="110"/>
      <c r="I724" s="110"/>
      <c r="J724" s="714"/>
      <c r="K724" s="1"/>
      <c r="L724" s="1"/>
      <c r="M724" s="1"/>
      <c r="N724" s="1"/>
      <c r="O724" s="1"/>
      <c r="P724" s="1"/>
      <c r="Q724" s="1"/>
      <c r="R724" s="1"/>
      <c r="S724" s="1"/>
      <c r="T724" s="1"/>
      <c r="U724" s="1"/>
      <c r="V724" s="1"/>
      <c r="W724" s="1"/>
      <c r="X724" s="1"/>
      <c r="Y724" s="1"/>
      <c r="Z724" s="1"/>
    </row>
    <row r="725" spans="1:26">
      <c r="A725" s="110"/>
      <c r="B725" s="110"/>
      <c r="C725" s="110"/>
      <c r="D725" s="456"/>
      <c r="E725" s="456"/>
      <c r="F725" s="110"/>
      <c r="G725" s="110"/>
      <c r="H725" s="110"/>
      <c r="I725" s="110"/>
      <c r="J725" s="714"/>
      <c r="K725" s="1"/>
      <c r="L725" s="1"/>
      <c r="M725" s="1"/>
      <c r="N725" s="1"/>
      <c r="O725" s="1"/>
      <c r="P725" s="1"/>
      <c r="Q725" s="1"/>
      <c r="R725" s="1"/>
      <c r="S725" s="1"/>
      <c r="T725" s="1"/>
      <c r="U725" s="1"/>
      <c r="V725" s="1"/>
      <c r="W725" s="1"/>
      <c r="X725" s="1"/>
      <c r="Y725" s="1"/>
      <c r="Z725" s="1"/>
    </row>
    <row r="726" spans="1:26">
      <c r="A726" s="110"/>
      <c r="B726" s="110"/>
      <c r="C726" s="110"/>
      <c r="D726" s="456"/>
      <c r="E726" s="456"/>
      <c r="F726" s="110"/>
      <c r="G726" s="110"/>
      <c r="H726" s="110"/>
      <c r="I726" s="110"/>
      <c r="J726" s="714"/>
      <c r="K726" s="1"/>
      <c r="L726" s="1"/>
      <c r="M726" s="1"/>
      <c r="N726" s="1"/>
      <c r="O726" s="1"/>
      <c r="P726" s="1"/>
      <c r="Q726" s="1"/>
      <c r="R726" s="1"/>
      <c r="S726" s="1"/>
      <c r="T726" s="1"/>
      <c r="U726" s="1"/>
      <c r="V726" s="1"/>
      <c r="W726" s="1"/>
      <c r="X726" s="1"/>
      <c r="Y726" s="1"/>
      <c r="Z726" s="1"/>
    </row>
    <row r="727" spans="1:26">
      <c r="A727" s="110"/>
      <c r="B727" s="110"/>
      <c r="C727" s="110"/>
      <c r="D727" s="456"/>
      <c r="E727" s="456"/>
      <c r="F727" s="110"/>
      <c r="G727" s="110"/>
      <c r="H727" s="110"/>
      <c r="I727" s="110"/>
      <c r="J727" s="714"/>
      <c r="K727" s="1"/>
      <c r="L727" s="1"/>
      <c r="M727" s="1"/>
      <c r="N727" s="1"/>
      <c r="O727" s="1"/>
      <c r="P727" s="1"/>
      <c r="Q727" s="1"/>
      <c r="R727" s="1"/>
      <c r="S727" s="1"/>
      <c r="T727" s="1"/>
      <c r="U727" s="1"/>
      <c r="V727" s="1"/>
      <c r="W727" s="1"/>
      <c r="X727" s="1"/>
      <c r="Y727" s="1"/>
      <c r="Z727" s="1"/>
    </row>
    <row r="728" spans="1:26">
      <c r="A728" s="110"/>
      <c r="B728" s="110"/>
      <c r="C728" s="110"/>
      <c r="D728" s="456"/>
      <c r="E728" s="456"/>
      <c r="F728" s="110"/>
      <c r="G728" s="110"/>
      <c r="H728" s="110"/>
      <c r="I728" s="110"/>
      <c r="J728" s="714"/>
      <c r="K728" s="1"/>
      <c r="L728" s="1"/>
      <c r="M728" s="1"/>
      <c r="N728" s="1"/>
      <c r="O728" s="1"/>
      <c r="P728" s="1"/>
      <c r="Q728" s="1"/>
      <c r="R728" s="1"/>
      <c r="S728" s="1"/>
      <c r="T728" s="1"/>
      <c r="U728" s="1"/>
      <c r="V728" s="1"/>
      <c r="W728" s="1"/>
      <c r="X728" s="1"/>
      <c r="Y728" s="1"/>
      <c r="Z728" s="1"/>
    </row>
    <row r="729" spans="1:26">
      <c r="A729" s="110"/>
      <c r="B729" s="110"/>
      <c r="C729" s="110"/>
      <c r="D729" s="456"/>
      <c r="E729" s="456"/>
      <c r="F729" s="110"/>
      <c r="G729" s="110"/>
      <c r="H729" s="110"/>
      <c r="I729" s="110"/>
      <c r="J729" s="714"/>
      <c r="K729" s="1"/>
      <c r="L729" s="1"/>
      <c r="M729" s="1"/>
      <c r="N729" s="1"/>
      <c r="O729" s="1"/>
      <c r="P729" s="1"/>
      <c r="Q729" s="1"/>
      <c r="R729" s="1"/>
      <c r="S729" s="1"/>
      <c r="T729" s="1"/>
      <c r="U729" s="1"/>
      <c r="V729" s="1"/>
      <c r="W729" s="1"/>
      <c r="X729" s="1"/>
      <c r="Y729" s="1"/>
      <c r="Z729" s="1"/>
    </row>
    <row r="730" spans="1:26">
      <c r="A730" s="110"/>
      <c r="B730" s="110"/>
      <c r="C730" s="110"/>
      <c r="D730" s="456"/>
      <c r="E730" s="456"/>
      <c r="F730" s="110"/>
      <c r="G730" s="110"/>
      <c r="H730" s="110"/>
      <c r="I730" s="110"/>
      <c r="J730" s="714"/>
      <c r="K730" s="1"/>
      <c r="L730" s="1"/>
      <c r="M730" s="1"/>
      <c r="N730" s="1"/>
      <c r="O730" s="1"/>
      <c r="P730" s="1"/>
      <c r="Q730" s="1"/>
      <c r="R730" s="1"/>
      <c r="S730" s="1"/>
      <c r="T730" s="1"/>
      <c r="U730" s="1"/>
      <c r="V730" s="1"/>
      <c r="W730" s="1"/>
      <c r="X730" s="1"/>
      <c r="Y730" s="1"/>
      <c r="Z730" s="1"/>
    </row>
    <row r="731" spans="1:26">
      <c r="A731" s="110"/>
      <c r="B731" s="110"/>
      <c r="C731" s="110"/>
      <c r="D731" s="456"/>
      <c r="E731" s="456"/>
      <c r="F731" s="110"/>
      <c r="G731" s="110"/>
      <c r="H731" s="110"/>
      <c r="I731" s="110"/>
      <c r="J731" s="714"/>
      <c r="K731" s="1"/>
      <c r="L731" s="1"/>
      <c r="M731" s="1"/>
      <c r="N731" s="1"/>
      <c r="O731" s="1"/>
      <c r="P731" s="1"/>
      <c r="Q731" s="1"/>
      <c r="R731" s="1"/>
      <c r="S731" s="1"/>
      <c r="T731" s="1"/>
      <c r="U731" s="1"/>
      <c r="V731" s="1"/>
      <c r="W731" s="1"/>
      <c r="X731" s="1"/>
      <c r="Y731" s="1"/>
      <c r="Z731" s="1"/>
    </row>
    <row r="732" spans="1:26">
      <c r="A732" s="110"/>
      <c r="B732" s="110"/>
      <c r="C732" s="110"/>
      <c r="D732" s="456"/>
      <c r="E732" s="456"/>
      <c r="F732" s="110"/>
      <c r="G732" s="110"/>
      <c r="H732" s="110"/>
      <c r="I732" s="110"/>
      <c r="J732" s="714"/>
      <c r="K732" s="1"/>
      <c r="L732" s="1"/>
      <c r="M732" s="1"/>
      <c r="N732" s="1"/>
      <c r="O732" s="1"/>
      <c r="P732" s="1"/>
      <c r="Q732" s="1"/>
      <c r="R732" s="1"/>
      <c r="S732" s="1"/>
      <c r="T732" s="1"/>
      <c r="U732" s="1"/>
      <c r="V732" s="1"/>
      <c r="W732" s="1"/>
      <c r="X732" s="1"/>
      <c r="Y732" s="1"/>
      <c r="Z732" s="1"/>
    </row>
    <row r="733" spans="1:26">
      <c r="A733" s="110"/>
      <c r="B733" s="110"/>
      <c r="C733" s="110"/>
      <c r="D733" s="456"/>
      <c r="E733" s="456"/>
      <c r="F733" s="110"/>
      <c r="G733" s="110"/>
      <c r="H733" s="110"/>
      <c r="I733" s="110"/>
      <c r="J733" s="714"/>
      <c r="K733" s="1"/>
      <c r="L733" s="1"/>
      <c r="M733" s="1"/>
      <c r="N733" s="1"/>
      <c r="O733" s="1"/>
      <c r="P733" s="1"/>
      <c r="Q733" s="1"/>
      <c r="R733" s="1"/>
      <c r="S733" s="1"/>
      <c r="T733" s="1"/>
      <c r="U733" s="1"/>
      <c r="V733" s="1"/>
      <c r="W733" s="1"/>
      <c r="X733" s="1"/>
      <c r="Y733" s="1"/>
      <c r="Z733" s="1"/>
    </row>
    <row r="734" spans="1:26">
      <c r="A734" s="714"/>
      <c r="B734" s="714"/>
      <c r="C734" s="714"/>
      <c r="D734" s="753"/>
      <c r="E734" s="753"/>
      <c r="F734" s="714"/>
      <c r="G734" s="714"/>
      <c r="H734" s="110"/>
      <c r="I734" s="110"/>
      <c r="J734" s="714"/>
      <c r="K734" s="1"/>
      <c r="L734" s="1"/>
      <c r="M734" s="1"/>
      <c r="N734" s="1"/>
      <c r="O734" s="1"/>
      <c r="P734" s="1"/>
      <c r="Q734" s="1"/>
      <c r="R734" s="1"/>
      <c r="S734" s="1"/>
      <c r="T734" s="1"/>
      <c r="U734" s="1"/>
      <c r="V734" s="1"/>
      <c r="W734" s="1"/>
      <c r="X734" s="1"/>
      <c r="Y734" s="1"/>
      <c r="Z734" s="1"/>
    </row>
    <row r="735" spans="1:26">
      <c r="A735" s="714"/>
      <c r="B735" s="714"/>
      <c r="C735" s="714"/>
      <c r="D735" s="753"/>
      <c r="E735" s="753"/>
      <c r="F735" s="714"/>
      <c r="G735" s="714"/>
      <c r="H735" s="110"/>
      <c r="I735" s="110"/>
      <c r="J735" s="714"/>
      <c r="K735" s="1"/>
      <c r="L735" s="1"/>
      <c r="M735" s="1"/>
      <c r="N735" s="1"/>
      <c r="O735" s="1"/>
      <c r="P735" s="1"/>
      <c r="Q735" s="1"/>
      <c r="R735" s="1"/>
      <c r="S735" s="1"/>
      <c r="T735" s="1"/>
      <c r="U735" s="1"/>
      <c r="V735" s="1"/>
      <c r="W735" s="1"/>
      <c r="X735" s="1"/>
      <c r="Y735" s="1"/>
      <c r="Z735" s="1"/>
    </row>
    <row r="736" spans="1:26">
      <c r="A736" s="714"/>
      <c r="B736" s="714"/>
      <c r="C736" s="714"/>
      <c r="D736" s="753"/>
      <c r="E736" s="753"/>
      <c r="F736" s="714"/>
      <c r="G736" s="714"/>
      <c r="H736" s="110"/>
      <c r="I736" s="110"/>
      <c r="J736" s="714"/>
      <c r="K736" s="1"/>
      <c r="L736" s="1"/>
      <c r="M736" s="1"/>
      <c r="N736" s="1"/>
      <c r="O736" s="1"/>
      <c r="P736" s="1"/>
      <c r="Q736" s="1"/>
      <c r="R736" s="1"/>
      <c r="S736" s="1"/>
      <c r="T736" s="1"/>
      <c r="U736" s="1"/>
      <c r="V736" s="1"/>
      <c r="W736" s="1"/>
      <c r="X736" s="1"/>
      <c r="Y736" s="1"/>
      <c r="Z736" s="1"/>
    </row>
    <row r="737" spans="1:26">
      <c r="A737" s="714"/>
      <c r="B737" s="714"/>
      <c r="C737" s="714"/>
      <c r="D737" s="753"/>
      <c r="E737" s="753"/>
      <c r="F737" s="714"/>
      <c r="G737" s="714"/>
      <c r="H737" s="110"/>
      <c r="I737" s="110"/>
      <c r="J737" s="714"/>
      <c r="K737" s="1"/>
      <c r="L737" s="1"/>
      <c r="M737" s="1"/>
      <c r="N737" s="1"/>
      <c r="O737" s="1"/>
      <c r="P737" s="1"/>
      <c r="Q737" s="1"/>
      <c r="R737" s="1"/>
      <c r="S737" s="1"/>
      <c r="T737" s="1"/>
      <c r="U737" s="1"/>
      <c r="V737" s="1"/>
      <c r="W737" s="1"/>
      <c r="X737" s="1"/>
      <c r="Y737" s="1"/>
      <c r="Z737" s="1"/>
    </row>
    <row r="738" spans="1:26">
      <c r="A738" s="714"/>
      <c r="B738" s="714"/>
      <c r="C738" s="714"/>
      <c r="D738" s="753"/>
      <c r="E738" s="753"/>
      <c r="F738" s="714"/>
      <c r="G738" s="714"/>
      <c r="H738" s="110"/>
      <c r="I738" s="110"/>
      <c r="J738" s="714"/>
      <c r="K738" s="1"/>
      <c r="L738" s="1"/>
      <c r="M738" s="1"/>
      <c r="N738" s="1"/>
      <c r="O738" s="1"/>
      <c r="P738" s="1"/>
      <c r="Q738" s="1"/>
      <c r="R738" s="1"/>
      <c r="S738" s="1"/>
      <c r="T738" s="1"/>
      <c r="U738" s="1"/>
      <c r="V738" s="1"/>
      <c r="W738" s="1"/>
      <c r="X738" s="1"/>
      <c r="Y738" s="1"/>
      <c r="Z738" s="1"/>
    </row>
    <row r="739" spans="1:26">
      <c r="A739" s="714"/>
      <c r="B739" s="714"/>
      <c r="C739" s="714"/>
      <c r="D739" s="753"/>
      <c r="E739" s="753"/>
      <c r="F739" s="714"/>
      <c r="G739" s="714"/>
      <c r="H739" s="110"/>
      <c r="I739" s="110"/>
      <c r="J739" s="714"/>
      <c r="K739" s="1"/>
      <c r="L739" s="1"/>
      <c r="M739" s="1"/>
      <c r="N739" s="1"/>
      <c r="O739" s="1"/>
      <c r="P739" s="1"/>
      <c r="Q739" s="1"/>
      <c r="R739" s="1"/>
      <c r="S739" s="1"/>
      <c r="T739" s="1"/>
      <c r="U739" s="1"/>
      <c r="V739" s="1"/>
      <c r="W739" s="1"/>
      <c r="X739" s="1"/>
      <c r="Y739" s="1"/>
      <c r="Z739" s="1"/>
    </row>
    <row r="740" spans="1:26">
      <c r="A740" s="714"/>
      <c r="B740" s="714"/>
      <c r="C740" s="714"/>
      <c r="D740" s="753"/>
      <c r="E740" s="753"/>
      <c r="F740" s="714"/>
      <c r="G740" s="714"/>
      <c r="H740" s="110"/>
      <c r="I740" s="110"/>
      <c r="J740" s="714"/>
      <c r="K740" s="1"/>
      <c r="L740" s="1"/>
      <c r="M740" s="1"/>
      <c r="N740" s="1"/>
      <c r="O740" s="1"/>
      <c r="P740" s="1"/>
      <c r="Q740" s="1"/>
      <c r="R740" s="1"/>
      <c r="S740" s="1"/>
      <c r="T740" s="1"/>
      <c r="U740" s="1"/>
      <c r="V740" s="1"/>
      <c r="W740" s="1"/>
      <c r="X740" s="1"/>
      <c r="Y740" s="1"/>
      <c r="Z740" s="1"/>
    </row>
    <row r="741" spans="1:26">
      <c r="A741" s="714"/>
      <c r="B741" s="714"/>
      <c r="C741" s="714"/>
      <c r="D741" s="753"/>
      <c r="E741" s="753"/>
      <c r="F741" s="714"/>
      <c r="G741" s="714"/>
      <c r="H741" s="110"/>
      <c r="I741" s="110"/>
      <c r="J741" s="714"/>
      <c r="K741" s="1"/>
      <c r="L741" s="1"/>
      <c r="M741" s="1"/>
      <c r="N741" s="1"/>
      <c r="O741" s="1"/>
      <c r="P741" s="1"/>
      <c r="Q741" s="1"/>
      <c r="R741" s="1"/>
      <c r="S741" s="1"/>
      <c r="T741" s="1"/>
      <c r="U741" s="1"/>
      <c r="V741" s="1"/>
      <c r="W741" s="1"/>
      <c r="X741" s="1"/>
      <c r="Y741" s="1"/>
      <c r="Z741" s="1"/>
    </row>
    <row r="742" spans="1:26">
      <c r="A742" s="714"/>
      <c r="B742" s="714"/>
      <c r="C742" s="714"/>
      <c r="D742" s="753"/>
      <c r="E742" s="753"/>
      <c r="F742" s="714"/>
      <c r="G742" s="714"/>
      <c r="H742" s="110"/>
      <c r="I742" s="110"/>
      <c r="J742" s="714"/>
      <c r="K742" s="1"/>
      <c r="L742" s="1"/>
      <c r="M742" s="1"/>
      <c r="N742" s="1"/>
      <c r="O742" s="1"/>
      <c r="P742" s="1"/>
      <c r="Q742" s="1"/>
      <c r="R742" s="1"/>
      <c r="S742" s="1"/>
      <c r="T742" s="1"/>
      <c r="U742" s="1"/>
      <c r="V742" s="1"/>
      <c r="W742" s="1"/>
      <c r="X742" s="1"/>
      <c r="Y742" s="1"/>
      <c r="Z742" s="1"/>
    </row>
    <row r="743" spans="1:26">
      <c r="A743" s="714"/>
      <c r="B743" s="714"/>
      <c r="C743" s="714"/>
      <c r="D743" s="753"/>
      <c r="E743" s="753"/>
      <c r="F743" s="714"/>
      <c r="G743" s="714"/>
      <c r="H743" s="110"/>
      <c r="I743" s="110"/>
      <c r="J743" s="714"/>
      <c r="K743" s="1"/>
      <c r="L743" s="1"/>
      <c r="M743" s="1"/>
      <c r="N743" s="1"/>
      <c r="O743" s="1"/>
      <c r="P743" s="1"/>
      <c r="Q743" s="1"/>
      <c r="R743" s="1"/>
      <c r="S743" s="1"/>
      <c r="T743" s="1"/>
      <c r="U743" s="1"/>
      <c r="V743" s="1"/>
      <c r="W743" s="1"/>
      <c r="X743" s="1"/>
      <c r="Y743" s="1"/>
      <c r="Z743" s="1"/>
    </row>
    <row r="744" spans="1:26">
      <c r="A744" s="714"/>
      <c r="B744" s="714"/>
      <c r="C744" s="714"/>
      <c r="D744" s="753"/>
      <c r="E744" s="753"/>
      <c r="F744" s="714"/>
      <c r="G744" s="714"/>
      <c r="H744" s="110"/>
      <c r="I744" s="110"/>
      <c r="J744" s="714"/>
      <c r="K744" s="1"/>
      <c r="L744" s="1"/>
      <c r="M744" s="1"/>
      <c r="N744" s="1"/>
      <c r="O744" s="1"/>
      <c r="P744" s="1"/>
      <c r="Q744" s="1"/>
      <c r="R744" s="1"/>
      <c r="S744" s="1"/>
      <c r="T744" s="1"/>
      <c r="U744" s="1"/>
      <c r="V744" s="1"/>
      <c r="W744" s="1"/>
      <c r="X744" s="1"/>
      <c r="Y744" s="1"/>
      <c r="Z744" s="1"/>
    </row>
    <row r="745" spans="1:26">
      <c r="A745" s="714"/>
      <c r="B745" s="714"/>
      <c r="C745" s="714"/>
      <c r="D745" s="753"/>
      <c r="E745" s="753"/>
      <c r="F745" s="714"/>
      <c r="G745" s="714"/>
      <c r="H745" s="110"/>
      <c r="I745" s="110"/>
      <c r="J745" s="714"/>
      <c r="K745" s="1"/>
      <c r="L745" s="1"/>
      <c r="M745" s="1"/>
      <c r="N745" s="1"/>
      <c r="O745" s="1"/>
      <c r="P745" s="1"/>
      <c r="Q745" s="1"/>
      <c r="R745" s="1"/>
      <c r="S745" s="1"/>
      <c r="T745" s="1"/>
      <c r="U745" s="1"/>
      <c r="V745" s="1"/>
      <c r="W745" s="1"/>
      <c r="X745" s="1"/>
      <c r="Y745" s="1"/>
      <c r="Z745" s="1"/>
    </row>
    <row r="746" spans="1:26">
      <c r="A746" s="714"/>
      <c r="B746" s="714"/>
      <c r="C746" s="714"/>
      <c r="D746" s="753"/>
      <c r="E746" s="753"/>
      <c r="F746" s="714"/>
      <c r="G746" s="714"/>
      <c r="H746" s="110"/>
      <c r="I746" s="110"/>
      <c r="J746" s="714"/>
      <c r="K746" s="1"/>
      <c r="L746" s="1"/>
      <c r="M746" s="1"/>
      <c r="N746" s="1"/>
      <c r="O746" s="1"/>
      <c r="P746" s="1"/>
      <c r="Q746" s="1"/>
      <c r="R746" s="1"/>
      <c r="S746" s="1"/>
      <c r="T746" s="1"/>
      <c r="U746" s="1"/>
      <c r="V746" s="1"/>
      <c r="W746" s="1"/>
      <c r="X746" s="1"/>
      <c r="Y746" s="1"/>
      <c r="Z746" s="1"/>
    </row>
    <row r="747" spans="1:26">
      <c r="A747" s="714"/>
      <c r="B747" s="714"/>
      <c r="C747" s="714"/>
      <c r="D747" s="753"/>
      <c r="E747" s="753"/>
      <c r="F747" s="714"/>
      <c r="G747" s="714"/>
      <c r="H747" s="110"/>
      <c r="I747" s="110"/>
      <c r="J747" s="714"/>
      <c r="K747" s="1"/>
      <c r="L747" s="1"/>
      <c r="M747" s="1"/>
      <c r="N747" s="1"/>
      <c r="O747" s="1"/>
      <c r="P747" s="1"/>
      <c r="Q747" s="1"/>
      <c r="R747" s="1"/>
      <c r="S747" s="1"/>
      <c r="T747" s="1"/>
      <c r="U747" s="1"/>
      <c r="V747" s="1"/>
      <c r="W747" s="1"/>
      <c r="X747" s="1"/>
      <c r="Y747" s="1"/>
      <c r="Z747" s="1"/>
    </row>
    <row r="748" spans="1:26">
      <c r="A748" s="714"/>
      <c r="B748" s="714"/>
      <c r="C748" s="714"/>
      <c r="D748" s="753"/>
      <c r="E748" s="753"/>
      <c r="F748" s="714"/>
      <c r="G748" s="714"/>
      <c r="H748" s="110"/>
      <c r="I748" s="110"/>
      <c r="J748" s="714"/>
      <c r="K748" s="1"/>
      <c r="L748" s="1"/>
      <c r="M748" s="1"/>
      <c r="N748" s="1"/>
      <c r="O748" s="1"/>
      <c r="P748" s="1"/>
      <c r="Q748" s="1"/>
      <c r="R748" s="1"/>
      <c r="S748" s="1"/>
      <c r="T748" s="1"/>
      <c r="U748" s="1"/>
      <c r="V748" s="1"/>
      <c r="W748" s="1"/>
      <c r="X748" s="1"/>
      <c r="Y748" s="1"/>
      <c r="Z748" s="1"/>
    </row>
    <row r="749" spans="1:26">
      <c r="A749" s="714"/>
      <c r="B749" s="714"/>
      <c r="C749" s="714"/>
      <c r="D749" s="753"/>
      <c r="E749" s="753"/>
      <c r="F749" s="714"/>
      <c r="G749" s="714"/>
      <c r="H749" s="110"/>
      <c r="I749" s="110"/>
      <c r="J749" s="714"/>
      <c r="K749" s="1"/>
      <c r="L749" s="1"/>
      <c r="M749" s="1"/>
      <c r="N749" s="1"/>
      <c r="O749" s="1"/>
      <c r="P749" s="1"/>
      <c r="Q749" s="1"/>
      <c r="R749" s="1"/>
      <c r="S749" s="1"/>
      <c r="T749" s="1"/>
      <c r="U749" s="1"/>
      <c r="V749" s="1"/>
      <c r="W749" s="1"/>
      <c r="X749" s="1"/>
      <c r="Y749" s="1"/>
      <c r="Z749" s="1"/>
    </row>
    <row r="750" spans="1:26">
      <c r="A750" s="714"/>
      <c r="B750" s="714"/>
      <c r="C750" s="714"/>
      <c r="D750" s="753"/>
      <c r="E750" s="753"/>
      <c r="F750" s="714"/>
      <c r="G750" s="714"/>
      <c r="H750" s="110"/>
      <c r="I750" s="110"/>
      <c r="J750" s="714"/>
      <c r="K750" s="1"/>
      <c r="L750" s="1"/>
      <c r="M750" s="1"/>
      <c r="N750" s="1"/>
      <c r="O750" s="1"/>
      <c r="P750" s="1"/>
      <c r="Q750" s="1"/>
      <c r="R750" s="1"/>
      <c r="S750" s="1"/>
      <c r="T750" s="1"/>
      <c r="U750" s="1"/>
      <c r="V750" s="1"/>
      <c r="W750" s="1"/>
      <c r="X750" s="1"/>
      <c r="Y750" s="1"/>
      <c r="Z750" s="1"/>
    </row>
    <row r="751" spans="1:26">
      <c r="A751" s="714"/>
      <c r="B751" s="714"/>
      <c r="C751" s="714"/>
      <c r="D751" s="753"/>
      <c r="E751" s="753"/>
      <c r="F751" s="714"/>
      <c r="G751" s="714"/>
      <c r="H751" s="110"/>
      <c r="I751" s="110"/>
      <c r="J751" s="714"/>
      <c r="K751" s="1"/>
      <c r="L751" s="1"/>
      <c r="M751" s="1"/>
      <c r="N751" s="1"/>
      <c r="O751" s="1"/>
      <c r="P751" s="1"/>
      <c r="Q751" s="1"/>
      <c r="R751" s="1"/>
      <c r="S751" s="1"/>
      <c r="T751" s="1"/>
      <c r="U751" s="1"/>
      <c r="V751" s="1"/>
      <c r="W751" s="1"/>
      <c r="X751" s="1"/>
      <c r="Y751" s="1"/>
      <c r="Z751" s="1"/>
    </row>
    <row r="752" spans="1:26">
      <c r="A752" s="714"/>
      <c r="B752" s="714"/>
      <c r="C752" s="714"/>
      <c r="D752" s="753"/>
      <c r="E752" s="753"/>
      <c r="F752" s="714"/>
      <c r="G752" s="714"/>
      <c r="H752" s="110"/>
      <c r="I752" s="110"/>
      <c r="J752" s="714"/>
      <c r="K752" s="1"/>
      <c r="L752" s="1"/>
      <c r="M752" s="1"/>
      <c r="N752" s="1"/>
      <c r="O752" s="1"/>
      <c r="P752" s="1"/>
      <c r="Q752" s="1"/>
      <c r="R752" s="1"/>
      <c r="S752" s="1"/>
      <c r="T752" s="1"/>
      <c r="U752" s="1"/>
      <c r="V752" s="1"/>
      <c r="W752" s="1"/>
      <c r="X752" s="1"/>
      <c r="Y752" s="1"/>
      <c r="Z752" s="1"/>
    </row>
    <row r="753" spans="1:26">
      <c r="A753" s="714"/>
      <c r="B753" s="714"/>
      <c r="C753" s="714"/>
      <c r="D753" s="753"/>
      <c r="E753" s="753"/>
      <c r="F753" s="714"/>
      <c r="G753" s="714"/>
      <c r="H753" s="110"/>
      <c r="I753" s="110"/>
      <c r="J753" s="714"/>
      <c r="K753" s="1"/>
      <c r="L753" s="1"/>
      <c r="M753" s="1"/>
      <c r="N753" s="1"/>
      <c r="O753" s="1"/>
      <c r="P753" s="1"/>
      <c r="Q753" s="1"/>
      <c r="R753" s="1"/>
      <c r="S753" s="1"/>
      <c r="T753" s="1"/>
      <c r="U753" s="1"/>
      <c r="V753" s="1"/>
      <c r="W753" s="1"/>
      <c r="X753" s="1"/>
      <c r="Y753" s="1"/>
      <c r="Z753" s="1"/>
    </row>
    <row r="754" spans="1:26">
      <c r="A754" s="714"/>
      <c r="B754" s="714"/>
      <c r="C754" s="714"/>
      <c r="D754" s="753"/>
      <c r="E754" s="753"/>
      <c r="F754" s="714"/>
      <c r="G754" s="714"/>
      <c r="H754" s="110"/>
      <c r="I754" s="110"/>
      <c r="J754" s="714"/>
      <c r="K754" s="1"/>
      <c r="L754" s="1"/>
      <c r="M754" s="1"/>
      <c r="N754" s="1"/>
      <c r="O754" s="1"/>
      <c r="P754" s="1"/>
      <c r="Q754" s="1"/>
      <c r="R754" s="1"/>
      <c r="S754" s="1"/>
      <c r="T754" s="1"/>
      <c r="U754" s="1"/>
      <c r="V754" s="1"/>
      <c r="W754" s="1"/>
      <c r="X754" s="1"/>
      <c r="Y754" s="1"/>
      <c r="Z754" s="1"/>
    </row>
    <row r="755" spans="1:26">
      <c r="A755" s="714"/>
      <c r="B755" s="714"/>
      <c r="C755" s="714"/>
      <c r="D755" s="753"/>
      <c r="E755" s="753"/>
      <c r="F755" s="714"/>
      <c r="G755" s="714"/>
      <c r="H755" s="110"/>
      <c r="I755" s="110"/>
      <c r="J755" s="714"/>
      <c r="K755" s="1"/>
      <c r="L755" s="1"/>
      <c r="M755" s="1"/>
      <c r="N755" s="1"/>
      <c r="O755" s="1"/>
      <c r="P755" s="1"/>
      <c r="Q755" s="1"/>
      <c r="R755" s="1"/>
      <c r="S755" s="1"/>
      <c r="T755" s="1"/>
      <c r="U755" s="1"/>
      <c r="V755" s="1"/>
      <c r="W755" s="1"/>
      <c r="X755" s="1"/>
      <c r="Y755" s="1"/>
      <c r="Z755" s="1"/>
    </row>
    <row r="756" spans="1:26">
      <c r="A756" s="714"/>
      <c r="B756" s="714"/>
      <c r="C756" s="714"/>
      <c r="D756" s="753"/>
      <c r="E756" s="753"/>
      <c r="F756" s="714"/>
      <c r="G756" s="714"/>
      <c r="H756" s="110"/>
      <c r="I756" s="110"/>
      <c r="J756" s="714"/>
      <c r="K756" s="1"/>
      <c r="L756" s="1"/>
      <c r="M756" s="1"/>
      <c r="N756" s="1"/>
      <c r="O756" s="1"/>
      <c r="P756" s="1"/>
      <c r="Q756" s="1"/>
      <c r="R756" s="1"/>
      <c r="S756" s="1"/>
      <c r="T756" s="1"/>
      <c r="U756" s="1"/>
      <c r="V756" s="1"/>
      <c r="W756" s="1"/>
      <c r="X756" s="1"/>
      <c r="Y756" s="1"/>
      <c r="Z756" s="1"/>
    </row>
    <row r="757" spans="1:26">
      <c r="A757" s="714"/>
      <c r="B757" s="714"/>
      <c r="C757" s="714"/>
      <c r="D757" s="753"/>
      <c r="E757" s="753"/>
      <c r="F757" s="714"/>
      <c r="G757" s="714"/>
      <c r="H757" s="110"/>
      <c r="I757" s="110"/>
      <c r="J757" s="714"/>
      <c r="K757" s="1"/>
      <c r="L757" s="1"/>
      <c r="M757" s="1"/>
      <c r="N757" s="1"/>
      <c r="O757" s="1"/>
      <c r="P757" s="1"/>
      <c r="Q757" s="1"/>
      <c r="R757" s="1"/>
      <c r="S757" s="1"/>
      <c r="T757" s="1"/>
      <c r="U757" s="1"/>
      <c r="V757" s="1"/>
      <c r="W757" s="1"/>
      <c r="X757" s="1"/>
      <c r="Y757" s="1"/>
      <c r="Z757" s="1"/>
    </row>
    <row r="758" spans="1:26">
      <c r="A758" s="714"/>
      <c r="B758" s="714"/>
      <c r="C758" s="714"/>
      <c r="D758" s="753"/>
      <c r="E758" s="753"/>
      <c r="F758" s="714"/>
      <c r="G758" s="714"/>
      <c r="H758" s="110"/>
      <c r="I758" s="110"/>
      <c r="J758" s="714"/>
      <c r="K758" s="1"/>
      <c r="L758" s="1"/>
      <c r="M758" s="1"/>
      <c r="N758" s="1"/>
      <c r="O758" s="1"/>
      <c r="P758" s="1"/>
      <c r="Q758" s="1"/>
      <c r="R758" s="1"/>
      <c r="S758" s="1"/>
      <c r="T758" s="1"/>
      <c r="U758" s="1"/>
      <c r="V758" s="1"/>
      <c r="W758" s="1"/>
      <c r="X758" s="1"/>
      <c r="Y758" s="1"/>
      <c r="Z758" s="1"/>
    </row>
    <row r="759" spans="1:26">
      <c r="A759" s="110"/>
      <c r="B759" s="1"/>
      <c r="C759" s="1"/>
      <c r="D759" s="429"/>
      <c r="E759" s="699"/>
      <c r="F759" s="1"/>
      <c r="G759" s="714"/>
      <c r="H759" s="110"/>
      <c r="I759" s="110"/>
      <c r="J759" s="714"/>
      <c r="K759" s="1"/>
      <c r="L759" s="1"/>
      <c r="M759" s="1"/>
      <c r="N759" s="1"/>
      <c r="O759" s="1"/>
      <c r="P759" s="1"/>
      <c r="Q759" s="1"/>
      <c r="R759" s="1"/>
      <c r="S759" s="1"/>
      <c r="T759" s="1"/>
      <c r="U759" s="1"/>
      <c r="V759" s="1"/>
      <c r="W759" s="1"/>
      <c r="X759" s="1"/>
      <c r="Y759" s="1"/>
      <c r="Z759" s="1"/>
    </row>
    <row r="760" spans="1:26">
      <c r="A760" s="110"/>
      <c r="B760" s="1"/>
      <c r="C760" s="1"/>
      <c r="D760" s="429"/>
      <c r="E760" s="699"/>
      <c r="F760" s="1"/>
      <c r="G760" s="714"/>
      <c r="H760" s="110"/>
      <c r="I760" s="110"/>
      <c r="J760" s="714"/>
      <c r="K760" s="1"/>
      <c r="L760" s="1"/>
      <c r="M760" s="1"/>
      <c r="N760" s="1"/>
      <c r="O760" s="1"/>
      <c r="P760" s="1"/>
      <c r="Q760" s="1"/>
      <c r="R760" s="1"/>
      <c r="S760" s="1"/>
      <c r="T760" s="1"/>
      <c r="U760" s="1"/>
      <c r="V760" s="1"/>
      <c r="W760" s="1"/>
      <c r="X760" s="1"/>
      <c r="Y760" s="1"/>
      <c r="Z760" s="1"/>
    </row>
    <row r="761" spans="1:26">
      <c r="A761" s="110"/>
      <c r="B761" s="1"/>
      <c r="C761" s="1"/>
      <c r="D761" s="429"/>
      <c r="E761" s="699"/>
      <c r="F761" s="1"/>
      <c r="G761" s="714"/>
      <c r="H761" s="110"/>
      <c r="I761" s="110"/>
      <c r="J761" s="714"/>
      <c r="K761" s="1"/>
      <c r="L761" s="1"/>
      <c r="M761" s="1"/>
      <c r="N761" s="1"/>
      <c r="O761" s="1"/>
      <c r="P761" s="1"/>
      <c r="Q761" s="1"/>
      <c r="R761" s="1"/>
      <c r="S761" s="1"/>
      <c r="T761" s="1"/>
      <c r="U761" s="1"/>
      <c r="V761" s="1"/>
      <c r="W761" s="1"/>
      <c r="X761" s="1"/>
      <c r="Y761" s="1"/>
      <c r="Z761" s="1"/>
    </row>
    <row r="762" spans="1:26">
      <c r="A762" s="110"/>
      <c r="B762" s="1"/>
      <c r="C762" s="1"/>
      <c r="D762" s="429"/>
      <c r="E762" s="699"/>
      <c r="F762" s="1"/>
      <c r="G762" s="714"/>
      <c r="H762" s="110"/>
      <c r="I762" s="110"/>
      <c r="J762" s="714"/>
      <c r="K762" s="1"/>
      <c r="L762" s="1"/>
      <c r="M762" s="1"/>
      <c r="N762" s="1"/>
      <c r="O762" s="1"/>
      <c r="P762" s="1"/>
      <c r="Q762" s="1"/>
      <c r="R762" s="1"/>
      <c r="S762" s="1"/>
      <c r="T762" s="1"/>
      <c r="U762" s="1"/>
      <c r="V762" s="1"/>
      <c r="W762" s="1"/>
      <c r="X762" s="1"/>
      <c r="Y762" s="1"/>
      <c r="Z762" s="1"/>
    </row>
    <row r="763" spans="1:26">
      <c r="A763" s="110"/>
      <c r="B763" s="1"/>
      <c r="C763" s="1"/>
      <c r="D763" s="429"/>
      <c r="E763" s="699"/>
      <c r="F763" s="1"/>
      <c r="G763" s="714"/>
      <c r="H763" s="110"/>
      <c r="I763" s="110"/>
      <c r="J763" s="714"/>
      <c r="K763" s="1"/>
      <c r="L763" s="1"/>
      <c r="M763" s="1"/>
      <c r="N763" s="1"/>
      <c r="O763" s="1"/>
      <c r="P763" s="1"/>
      <c r="Q763" s="1"/>
      <c r="R763" s="1"/>
      <c r="S763" s="1"/>
      <c r="T763" s="1"/>
      <c r="U763" s="1"/>
      <c r="V763" s="1"/>
      <c r="W763" s="1"/>
      <c r="X763" s="1"/>
      <c r="Y763" s="1"/>
      <c r="Z763" s="1"/>
    </row>
    <row r="764" spans="1:26">
      <c r="A764" s="110"/>
      <c r="B764" s="1"/>
      <c r="C764" s="1"/>
      <c r="D764" s="429"/>
      <c r="E764" s="699"/>
      <c r="F764" s="1"/>
      <c r="G764" s="714"/>
      <c r="H764" s="110"/>
      <c r="I764" s="110"/>
      <c r="J764" s="714"/>
      <c r="K764" s="1"/>
      <c r="L764" s="1"/>
      <c r="M764" s="1"/>
      <c r="N764" s="1"/>
      <c r="O764" s="1"/>
      <c r="P764" s="1"/>
      <c r="Q764" s="1"/>
      <c r="R764" s="1"/>
      <c r="S764" s="1"/>
      <c r="T764" s="1"/>
      <c r="U764" s="1"/>
      <c r="V764" s="1"/>
      <c r="W764" s="1"/>
      <c r="X764" s="1"/>
      <c r="Y764" s="1"/>
      <c r="Z764" s="1"/>
    </row>
    <row r="765" spans="1:26">
      <c r="A765" s="110"/>
      <c r="B765" s="1"/>
      <c r="C765" s="1"/>
      <c r="D765" s="429"/>
      <c r="E765" s="699"/>
      <c r="F765" s="1"/>
      <c r="G765" s="714"/>
      <c r="H765" s="110"/>
      <c r="I765" s="110"/>
      <c r="J765" s="714"/>
      <c r="K765" s="1"/>
      <c r="L765" s="1"/>
      <c r="M765" s="1"/>
      <c r="N765" s="1"/>
      <c r="O765" s="1"/>
      <c r="P765" s="1"/>
      <c r="Q765" s="1"/>
      <c r="R765" s="1"/>
      <c r="S765" s="1"/>
      <c r="T765" s="1"/>
      <c r="U765" s="1"/>
      <c r="V765" s="1"/>
      <c r="W765" s="1"/>
      <c r="X765" s="1"/>
      <c r="Y765" s="1"/>
      <c r="Z765" s="1"/>
    </row>
    <row r="766" spans="1:26">
      <c r="A766" s="110"/>
      <c r="B766" s="1"/>
      <c r="C766" s="1"/>
      <c r="D766" s="429"/>
      <c r="E766" s="699"/>
      <c r="F766" s="1"/>
      <c r="G766" s="714"/>
      <c r="H766" s="110"/>
      <c r="I766" s="110"/>
      <c r="J766" s="714"/>
      <c r="K766" s="1"/>
      <c r="L766" s="1"/>
      <c r="M766" s="1"/>
      <c r="N766" s="1"/>
      <c r="O766" s="1"/>
      <c r="P766" s="1"/>
      <c r="Q766" s="1"/>
      <c r="R766" s="1"/>
      <c r="S766" s="1"/>
      <c r="T766" s="1"/>
      <c r="U766" s="1"/>
      <c r="V766" s="1"/>
      <c r="W766" s="1"/>
      <c r="X766" s="1"/>
      <c r="Y766" s="1"/>
      <c r="Z766" s="1"/>
    </row>
    <row r="767" spans="1:26">
      <c r="A767" s="110"/>
      <c r="B767" s="1"/>
      <c r="C767" s="1"/>
      <c r="D767" s="429"/>
      <c r="E767" s="699"/>
      <c r="F767" s="1"/>
      <c r="G767" s="714"/>
      <c r="H767" s="110"/>
      <c r="I767" s="110"/>
      <c r="J767" s="714"/>
      <c r="K767" s="1"/>
      <c r="L767" s="1"/>
      <c r="M767" s="1"/>
      <c r="N767" s="1"/>
      <c r="O767" s="1"/>
      <c r="P767" s="1"/>
      <c r="Q767" s="1"/>
      <c r="R767" s="1"/>
      <c r="S767" s="1"/>
      <c r="T767" s="1"/>
      <c r="U767" s="1"/>
      <c r="V767" s="1"/>
      <c r="W767" s="1"/>
      <c r="X767" s="1"/>
      <c r="Y767" s="1"/>
      <c r="Z767" s="1"/>
    </row>
    <row r="768" spans="1:26">
      <c r="A768" s="110"/>
      <c r="B768" s="1"/>
      <c r="C768" s="1"/>
      <c r="D768" s="429"/>
      <c r="E768" s="699"/>
      <c r="F768" s="1"/>
      <c r="G768" s="714"/>
      <c r="H768" s="110"/>
      <c r="I768" s="110"/>
      <c r="J768" s="714"/>
      <c r="K768" s="1"/>
      <c r="L768" s="1"/>
      <c r="M768" s="1"/>
      <c r="N768" s="1"/>
      <c r="O768" s="1"/>
      <c r="P768" s="1"/>
      <c r="Q768" s="1"/>
      <c r="R768" s="1"/>
      <c r="S768" s="1"/>
      <c r="T768" s="1"/>
      <c r="U768" s="1"/>
      <c r="V768" s="1"/>
      <c r="W768" s="1"/>
      <c r="X768" s="1"/>
      <c r="Y768" s="1"/>
      <c r="Z768" s="1"/>
    </row>
    <row r="769" spans="1:26">
      <c r="A769" s="110"/>
      <c r="B769" s="1"/>
      <c r="C769" s="1"/>
      <c r="D769" s="429"/>
      <c r="E769" s="699"/>
      <c r="F769" s="1"/>
      <c r="G769" s="714"/>
      <c r="H769" s="110"/>
      <c r="I769" s="110"/>
      <c r="J769" s="714"/>
      <c r="K769" s="1"/>
      <c r="L769" s="1"/>
      <c r="M769" s="1"/>
      <c r="N769" s="1"/>
      <c r="O769" s="1"/>
      <c r="P769" s="1"/>
      <c r="Q769" s="1"/>
      <c r="R769" s="1"/>
      <c r="S769" s="1"/>
      <c r="T769" s="1"/>
      <c r="U769" s="1"/>
      <c r="V769" s="1"/>
      <c r="W769" s="1"/>
      <c r="X769" s="1"/>
      <c r="Y769" s="1"/>
      <c r="Z769" s="1"/>
    </row>
    <row r="770" spans="1:26">
      <c r="A770" s="110"/>
      <c r="B770" s="1"/>
      <c r="C770" s="1"/>
      <c r="D770" s="429"/>
      <c r="E770" s="699"/>
      <c r="F770" s="1"/>
      <c r="G770" s="714"/>
      <c r="H770" s="110"/>
      <c r="I770" s="110"/>
      <c r="J770" s="714"/>
      <c r="K770" s="1"/>
      <c r="L770" s="1"/>
      <c r="M770" s="1"/>
      <c r="N770" s="1"/>
      <c r="O770" s="1"/>
      <c r="P770" s="1"/>
      <c r="Q770" s="1"/>
      <c r="R770" s="1"/>
      <c r="S770" s="1"/>
      <c r="T770" s="1"/>
      <c r="U770" s="1"/>
      <c r="V770" s="1"/>
      <c r="W770" s="1"/>
      <c r="X770" s="1"/>
      <c r="Y770" s="1"/>
      <c r="Z770" s="1"/>
    </row>
    <row r="771" spans="1:26">
      <c r="A771" s="110"/>
      <c r="B771" s="1"/>
      <c r="C771" s="1"/>
      <c r="D771" s="429"/>
      <c r="E771" s="699"/>
      <c r="F771" s="1"/>
      <c r="G771" s="714"/>
      <c r="H771" s="110"/>
      <c r="I771" s="110"/>
      <c r="J771" s="714"/>
      <c r="K771" s="1"/>
      <c r="L771" s="1"/>
      <c r="M771" s="1"/>
      <c r="N771" s="1"/>
      <c r="O771" s="1"/>
      <c r="P771" s="1"/>
      <c r="Q771" s="1"/>
      <c r="R771" s="1"/>
      <c r="S771" s="1"/>
      <c r="T771" s="1"/>
      <c r="U771" s="1"/>
      <c r="V771" s="1"/>
      <c r="W771" s="1"/>
      <c r="X771" s="1"/>
      <c r="Y771" s="1"/>
      <c r="Z771" s="1"/>
    </row>
    <row r="772" spans="1:26">
      <c r="A772" s="110"/>
      <c r="B772" s="1"/>
      <c r="C772" s="1"/>
      <c r="D772" s="429"/>
      <c r="E772" s="699"/>
      <c r="F772" s="1"/>
      <c r="G772" s="714"/>
      <c r="H772" s="110"/>
      <c r="I772" s="110"/>
      <c r="J772" s="714"/>
      <c r="K772" s="1"/>
      <c r="L772" s="1"/>
      <c r="M772" s="1"/>
      <c r="N772" s="1"/>
      <c r="O772" s="1"/>
      <c r="P772" s="1"/>
      <c r="Q772" s="1"/>
      <c r="R772" s="1"/>
      <c r="S772" s="1"/>
      <c r="T772" s="1"/>
      <c r="U772" s="1"/>
      <c r="V772" s="1"/>
      <c r="W772" s="1"/>
      <c r="X772" s="1"/>
      <c r="Y772" s="1"/>
      <c r="Z772" s="1"/>
    </row>
    <row r="773" spans="1:26">
      <c r="A773" s="110"/>
      <c r="B773" s="1"/>
      <c r="C773" s="1"/>
      <c r="D773" s="429"/>
      <c r="E773" s="699"/>
      <c r="F773" s="1"/>
      <c r="G773" s="714"/>
      <c r="H773" s="110"/>
      <c r="I773" s="110"/>
      <c r="J773" s="714"/>
      <c r="K773" s="1"/>
      <c r="L773" s="1"/>
      <c r="M773" s="1"/>
      <c r="N773" s="1"/>
      <c r="O773" s="1"/>
      <c r="P773" s="1"/>
      <c r="Q773" s="1"/>
      <c r="R773" s="1"/>
      <c r="S773" s="1"/>
      <c r="T773" s="1"/>
      <c r="U773" s="1"/>
      <c r="V773" s="1"/>
      <c r="W773" s="1"/>
      <c r="X773" s="1"/>
      <c r="Y773" s="1"/>
      <c r="Z773" s="1"/>
    </row>
    <row r="774" spans="1:26">
      <c r="A774" s="110"/>
      <c r="B774" s="1"/>
      <c r="C774" s="1"/>
      <c r="D774" s="429"/>
      <c r="E774" s="699"/>
      <c r="F774" s="1"/>
      <c r="G774" s="714"/>
      <c r="H774" s="110"/>
      <c r="I774" s="110"/>
      <c r="J774" s="714"/>
      <c r="K774" s="1"/>
      <c r="L774" s="1"/>
      <c r="M774" s="1"/>
      <c r="N774" s="1"/>
      <c r="O774" s="1"/>
      <c r="P774" s="1"/>
      <c r="Q774" s="1"/>
      <c r="R774" s="1"/>
      <c r="S774" s="1"/>
      <c r="T774" s="1"/>
      <c r="U774" s="1"/>
      <c r="V774" s="1"/>
      <c r="W774" s="1"/>
      <c r="X774" s="1"/>
      <c r="Y774" s="1"/>
      <c r="Z774" s="1"/>
    </row>
    <row r="775" spans="1:26">
      <c r="A775" s="110"/>
      <c r="B775" s="1"/>
      <c r="C775" s="1"/>
      <c r="D775" s="429"/>
      <c r="E775" s="699"/>
      <c r="F775" s="1"/>
      <c r="G775" s="714"/>
      <c r="H775" s="110"/>
      <c r="I775" s="110"/>
      <c r="J775" s="714"/>
      <c r="K775" s="1"/>
      <c r="L775" s="1"/>
      <c r="M775" s="1"/>
      <c r="N775" s="1"/>
      <c r="O775" s="1"/>
      <c r="P775" s="1"/>
      <c r="Q775" s="1"/>
      <c r="R775" s="1"/>
      <c r="S775" s="1"/>
      <c r="T775" s="1"/>
      <c r="U775" s="1"/>
      <c r="V775" s="1"/>
      <c r="W775" s="1"/>
      <c r="X775" s="1"/>
      <c r="Y775" s="1"/>
      <c r="Z775" s="1"/>
    </row>
    <row r="776" spans="1:26">
      <c r="A776" s="110"/>
      <c r="B776" s="1"/>
      <c r="C776" s="1"/>
      <c r="D776" s="429"/>
      <c r="E776" s="699"/>
      <c r="F776" s="1"/>
      <c r="G776" s="714"/>
      <c r="H776" s="110"/>
      <c r="I776" s="110"/>
      <c r="J776" s="714"/>
      <c r="K776" s="1"/>
      <c r="L776" s="1"/>
      <c r="M776" s="1"/>
      <c r="N776" s="1"/>
      <c r="O776" s="1"/>
      <c r="P776" s="1"/>
      <c r="Q776" s="1"/>
      <c r="R776" s="1"/>
      <c r="S776" s="1"/>
      <c r="T776" s="1"/>
      <c r="U776" s="1"/>
      <c r="V776" s="1"/>
      <c r="W776" s="1"/>
      <c r="X776" s="1"/>
      <c r="Y776" s="1"/>
      <c r="Z776" s="1"/>
    </row>
    <row r="777" spans="1:26">
      <c r="A777" s="110"/>
      <c r="B777" s="1"/>
      <c r="C777" s="1"/>
      <c r="D777" s="429"/>
      <c r="E777" s="699"/>
      <c r="F777" s="1"/>
      <c r="G777" s="714"/>
      <c r="H777" s="110"/>
      <c r="I777" s="110"/>
      <c r="J777" s="714"/>
      <c r="K777" s="1"/>
      <c r="L777" s="1"/>
      <c r="M777" s="1"/>
      <c r="N777" s="1"/>
      <c r="O777" s="1"/>
      <c r="P777" s="1"/>
      <c r="Q777" s="1"/>
      <c r="R777" s="1"/>
      <c r="S777" s="1"/>
      <c r="T777" s="1"/>
      <c r="U777" s="1"/>
      <c r="V777" s="1"/>
      <c r="W777" s="1"/>
      <c r="X777" s="1"/>
      <c r="Y777" s="1"/>
      <c r="Z777" s="1"/>
    </row>
    <row r="778" spans="1:26">
      <c r="A778" s="110"/>
      <c r="B778" s="1"/>
      <c r="C778" s="1"/>
      <c r="D778" s="429"/>
      <c r="E778" s="699"/>
      <c r="F778" s="1"/>
      <c r="G778" s="714"/>
      <c r="H778" s="110"/>
      <c r="I778" s="110"/>
      <c r="J778" s="714"/>
      <c r="K778" s="1"/>
      <c r="L778" s="1"/>
      <c r="M778" s="1"/>
      <c r="N778" s="1"/>
      <c r="O778" s="1"/>
      <c r="P778" s="1"/>
      <c r="Q778" s="1"/>
      <c r="R778" s="1"/>
      <c r="S778" s="1"/>
      <c r="T778" s="1"/>
      <c r="U778" s="1"/>
      <c r="V778" s="1"/>
      <c r="W778" s="1"/>
      <c r="X778" s="1"/>
      <c r="Y778" s="1"/>
      <c r="Z778" s="1"/>
    </row>
    <row r="779" spans="1:26">
      <c r="A779" s="110"/>
      <c r="B779" s="1"/>
      <c r="C779" s="1"/>
      <c r="D779" s="429"/>
      <c r="E779" s="699"/>
      <c r="F779" s="1"/>
      <c r="G779" s="714"/>
      <c r="H779" s="110"/>
      <c r="I779" s="110"/>
      <c r="J779" s="714"/>
      <c r="K779" s="1"/>
      <c r="L779" s="1"/>
      <c r="M779" s="1"/>
      <c r="N779" s="1"/>
      <c r="O779" s="1"/>
      <c r="P779" s="1"/>
      <c r="Q779" s="1"/>
      <c r="R779" s="1"/>
      <c r="S779" s="1"/>
      <c r="T779" s="1"/>
      <c r="U779" s="1"/>
      <c r="V779" s="1"/>
      <c r="W779" s="1"/>
      <c r="X779" s="1"/>
      <c r="Y779" s="1"/>
      <c r="Z779" s="1"/>
    </row>
    <row r="780" spans="1:26">
      <c r="A780" s="110"/>
      <c r="B780" s="1"/>
      <c r="C780" s="1"/>
      <c r="D780" s="429"/>
      <c r="E780" s="699"/>
      <c r="F780" s="1"/>
      <c r="G780" s="714"/>
      <c r="H780" s="110"/>
      <c r="I780" s="110"/>
      <c r="J780" s="714"/>
      <c r="K780" s="1"/>
      <c r="L780" s="1"/>
      <c r="M780" s="1"/>
      <c r="N780" s="1"/>
      <c r="O780" s="1"/>
      <c r="P780" s="1"/>
      <c r="Q780" s="1"/>
      <c r="R780" s="1"/>
      <c r="S780" s="1"/>
      <c r="T780" s="1"/>
      <c r="U780" s="1"/>
      <c r="V780" s="1"/>
      <c r="W780" s="1"/>
      <c r="X780" s="1"/>
      <c r="Y780" s="1"/>
      <c r="Z780" s="1"/>
    </row>
    <row r="781" spans="1:26">
      <c r="A781" s="110"/>
      <c r="B781" s="1"/>
      <c r="C781" s="1"/>
      <c r="D781" s="429"/>
      <c r="E781" s="699"/>
      <c r="F781" s="1"/>
      <c r="G781" s="714"/>
      <c r="H781" s="110"/>
      <c r="I781" s="110"/>
      <c r="J781" s="714"/>
      <c r="K781" s="1"/>
      <c r="L781" s="1"/>
      <c r="M781" s="1"/>
      <c r="N781" s="1"/>
      <c r="O781" s="1"/>
      <c r="P781" s="1"/>
      <c r="Q781" s="1"/>
      <c r="R781" s="1"/>
      <c r="S781" s="1"/>
      <c r="T781" s="1"/>
      <c r="U781" s="1"/>
      <c r="V781" s="1"/>
      <c r="W781" s="1"/>
      <c r="X781" s="1"/>
      <c r="Y781" s="1"/>
      <c r="Z781" s="1"/>
    </row>
    <row r="782" spans="1:26">
      <c r="A782" s="110"/>
      <c r="B782" s="1"/>
      <c r="C782" s="1"/>
      <c r="D782" s="429"/>
      <c r="E782" s="699"/>
      <c r="F782" s="1"/>
      <c r="G782" s="714"/>
      <c r="H782" s="110"/>
      <c r="I782" s="110"/>
      <c r="J782" s="714"/>
      <c r="K782" s="1"/>
      <c r="L782" s="1"/>
      <c r="M782" s="1"/>
      <c r="N782" s="1"/>
      <c r="O782" s="1"/>
      <c r="P782" s="1"/>
      <c r="Q782" s="1"/>
      <c r="R782" s="1"/>
      <c r="S782" s="1"/>
      <c r="T782" s="1"/>
      <c r="U782" s="1"/>
      <c r="V782" s="1"/>
      <c r="W782" s="1"/>
      <c r="X782" s="1"/>
      <c r="Y782" s="1"/>
      <c r="Z782" s="1"/>
    </row>
    <row r="783" spans="1:26">
      <c r="A783" s="110"/>
      <c r="B783" s="1"/>
      <c r="C783" s="1"/>
      <c r="D783" s="429"/>
      <c r="E783" s="699"/>
      <c r="F783" s="1"/>
      <c r="G783" s="714"/>
      <c r="H783" s="110"/>
      <c r="I783" s="110"/>
      <c r="J783" s="714"/>
      <c r="K783" s="1"/>
      <c r="L783" s="1"/>
      <c r="M783" s="1"/>
      <c r="N783" s="1"/>
      <c r="O783" s="1"/>
      <c r="P783" s="1"/>
      <c r="Q783" s="1"/>
      <c r="R783" s="1"/>
      <c r="S783" s="1"/>
      <c r="T783" s="1"/>
      <c r="U783" s="1"/>
      <c r="V783" s="1"/>
      <c r="W783" s="1"/>
      <c r="X783" s="1"/>
      <c r="Y783" s="1"/>
      <c r="Z783" s="1"/>
    </row>
    <row r="784" spans="1:26">
      <c r="A784" s="110"/>
      <c r="B784" s="1"/>
      <c r="C784" s="1"/>
      <c r="D784" s="429"/>
      <c r="E784" s="699"/>
      <c r="F784" s="1"/>
      <c r="G784" s="714"/>
      <c r="H784" s="110"/>
      <c r="I784" s="110"/>
      <c r="J784" s="714"/>
      <c r="K784" s="1"/>
      <c r="L784" s="1"/>
      <c r="M784" s="1"/>
      <c r="N784" s="1"/>
      <c r="O784" s="1"/>
      <c r="P784" s="1"/>
      <c r="Q784" s="1"/>
      <c r="R784" s="1"/>
      <c r="S784" s="1"/>
      <c r="T784" s="1"/>
      <c r="U784" s="1"/>
      <c r="V784" s="1"/>
      <c r="W784" s="1"/>
      <c r="X784" s="1"/>
      <c r="Y784" s="1"/>
      <c r="Z784" s="1"/>
    </row>
    <row r="785" spans="1:26">
      <c r="A785" s="110"/>
      <c r="B785" s="1"/>
      <c r="C785" s="1"/>
      <c r="D785" s="429"/>
      <c r="E785" s="699"/>
      <c r="F785" s="1"/>
      <c r="G785" s="714"/>
      <c r="H785" s="110"/>
      <c r="I785" s="110"/>
      <c r="J785" s="714"/>
      <c r="K785" s="1"/>
      <c r="L785" s="1"/>
      <c r="M785" s="1"/>
      <c r="N785" s="1"/>
      <c r="O785" s="1"/>
      <c r="P785" s="1"/>
      <c r="Q785" s="1"/>
      <c r="R785" s="1"/>
      <c r="S785" s="1"/>
      <c r="T785" s="1"/>
      <c r="U785" s="1"/>
      <c r="V785" s="1"/>
      <c r="W785" s="1"/>
      <c r="X785" s="1"/>
      <c r="Y785" s="1"/>
      <c r="Z785" s="1"/>
    </row>
    <row r="786" spans="1:26">
      <c r="A786" s="110"/>
      <c r="B786" s="1"/>
      <c r="C786" s="1"/>
      <c r="D786" s="429"/>
      <c r="E786" s="699"/>
      <c r="F786" s="1"/>
      <c r="G786" s="714"/>
      <c r="H786" s="110"/>
      <c r="I786" s="110"/>
      <c r="J786" s="714"/>
      <c r="K786" s="1"/>
      <c r="L786" s="1"/>
      <c r="M786" s="1"/>
      <c r="N786" s="1"/>
      <c r="O786" s="1"/>
      <c r="P786" s="1"/>
      <c r="Q786" s="1"/>
      <c r="R786" s="1"/>
      <c r="S786" s="1"/>
      <c r="T786" s="1"/>
      <c r="U786" s="1"/>
      <c r="V786" s="1"/>
      <c r="W786" s="1"/>
      <c r="X786" s="1"/>
      <c r="Y786" s="1"/>
      <c r="Z786" s="1"/>
    </row>
    <row r="787" spans="1:26">
      <c r="A787" s="110"/>
      <c r="B787" s="1"/>
      <c r="C787" s="1"/>
      <c r="D787" s="429"/>
      <c r="E787" s="699"/>
      <c r="F787" s="1"/>
      <c r="G787" s="714"/>
      <c r="H787" s="110"/>
      <c r="I787" s="110"/>
      <c r="J787" s="714"/>
      <c r="K787" s="1"/>
      <c r="L787" s="1"/>
      <c r="M787" s="1"/>
      <c r="N787" s="1"/>
      <c r="O787" s="1"/>
      <c r="P787" s="1"/>
      <c r="Q787" s="1"/>
      <c r="R787" s="1"/>
      <c r="S787" s="1"/>
      <c r="T787" s="1"/>
      <c r="U787" s="1"/>
      <c r="V787" s="1"/>
      <c r="W787" s="1"/>
      <c r="X787" s="1"/>
      <c r="Y787" s="1"/>
      <c r="Z787" s="1"/>
    </row>
    <row r="788" spans="1:26">
      <c r="A788" s="110"/>
      <c r="B788" s="1"/>
      <c r="C788" s="1"/>
      <c r="D788" s="429"/>
      <c r="E788" s="699"/>
      <c r="F788" s="1"/>
      <c r="G788" s="714"/>
      <c r="H788" s="110"/>
      <c r="I788" s="110"/>
      <c r="J788" s="714"/>
      <c r="K788" s="1"/>
      <c r="L788" s="1"/>
      <c r="M788" s="1"/>
      <c r="N788" s="1"/>
      <c r="O788" s="1"/>
      <c r="P788" s="1"/>
      <c r="Q788" s="1"/>
      <c r="R788" s="1"/>
      <c r="S788" s="1"/>
      <c r="T788" s="1"/>
      <c r="U788" s="1"/>
      <c r="V788" s="1"/>
      <c r="W788" s="1"/>
      <c r="X788" s="1"/>
      <c r="Y788" s="1"/>
      <c r="Z788" s="1"/>
    </row>
    <row r="789" spans="1:26">
      <c r="A789" s="110"/>
      <c r="B789" s="1"/>
      <c r="C789" s="1"/>
      <c r="D789" s="429"/>
      <c r="E789" s="699"/>
      <c r="F789" s="1"/>
      <c r="G789" s="714"/>
      <c r="H789" s="110"/>
      <c r="I789" s="110"/>
      <c r="J789" s="714"/>
      <c r="K789" s="1"/>
      <c r="L789" s="1"/>
      <c r="M789" s="1"/>
      <c r="N789" s="1"/>
      <c r="O789" s="1"/>
      <c r="P789" s="1"/>
      <c r="Q789" s="1"/>
      <c r="R789" s="1"/>
      <c r="S789" s="1"/>
      <c r="T789" s="1"/>
      <c r="U789" s="1"/>
      <c r="V789" s="1"/>
      <c r="W789" s="1"/>
      <c r="X789" s="1"/>
      <c r="Y789" s="1"/>
      <c r="Z789" s="1"/>
    </row>
    <row r="790" spans="1:26">
      <c r="A790" s="110"/>
      <c r="B790" s="1"/>
      <c r="C790" s="1"/>
      <c r="D790" s="429"/>
      <c r="E790" s="699"/>
      <c r="F790" s="1"/>
      <c r="G790" s="714"/>
      <c r="H790" s="110"/>
      <c r="I790" s="110"/>
      <c r="J790" s="714"/>
      <c r="K790" s="1"/>
      <c r="L790" s="1"/>
      <c r="M790" s="1"/>
      <c r="N790" s="1"/>
      <c r="O790" s="1"/>
      <c r="P790" s="1"/>
      <c r="Q790" s="1"/>
      <c r="R790" s="1"/>
      <c r="S790" s="1"/>
      <c r="T790" s="1"/>
      <c r="U790" s="1"/>
      <c r="V790" s="1"/>
      <c r="W790" s="1"/>
      <c r="X790" s="1"/>
      <c r="Y790" s="1"/>
      <c r="Z790" s="1"/>
    </row>
    <row r="791" spans="1:26">
      <c r="A791" s="110"/>
      <c r="B791" s="1"/>
      <c r="C791" s="1"/>
      <c r="D791" s="429"/>
      <c r="E791" s="699"/>
      <c r="F791" s="1"/>
      <c r="G791" s="714"/>
      <c r="H791" s="110"/>
      <c r="I791" s="110"/>
      <c r="J791" s="714"/>
      <c r="K791" s="1"/>
      <c r="L791" s="1"/>
      <c r="M791" s="1"/>
      <c r="N791" s="1"/>
      <c r="O791" s="1"/>
      <c r="P791" s="1"/>
      <c r="Q791" s="1"/>
      <c r="R791" s="1"/>
      <c r="S791" s="1"/>
      <c r="T791" s="1"/>
      <c r="U791" s="1"/>
      <c r="V791" s="1"/>
      <c r="W791" s="1"/>
      <c r="X791" s="1"/>
      <c r="Y791" s="1"/>
      <c r="Z791" s="1"/>
    </row>
    <row r="792" spans="1:26">
      <c r="A792" s="110"/>
      <c r="B792" s="1"/>
      <c r="C792" s="1"/>
      <c r="D792" s="429"/>
      <c r="E792" s="699"/>
      <c r="F792" s="1"/>
      <c r="G792" s="714"/>
      <c r="H792" s="110"/>
      <c r="I792" s="110"/>
      <c r="J792" s="714"/>
      <c r="K792" s="1"/>
      <c r="L792" s="1"/>
      <c r="M792" s="1"/>
      <c r="N792" s="1"/>
      <c r="O792" s="1"/>
      <c r="P792" s="1"/>
      <c r="Q792" s="1"/>
      <c r="R792" s="1"/>
      <c r="S792" s="1"/>
      <c r="T792" s="1"/>
      <c r="U792" s="1"/>
      <c r="V792" s="1"/>
      <c r="W792" s="1"/>
      <c r="X792" s="1"/>
      <c r="Y792" s="1"/>
      <c r="Z792" s="1"/>
    </row>
    <row r="793" spans="1:26">
      <c r="A793" s="110"/>
      <c r="B793" s="1"/>
      <c r="C793" s="1"/>
      <c r="D793" s="429"/>
      <c r="E793" s="699"/>
      <c r="F793" s="1"/>
      <c r="G793" s="714"/>
      <c r="H793" s="110"/>
      <c r="I793" s="110"/>
      <c r="J793" s="714"/>
      <c r="K793" s="1"/>
      <c r="L793" s="1"/>
      <c r="M793" s="1"/>
      <c r="N793" s="1"/>
      <c r="O793" s="1"/>
      <c r="P793" s="1"/>
      <c r="Q793" s="1"/>
      <c r="R793" s="1"/>
      <c r="S793" s="1"/>
      <c r="T793" s="1"/>
      <c r="U793" s="1"/>
      <c r="V793" s="1"/>
      <c r="W793" s="1"/>
      <c r="X793" s="1"/>
      <c r="Y793" s="1"/>
      <c r="Z793" s="1"/>
    </row>
    <row r="794" spans="1:26">
      <c r="A794" s="110"/>
      <c r="B794" s="1"/>
      <c r="C794" s="1"/>
      <c r="D794" s="429"/>
      <c r="E794" s="699"/>
      <c r="F794" s="1"/>
      <c r="G794" s="714"/>
      <c r="H794" s="110"/>
      <c r="I794" s="110"/>
      <c r="J794" s="714"/>
      <c r="K794" s="1"/>
      <c r="L794" s="1"/>
      <c r="M794" s="1"/>
      <c r="N794" s="1"/>
      <c r="O794" s="1"/>
      <c r="P794" s="1"/>
      <c r="Q794" s="1"/>
      <c r="R794" s="1"/>
      <c r="S794" s="1"/>
      <c r="T794" s="1"/>
      <c r="U794" s="1"/>
      <c r="V794" s="1"/>
      <c r="W794" s="1"/>
      <c r="X794" s="1"/>
      <c r="Y794" s="1"/>
      <c r="Z794" s="1"/>
    </row>
    <row r="795" spans="1:26">
      <c r="A795" s="110"/>
      <c r="B795" s="1"/>
      <c r="C795" s="1"/>
      <c r="D795" s="429"/>
      <c r="E795" s="699"/>
      <c r="F795" s="1"/>
      <c r="G795" s="714"/>
      <c r="H795" s="110"/>
      <c r="I795" s="110"/>
      <c r="J795" s="714"/>
      <c r="K795" s="1"/>
      <c r="L795" s="1"/>
      <c r="M795" s="1"/>
      <c r="N795" s="1"/>
      <c r="O795" s="1"/>
      <c r="P795" s="1"/>
      <c r="Q795" s="1"/>
      <c r="R795" s="1"/>
      <c r="S795" s="1"/>
      <c r="T795" s="1"/>
      <c r="U795" s="1"/>
      <c r="V795" s="1"/>
      <c r="W795" s="1"/>
      <c r="X795" s="1"/>
      <c r="Y795" s="1"/>
      <c r="Z795" s="1"/>
    </row>
    <row r="796" spans="1:26">
      <c r="A796" s="110"/>
      <c r="B796" s="1"/>
      <c r="C796" s="1"/>
      <c r="D796" s="429"/>
      <c r="E796" s="699"/>
      <c r="F796" s="1"/>
      <c r="G796" s="714"/>
      <c r="H796" s="110"/>
      <c r="I796" s="110"/>
      <c r="J796" s="714"/>
      <c r="K796" s="1"/>
      <c r="L796" s="1"/>
      <c r="M796" s="1"/>
      <c r="N796" s="1"/>
      <c r="O796" s="1"/>
      <c r="P796" s="1"/>
      <c r="Q796" s="1"/>
      <c r="R796" s="1"/>
      <c r="S796" s="1"/>
      <c r="T796" s="1"/>
      <c r="U796" s="1"/>
      <c r="V796" s="1"/>
      <c r="W796" s="1"/>
      <c r="X796" s="1"/>
      <c r="Y796" s="1"/>
      <c r="Z796" s="1"/>
    </row>
    <row r="797" spans="1:26">
      <c r="A797" s="110"/>
      <c r="B797" s="1"/>
      <c r="C797" s="1"/>
      <c r="D797" s="429"/>
      <c r="E797" s="699"/>
      <c r="F797" s="1"/>
      <c r="G797" s="714"/>
      <c r="H797" s="110"/>
      <c r="I797" s="110"/>
      <c r="J797" s="714"/>
      <c r="K797" s="1"/>
      <c r="L797" s="1"/>
      <c r="M797" s="1"/>
      <c r="N797" s="1"/>
      <c r="O797" s="1"/>
      <c r="P797" s="1"/>
      <c r="Q797" s="1"/>
      <c r="R797" s="1"/>
      <c r="S797" s="1"/>
      <c r="T797" s="1"/>
      <c r="U797" s="1"/>
      <c r="V797" s="1"/>
      <c r="W797" s="1"/>
      <c r="X797" s="1"/>
      <c r="Y797" s="1"/>
      <c r="Z797" s="1"/>
    </row>
    <row r="798" spans="1:26">
      <c r="A798" s="110"/>
      <c r="B798" s="1"/>
      <c r="C798" s="1"/>
      <c r="D798" s="429"/>
      <c r="E798" s="699"/>
      <c r="F798" s="1"/>
      <c r="G798" s="714"/>
      <c r="H798" s="110"/>
      <c r="I798" s="110"/>
      <c r="J798" s="714"/>
      <c r="K798" s="1"/>
      <c r="L798" s="1"/>
      <c r="M798" s="1"/>
      <c r="N798" s="1"/>
      <c r="O798" s="1"/>
      <c r="P798" s="1"/>
      <c r="Q798" s="1"/>
      <c r="R798" s="1"/>
      <c r="S798" s="1"/>
      <c r="T798" s="1"/>
      <c r="U798" s="1"/>
      <c r="V798" s="1"/>
      <c r="W798" s="1"/>
      <c r="X798" s="1"/>
      <c r="Y798" s="1"/>
      <c r="Z798" s="1"/>
    </row>
    <row r="799" spans="1:26">
      <c r="A799" s="110"/>
      <c r="B799" s="1"/>
      <c r="C799" s="1"/>
      <c r="D799" s="429"/>
      <c r="E799" s="699"/>
      <c r="F799" s="1"/>
      <c r="G799" s="714"/>
      <c r="H799" s="110"/>
      <c r="I799" s="110"/>
      <c r="J799" s="714"/>
      <c r="K799" s="1"/>
      <c r="L799" s="1"/>
      <c r="M799" s="1"/>
      <c r="N799" s="1"/>
      <c r="O799" s="1"/>
      <c r="P799" s="1"/>
      <c r="Q799" s="1"/>
      <c r="R799" s="1"/>
      <c r="S799" s="1"/>
      <c r="T799" s="1"/>
      <c r="U799" s="1"/>
      <c r="V799" s="1"/>
      <c r="W799" s="1"/>
      <c r="X799" s="1"/>
      <c r="Y799" s="1"/>
      <c r="Z799" s="1"/>
    </row>
    <row r="800" spans="1:26">
      <c r="A800" s="110"/>
      <c r="B800" s="1"/>
      <c r="C800" s="1"/>
      <c r="D800" s="429"/>
      <c r="E800" s="699"/>
      <c r="F800" s="1"/>
      <c r="G800" s="714"/>
      <c r="H800" s="110"/>
      <c r="I800" s="110"/>
      <c r="J800" s="714"/>
      <c r="K800" s="1"/>
      <c r="L800" s="1"/>
      <c r="M800" s="1"/>
      <c r="N800" s="1"/>
      <c r="O800" s="1"/>
      <c r="P800" s="1"/>
      <c r="Q800" s="1"/>
      <c r="R800" s="1"/>
      <c r="S800" s="1"/>
      <c r="T800" s="1"/>
      <c r="U800" s="1"/>
      <c r="V800" s="1"/>
      <c r="W800" s="1"/>
      <c r="X800" s="1"/>
      <c r="Y800" s="1"/>
      <c r="Z800" s="1"/>
    </row>
    <row r="801" spans="1:26">
      <c r="A801" s="110"/>
      <c r="B801" s="1"/>
      <c r="C801" s="1"/>
      <c r="D801" s="429"/>
      <c r="E801" s="699"/>
      <c r="F801" s="1"/>
      <c r="G801" s="714"/>
      <c r="H801" s="110"/>
      <c r="I801" s="110"/>
      <c r="J801" s="714"/>
      <c r="K801" s="1"/>
      <c r="L801" s="1"/>
      <c r="M801" s="1"/>
      <c r="N801" s="1"/>
      <c r="O801" s="1"/>
      <c r="P801" s="1"/>
      <c r="Q801" s="1"/>
      <c r="R801" s="1"/>
      <c r="S801" s="1"/>
      <c r="T801" s="1"/>
      <c r="U801" s="1"/>
      <c r="V801" s="1"/>
      <c r="W801" s="1"/>
      <c r="X801" s="1"/>
      <c r="Y801" s="1"/>
      <c r="Z801" s="1"/>
    </row>
    <row r="802" spans="1:26">
      <c r="A802" s="110"/>
      <c r="B802" s="1"/>
      <c r="C802" s="1"/>
      <c r="D802" s="429"/>
      <c r="E802" s="699"/>
      <c r="F802" s="1"/>
      <c r="G802" s="714"/>
      <c r="H802" s="110"/>
      <c r="I802" s="110"/>
      <c r="J802" s="714"/>
      <c r="K802" s="1"/>
      <c r="L802" s="1"/>
      <c r="M802" s="1"/>
      <c r="N802" s="1"/>
      <c r="O802" s="1"/>
      <c r="P802" s="1"/>
      <c r="Q802" s="1"/>
      <c r="R802" s="1"/>
      <c r="S802" s="1"/>
      <c r="T802" s="1"/>
      <c r="U802" s="1"/>
      <c r="V802" s="1"/>
      <c r="W802" s="1"/>
      <c r="X802" s="1"/>
      <c r="Y802" s="1"/>
      <c r="Z802" s="1"/>
    </row>
    <row r="803" spans="1:26">
      <c r="A803" s="110"/>
      <c r="B803" s="1"/>
      <c r="C803" s="1"/>
      <c r="D803" s="429"/>
      <c r="E803" s="699"/>
      <c r="F803" s="1"/>
      <c r="G803" s="714"/>
      <c r="H803" s="110"/>
      <c r="I803" s="110"/>
      <c r="J803" s="714"/>
      <c r="K803" s="1"/>
      <c r="L803" s="1"/>
      <c r="M803" s="1"/>
      <c r="N803" s="1"/>
      <c r="O803" s="1"/>
      <c r="P803" s="1"/>
      <c r="Q803" s="1"/>
      <c r="R803" s="1"/>
      <c r="S803" s="1"/>
      <c r="T803" s="1"/>
      <c r="U803" s="1"/>
      <c r="V803" s="1"/>
      <c r="W803" s="1"/>
      <c r="X803" s="1"/>
      <c r="Y803" s="1"/>
      <c r="Z803" s="1"/>
    </row>
    <row r="804" spans="1:26">
      <c r="A804" s="110"/>
      <c r="B804" s="1"/>
      <c r="C804" s="1"/>
      <c r="D804" s="429"/>
      <c r="E804" s="699"/>
      <c r="F804" s="1"/>
      <c r="G804" s="714"/>
      <c r="H804" s="110"/>
      <c r="I804" s="110"/>
      <c r="J804" s="714"/>
      <c r="K804" s="1"/>
      <c r="L804" s="1"/>
      <c r="M804" s="1"/>
      <c r="N804" s="1"/>
      <c r="O804" s="1"/>
      <c r="P804" s="1"/>
      <c r="Q804" s="1"/>
      <c r="R804" s="1"/>
      <c r="S804" s="1"/>
      <c r="T804" s="1"/>
      <c r="U804" s="1"/>
      <c r="V804" s="1"/>
      <c r="W804" s="1"/>
      <c r="X804" s="1"/>
      <c r="Y804" s="1"/>
      <c r="Z804" s="1"/>
    </row>
    <row r="805" spans="1:26">
      <c r="A805" s="110"/>
      <c r="B805" s="1"/>
      <c r="C805" s="1"/>
      <c r="D805" s="429"/>
      <c r="E805" s="699"/>
      <c r="F805" s="1"/>
      <c r="G805" s="714"/>
      <c r="H805" s="110"/>
      <c r="I805" s="110"/>
      <c r="J805" s="714"/>
      <c r="K805" s="1"/>
      <c r="L805" s="1"/>
      <c r="M805" s="1"/>
      <c r="N805" s="1"/>
      <c r="O805" s="1"/>
      <c r="P805" s="1"/>
      <c r="Q805" s="1"/>
      <c r="R805" s="1"/>
      <c r="S805" s="1"/>
      <c r="T805" s="1"/>
      <c r="U805" s="1"/>
      <c r="V805" s="1"/>
      <c r="W805" s="1"/>
      <c r="X805" s="1"/>
      <c r="Y805" s="1"/>
      <c r="Z805" s="1"/>
    </row>
    <row r="806" spans="1:26">
      <c r="A806" s="110"/>
      <c r="B806" s="1"/>
      <c r="C806" s="1"/>
      <c r="D806" s="429"/>
      <c r="E806" s="699"/>
      <c r="F806" s="1"/>
      <c r="G806" s="714"/>
      <c r="H806" s="110"/>
      <c r="I806" s="110"/>
      <c r="J806" s="714"/>
      <c r="K806" s="1"/>
      <c r="L806" s="1"/>
      <c r="M806" s="1"/>
      <c r="N806" s="1"/>
      <c r="O806" s="1"/>
      <c r="P806" s="1"/>
      <c r="Q806" s="1"/>
      <c r="R806" s="1"/>
      <c r="S806" s="1"/>
      <c r="T806" s="1"/>
      <c r="U806" s="1"/>
      <c r="V806" s="1"/>
      <c r="W806" s="1"/>
      <c r="X806" s="1"/>
      <c r="Y806" s="1"/>
      <c r="Z806" s="1"/>
    </row>
    <row r="807" spans="1:26">
      <c r="A807" s="110"/>
      <c r="B807" s="1"/>
      <c r="C807" s="1"/>
      <c r="D807" s="429"/>
      <c r="E807" s="699"/>
      <c r="F807" s="1"/>
      <c r="G807" s="714"/>
      <c r="H807" s="110"/>
      <c r="I807" s="110"/>
      <c r="J807" s="714"/>
      <c r="K807" s="1"/>
      <c r="L807" s="1"/>
      <c r="M807" s="1"/>
      <c r="N807" s="1"/>
      <c r="O807" s="1"/>
      <c r="P807" s="1"/>
      <c r="Q807" s="1"/>
      <c r="R807" s="1"/>
      <c r="S807" s="1"/>
      <c r="T807" s="1"/>
      <c r="U807" s="1"/>
      <c r="V807" s="1"/>
      <c r="W807" s="1"/>
      <c r="X807" s="1"/>
      <c r="Y807" s="1"/>
      <c r="Z807" s="1"/>
    </row>
    <row r="808" spans="1:26">
      <c r="A808" s="110"/>
      <c r="B808" s="1"/>
      <c r="C808" s="1"/>
      <c r="D808" s="429"/>
      <c r="E808" s="699"/>
      <c r="F808" s="1"/>
      <c r="G808" s="714"/>
      <c r="H808" s="110"/>
      <c r="I808" s="110"/>
      <c r="J808" s="714"/>
      <c r="K808" s="1"/>
      <c r="L808" s="1"/>
      <c r="M808" s="1"/>
      <c r="N808" s="1"/>
      <c r="O808" s="1"/>
      <c r="P808" s="1"/>
      <c r="Q808" s="1"/>
      <c r="R808" s="1"/>
      <c r="S808" s="1"/>
      <c r="T808" s="1"/>
      <c r="U808" s="1"/>
      <c r="V808" s="1"/>
      <c r="W808" s="1"/>
      <c r="X808" s="1"/>
      <c r="Y808" s="1"/>
      <c r="Z808" s="1"/>
    </row>
    <row r="809" spans="1:26">
      <c r="A809" s="110"/>
      <c r="B809" s="1"/>
      <c r="C809" s="1"/>
      <c r="D809" s="429"/>
      <c r="E809" s="699"/>
      <c r="F809" s="1"/>
      <c r="G809" s="714"/>
      <c r="H809" s="110"/>
      <c r="I809" s="110"/>
      <c r="J809" s="714"/>
      <c r="K809" s="1"/>
      <c r="L809" s="1"/>
      <c r="M809" s="1"/>
      <c r="N809" s="1"/>
      <c r="O809" s="1"/>
      <c r="P809" s="1"/>
      <c r="Q809" s="1"/>
      <c r="R809" s="1"/>
      <c r="S809" s="1"/>
      <c r="T809" s="1"/>
      <c r="U809" s="1"/>
      <c r="V809" s="1"/>
      <c r="W809" s="1"/>
      <c r="X809" s="1"/>
      <c r="Y809" s="1"/>
      <c r="Z809" s="1"/>
    </row>
    <row r="810" spans="1:26">
      <c r="A810" s="110"/>
      <c r="B810" s="1"/>
      <c r="C810" s="1"/>
      <c r="D810" s="429"/>
      <c r="E810" s="699"/>
      <c r="F810" s="1"/>
      <c r="G810" s="714"/>
      <c r="H810" s="110"/>
      <c r="I810" s="110"/>
      <c r="J810" s="714"/>
      <c r="K810" s="1"/>
      <c r="L810" s="1"/>
      <c r="M810" s="1"/>
      <c r="N810" s="1"/>
      <c r="O810" s="1"/>
      <c r="P810" s="1"/>
      <c r="Q810" s="1"/>
      <c r="R810" s="1"/>
      <c r="S810" s="1"/>
      <c r="T810" s="1"/>
      <c r="U810" s="1"/>
      <c r="V810" s="1"/>
      <c r="W810" s="1"/>
      <c r="X810" s="1"/>
      <c r="Y810" s="1"/>
      <c r="Z810" s="1"/>
    </row>
    <row r="811" spans="1:26">
      <c r="A811" s="110"/>
      <c r="B811" s="1"/>
      <c r="C811" s="1"/>
      <c r="D811" s="429"/>
      <c r="E811" s="699"/>
      <c r="F811" s="1"/>
      <c r="G811" s="714"/>
      <c r="H811" s="110"/>
      <c r="I811" s="110"/>
      <c r="J811" s="714"/>
      <c r="K811" s="1"/>
      <c r="L811" s="1"/>
      <c r="M811" s="1"/>
      <c r="N811" s="1"/>
      <c r="O811" s="1"/>
      <c r="P811" s="1"/>
      <c r="Q811" s="1"/>
      <c r="R811" s="1"/>
      <c r="S811" s="1"/>
      <c r="T811" s="1"/>
      <c r="U811" s="1"/>
      <c r="V811" s="1"/>
      <c r="W811" s="1"/>
      <c r="X811" s="1"/>
      <c r="Y811" s="1"/>
      <c r="Z811" s="1"/>
    </row>
    <row r="812" spans="1:26">
      <c r="A812" s="110"/>
      <c r="B812" s="1"/>
      <c r="C812" s="1"/>
      <c r="D812" s="429"/>
      <c r="E812" s="699"/>
      <c r="F812" s="1"/>
      <c r="G812" s="714"/>
      <c r="H812" s="110"/>
      <c r="I812" s="110"/>
      <c r="J812" s="714"/>
      <c r="K812" s="1"/>
      <c r="L812" s="1"/>
      <c r="M812" s="1"/>
      <c r="N812" s="1"/>
      <c r="O812" s="1"/>
      <c r="P812" s="1"/>
      <c r="Q812" s="1"/>
      <c r="R812" s="1"/>
      <c r="S812" s="1"/>
      <c r="T812" s="1"/>
      <c r="U812" s="1"/>
      <c r="V812" s="1"/>
      <c r="W812" s="1"/>
      <c r="X812" s="1"/>
      <c r="Y812" s="1"/>
      <c r="Z812" s="1"/>
    </row>
    <row r="813" spans="1:26">
      <c r="A813" s="110"/>
      <c r="B813" s="1"/>
      <c r="C813" s="1"/>
      <c r="D813" s="429"/>
      <c r="E813" s="699"/>
      <c r="F813" s="1"/>
      <c r="G813" s="714"/>
      <c r="H813" s="110"/>
      <c r="I813" s="110"/>
      <c r="J813" s="714"/>
      <c r="K813" s="1"/>
      <c r="L813" s="1"/>
      <c r="M813" s="1"/>
      <c r="N813" s="1"/>
      <c r="O813" s="1"/>
      <c r="P813" s="1"/>
      <c r="Q813" s="1"/>
      <c r="R813" s="1"/>
      <c r="S813" s="1"/>
      <c r="T813" s="1"/>
      <c r="U813" s="1"/>
      <c r="V813" s="1"/>
      <c r="W813" s="1"/>
      <c r="X813" s="1"/>
      <c r="Y813" s="1"/>
      <c r="Z813" s="1"/>
    </row>
    <row r="814" spans="1:26">
      <c r="A814" s="110"/>
      <c r="B814" s="1"/>
      <c r="C814" s="1"/>
      <c r="D814" s="429"/>
      <c r="E814" s="699"/>
      <c r="F814" s="1"/>
      <c r="G814" s="714"/>
      <c r="H814" s="110"/>
      <c r="I814" s="110"/>
      <c r="J814" s="714"/>
      <c r="K814" s="1"/>
      <c r="L814" s="1"/>
      <c r="M814" s="1"/>
      <c r="N814" s="1"/>
      <c r="O814" s="1"/>
      <c r="P814" s="1"/>
      <c r="Q814" s="1"/>
      <c r="R814" s="1"/>
      <c r="S814" s="1"/>
      <c r="T814" s="1"/>
      <c r="U814" s="1"/>
      <c r="V814" s="1"/>
      <c r="W814" s="1"/>
      <c r="X814" s="1"/>
      <c r="Y814" s="1"/>
      <c r="Z814" s="1"/>
    </row>
    <row r="815" spans="1:26">
      <c r="A815" s="110"/>
      <c r="B815" s="1"/>
      <c r="C815" s="1"/>
      <c r="D815" s="429"/>
      <c r="E815" s="699"/>
      <c r="F815" s="1"/>
      <c r="G815" s="714"/>
      <c r="H815" s="110"/>
      <c r="I815" s="110"/>
      <c r="J815" s="714"/>
      <c r="K815" s="1"/>
      <c r="L815" s="1"/>
      <c r="M815" s="1"/>
      <c r="N815" s="1"/>
      <c r="O815" s="1"/>
      <c r="P815" s="1"/>
      <c r="Q815" s="1"/>
      <c r="R815" s="1"/>
      <c r="S815" s="1"/>
      <c r="T815" s="1"/>
      <c r="U815" s="1"/>
      <c r="V815" s="1"/>
      <c r="W815" s="1"/>
      <c r="X815" s="1"/>
      <c r="Y815" s="1"/>
      <c r="Z815" s="1"/>
    </row>
    <row r="816" spans="1:26">
      <c r="A816" s="110"/>
      <c r="B816" s="1"/>
      <c r="C816" s="1"/>
      <c r="D816" s="429"/>
      <c r="E816" s="699"/>
      <c r="F816" s="1"/>
      <c r="G816" s="714"/>
      <c r="H816" s="110"/>
      <c r="I816" s="110"/>
      <c r="J816" s="714"/>
      <c r="K816" s="1"/>
      <c r="L816" s="1"/>
      <c r="M816" s="1"/>
      <c r="N816" s="1"/>
      <c r="O816" s="1"/>
      <c r="P816" s="1"/>
      <c r="Q816" s="1"/>
      <c r="R816" s="1"/>
      <c r="S816" s="1"/>
      <c r="T816" s="1"/>
      <c r="U816" s="1"/>
      <c r="V816" s="1"/>
      <c r="W816" s="1"/>
      <c r="X816" s="1"/>
      <c r="Y816" s="1"/>
      <c r="Z816" s="1"/>
    </row>
    <row r="817" spans="1:26">
      <c r="A817" s="110"/>
      <c r="B817" s="1"/>
      <c r="C817" s="1"/>
      <c r="D817" s="429"/>
      <c r="E817" s="699"/>
      <c r="F817" s="1"/>
      <c r="G817" s="714"/>
      <c r="H817" s="110"/>
      <c r="I817" s="110"/>
      <c r="J817" s="714"/>
      <c r="K817" s="1"/>
      <c r="L817" s="1"/>
      <c r="M817" s="1"/>
      <c r="N817" s="1"/>
      <c r="O817" s="1"/>
      <c r="P817" s="1"/>
      <c r="Q817" s="1"/>
      <c r="R817" s="1"/>
      <c r="S817" s="1"/>
      <c r="T817" s="1"/>
      <c r="U817" s="1"/>
      <c r="V817" s="1"/>
      <c r="W817" s="1"/>
      <c r="X817" s="1"/>
      <c r="Y817" s="1"/>
      <c r="Z817" s="1"/>
    </row>
    <row r="818" spans="1:26">
      <c r="A818" s="110"/>
      <c r="B818" s="1"/>
      <c r="C818" s="1"/>
      <c r="D818" s="429"/>
      <c r="E818" s="699"/>
      <c r="F818" s="1"/>
      <c r="G818" s="714"/>
      <c r="H818" s="110"/>
      <c r="I818" s="110"/>
      <c r="J818" s="714"/>
      <c r="K818" s="1"/>
      <c r="L818" s="1"/>
      <c r="M818" s="1"/>
      <c r="N818" s="1"/>
      <c r="O818" s="1"/>
      <c r="P818" s="1"/>
      <c r="Q818" s="1"/>
      <c r="R818" s="1"/>
      <c r="S818" s="1"/>
      <c r="T818" s="1"/>
      <c r="U818" s="1"/>
      <c r="V818" s="1"/>
      <c r="W818" s="1"/>
      <c r="X818" s="1"/>
      <c r="Y818" s="1"/>
      <c r="Z818" s="1"/>
    </row>
    <row r="819" spans="1:26">
      <c r="A819" s="110"/>
      <c r="B819" s="1"/>
      <c r="C819" s="1"/>
      <c r="D819" s="429"/>
      <c r="E819" s="699"/>
      <c r="F819" s="1"/>
      <c r="G819" s="714"/>
      <c r="H819" s="110"/>
      <c r="I819" s="110"/>
      <c r="J819" s="714"/>
      <c r="K819" s="1"/>
      <c r="L819" s="1"/>
      <c r="M819" s="1"/>
      <c r="N819" s="1"/>
      <c r="O819" s="1"/>
      <c r="P819" s="1"/>
      <c r="Q819" s="1"/>
      <c r="R819" s="1"/>
      <c r="S819" s="1"/>
      <c r="T819" s="1"/>
      <c r="U819" s="1"/>
      <c r="V819" s="1"/>
      <c r="W819" s="1"/>
      <c r="X819" s="1"/>
      <c r="Y819" s="1"/>
      <c r="Z819" s="1"/>
    </row>
    <row r="820" spans="1:26">
      <c r="A820" s="110"/>
      <c r="B820" s="1"/>
      <c r="C820" s="1"/>
      <c r="D820" s="429"/>
      <c r="E820" s="699"/>
      <c r="F820" s="1"/>
      <c r="G820" s="714"/>
      <c r="H820" s="110"/>
      <c r="I820" s="110"/>
      <c r="J820" s="714"/>
      <c r="K820" s="1"/>
      <c r="L820" s="1"/>
      <c r="M820" s="1"/>
      <c r="N820" s="1"/>
      <c r="O820" s="1"/>
      <c r="P820" s="1"/>
      <c r="Q820" s="1"/>
      <c r="R820" s="1"/>
      <c r="S820" s="1"/>
      <c r="T820" s="1"/>
      <c r="U820" s="1"/>
      <c r="V820" s="1"/>
      <c r="W820" s="1"/>
      <c r="X820" s="1"/>
      <c r="Y820" s="1"/>
      <c r="Z820" s="1"/>
    </row>
    <row r="821" spans="1:26">
      <c r="A821" s="110"/>
      <c r="B821" s="1"/>
      <c r="C821" s="1"/>
      <c r="D821" s="429"/>
      <c r="E821" s="699"/>
      <c r="F821" s="1"/>
      <c r="G821" s="714"/>
      <c r="H821" s="110"/>
      <c r="I821" s="110"/>
      <c r="J821" s="714"/>
      <c r="K821" s="1"/>
      <c r="L821" s="1"/>
      <c r="M821" s="1"/>
      <c r="N821" s="1"/>
      <c r="O821" s="1"/>
      <c r="P821" s="1"/>
      <c r="Q821" s="1"/>
      <c r="R821" s="1"/>
      <c r="S821" s="1"/>
      <c r="T821" s="1"/>
      <c r="U821" s="1"/>
      <c r="V821" s="1"/>
      <c r="W821" s="1"/>
      <c r="X821" s="1"/>
      <c r="Y821" s="1"/>
      <c r="Z821" s="1"/>
    </row>
    <row r="822" spans="1:26">
      <c r="A822" s="110"/>
      <c r="B822" s="1"/>
      <c r="C822" s="1"/>
      <c r="D822" s="429"/>
      <c r="E822" s="699"/>
      <c r="F822" s="1"/>
      <c r="G822" s="714"/>
      <c r="H822" s="110"/>
      <c r="I822" s="110"/>
      <c r="J822" s="714"/>
      <c r="K822" s="1"/>
      <c r="L822" s="1"/>
      <c r="M822" s="1"/>
      <c r="N822" s="1"/>
      <c r="O822" s="1"/>
      <c r="P822" s="1"/>
      <c r="Q822" s="1"/>
      <c r="R822" s="1"/>
      <c r="S822" s="1"/>
      <c r="T822" s="1"/>
      <c r="U822" s="1"/>
      <c r="V822" s="1"/>
      <c r="W822" s="1"/>
      <c r="X822" s="1"/>
      <c r="Y822" s="1"/>
      <c r="Z822" s="1"/>
    </row>
    <row r="823" spans="1:26">
      <c r="A823" s="110"/>
      <c r="B823" s="1"/>
      <c r="C823" s="1"/>
      <c r="D823" s="429"/>
      <c r="E823" s="699"/>
      <c r="F823" s="1"/>
      <c r="G823" s="714"/>
      <c r="H823" s="110"/>
      <c r="I823" s="110"/>
      <c r="J823" s="714"/>
      <c r="K823" s="1"/>
      <c r="L823" s="1"/>
      <c r="M823" s="1"/>
      <c r="N823" s="1"/>
      <c r="O823" s="1"/>
      <c r="P823" s="1"/>
      <c r="Q823" s="1"/>
      <c r="R823" s="1"/>
      <c r="S823" s="1"/>
      <c r="T823" s="1"/>
      <c r="U823" s="1"/>
      <c r="V823" s="1"/>
      <c r="W823" s="1"/>
      <c r="X823" s="1"/>
      <c r="Y823" s="1"/>
      <c r="Z823" s="1"/>
    </row>
    <row r="824" spans="1:26">
      <c r="A824" s="110"/>
      <c r="B824" s="1"/>
      <c r="C824" s="1"/>
      <c r="D824" s="429"/>
      <c r="E824" s="699"/>
      <c r="F824" s="1"/>
      <c r="G824" s="714"/>
      <c r="H824" s="110"/>
      <c r="I824" s="110"/>
      <c r="J824" s="714"/>
      <c r="K824" s="1"/>
      <c r="L824" s="1"/>
      <c r="M824" s="1"/>
      <c r="N824" s="1"/>
      <c r="O824" s="1"/>
      <c r="P824" s="1"/>
      <c r="Q824" s="1"/>
      <c r="R824" s="1"/>
      <c r="S824" s="1"/>
      <c r="T824" s="1"/>
      <c r="U824" s="1"/>
      <c r="V824" s="1"/>
      <c r="W824" s="1"/>
      <c r="X824" s="1"/>
      <c r="Y824" s="1"/>
      <c r="Z824" s="1"/>
    </row>
    <row r="825" spans="1:26">
      <c r="A825" s="110"/>
      <c r="B825" s="1"/>
      <c r="C825" s="1"/>
      <c r="D825" s="429"/>
      <c r="E825" s="699"/>
      <c r="F825" s="1"/>
      <c r="G825" s="714"/>
      <c r="H825" s="110"/>
      <c r="I825" s="110"/>
      <c r="J825" s="714"/>
      <c r="K825" s="1"/>
      <c r="L825" s="1"/>
      <c r="M825" s="1"/>
      <c r="N825" s="1"/>
      <c r="O825" s="1"/>
      <c r="P825" s="1"/>
      <c r="Q825" s="1"/>
      <c r="R825" s="1"/>
      <c r="S825" s="1"/>
      <c r="T825" s="1"/>
      <c r="U825" s="1"/>
      <c r="V825" s="1"/>
      <c r="W825" s="1"/>
      <c r="X825" s="1"/>
      <c r="Y825" s="1"/>
      <c r="Z825" s="1"/>
    </row>
    <row r="826" spans="1:26">
      <c r="A826" s="110"/>
      <c r="B826" s="1"/>
      <c r="C826" s="1"/>
      <c r="D826" s="429"/>
      <c r="E826" s="699"/>
      <c r="F826" s="1"/>
      <c r="G826" s="714"/>
      <c r="H826" s="110"/>
      <c r="I826" s="110"/>
      <c r="J826" s="714"/>
      <c r="K826" s="1"/>
      <c r="L826" s="1"/>
      <c r="M826" s="1"/>
      <c r="N826" s="1"/>
      <c r="O826" s="1"/>
      <c r="P826" s="1"/>
      <c r="Q826" s="1"/>
      <c r="R826" s="1"/>
      <c r="S826" s="1"/>
      <c r="T826" s="1"/>
      <c r="U826" s="1"/>
      <c r="V826" s="1"/>
      <c r="W826" s="1"/>
      <c r="X826" s="1"/>
      <c r="Y826" s="1"/>
      <c r="Z826" s="1"/>
    </row>
    <row r="827" spans="1:26">
      <c r="A827" s="110"/>
      <c r="B827" s="1"/>
      <c r="C827" s="1"/>
      <c r="D827" s="429"/>
      <c r="E827" s="699"/>
      <c r="F827" s="1"/>
      <c r="G827" s="714"/>
      <c r="H827" s="110"/>
      <c r="I827" s="110"/>
      <c r="J827" s="714"/>
      <c r="K827" s="1"/>
      <c r="L827" s="1"/>
      <c r="M827" s="1"/>
      <c r="N827" s="1"/>
      <c r="O827" s="1"/>
      <c r="P827" s="1"/>
      <c r="Q827" s="1"/>
      <c r="R827" s="1"/>
      <c r="S827" s="1"/>
      <c r="T827" s="1"/>
      <c r="U827" s="1"/>
      <c r="V827" s="1"/>
      <c r="W827" s="1"/>
      <c r="X827" s="1"/>
      <c r="Y827" s="1"/>
      <c r="Z827" s="1"/>
    </row>
    <row r="828" spans="1:26">
      <c r="A828" s="110"/>
      <c r="B828" s="1"/>
      <c r="C828" s="1"/>
      <c r="D828" s="429"/>
      <c r="E828" s="699"/>
      <c r="F828" s="1"/>
      <c r="G828" s="714"/>
      <c r="H828" s="110"/>
      <c r="I828" s="110"/>
      <c r="J828" s="714"/>
      <c r="K828" s="1"/>
      <c r="L828" s="1"/>
      <c r="M828" s="1"/>
      <c r="N828" s="1"/>
      <c r="O828" s="1"/>
      <c r="P828" s="1"/>
      <c r="Q828" s="1"/>
      <c r="R828" s="1"/>
      <c r="S828" s="1"/>
      <c r="T828" s="1"/>
      <c r="U828" s="1"/>
      <c r="V828" s="1"/>
      <c r="W828" s="1"/>
      <c r="X828" s="1"/>
      <c r="Y828" s="1"/>
      <c r="Z828" s="1"/>
    </row>
    <row r="829" spans="1:26">
      <c r="A829" s="110"/>
      <c r="B829" s="1"/>
      <c r="C829" s="1"/>
      <c r="D829" s="429"/>
      <c r="E829" s="699"/>
      <c r="F829" s="1"/>
      <c r="G829" s="714"/>
      <c r="H829" s="110"/>
      <c r="I829" s="110"/>
      <c r="J829" s="714"/>
      <c r="K829" s="1"/>
      <c r="L829" s="1"/>
      <c r="M829" s="1"/>
      <c r="N829" s="1"/>
      <c r="O829" s="1"/>
      <c r="P829" s="1"/>
      <c r="Q829" s="1"/>
      <c r="R829" s="1"/>
      <c r="S829" s="1"/>
      <c r="T829" s="1"/>
      <c r="U829" s="1"/>
      <c r="V829" s="1"/>
      <c r="W829" s="1"/>
      <c r="X829" s="1"/>
      <c r="Y829" s="1"/>
      <c r="Z829" s="1"/>
    </row>
    <row r="830" spans="1:26">
      <c r="A830" s="110"/>
      <c r="B830" s="1"/>
      <c r="C830" s="1"/>
      <c r="D830" s="429"/>
      <c r="E830" s="699"/>
      <c r="F830" s="1"/>
      <c r="G830" s="714"/>
      <c r="H830" s="110"/>
      <c r="I830" s="110"/>
      <c r="J830" s="714"/>
      <c r="K830" s="1"/>
      <c r="L830" s="1"/>
      <c r="M830" s="1"/>
      <c r="N830" s="1"/>
      <c r="O830" s="1"/>
      <c r="P830" s="1"/>
      <c r="Q830" s="1"/>
      <c r="R830" s="1"/>
      <c r="S830" s="1"/>
      <c r="T830" s="1"/>
      <c r="U830" s="1"/>
      <c r="V830" s="1"/>
      <c r="W830" s="1"/>
      <c r="X830" s="1"/>
      <c r="Y830" s="1"/>
      <c r="Z830" s="1"/>
    </row>
    <row r="831" spans="1:26">
      <c r="A831" s="110"/>
      <c r="B831" s="1"/>
      <c r="C831" s="1"/>
      <c r="D831" s="429"/>
      <c r="E831" s="699"/>
      <c r="F831" s="1"/>
      <c r="G831" s="714"/>
      <c r="H831" s="110"/>
      <c r="I831" s="110"/>
      <c r="J831" s="714"/>
      <c r="K831" s="1"/>
      <c r="L831" s="1"/>
      <c r="M831" s="1"/>
      <c r="N831" s="1"/>
      <c r="O831" s="1"/>
      <c r="P831" s="1"/>
      <c r="Q831" s="1"/>
      <c r="R831" s="1"/>
      <c r="S831" s="1"/>
      <c r="T831" s="1"/>
      <c r="U831" s="1"/>
      <c r="V831" s="1"/>
      <c r="W831" s="1"/>
      <c r="X831" s="1"/>
      <c r="Y831" s="1"/>
      <c r="Z831" s="1"/>
    </row>
    <row r="832" spans="1:26">
      <c r="A832" s="110"/>
      <c r="B832" s="1"/>
      <c r="C832" s="1"/>
      <c r="D832" s="429"/>
      <c r="E832" s="699"/>
      <c r="F832" s="1"/>
      <c r="G832" s="714"/>
      <c r="H832" s="110"/>
      <c r="I832" s="110"/>
      <c r="J832" s="714"/>
      <c r="K832" s="1"/>
      <c r="L832" s="1"/>
      <c r="M832" s="1"/>
      <c r="N832" s="1"/>
      <c r="O832" s="1"/>
      <c r="P832" s="1"/>
      <c r="Q832" s="1"/>
      <c r="R832" s="1"/>
      <c r="S832" s="1"/>
      <c r="T832" s="1"/>
      <c r="U832" s="1"/>
      <c r="V832" s="1"/>
      <c r="W832" s="1"/>
      <c r="X832" s="1"/>
      <c r="Y832" s="1"/>
      <c r="Z832" s="1"/>
    </row>
    <row r="833" spans="1:26">
      <c r="A833" s="110"/>
      <c r="B833" s="1"/>
      <c r="C833" s="1"/>
      <c r="D833" s="429"/>
      <c r="E833" s="699"/>
      <c r="F833" s="1"/>
      <c r="G833" s="714"/>
      <c r="H833" s="110"/>
      <c r="I833" s="110"/>
      <c r="J833" s="714"/>
      <c r="K833" s="1"/>
      <c r="L833" s="1"/>
      <c r="M833" s="1"/>
      <c r="N833" s="1"/>
      <c r="O833" s="1"/>
      <c r="P833" s="1"/>
      <c r="Q833" s="1"/>
      <c r="R833" s="1"/>
      <c r="S833" s="1"/>
      <c r="T833" s="1"/>
      <c r="U833" s="1"/>
      <c r="V833" s="1"/>
      <c r="W833" s="1"/>
      <c r="X833" s="1"/>
      <c r="Y833" s="1"/>
      <c r="Z833" s="1"/>
    </row>
    <row r="834" spans="1:26">
      <c r="A834" s="110"/>
      <c r="B834" s="1"/>
      <c r="C834" s="1"/>
      <c r="D834" s="429"/>
      <c r="E834" s="699"/>
      <c r="F834" s="1"/>
      <c r="G834" s="714"/>
      <c r="H834" s="110"/>
      <c r="I834" s="110"/>
      <c r="J834" s="714"/>
      <c r="K834" s="1"/>
      <c r="L834" s="1"/>
      <c r="M834" s="1"/>
      <c r="N834" s="1"/>
      <c r="O834" s="1"/>
      <c r="P834" s="1"/>
      <c r="Q834" s="1"/>
      <c r="R834" s="1"/>
      <c r="S834" s="1"/>
      <c r="T834" s="1"/>
      <c r="U834" s="1"/>
      <c r="V834" s="1"/>
      <c r="W834" s="1"/>
      <c r="X834" s="1"/>
      <c r="Y834" s="1"/>
      <c r="Z834" s="1"/>
    </row>
    <row r="835" spans="1:26">
      <c r="A835" s="110"/>
      <c r="B835" s="1"/>
      <c r="C835" s="1"/>
      <c r="D835" s="429"/>
      <c r="E835" s="699"/>
      <c r="F835" s="1"/>
      <c r="G835" s="714"/>
      <c r="H835" s="110"/>
      <c r="I835" s="110"/>
      <c r="J835" s="714"/>
      <c r="K835" s="1"/>
      <c r="L835" s="1"/>
      <c r="M835" s="1"/>
      <c r="N835" s="1"/>
      <c r="O835" s="1"/>
      <c r="P835" s="1"/>
      <c r="Q835" s="1"/>
      <c r="R835" s="1"/>
      <c r="S835" s="1"/>
      <c r="T835" s="1"/>
      <c r="U835" s="1"/>
      <c r="V835" s="1"/>
      <c r="W835" s="1"/>
      <c r="X835" s="1"/>
      <c r="Y835" s="1"/>
      <c r="Z835" s="1"/>
    </row>
    <row r="836" spans="1:26">
      <c r="A836" s="110"/>
      <c r="B836" s="1"/>
      <c r="C836" s="1"/>
      <c r="D836" s="429"/>
      <c r="E836" s="699"/>
      <c r="F836" s="1"/>
      <c r="G836" s="714"/>
      <c r="H836" s="110"/>
      <c r="I836" s="110"/>
      <c r="J836" s="714"/>
      <c r="K836" s="1"/>
      <c r="L836" s="1"/>
      <c r="M836" s="1"/>
      <c r="N836" s="1"/>
      <c r="O836" s="1"/>
      <c r="P836" s="1"/>
      <c r="Q836" s="1"/>
      <c r="R836" s="1"/>
      <c r="S836" s="1"/>
      <c r="T836" s="1"/>
      <c r="U836" s="1"/>
      <c r="V836" s="1"/>
      <c r="W836" s="1"/>
      <c r="X836" s="1"/>
      <c r="Y836" s="1"/>
      <c r="Z836" s="1"/>
    </row>
    <row r="837" spans="1:26">
      <c r="A837" s="110"/>
      <c r="B837" s="1"/>
      <c r="C837" s="1"/>
      <c r="D837" s="429"/>
      <c r="E837" s="699"/>
      <c r="F837" s="1"/>
      <c r="G837" s="714"/>
      <c r="H837" s="110"/>
      <c r="I837" s="110"/>
      <c r="J837" s="714"/>
      <c r="K837" s="1"/>
      <c r="L837" s="1"/>
      <c r="M837" s="1"/>
      <c r="N837" s="1"/>
      <c r="O837" s="1"/>
      <c r="P837" s="1"/>
      <c r="Q837" s="1"/>
      <c r="R837" s="1"/>
      <c r="S837" s="1"/>
      <c r="T837" s="1"/>
      <c r="U837" s="1"/>
      <c r="V837" s="1"/>
      <c r="W837" s="1"/>
      <c r="X837" s="1"/>
      <c r="Y837" s="1"/>
      <c r="Z837" s="1"/>
    </row>
    <row r="838" spans="1:26">
      <c r="A838" s="110"/>
      <c r="B838" s="1"/>
      <c r="C838" s="1"/>
      <c r="D838" s="429"/>
      <c r="E838" s="699"/>
      <c r="F838" s="1"/>
      <c r="G838" s="714"/>
      <c r="H838" s="110"/>
      <c r="I838" s="110"/>
      <c r="J838" s="714"/>
      <c r="K838" s="1"/>
      <c r="L838" s="1"/>
      <c r="M838" s="1"/>
      <c r="N838" s="1"/>
      <c r="O838" s="1"/>
      <c r="P838" s="1"/>
      <c r="Q838" s="1"/>
      <c r="R838" s="1"/>
      <c r="S838" s="1"/>
      <c r="T838" s="1"/>
      <c r="U838" s="1"/>
      <c r="V838" s="1"/>
      <c r="W838" s="1"/>
      <c r="X838" s="1"/>
      <c r="Y838" s="1"/>
      <c r="Z838" s="1"/>
    </row>
    <row r="839" spans="1:26">
      <c r="A839" s="110"/>
      <c r="B839" s="1"/>
      <c r="C839" s="1"/>
      <c r="D839" s="429"/>
      <c r="E839" s="699"/>
      <c r="F839" s="1"/>
      <c r="G839" s="714"/>
      <c r="H839" s="110"/>
      <c r="I839" s="110"/>
      <c r="J839" s="714"/>
      <c r="K839" s="1"/>
      <c r="L839" s="1"/>
      <c r="M839" s="1"/>
      <c r="N839" s="1"/>
      <c r="O839" s="1"/>
      <c r="P839" s="1"/>
      <c r="Q839" s="1"/>
      <c r="R839" s="1"/>
      <c r="S839" s="1"/>
      <c r="T839" s="1"/>
      <c r="U839" s="1"/>
      <c r="V839" s="1"/>
      <c r="W839" s="1"/>
      <c r="X839" s="1"/>
      <c r="Y839" s="1"/>
      <c r="Z839" s="1"/>
    </row>
    <row r="840" spans="1:26">
      <c r="A840" s="110"/>
      <c r="B840" s="1"/>
      <c r="C840" s="1"/>
      <c r="D840" s="429"/>
      <c r="E840" s="699"/>
      <c r="F840" s="1"/>
      <c r="G840" s="714"/>
      <c r="H840" s="110"/>
      <c r="I840" s="110"/>
      <c r="J840" s="714"/>
      <c r="K840" s="1"/>
      <c r="L840" s="1"/>
      <c r="M840" s="1"/>
      <c r="N840" s="1"/>
      <c r="O840" s="1"/>
      <c r="P840" s="1"/>
      <c r="Q840" s="1"/>
      <c r="R840" s="1"/>
      <c r="S840" s="1"/>
      <c r="T840" s="1"/>
      <c r="U840" s="1"/>
      <c r="V840" s="1"/>
      <c r="W840" s="1"/>
      <c r="X840" s="1"/>
      <c r="Y840" s="1"/>
      <c r="Z840" s="1"/>
    </row>
    <row r="841" spans="1:26">
      <c r="A841" s="110"/>
      <c r="B841" s="1"/>
      <c r="C841" s="1"/>
      <c r="D841" s="429"/>
      <c r="E841" s="699"/>
      <c r="F841" s="1"/>
      <c r="G841" s="714"/>
      <c r="H841" s="110"/>
      <c r="I841" s="110"/>
      <c r="J841" s="714"/>
      <c r="K841" s="1"/>
      <c r="L841" s="1"/>
      <c r="M841" s="1"/>
      <c r="N841" s="1"/>
      <c r="O841" s="1"/>
      <c r="P841" s="1"/>
      <c r="Q841" s="1"/>
      <c r="R841" s="1"/>
      <c r="S841" s="1"/>
      <c r="T841" s="1"/>
      <c r="U841" s="1"/>
      <c r="V841" s="1"/>
      <c r="W841" s="1"/>
      <c r="X841" s="1"/>
      <c r="Y841" s="1"/>
      <c r="Z841" s="1"/>
    </row>
    <row r="842" spans="1:26">
      <c r="A842" s="110"/>
      <c r="B842" s="1"/>
      <c r="C842" s="1"/>
      <c r="D842" s="429"/>
      <c r="E842" s="699"/>
      <c r="F842" s="1"/>
      <c r="G842" s="714"/>
      <c r="H842" s="110"/>
      <c r="I842" s="110"/>
      <c r="J842" s="714"/>
      <c r="K842" s="1"/>
      <c r="L842" s="1"/>
      <c r="M842" s="1"/>
      <c r="N842" s="1"/>
      <c r="O842" s="1"/>
      <c r="P842" s="1"/>
      <c r="Q842" s="1"/>
      <c r="R842" s="1"/>
      <c r="S842" s="1"/>
      <c r="T842" s="1"/>
      <c r="U842" s="1"/>
      <c r="V842" s="1"/>
      <c r="W842" s="1"/>
      <c r="X842" s="1"/>
      <c r="Y842" s="1"/>
      <c r="Z842" s="1"/>
    </row>
    <row r="843" spans="1:26">
      <c r="A843" s="110"/>
      <c r="B843" s="1"/>
      <c r="C843" s="1"/>
      <c r="D843" s="429"/>
      <c r="E843" s="699"/>
      <c r="F843" s="1"/>
      <c r="G843" s="714"/>
      <c r="H843" s="110"/>
      <c r="I843" s="110"/>
      <c r="J843" s="714"/>
      <c r="K843" s="1"/>
      <c r="L843" s="1"/>
      <c r="M843" s="1"/>
      <c r="N843" s="1"/>
      <c r="O843" s="1"/>
      <c r="P843" s="1"/>
      <c r="Q843" s="1"/>
      <c r="R843" s="1"/>
      <c r="S843" s="1"/>
      <c r="T843" s="1"/>
      <c r="U843" s="1"/>
      <c r="V843" s="1"/>
      <c r="W843" s="1"/>
      <c r="X843" s="1"/>
      <c r="Y843" s="1"/>
      <c r="Z843" s="1"/>
    </row>
    <row r="844" spans="1:26">
      <c r="A844" s="110"/>
      <c r="B844" s="1"/>
      <c r="C844" s="1"/>
      <c r="D844" s="429"/>
      <c r="E844" s="699"/>
      <c r="F844" s="1"/>
      <c r="G844" s="714"/>
      <c r="H844" s="110"/>
      <c r="I844" s="110"/>
      <c r="J844" s="714"/>
      <c r="K844" s="1"/>
      <c r="L844" s="1"/>
      <c r="M844" s="1"/>
      <c r="N844" s="1"/>
      <c r="O844" s="1"/>
      <c r="P844" s="1"/>
      <c r="Q844" s="1"/>
      <c r="R844" s="1"/>
      <c r="S844" s="1"/>
      <c r="T844" s="1"/>
      <c r="U844" s="1"/>
      <c r="V844" s="1"/>
      <c r="W844" s="1"/>
      <c r="X844" s="1"/>
      <c r="Y844" s="1"/>
      <c r="Z844" s="1"/>
    </row>
    <row r="845" spans="1:26">
      <c r="A845" s="110"/>
      <c r="B845" s="1"/>
      <c r="C845" s="1"/>
      <c r="D845" s="429"/>
      <c r="E845" s="699"/>
      <c r="F845" s="1"/>
      <c r="G845" s="714"/>
      <c r="H845" s="110"/>
      <c r="I845" s="110"/>
      <c r="J845" s="714"/>
      <c r="K845" s="1"/>
      <c r="L845" s="1"/>
      <c r="M845" s="1"/>
      <c r="N845" s="1"/>
      <c r="O845" s="1"/>
      <c r="P845" s="1"/>
      <c r="Q845" s="1"/>
      <c r="R845" s="1"/>
      <c r="S845" s="1"/>
      <c r="T845" s="1"/>
      <c r="U845" s="1"/>
      <c r="V845" s="1"/>
      <c r="W845" s="1"/>
      <c r="X845" s="1"/>
      <c r="Y845" s="1"/>
      <c r="Z845" s="1"/>
    </row>
    <row r="846" spans="1:26">
      <c r="A846" s="110"/>
      <c r="B846" s="1"/>
      <c r="C846" s="1"/>
      <c r="D846" s="429"/>
      <c r="E846" s="699"/>
      <c r="F846" s="1"/>
      <c r="G846" s="714"/>
      <c r="H846" s="110"/>
      <c r="I846" s="110"/>
      <c r="J846" s="714"/>
      <c r="K846" s="1"/>
      <c r="L846" s="1"/>
      <c r="M846" s="1"/>
      <c r="N846" s="1"/>
      <c r="O846" s="1"/>
      <c r="P846" s="1"/>
      <c r="Q846" s="1"/>
      <c r="R846" s="1"/>
      <c r="S846" s="1"/>
      <c r="T846" s="1"/>
      <c r="U846" s="1"/>
      <c r="V846" s="1"/>
      <c r="W846" s="1"/>
      <c r="X846" s="1"/>
      <c r="Y846" s="1"/>
      <c r="Z846" s="1"/>
    </row>
    <row r="847" spans="1:26">
      <c r="A847" s="110"/>
      <c r="B847" s="1"/>
      <c r="C847" s="1"/>
      <c r="D847" s="429"/>
      <c r="E847" s="699"/>
      <c r="F847" s="1"/>
      <c r="G847" s="714"/>
      <c r="H847" s="110"/>
      <c r="I847" s="110"/>
      <c r="J847" s="714"/>
      <c r="K847" s="1"/>
      <c r="L847" s="1"/>
      <c r="M847" s="1"/>
      <c r="N847" s="1"/>
      <c r="O847" s="1"/>
      <c r="P847" s="1"/>
      <c r="Q847" s="1"/>
      <c r="R847" s="1"/>
      <c r="S847" s="1"/>
      <c r="T847" s="1"/>
      <c r="U847" s="1"/>
      <c r="V847" s="1"/>
      <c r="W847" s="1"/>
      <c r="X847" s="1"/>
      <c r="Y847" s="1"/>
      <c r="Z847" s="1"/>
    </row>
    <row r="848" spans="1:26">
      <c r="A848" s="110"/>
      <c r="B848" s="1"/>
      <c r="C848" s="1"/>
      <c r="D848" s="429"/>
      <c r="E848" s="699"/>
      <c r="F848" s="1"/>
      <c r="G848" s="714"/>
      <c r="H848" s="110"/>
      <c r="I848" s="110"/>
      <c r="J848" s="714"/>
      <c r="K848" s="1"/>
      <c r="L848" s="1"/>
      <c r="M848" s="1"/>
      <c r="N848" s="1"/>
      <c r="O848" s="1"/>
      <c r="P848" s="1"/>
      <c r="Q848" s="1"/>
      <c r="R848" s="1"/>
      <c r="S848" s="1"/>
      <c r="T848" s="1"/>
      <c r="U848" s="1"/>
      <c r="V848" s="1"/>
      <c r="W848" s="1"/>
      <c r="X848" s="1"/>
      <c r="Y848" s="1"/>
      <c r="Z848" s="1"/>
    </row>
    <row r="849" spans="1:26">
      <c r="A849" s="110"/>
      <c r="B849" s="1"/>
      <c r="C849" s="1"/>
      <c r="D849" s="429"/>
      <c r="E849" s="699"/>
      <c r="F849" s="1"/>
      <c r="G849" s="714"/>
      <c r="H849" s="110"/>
      <c r="I849" s="110"/>
      <c r="J849" s="714"/>
      <c r="K849" s="1"/>
      <c r="L849" s="1"/>
      <c r="M849" s="1"/>
      <c r="N849" s="1"/>
      <c r="O849" s="1"/>
      <c r="P849" s="1"/>
      <c r="Q849" s="1"/>
      <c r="R849" s="1"/>
      <c r="S849" s="1"/>
      <c r="T849" s="1"/>
      <c r="U849" s="1"/>
      <c r="V849" s="1"/>
      <c r="W849" s="1"/>
      <c r="X849" s="1"/>
      <c r="Y849" s="1"/>
      <c r="Z849" s="1"/>
    </row>
    <row r="850" spans="1:26">
      <c r="A850" s="110"/>
      <c r="B850" s="1"/>
      <c r="C850" s="1"/>
      <c r="D850" s="429"/>
      <c r="E850" s="699"/>
      <c r="F850" s="1"/>
      <c r="G850" s="714"/>
      <c r="H850" s="110"/>
      <c r="I850" s="110"/>
      <c r="J850" s="714"/>
      <c r="K850" s="1"/>
      <c r="L850" s="1"/>
      <c r="M850" s="1"/>
      <c r="N850" s="1"/>
      <c r="O850" s="1"/>
      <c r="P850" s="1"/>
      <c r="Q850" s="1"/>
      <c r="R850" s="1"/>
      <c r="S850" s="1"/>
      <c r="T850" s="1"/>
      <c r="U850" s="1"/>
      <c r="V850" s="1"/>
      <c r="W850" s="1"/>
      <c r="X850" s="1"/>
      <c r="Y850" s="1"/>
      <c r="Z850" s="1"/>
    </row>
    <row r="851" spans="1:26">
      <c r="A851" s="110"/>
      <c r="B851" s="1"/>
      <c r="C851" s="1"/>
      <c r="D851" s="429"/>
      <c r="E851" s="699"/>
      <c r="F851" s="1"/>
      <c r="G851" s="714"/>
      <c r="H851" s="110"/>
      <c r="I851" s="110"/>
      <c r="J851" s="714"/>
      <c r="K851" s="1"/>
      <c r="L851" s="1"/>
      <c r="M851" s="1"/>
      <c r="N851" s="1"/>
      <c r="O851" s="1"/>
      <c r="P851" s="1"/>
      <c r="Q851" s="1"/>
      <c r="R851" s="1"/>
      <c r="S851" s="1"/>
      <c r="T851" s="1"/>
      <c r="U851" s="1"/>
      <c r="V851" s="1"/>
      <c r="W851" s="1"/>
      <c r="X851" s="1"/>
      <c r="Y851" s="1"/>
      <c r="Z851" s="1"/>
    </row>
    <row r="852" spans="1:26">
      <c r="A852" s="110"/>
      <c r="B852" s="1"/>
      <c r="C852" s="1"/>
      <c r="D852" s="429"/>
      <c r="E852" s="699"/>
      <c r="F852" s="1"/>
      <c r="G852" s="714"/>
      <c r="H852" s="110"/>
      <c r="I852" s="110"/>
      <c r="J852" s="714"/>
      <c r="K852" s="1"/>
      <c r="L852" s="1"/>
      <c r="M852" s="1"/>
      <c r="N852" s="1"/>
      <c r="O852" s="1"/>
      <c r="P852" s="1"/>
      <c r="Q852" s="1"/>
      <c r="R852" s="1"/>
      <c r="S852" s="1"/>
      <c r="T852" s="1"/>
      <c r="U852" s="1"/>
      <c r="V852" s="1"/>
      <c r="W852" s="1"/>
      <c r="X852" s="1"/>
      <c r="Y852" s="1"/>
      <c r="Z852" s="1"/>
    </row>
    <row r="853" spans="1:26">
      <c r="A853" s="110"/>
      <c r="B853" s="1"/>
      <c r="C853" s="1"/>
      <c r="D853" s="429"/>
      <c r="E853" s="699"/>
      <c r="F853" s="1"/>
      <c r="G853" s="714"/>
      <c r="H853" s="110"/>
      <c r="I853" s="110"/>
      <c r="J853" s="714"/>
      <c r="K853" s="1"/>
      <c r="L853" s="1"/>
      <c r="M853" s="1"/>
      <c r="N853" s="1"/>
      <c r="O853" s="1"/>
      <c r="P853" s="1"/>
      <c r="Q853" s="1"/>
      <c r="R853" s="1"/>
      <c r="S853" s="1"/>
      <c r="T853" s="1"/>
      <c r="U853" s="1"/>
      <c r="V853" s="1"/>
      <c r="W853" s="1"/>
      <c r="X853" s="1"/>
      <c r="Y853" s="1"/>
      <c r="Z853" s="1"/>
    </row>
    <row r="854" spans="1:26">
      <c r="A854" s="110"/>
      <c r="B854" s="1"/>
      <c r="C854" s="1"/>
      <c r="D854" s="429"/>
      <c r="E854" s="699"/>
      <c r="F854" s="1"/>
      <c r="G854" s="714"/>
      <c r="H854" s="110"/>
      <c r="I854" s="110"/>
      <c r="J854" s="714"/>
      <c r="K854" s="1"/>
      <c r="L854" s="1"/>
      <c r="M854" s="1"/>
      <c r="N854" s="1"/>
      <c r="O854" s="1"/>
      <c r="P854" s="1"/>
      <c r="Q854" s="1"/>
      <c r="R854" s="1"/>
      <c r="S854" s="1"/>
      <c r="T854" s="1"/>
      <c r="U854" s="1"/>
      <c r="V854" s="1"/>
      <c r="W854" s="1"/>
      <c r="X854" s="1"/>
      <c r="Y854" s="1"/>
      <c r="Z854" s="1"/>
    </row>
    <row r="855" spans="1:26">
      <c r="A855" s="110"/>
      <c r="B855" s="1"/>
      <c r="C855" s="1"/>
      <c r="D855" s="429"/>
      <c r="E855" s="699"/>
      <c r="F855" s="1"/>
      <c r="G855" s="714"/>
      <c r="H855" s="110"/>
      <c r="I855" s="110"/>
      <c r="J855" s="714"/>
      <c r="K855" s="1"/>
      <c r="L855" s="1"/>
      <c r="M855" s="1"/>
      <c r="N855" s="1"/>
      <c r="O855" s="1"/>
      <c r="P855" s="1"/>
      <c r="Q855" s="1"/>
      <c r="R855" s="1"/>
      <c r="S855" s="1"/>
      <c r="T855" s="1"/>
      <c r="U855" s="1"/>
      <c r="V855" s="1"/>
      <c r="W855" s="1"/>
      <c r="X855" s="1"/>
      <c r="Y855" s="1"/>
      <c r="Z855" s="1"/>
    </row>
    <row r="856" spans="1:26">
      <c r="A856" s="110"/>
      <c r="B856" s="1"/>
      <c r="C856" s="1"/>
      <c r="D856" s="429"/>
      <c r="E856" s="699"/>
      <c r="F856" s="1"/>
      <c r="G856" s="714"/>
      <c r="H856" s="110"/>
      <c r="I856" s="110"/>
      <c r="J856" s="714"/>
      <c r="K856" s="1"/>
      <c r="L856" s="1"/>
      <c r="M856" s="1"/>
      <c r="N856" s="1"/>
      <c r="O856" s="1"/>
      <c r="P856" s="1"/>
      <c r="Q856" s="1"/>
      <c r="R856" s="1"/>
      <c r="S856" s="1"/>
      <c r="T856" s="1"/>
      <c r="U856" s="1"/>
      <c r="V856" s="1"/>
      <c r="W856" s="1"/>
      <c r="X856" s="1"/>
      <c r="Y856" s="1"/>
      <c r="Z856" s="1"/>
    </row>
    <row r="857" spans="1:26">
      <c r="A857" s="110"/>
      <c r="B857" s="1"/>
      <c r="C857" s="1"/>
      <c r="D857" s="429"/>
      <c r="E857" s="699"/>
      <c r="F857" s="1"/>
      <c r="G857" s="714"/>
      <c r="H857" s="110"/>
      <c r="I857" s="110"/>
      <c r="J857" s="714"/>
      <c r="K857" s="1"/>
      <c r="L857" s="1"/>
      <c r="M857" s="1"/>
      <c r="N857" s="1"/>
      <c r="O857" s="1"/>
      <c r="P857" s="1"/>
      <c r="Q857" s="1"/>
      <c r="R857" s="1"/>
      <c r="S857" s="1"/>
      <c r="T857" s="1"/>
      <c r="U857" s="1"/>
      <c r="V857" s="1"/>
      <c r="W857" s="1"/>
      <c r="X857" s="1"/>
      <c r="Y857" s="1"/>
      <c r="Z857" s="1"/>
    </row>
    <row r="858" spans="1:26">
      <c r="A858" s="110"/>
      <c r="B858" s="1"/>
      <c r="C858" s="1"/>
      <c r="D858" s="429"/>
      <c r="E858" s="699"/>
      <c r="F858" s="1"/>
      <c r="G858" s="714"/>
      <c r="H858" s="110"/>
      <c r="I858" s="110"/>
      <c r="J858" s="714"/>
      <c r="K858" s="1"/>
      <c r="L858" s="1"/>
      <c r="M858" s="1"/>
      <c r="N858" s="1"/>
      <c r="O858" s="1"/>
      <c r="P858" s="1"/>
      <c r="Q858" s="1"/>
      <c r="R858" s="1"/>
      <c r="S858" s="1"/>
      <c r="T858" s="1"/>
      <c r="U858" s="1"/>
      <c r="V858" s="1"/>
      <c r="W858" s="1"/>
      <c r="X858" s="1"/>
      <c r="Y858" s="1"/>
      <c r="Z858" s="1"/>
    </row>
    <row r="859" spans="1:26">
      <c r="A859" s="110"/>
      <c r="B859" s="1"/>
      <c r="C859" s="1"/>
      <c r="D859" s="429"/>
      <c r="E859" s="699"/>
      <c r="F859" s="1"/>
      <c r="G859" s="714"/>
      <c r="H859" s="110"/>
      <c r="I859" s="110"/>
      <c r="J859" s="714"/>
      <c r="K859" s="1"/>
      <c r="L859" s="1"/>
      <c r="M859" s="1"/>
      <c r="N859" s="1"/>
      <c r="O859" s="1"/>
      <c r="P859" s="1"/>
      <c r="Q859" s="1"/>
      <c r="R859" s="1"/>
      <c r="S859" s="1"/>
      <c r="T859" s="1"/>
      <c r="U859" s="1"/>
      <c r="V859" s="1"/>
      <c r="W859" s="1"/>
      <c r="X859" s="1"/>
      <c r="Y859" s="1"/>
      <c r="Z859" s="1"/>
    </row>
    <row r="860" spans="1:26">
      <c r="A860" s="110"/>
      <c r="B860" s="1"/>
      <c r="C860" s="1"/>
      <c r="D860" s="429"/>
      <c r="E860" s="699"/>
      <c r="F860" s="1"/>
      <c r="G860" s="714"/>
      <c r="H860" s="110"/>
      <c r="I860" s="110"/>
      <c r="J860" s="714"/>
      <c r="K860" s="1"/>
      <c r="L860" s="1"/>
      <c r="M860" s="1"/>
      <c r="N860" s="1"/>
      <c r="O860" s="1"/>
      <c r="P860" s="1"/>
      <c r="Q860" s="1"/>
      <c r="R860" s="1"/>
      <c r="S860" s="1"/>
      <c r="T860" s="1"/>
      <c r="U860" s="1"/>
      <c r="V860" s="1"/>
      <c r="W860" s="1"/>
      <c r="X860" s="1"/>
      <c r="Y860" s="1"/>
      <c r="Z860" s="1"/>
    </row>
    <row r="861" spans="1:26">
      <c r="A861" s="110"/>
      <c r="B861" s="1"/>
      <c r="C861" s="1"/>
      <c r="D861" s="429"/>
      <c r="E861" s="699"/>
      <c r="F861" s="1"/>
      <c r="G861" s="714"/>
      <c r="H861" s="110"/>
      <c r="I861" s="110"/>
      <c r="J861" s="714"/>
      <c r="K861" s="1"/>
      <c r="L861" s="1"/>
      <c r="M861" s="1"/>
      <c r="N861" s="1"/>
      <c r="O861" s="1"/>
      <c r="P861" s="1"/>
      <c r="Q861" s="1"/>
      <c r="R861" s="1"/>
      <c r="S861" s="1"/>
      <c r="T861" s="1"/>
      <c r="U861" s="1"/>
      <c r="V861" s="1"/>
      <c r="W861" s="1"/>
      <c r="X861" s="1"/>
      <c r="Y861" s="1"/>
      <c r="Z861" s="1"/>
    </row>
    <row r="862" spans="1:26">
      <c r="A862" s="110"/>
      <c r="B862" s="1"/>
      <c r="C862" s="1"/>
      <c r="D862" s="429"/>
      <c r="E862" s="699"/>
      <c r="F862" s="1"/>
      <c r="G862" s="714"/>
      <c r="H862" s="110"/>
      <c r="I862" s="110"/>
      <c r="J862" s="714"/>
      <c r="K862" s="1"/>
      <c r="L862" s="1"/>
      <c r="M862" s="1"/>
      <c r="N862" s="1"/>
      <c r="O862" s="1"/>
      <c r="P862" s="1"/>
      <c r="Q862" s="1"/>
      <c r="R862" s="1"/>
      <c r="S862" s="1"/>
      <c r="T862" s="1"/>
      <c r="U862" s="1"/>
      <c r="V862" s="1"/>
      <c r="W862" s="1"/>
      <c r="X862" s="1"/>
      <c r="Y862" s="1"/>
      <c r="Z862" s="1"/>
    </row>
    <row r="863" spans="1:26">
      <c r="A863" s="110"/>
      <c r="B863" s="1"/>
      <c r="C863" s="1"/>
      <c r="D863" s="429"/>
      <c r="E863" s="699"/>
      <c r="F863" s="1"/>
      <c r="G863" s="714"/>
      <c r="H863" s="110"/>
      <c r="I863" s="110"/>
      <c r="J863" s="714"/>
      <c r="K863" s="1"/>
      <c r="L863" s="1"/>
      <c r="M863" s="1"/>
      <c r="N863" s="1"/>
      <c r="O863" s="1"/>
      <c r="P863" s="1"/>
      <c r="Q863" s="1"/>
      <c r="R863" s="1"/>
      <c r="S863" s="1"/>
      <c r="T863" s="1"/>
      <c r="U863" s="1"/>
      <c r="V863" s="1"/>
      <c r="W863" s="1"/>
      <c r="X863" s="1"/>
      <c r="Y863" s="1"/>
      <c r="Z863" s="1"/>
    </row>
    <row r="864" spans="1:26">
      <c r="A864" s="110"/>
      <c r="B864" s="1"/>
      <c r="C864" s="1"/>
      <c r="D864" s="429"/>
      <c r="E864" s="699"/>
      <c r="F864" s="1"/>
      <c r="G864" s="714"/>
      <c r="H864" s="110"/>
      <c r="I864" s="110"/>
      <c r="J864" s="714"/>
      <c r="K864" s="1"/>
      <c r="L864" s="1"/>
      <c r="M864" s="1"/>
      <c r="N864" s="1"/>
      <c r="O864" s="1"/>
      <c r="P864" s="1"/>
      <c r="Q864" s="1"/>
      <c r="R864" s="1"/>
      <c r="S864" s="1"/>
      <c r="T864" s="1"/>
      <c r="U864" s="1"/>
      <c r="V864" s="1"/>
      <c r="W864" s="1"/>
      <c r="X864" s="1"/>
      <c r="Y864" s="1"/>
      <c r="Z864" s="1"/>
    </row>
    <row r="865" spans="1:26">
      <c r="A865" s="110"/>
      <c r="B865" s="1"/>
      <c r="C865" s="1"/>
      <c r="D865" s="429"/>
      <c r="E865" s="699"/>
      <c r="F865" s="1"/>
      <c r="G865" s="714"/>
      <c r="H865" s="110"/>
      <c r="I865" s="110"/>
      <c r="J865" s="714"/>
      <c r="K865" s="1"/>
      <c r="L865" s="1"/>
      <c r="M865" s="1"/>
      <c r="N865" s="1"/>
      <c r="O865" s="1"/>
      <c r="P865" s="1"/>
      <c r="Q865" s="1"/>
      <c r="R865" s="1"/>
      <c r="S865" s="1"/>
      <c r="T865" s="1"/>
      <c r="U865" s="1"/>
      <c r="V865" s="1"/>
      <c r="W865" s="1"/>
      <c r="X865" s="1"/>
      <c r="Y865" s="1"/>
      <c r="Z865" s="1"/>
    </row>
    <row r="866" spans="1:26">
      <c r="A866" s="110"/>
      <c r="B866" s="1"/>
      <c r="C866" s="1"/>
      <c r="D866" s="429"/>
      <c r="E866" s="699"/>
      <c r="F866" s="1"/>
      <c r="G866" s="714"/>
      <c r="H866" s="110"/>
      <c r="I866" s="110"/>
      <c r="J866" s="714"/>
      <c r="K866" s="1"/>
      <c r="L866" s="1"/>
      <c r="M866" s="1"/>
      <c r="N866" s="1"/>
      <c r="O866" s="1"/>
      <c r="P866" s="1"/>
      <c r="Q866" s="1"/>
      <c r="R866" s="1"/>
      <c r="S866" s="1"/>
      <c r="T866" s="1"/>
      <c r="U866" s="1"/>
      <c r="V866" s="1"/>
      <c r="W866" s="1"/>
      <c r="X866" s="1"/>
      <c r="Y866" s="1"/>
      <c r="Z866" s="1"/>
    </row>
    <row r="867" spans="1:26">
      <c r="A867" s="110"/>
      <c r="B867" s="1"/>
      <c r="C867" s="1"/>
      <c r="D867" s="429"/>
      <c r="E867" s="699"/>
      <c r="F867" s="1"/>
      <c r="G867" s="714"/>
      <c r="H867" s="110"/>
      <c r="I867" s="110"/>
      <c r="J867" s="714"/>
      <c r="K867" s="1"/>
      <c r="L867" s="1"/>
      <c r="M867" s="1"/>
      <c r="N867" s="1"/>
      <c r="O867" s="1"/>
      <c r="P867" s="1"/>
      <c r="Q867" s="1"/>
      <c r="R867" s="1"/>
      <c r="S867" s="1"/>
      <c r="T867" s="1"/>
      <c r="U867" s="1"/>
      <c r="V867" s="1"/>
      <c r="W867" s="1"/>
      <c r="X867" s="1"/>
      <c r="Y867" s="1"/>
      <c r="Z867" s="1"/>
    </row>
    <row r="868" spans="1:26">
      <c r="A868" s="110"/>
      <c r="B868" s="1"/>
      <c r="C868" s="1"/>
      <c r="D868" s="429"/>
      <c r="E868" s="699"/>
      <c r="F868" s="1"/>
      <c r="G868" s="714"/>
      <c r="H868" s="110"/>
      <c r="I868" s="110"/>
      <c r="J868" s="714"/>
      <c r="K868" s="1"/>
      <c r="L868" s="1"/>
      <c r="M868" s="1"/>
      <c r="N868" s="1"/>
      <c r="O868" s="1"/>
      <c r="P868" s="1"/>
      <c r="Q868" s="1"/>
      <c r="R868" s="1"/>
      <c r="S868" s="1"/>
      <c r="T868" s="1"/>
      <c r="U868" s="1"/>
      <c r="V868" s="1"/>
      <c r="W868" s="1"/>
      <c r="X868" s="1"/>
      <c r="Y868" s="1"/>
      <c r="Z868" s="1"/>
    </row>
    <row r="869" spans="1:26">
      <c r="A869" s="110"/>
      <c r="B869" s="1"/>
      <c r="C869" s="1"/>
      <c r="D869" s="429"/>
      <c r="E869" s="699"/>
      <c r="F869" s="1"/>
      <c r="G869" s="714"/>
      <c r="H869" s="110"/>
      <c r="I869" s="110"/>
      <c r="J869" s="714"/>
      <c r="K869" s="1"/>
      <c r="L869" s="1"/>
      <c r="M869" s="1"/>
      <c r="N869" s="1"/>
      <c r="O869" s="1"/>
      <c r="P869" s="1"/>
      <c r="Q869" s="1"/>
      <c r="R869" s="1"/>
      <c r="S869" s="1"/>
      <c r="T869" s="1"/>
      <c r="U869" s="1"/>
      <c r="V869" s="1"/>
      <c r="W869" s="1"/>
      <c r="X869" s="1"/>
      <c r="Y869" s="1"/>
      <c r="Z869" s="1"/>
    </row>
    <row r="870" spans="1:26">
      <c r="A870" s="110"/>
      <c r="B870" s="1"/>
      <c r="C870" s="1"/>
      <c r="D870" s="429"/>
      <c r="E870" s="699"/>
      <c r="F870" s="1"/>
      <c r="G870" s="714"/>
      <c r="H870" s="110"/>
      <c r="I870" s="110"/>
      <c r="J870" s="714"/>
      <c r="K870" s="1"/>
      <c r="L870" s="1"/>
      <c r="M870" s="1"/>
      <c r="N870" s="1"/>
      <c r="O870" s="1"/>
      <c r="P870" s="1"/>
      <c r="Q870" s="1"/>
      <c r="R870" s="1"/>
      <c r="S870" s="1"/>
      <c r="T870" s="1"/>
      <c r="U870" s="1"/>
      <c r="V870" s="1"/>
      <c r="W870" s="1"/>
      <c r="X870" s="1"/>
      <c r="Y870" s="1"/>
      <c r="Z870" s="1"/>
    </row>
    <row r="871" spans="1:26">
      <c r="A871" s="110"/>
      <c r="B871" s="1"/>
      <c r="C871" s="1"/>
      <c r="D871" s="429"/>
      <c r="E871" s="699"/>
      <c r="F871" s="1"/>
      <c r="G871" s="714"/>
      <c r="H871" s="110"/>
      <c r="I871" s="110"/>
      <c r="J871" s="714"/>
      <c r="K871" s="1"/>
      <c r="L871" s="1"/>
      <c r="M871" s="1"/>
      <c r="N871" s="1"/>
      <c r="O871" s="1"/>
      <c r="P871" s="1"/>
      <c r="Q871" s="1"/>
      <c r="R871" s="1"/>
      <c r="S871" s="1"/>
      <c r="T871" s="1"/>
      <c r="U871" s="1"/>
      <c r="V871" s="1"/>
      <c r="W871" s="1"/>
      <c r="X871" s="1"/>
      <c r="Y871" s="1"/>
      <c r="Z871" s="1"/>
    </row>
    <row r="872" spans="1:26">
      <c r="A872" s="110"/>
      <c r="B872" s="1"/>
      <c r="C872" s="1"/>
      <c r="D872" s="429"/>
      <c r="E872" s="699"/>
      <c r="F872" s="1"/>
      <c r="G872" s="714"/>
      <c r="H872" s="110"/>
      <c r="I872" s="110"/>
      <c r="J872" s="714"/>
      <c r="K872" s="1"/>
      <c r="L872" s="1"/>
      <c r="M872" s="1"/>
      <c r="N872" s="1"/>
      <c r="O872" s="1"/>
      <c r="P872" s="1"/>
      <c r="Q872" s="1"/>
      <c r="R872" s="1"/>
      <c r="S872" s="1"/>
      <c r="T872" s="1"/>
      <c r="U872" s="1"/>
      <c r="V872" s="1"/>
      <c r="W872" s="1"/>
      <c r="X872" s="1"/>
      <c r="Y872" s="1"/>
      <c r="Z872" s="1"/>
    </row>
    <row r="873" spans="1:26">
      <c r="A873" s="110"/>
      <c r="B873" s="1"/>
      <c r="C873" s="1"/>
      <c r="D873" s="429"/>
      <c r="E873" s="699"/>
      <c r="F873" s="1"/>
      <c r="G873" s="714"/>
      <c r="H873" s="110"/>
      <c r="I873" s="110"/>
      <c r="J873" s="714"/>
      <c r="K873" s="1"/>
      <c r="L873" s="1"/>
      <c r="M873" s="1"/>
      <c r="N873" s="1"/>
      <c r="O873" s="1"/>
      <c r="P873" s="1"/>
      <c r="Q873" s="1"/>
      <c r="R873" s="1"/>
      <c r="S873" s="1"/>
      <c r="T873" s="1"/>
      <c r="U873" s="1"/>
      <c r="V873" s="1"/>
      <c r="W873" s="1"/>
      <c r="X873" s="1"/>
      <c r="Y873" s="1"/>
      <c r="Z873" s="1"/>
    </row>
    <row r="874" spans="1:26">
      <c r="A874" s="110"/>
      <c r="B874" s="1"/>
      <c r="C874" s="1"/>
      <c r="D874" s="429"/>
      <c r="E874" s="699"/>
      <c r="F874" s="1"/>
      <c r="G874" s="714"/>
      <c r="H874" s="110"/>
      <c r="I874" s="110"/>
      <c r="J874" s="714"/>
      <c r="K874" s="1"/>
      <c r="L874" s="1"/>
      <c r="M874" s="1"/>
      <c r="N874" s="1"/>
      <c r="O874" s="1"/>
      <c r="P874" s="1"/>
      <c r="Q874" s="1"/>
      <c r="R874" s="1"/>
      <c r="S874" s="1"/>
      <c r="T874" s="1"/>
      <c r="U874" s="1"/>
      <c r="V874" s="1"/>
      <c r="W874" s="1"/>
      <c r="X874" s="1"/>
      <c r="Y874" s="1"/>
      <c r="Z874" s="1"/>
    </row>
    <row r="875" spans="1:26">
      <c r="A875" s="110"/>
      <c r="B875" s="1"/>
      <c r="C875" s="1"/>
      <c r="D875" s="429"/>
      <c r="E875" s="699"/>
      <c r="F875" s="1"/>
      <c r="G875" s="714"/>
      <c r="H875" s="110"/>
      <c r="I875" s="110"/>
      <c r="J875" s="714"/>
      <c r="K875" s="1"/>
      <c r="L875" s="1"/>
      <c r="M875" s="1"/>
      <c r="N875" s="1"/>
      <c r="O875" s="1"/>
      <c r="P875" s="1"/>
      <c r="Q875" s="1"/>
      <c r="R875" s="1"/>
      <c r="S875" s="1"/>
      <c r="T875" s="1"/>
      <c r="U875" s="1"/>
      <c r="V875" s="1"/>
      <c r="W875" s="1"/>
      <c r="X875" s="1"/>
      <c r="Y875" s="1"/>
      <c r="Z875" s="1"/>
    </row>
    <row r="876" spans="1:26">
      <c r="A876" s="110"/>
      <c r="B876" s="1"/>
      <c r="C876" s="1"/>
      <c r="D876" s="429"/>
      <c r="E876" s="699"/>
      <c r="F876" s="1"/>
      <c r="G876" s="714"/>
      <c r="H876" s="110"/>
      <c r="I876" s="110"/>
      <c r="J876" s="714"/>
      <c r="K876" s="1"/>
      <c r="L876" s="1"/>
      <c r="M876" s="1"/>
      <c r="N876" s="1"/>
      <c r="O876" s="1"/>
      <c r="P876" s="1"/>
      <c r="Q876" s="1"/>
      <c r="R876" s="1"/>
      <c r="S876" s="1"/>
      <c r="T876" s="1"/>
      <c r="U876" s="1"/>
      <c r="V876" s="1"/>
      <c r="W876" s="1"/>
      <c r="X876" s="1"/>
      <c r="Y876" s="1"/>
      <c r="Z876" s="1"/>
    </row>
    <row r="877" spans="1:26">
      <c r="A877" s="110"/>
      <c r="B877" s="1"/>
      <c r="C877" s="1"/>
      <c r="D877" s="429"/>
      <c r="E877" s="699"/>
      <c r="F877" s="1"/>
      <c r="G877" s="714"/>
      <c r="H877" s="110"/>
      <c r="I877" s="110"/>
      <c r="J877" s="714"/>
      <c r="K877" s="1"/>
      <c r="L877" s="1"/>
      <c r="M877" s="1"/>
      <c r="N877" s="1"/>
      <c r="O877" s="1"/>
      <c r="P877" s="1"/>
      <c r="Q877" s="1"/>
      <c r="R877" s="1"/>
      <c r="S877" s="1"/>
      <c r="T877" s="1"/>
      <c r="U877" s="1"/>
      <c r="V877" s="1"/>
      <c r="W877" s="1"/>
      <c r="X877" s="1"/>
      <c r="Y877" s="1"/>
      <c r="Z877" s="1"/>
    </row>
    <row r="878" spans="1:26">
      <c r="A878" s="110"/>
      <c r="B878" s="1"/>
      <c r="C878" s="1"/>
      <c r="D878" s="429"/>
      <c r="E878" s="699"/>
      <c r="F878" s="1"/>
      <c r="G878" s="714"/>
      <c r="H878" s="110"/>
      <c r="I878" s="110"/>
      <c r="J878" s="714"/>
      <c r="K878" s="1"/>
      <c r="L878" s="1"/>
      <c r="M878" s="1"/>
      <c r="N878" s="1"/>
      <c r="O878" s="1"/>
      <c r="P878" s="1"/>
      <c r="Q878" s="1"/>
      <c r="R878" s="1"/>
      <c r="S878" s="1"/>
      <c r="T878" s="1"/>
      <c r="U878" s="1"/>
      <c r="V878" s="1"/>
      <c r="W878" s="1"/>
      <c r="X878" s="1"/>
      <c r="Y878" s="1"/>
      <c r="Z878" s="1"/>
    </row>
    <row r="879" spans="1:26">
      <c r="A879" s="110"/>
      <c r="B879" s="1"/>
      <c r="C879" s="1"/>
      <c r="D879" s="429"/>
      <c r="E879" s="699"/>
      <c r="F879" s="1"/>
      <c r="G879" s="714"/>
      <c r="H879" s="110"/>
      <c r="I879" s="110"/>
      <c r="J879" s="714"/>
      <c r="K879" s="1"/>
      <c r="L879" s="1"/>
      <c r="M879" s="1"/>
      <c r="N879" s="1"/>
      <c r="O879" s="1"/>
      <c r="P879" s="1"/>
      <c r="Q879" s="1"/>
      <c r="R879" s="1"/>
      <c r="S879" s="1"/>
      <c r="T879" s="1"/>
      <c r="U879" s="1"/>
      <c r="V879" s="1"/>
      <c r="W879" s="1"/>
      <c r="X879" s="1"/>
      <c r="Y879" s="1"/>
      <c r="Z879" s="1"/>
    </row>
    <row r="880" spans="1:26">
      <c r="A880" s="110"/>
      <c r="B880" s="1"/>
      <c r="C880" s="1"/>
      <c r="D880" s="429"/>
      <c r="E880" s="699"/>
      <c r="F880" s="1"/>
      <c r="G880" s="714"/>
      <c r="H880" s="110"/>
      <c r="I880" s="110"/>
      <c r="J880" s="714"/>
      <c r="K880" s="1"/>
      <c r="L880" s="1"/>
      <c r="M880" s="1"/>
      <c r="N880" s="1"/>
      <c r="O880" s="1"/>
      <c r="P880" s="1"/>
      <c r="Q880" s="1"/>
      <c r="R880" s="1"/>
      <c r="S880" s="1"/>
      <c r="T880" s="1"/>
      <c r="U880" s="1"/>
      <c r="V880" s="1"/>
      <c r="W880" s="1"/>
      <c r="X880" s="1"/>
      <c r="Y880" s="1"/>
      <c r="Z880" s="1"/>
    </row>
    <row r="881" spans="1:26">
      <c r="A881" s="110"/>
      <c r="B881" s="1"/>
      <c r="C881" s="1"/>
      <c r="D881" s="429"/>
      <c r="E881" s="699"/>
      <c r="F881" s="1"/>
      <c r="G881" s="714"/>
      <c r="H881" s="110"/>
      <c r="I881" s="110"/>
      <c r="J881" s="714"/>
      <c r="K881" s="1"/>
      <c r="L881" s="1"/>
      <c r="M881" s="1"/>
      <c r="N881" s="1"/>
      <c r="O881" s="1"/>
      <c r="P881" s="1"/>
      <c r="Q881" s="1"/>
      <c r="R881" s="1"/>
      <c r="S881" s="1"/>
      <c r="T881" s="1"/>
      <c r="U881" s="1"/>
      <c r="V881" s="1"/>
      <c r="W881" s="1"/>
      <c r="X881" s="1"/>
      <c r="Y881" s="1"/>
      <c r="Z881" s="1"/>
    </row>
    <row r="882" spans="1:26">
      <c r="A882" s="110"/>
      <c r="B882" s="1"/>
      <c r="C882" s="1"/>
      <c r="D882" s="429"/>
      <c r="E882" s="699"/>
      <c r="F882" s="1"/>
      <c r="G882" s="714"/>
      <c r="H882" s="110"/>
      <c r="I882" s="110"/>
      <c r="J882" s="714"/>
      <c r="K882" s="1"/>
      <c r="L882" s="1"/>
      <c r="M882" s="1"/>
      <c r="N882" s="1"/>
      <c r="O882" s="1"/>
      <c r="P882" s="1"/>
      <c r="Q882" s="1"/>
      <c r="R882" s="1"/>
      <c r="S882" s="1"/>
      <c r="T882" s="1"/>
      <c r="U882" s="1"/>
      <c r="V882" s="1"/>
      <c r="W882" s="1"/>
      <c r="X882" s="1"/>
      <c r="Y882" s="1"/>
      <c r="Z882" s="1"/>
    </row>
    <row r="883" spans="1:26">
      <c r="A883" s="110"/>
      <c r="B883" s="1"/>
      <c r="C883" s="1"/>
      <c r="D883" s="429"/>
      <c r="E883" s="699"/>
      <c r="F883" s="1"/>
      <c r="G883" s="714"/>
      <c r="H883" s="110"/>
      <c r="I883" s="110"/>
      <c r="J883" s="714"/>
      <c r="K883" s="1"/>
      <c r="L883" s="1"/>
      <c r="M883" s="1"/>
      <c r="N883" s="1"/>
      <c r="O883" s="1"/>
      <c r="P883" s="1"/>
      <c r="Q883" s="1"/>
      <c r="R883" s="1"/>
      <c r="S883" s="1"/>
      <c r="T883" s="1"/>
      <c r="U883" s="1"/>
      <c r="V883" s="1"/>
      <c r="W883" s="1"/>
      <c r="X883" s="1"/>
      <c r="Y883" s="1"/>
      <c r="Z883" s="1"/>
    </row>
    <row r="884" spans="1:26">
      <c r="A884" s="110"/>
      <c r="B884" s="1"/>
      <c r="C884" s="1"/>
      <c r="D884" s="429"/>
      <c r="E884" s="699"/>
      <c r="F884" s="1"/>
      <c r="G884" s="714"/>
      <c r="H884" s="110"/>
      <c r="I884" s="110"/>
      <c r="J884" s="714"/>
      <c r="K884" s="1"/>
      <c r="L884" s="1"/>
      <c r="M884" s="1"/>
      <c r="N884" s="1"/>
      <c r="O884" s="1"/>
      <c r="P884" s="1"/>
      <c r="Q884" s="1"/>
      <c r="R884" s="1"/>
      <c r="S884" s="1"/>
      <c r="T884" s="1"/>
      <c r="U884" s="1"/>
      <c r="V884" s="1"/>
      <c r="W884" s="1"/>
      <c r="X884" s="1"/>
      <c r="Y884" s="1"/>
      <c r="Z884" s="1"/>
    </row>
    <row r="885" spans="1:26">
      <c r="A885" s="110"/>
      <c r="B885" s="1"/>
      <c r="C885" s="1"/>
      <c r="D885" s="429"/>
      <c r="E885" s="699"/>
      <c r="F885" s="1"/>
      <c r="G885" s="714"/>
      <c r="H885" s="110"/>
      <c r="I885" s="110"/>
      <c r="J885" s="714"/>
      <c r="K885" s="1"/>
      <c r="L885" s="1"/>
      <c r="M885" s="1"/>
      <c r="N885" s="1"/>
      <c r="O885" s="1"/>
      <c r="P885" s="1"/>
      <c r="Q885" s="1"/>
      <c r="R885" s="1"/>
      <c r="S885" s="1"/>
      <c r="T885" s="1"/>
      <c r="U885" s="1"/>
      <c r="V885" s="1"/>
      <c r="W885" s="1"/>
      <c r="X885" s="1"/>
      <c r="Y885" s="1"/>
      <c r="Z885" s="1"/>
    </row>
    <row r="886" spans="1:26">
      <c r="A886" s="110"/>
      <c r="B886" s="1"/>
      <c r="C886" s="1"/>
      <c r="D886" s="429"/>
      <c r="E886" s="699"/>
      <c r="F886" s="1"/>
      <c r="G886" s="714"/>
      <c r="H886" s="110"/>
      <c r="I886" s="110"/>
      <c r="J886" s="714"/>
      <c r="K886" s="1"/>
      <c r="L886" s="1"/>
      <c r="M886" s="1"/>
      <c r="N886" s="1"/>
      <c r="O886" s="1"/>
      <c r="P886" s="1"/>
      <c r="Q886" s="1"/>
      <c r="R886" s="1"/>
      <c r="S886" s="1"/>
      <c r="T886" s="1"/>
      <c r="U886" s="1"/>
      <c r="V886" s="1"/>
      <c r="W886" s="1"/>
      <c r="X886" s="1"/>
      <c r="Y886" s="1"/>
      <c r="Z886" s="1"/>
    </row>
    <row r="887" spans="1:26">
      <c r="A887" s="110"/>
      <c r="B887" s="1"/>
      <c r="C887" s="1"/>
      <c r="D887" s="429"/>
      <c r="E887" s="699"/>
      <c r="F887" s="1"/>
      <c r="G887" s="714"/>
      <c r="H887" s="110"/>
      <c r="I887" s="110"/>
      <c r="J887" s="714"/>
      <c r="K887" s="1"/>
      <c r="L887" s="1"/>
      <c r="M887" s="1"/>
      <c r="N887" s="1"/>
      <c r="O887" s="1"/>
      <c r="P887" s="1"/>
      <c r="Q887" s="1"/>
      <c r="R887" s="1"/>
      <c r="S887" s="1"/>
      <c r="T887" s="1"/>
      <c r="U887" s="1"/>
      <c r="V887" s="1"/>
      <c r="W887" s="1"/>
      <c r="X887" s="1"/>
      <c r="Y887" s="1"/>
      <c r="Z887" s="1"/>
    </row>
    <row r="888" spans="1:26">
      <c r="A888" s="110"/>
      <c r="B888" s="1"/>
      <c r="C888" s="1"/>
      <c r="D888" s="429"/>
      <c r="E888" s="699"/>
      <c r="F888" s="1"/>
      <c r="G888" s="714"/>
      <c r="H888" s="110"/>
      <c r="I888" s="110"/>
      <c r="J888" s="714"/>
      <c r="K888" s="1"/>
      <c r="L888" s="1"/>
      <c r="M888" s="1"/>
      <c r="N888" s="1"/>
      <c r="O888" s="1"/>
      <c r="P888" s="1"/>
      <c r="Q888" s="1"/>
      <c r="R888" s="1"/>
      <c r="S888" s="1"/>
      <c r="T888" s="1"/>
      <c r="U888" s="1"/>
      <c r="V888" s="1"/>
      <c r="W888" s="1"/>
      <c r="X888" s="1"/>
      <c r="Y888" s="1"/>
      <c r="Z888" s="1"/>
    </row>
    <row r="889" spans="1:26">
      <c r="A889" s="110"/>
      <c r="B889" s="1"/>
      <c r="C889" s="1"/>
      <c r="D889" s="429"/>
      <c r="E889" s="699"/>
      <c r="F889" s="1"/>
      <c r="G889" s="714"/>
      <c r="H889" s="110"/>
      <c r="I889" s="110"/>
      <c r="J889" s="714"/>
      <c r="K889" s="1"/>
      <c r="L889" s="1"/>
      <c r="M889" s="1"/>
      <c r="N889" s="1"/>
      <c r="O889" s="1"/>
      <c r="P889" s="1"/>
      <c r="Q889" s="1"/>
      <c r="R889" s="1"/>
      <c r="S889" s="1"/>
      <c r="T889" s="1"/>
      <c r="U889" s="1"/>
      <c r="V889" s="1"/>
      <c r="W889" s="1"/>
      <c r="X889" s="1"/>
      <c r="Y889" s="1"/>
      <c r="Z889" s="1"/>
    </row>
    <row r="890" spans="1:26">
      <c r="A890" s="110"/>
      <c r="B890" s="1"/>
      <c r="C890" s="1"/>
      <c r="D890" s="429"/>
      <c r="E890" s="699"/>
      <c r="F890" s="1"/>
      <c r="G890" s="714"/>
      <c r="H890" s="110"/>
      <c r="I890" s="110"/>
      <c r="J890" s="714"/>
      <c r="K890" s="1"/>
      <c r="L890" s="1"/>
      <c r="M890" s="1"/>
      <c r="N890" s="1"/>
      <c r="O890" s="1"/>
      <c r="P890" s="1"/>
      <c r="Q890" s="1"/>
      <c r="R890" s="1"/>
      <c r="S890" s="1"/>
      <c r="T890" s="1"/>
      <c r="U890" s="1"/>
      <c r="V890" s="1"/>
      <c r="W890" s="1"/>
      <c r="X890" s="1"/>
      <c r="Y890" s="1"/>
      <c r="Z890" s="1"/>
    </row>
    <row r="891" spans="1:26">
      <c r="A891" s="110"/>
      <c r="B891" s="1"/>
      <c r="C891" s="1"/>
      <c r="D891" s="429"/>
      <c r="E891" s="699"/>
      <c r="F891" s="1"/>
      <c r="G891" s="714"/>
      <c r="H891" s="110"/>
      <c r="I891" s="110"/>
      <c r="J891" s="714"/>
      <c r="K891" s="1"/>
      <c r="L891" s="1"/>
      <c r="M891" s="1"/>
      <c r="N891" s="1"/>
      <c r="O891" s="1"/>
      <c r="P891" s="1"/>
      <c r="Q891" s="1"/>
      <c r="R891" s="1"/>
      <c r="S891" s="1"/>
      <c r="T891" s="1"/>
      <c r="U891" s="1"/>
      <c r="V891" s="1"/>
      <c r="W891" s="1"/>
      <c r="X891" s="1"/>
      <c r="Y891" s="1"/>
      <c r="Z891" s="1"/>
    </row>
    <row r="892" spans="1:26">
      <c r="A892" s="110"/>
      <c r="B892" s="1"/>
      <c r="C892" s="1"/>
      <c r="D892" s="429"/>
      <c r="E892" s="699"/>
      <c r="F892" s="1"/>
      <c r="G892" s="714"/>
      <c r="H892" s="110"/>
      <c r="I892" s="110"/>
      <c r="J892" s="714"/>
      <c r="K892" s="1"/>
      <c r="L892" s="1"/>
      <c r="M892" s="1"/>
      <c r="N892" s="1"/>
      <c r="O892" s="1"/>
      <c r="P892" s="1"/>
      <c r="Q892" s="1"/>
      <c r="R892" s="1"/>
      <c r="S892" s="1"/>
      <c r="T892" s="1"/>
      <c r="U892" s="1"/>
      <c r="V892" s="1"/>
      <c r="W892" s="1"/>
      <c r="X892" s="1"/>
      <c r="Y892" s="1"/>
      <c r="Z892" s="1"/>
    </row>
    <row r="893" spans="1:26">
      <c r="A893" s="110"/>
      <c r="B893" s="1"/>
      <c r="C893" s="1"/>
      <c r="D893" s="429"/>
      <c r="E893" s="699"/>
      <c r="F893" s="1"/>
      <c r="G893" s="714"/>
      <c r="H893" s="110"/>
      <c r="I893" s="110"/>
      <c r="J893" s="714"/>
      <c r="K893" s="1"/>
      <c r="L893" s="1"/>
      <c r="M893" s="1"/>
      <c r="N893" s="1"/>
      <c r="O893" s="1"/>
      <c r="P893" s="1"/>
      <c r="Q893" s="1"/>
      <c r="R893" s="1"/>
      <c r="S893" s="1"/>
      <c r="T893" s="1"/>
      <c r="U893" s="1"/>
      <c r="V893" s="1"/>
      <c r="W893" s="1"/>
      <c r="X893" s="1"/>
      <c r="Y893" s="1"/>
      <c r="Z893" s="1"/>
    </row>
    <row r="894" spans="1:26">
      <c r="A894" s="110"/>
      <c r="B894" s="1"/>
      <c r="C894" s="1"/>
      <c r="D894" s="429"/>
      <c r="E894" s="699"/>
      <c r="F894" s="1"/>
      <c r="G894" s="714"/>
      <c r="H894" s="110"/>
      <c r="I894" s="110"/>
      <c r="J894" s="714"/>
      <c r="K894" s="1"/>
      <c r="L894" s="1"/>
      <c r="M894" s="1"/>
      <c r="N894" s="1"/>
      <c r="O894" s="1"/>
      <c r="P894" s="1"/>
      <c r="Q894" s="1"/>
      <c r="R894" s="1"/>
      <c r="S894" s="1"/>
      <c r="T894" s="1"/>
      <c r="U894" s="1"/>
      <c r="V894" s="1"/>
      <c r="W894" s="1"/>
      <c r="X894" s="1"/>
      <c r="Y894" s="1"/>
      <c r="Z894" s="1"/>
    </row>
    <row r="895" spans="1:26">
      <c r="A895" s="110"/>
      <c r="B895" s="1"/>
      <c r="C895" s="1"/>
      <c r="D895" s="429"/>
      <c r="E895" s="699"/>
      <c r="F895" s="1"/>
      <c r="G895" s="714"/>
      <c r="H895" s="110"/>
      <c r="I895" s="110"/>
      <c r="J895" s="714"/>
      <c r="K895" s="1"/>
      <c r="L895" s="1"/>
      <c r="M895" s="1"/>
      <c r="N895" s="1"/>
      <c r="O895" s="1"/>
      <c r="P895" s="1"/>
      <c r="Q895" s="1"/>
      <c r="R895" s="1"/>
      <c r="S895" s="1"/>
      <c r="T895" s="1"/>
      <c r="U895" s="1"/>
      <c r="V895" s="1"/>
      <c r="W895" s="1"/>
      <c r="X895" s="1"/>
      <c r="Y895" s="1"/>
      <c r="Z895" s="1"/>
    </row>
    <row r="896" spans="1:26">
      <c r="A896" s="110"/>
      <c r="B896" s="1"/>
      <c r="C896" s="1"/>
      <c r="D896" s="429"/>
      <c r="E896" s="699"/>
      <c r="F896" s="1"/>
      <c r="G896" s="714"/>
      <c r="H896" s="110"/>
      <c r="I896" s="110"/>
      <c r="J896" s="714"/>
      <c r="K896" s="1"/>
      <c r="L896" s="1"/>
      <c r="M896" s="1"/>
      <c r="N896" s="1"/>
      <c r="O896" s="1"/>
      <c r="P896" s="1"/>
      <c r="Q896" s="1"/>
      <c r="R896" s="1"/>
      <c r="S896" s="1"/>
      <c r="T896" s="1"/>
      <c r="U896" s="1"/>
      <c r="V896" s="1"/>
      <c r="W896" s="1"/>
      <c r="X896" s="1"/>
      <c r="Y896" s="1"/>
      <c r="Z896" s="1"/>
    </row>
    <row r="897" spans="1:26">
      <c r="A897" s="110"/>
      <c r="B897" s="1"/>
      <c r="C897" s="1"/>
      <c r="D897" s="429"/>
      <c r="E897" s="699"/>
      <c r="F897" s="1"/>
      <c r="G897" s="714"/>
      <c r="H897" s="110"/>
      <c r="I897" s="110"/>
      <c r="J897" s="714"/>
      <c r="K897" s="1"/>
      <c r="L897" s="1"/>
      <c r="M897" s="1"/>
      <c r="N897" s="1"/>
      <c r="O897" s="1"/>
      <c r="P897" s="1"/>
      <c r="Q897" s="1"/>
      <c r="R897" s="1"/>
      <c r="S897" s="1"/>
      <c r="T897" s="1"/>
      <c r="U897" s="1"/>
      <c r="V897" s="1"/>
      <c r="W897" s="1"/>
      <c r="X897" s="1"/>
      <c r="Y897" s="1"/>
      <c r="Z897" s="1"/>
    </row>
    <row r="898" spans="1:26">
      <c r="A898" s="110"/>
      <c r="B898" s="1"/>
      <c r="C898" s="1"/>
      <c r="D898" s="429"/>
      <c r="E898" s="699"/>
      <c r="F898" s="1"/>
      <c r="G898" s="714"/>
      <c r="H898" s="110"/>
      <c r="I898" s="110"/>
      <c r="J898" s="714"/>
      <c r="K898" s="1"/>
      <c r="L898" s="1"/>
      <c r="M898" s="1"/>
      <c r="N898" s="1"/>
      <c r="O898" s="1"/>
      <c r="P898" s="1"/>
      <c r="Q898" s="1"/>
      <c r="R898" s="1"/>
      <c r="S898" s="1"/>
      <c r="T898" s="1"/>
      <c r="U898" s="1"/>
      <c r="V898" s="1"/>
      <c r="W898" s="1"/>
      <c r="X898" s="1"/>
      <c r="Y898" s="1"/>
      <c r="Z898" s="1"/>
    </row>
    <row r="899" spans="1:26">
      <c r="A899" s="110"/>
      <c r="B899" s="1"/>
      <c r="C899" s="1"/>
      <c r="D899" s="429"/>
      <c r="E899" s="699"/>
      <c r="F899" s="1"/>
      <c r="G899" s="714"/>
      <c r="H899" s="110"/>
      <c r="I899" s="110"/>
      <c r="J899" s="714"/>
      <c r="K899" s="1"/>
      <c r="L899" s="1"/>
      <c r="M899" s="1"/>
      <c r="N899" s="1"/>
      <c r="O899" s="1"/>
      <c r="P899" s="1"/>
      <c r="Q899" s="1"/>
      <c r="R899" s="1"/>
      <c r="S899" s="1"/>
      <c r="T899" s="1"/>
      <c r="U899" s="1"/>
      <c r="V899" s="1"/>
      <c r="W899" s="1"/>
      <c r="X899" s="1"/>
      <c r="Y899" s="1"/>
      <c r="Z899" s="1"/>
    </row>
    <row r="900" spans="1:26">
      <c r="A900" s="110"/>
      <c r="B900" s="1"/>
      <c r="C900" s="1"/>
      <c r="D900" s="429"/>
      <c r="E900" s="699"/>
      <c r="F900" s="1"/>
      <c r="G900" s="714"/>
      <c r="H900" s="110"/>
      <c r="I900" s="110"/>
      <c r="J900" s="714"/>
      <c r="K900" s="1"/>
      <c r="L900" s="1"/>
      <c r="M900" s="1"/>
      <c r="N900" s="1"/>
      <c r="O900" s="1"/>
      <c r="P900" s="1"/>
      <c r="Q900" s="1"/>
      <c r="R900" s="1"/>
      <c r="S900" s="1"/>
      <c r="T900" s="1"/>
      <c r="U900" s="1"/>
      <c r="V900" s="1"/>
      <c r="W900" s="1"/>
      <c r="X900" s="1"/>
      <c r="Y900" s="1"/>
      <c r="Z900" s="1"/>
    </row>
    <row r="901" spans="1:26">
      <c r="A901" s="110"/>
      <c r="B901" s="1"/>
      <c r="C901" s="1"/>
      <c r="D901" s="429"/>
      <c r="E901" s="699"/>
      <c r="F901" s="1"/>
      <c r="G901" s="714"/>
      <c r="H901" s="110"/>
      <c r="I901" s="110"/>
      <c r="J901" s="714"/>
      <c r="K901" s="1"/>
      <c r="L901" s="1"/>
      <c r="M901" s="1"/>
      <c r="N901" s="1"/>
      <c r="O901" s="1"/>
      <c r="P901" s="1"/>
      <c r="Q901" s="1"/>
      <c r="R901" s="1"/>
      <c r="S901" s="1"/>
      <c r="T901" s="1"/>
      <c r="U901" s="1"/>
      <c r="V901" s="1"/>
      <c r="W901" s="1"/>
      <c r="X901" s="1"/>
      <c r="Y901" s="1"/>
      <c r="Z901" s="1"/>
    </row>
    <row r="902" spans="1:26">
      <c r="A902" s="110"/>
      <c r="B902" s="1"/>
      <c r="C902" s="1"/>
      <c r="D902" s="429"/>
      <c r="E902" s="699"/>
      <c r="F902" s="1"/>
      <c r="G902" s="714"/>
      <c r="H902" s="110"/>
      <c r="I902" s="110"/>
      <c r="J902" s="714"/>
      <c r="K902" s="1"/>
      <c r="L902" s="1"/>
      <c r="M902" s="1"/>
      <c r="N902" s="1"/>
      <c r="O902" s="1"/>
      <c r="P902" s="1"/>
      <c r="Q902" s="1"/>
      <c r="R902" s="1"/>
      <c r="S902" s="1"/>
      <c r="T902" s="1"/>
      <c r="U902" s="1"/>
      <c r="V902" s="1"/>
      <c r="W902" s="1"/>
      <c r="X902" s="1"/>
      <c r="Y902" s="1"/>
      <c r="Z902" s="1"/>
    </row>
    <row r="903" spans="1:26">
      <c r="A903" s="110"/>
      <c r="B903" s="1"/>
      <c r="C903" s="1"/>
      <c r="D903" s="429"/>
      <c r="E903" s="699"/>
      <c r="F903" s="1"/>
      <c r="G903" s="714"/>
      <c r="H903" s="110"/>
      <c r="I903" s="110"/>
      <c r="J903" s="714"/>
      <c r="K903" s="1"/>
      <c r="L903" s="1"/>
      <c r="M903" s="1"/>
      <c r="N903" s="1"/>
      <c r="O903" s="1"/>
      <c r="P903" s="1"/>
      <c r="Q903" s="1"/>
      <c r="R903" s="1"/>
      <c r="S903" s="1"/>
      <c r="T903" s="1"/>
      <c r="U903" s="1"/>
      <c r="V903" s="1"/>
      <c r="W903" s="1"/>
      <c r="X903" s="1"/>
      <c r="Y903" s="1"/>
      <c r="Z903" s="1"/>
    </row>
    <row r="904" spans="1:26">
      <c r="A904" s="110"/>
      <c r="B904" s="1"/>
      <c r="C904" s="1"/>
      <c r="D904" s="429"/>
      <c r="E904" s="699"/>
      <c r="F904" s="1"/>
      <c r="G904" s="714"/>
      <c r="H904" s="110"/>
      <c r="I904" s="110"/>
      <c r="J904" s="714"/>
      <c r="K904" s="1"/>
      <c r="L904" s="1"/>
      <c r="M904" s="1"/>
      <c r="N904" s="1"/>
      <c r="O904" s="1"/>
      <c r="P904" s="1"/>
      <c r="Q904" s="1"/>
      <c r="R904" s="1"/>
      <c r="S904" s="1"/>
      <c r="T904" s="1"/>
      <c r="U904" s="1"/>
      <c r="V904" s="1"/>
      <c r="W904" s="1"/>
      <c r="X904" s="1"/>
      <c r="Y904" s="1"/>
      <c r="Z904" s="1"/>
    </row>
    <row r="905" spans="1:26">
      <c r="A905" s="110"/>
      <c r="B905" s="1"/>
      <c r="C905" s="1"/>
      <c r="D905" s="429"/>
      <c r="E905" s="699"/>
      <c r="F905" s="1"/>
      <c r="G905" s="714"/>
      <c r="H905" s="110"/>
      <c r="I905" s="110"/>
      <c r="J905" s="714"/>
      <c r="K905" s="1"/>
      <c r="L905" s="1"/>
      <c r="M905" s="1"/>
      <c r="N905" s="1"/>
      <c r="O905" s="1"/>
      <c r="P905" s="1"/>
      <c r="Q905" s="1"/>
      <c r="R905" s="1"/>
      <c r="S905" s="1"/>
      <c r="T905" s="1"/>
      <c r="U905" s="1"/>
      <c r="V905" s="1"/>
      <c r="W905" s="1"/>
      <c r="X905" s="1"/>
      <c r="Y905" s="1"/>
      <c r="Z905" s="1"/>
    </row>
    <row r="906" spans="1:26">
      <c r="A906" s="110"/>
      <c r="B906" s="1"/>
      <c r="C906" s="1"/>
      <c r="D906" s="429"/>
      <c r="E906" s="699"/>
      <c r="F906" s="1"/>
      <c r="G906" s="714"/>
      <c r="H906" s="110"/>
      <c r="I906" s="110"/>
      <c r="J906" s="714"/>
      <c r="K906" s="1"/>
      <c r="L906" s="1"/>
      <c r="M906" s="1"/>
      <c r="N906" s="1"/>
      <c r="O906" s="1"/>
      <c r="P906" s="1"/>
      <c r="Q906" s="1"/>
      <c r="R906" s="1"/>
      <c r="S906" s="1"/>
      <c r="T906" s="1"/>
      <c r="U906" s="1"/>
      <c r="V906" s="1"/>
      <c r="W906" s="1"/>
      <c r="X906" s="1"/>
      <c r="Y906" s="1"/>
      <c r="Z906" s="1"/>
    </row>
    <row r="907" spans="1:26">
      <c r="A907" s="110"/>
      <c r="B907" s="1"/>
      <c r="C907" s="1"/>
      <c r="D907" s="429"/>
      <c r="E907" s="699"/>
      <c r="F907" s="1"/>
      <c r="G907" s="714"/>
      <c r="H907" s="110"/>
      <c r="I907" s="110"/>
      <c r="J907" s="714"/>
      <c r="K907" s="1"/>
      <c r="L907" s="1"/>
      <c r="M907" s="1"/>
      <c r="N907" s="1"/>
      <c r="O907" s="1"/>
      <c r="P907" s="1"/>
      <c r="Q907" s="1"/>
      <c r="R907" s="1"/>
      <c r="S907" s="1"/>
      <c r="T907" s="1"/>
      <c r="U907" s="1"/>
      <c r="V907" s="1"/>
      <c r="W907" s="1"/>
      <c r="X907" s="1"/>
      <c r="Y907" s="1"/>
      <c r="Z907" s="1"/>
    </row>
    <row r="908" spans="1:26">
      <c r="A908" s="110"/>
      <c r="B908" s="1"/>
      <c r="C908" s="1"/>
      <c r="D908" s="429"/>
      <c r="E908" s="699"/>
      <c r="F908" s="1"/>
      <c r="G908" s="714"/>
      <c r="H908" s="110"/>
      <c r="I908" s="110"/>
      <c r="J908" s="714"/>
      <c r="K908" s="1"/>
      <c r="L908" s="1"/>
      <c r="M908" s="1"/>
      <c r="N908" s="1"/>
      <c r="O908" s="1"/>
      <c r="P908" s="1"/>
      <c r="Q908" s="1"/>
      <c r="R908" s="1"/>
      <c r="S908" s="1"/>
      <c r="T908" s="1"/>
      <c r="U908" s="1"/>
      <c r="V908" s="1"/>
      <c r="W908" s="1"/>
      <c r="X908" s="1"/>
      <c r="Y908" s="1"/>
      <c r="Z908" s="1"/>
    </row>
    <row r="909" spans="1:26">
      <c r="A909" s="110"/>
      <c r="B909" s="1"/>
      <c r="C909" s="1"/>
      <c r="D909" s="429"/>
      <c r="E909" s="699"/>
      <c r="F909" s="1"/>
      <c r="G909" s="714"/>
      <c r="H909" s="110"/>
      <c r="I909" s="110"/>
      <c r="J909" s="714"/>
      <c r="K909" s="1"/>
      <c r="L909" s="1"/>
      <c r="M909" s="1"/>
      <c r="N909" s="1"/>
      <c r="O909" s="1"/>
      <c r="P909" s="1"/>
      <c r="Q909" s="1"/>
      <c r="R909" s="1"/>
      <c r="S909" s="1"/>
      <c r="T909" s="1"/>
      <c r="U909" s="1"/>
      <c r="V909" s="1"/>
      <c r="W909" s="1"/>
      <c r="X909" s="1"/>
      <c r="Y909" s="1"/>
      <c r="Z909" s="1"/>
    </row>
    <row r="910" spans="1:26">
      <c r="A910" s="110"/>
      <c r="B910" s="1"/>
      <c r="C910" s="1"/>
      <c r="D910" s="429"/>
      <c r="E910" s="699"/>
      <c r="F910" s="1"/>
      <c r="G910" s="714"/>
      <c r="H910" s="110"/>
      <c r="I910" s="110"/>
      <c r="J910" s="714"/>
      <c r="K910" s="1"/>
      <c r="L910" s="1"/>
      <c r="M910" s="1"/>
      <c r="N910" s="1"/>
      <c r="O910" s="1"/>
      <c r="P910" s="1"/>
      <c r="Q910" s="1"/>
      <c r="R910" s="1"/>
      <c r="S910" s="1"/>
      <c r="T910" s="1"/>
      <c r="U910" s="1"/>
      <c r="V910" s="1"/>
      <c r="W910" s="1"/>
      <c r="X910" s="1"/>
      <c r="Y910" s="1"/>
      <c r="Z910" s="1"/>
    </row>
    <row r="911" spans="1:26">
      <c r="A911" s="110"/>
      <c r="B911" s="1"/>
      <c r="C911" s="1"/>
      <c r="D911" s="429"/>
      <c r="E911" s="699"/>
      <c r="F911" s="1"/>
      <c r="G911" s="714"/>
      <c r="H911" s="110"/>
      <c r="I911" s="110"/>
      <c r="J911" s="714"/>
      <c r="K911" s="1"/>
      <c r="L911" s="1"/>
      <c r="M911" s="1"/>
      <c r="N911" s="1"/>
      <c r="O911" s="1"/>
      <c r="P911" s="1"/>
      <c r="Q911" s="1"/>
      <c r="R911" s="1"/>
      <c r="S911" s="1"/>
      <c r="T911" s="1"/>
      <c r="U911" s="1"/>
      <c r="V911" s="1"/>
      <c r="W911" s="1"/>
      <c r="X911" s="1"/>
      <c r="Y911" s="1"/>
      <c r="Z911" s="1"/>
    </row>
    <row r="912" spans="1:26">
      <c r="A912" s="110"/>
      <c r="B912" s="1"/>
      <c r="C912" s="1"/>
      <c r="D912" s="429"/>
      <c r="E912" s="699"/>
      <c r="F912" s="1"/>
      <c r="G912" s="714"/>
      <c r="H912" s="110"/>
      <c r="I912" s="110"/>
      <c r="J912" s="714"/>
      <c r="K912" s="1"/>
      <c r="L912" s="1"/>
      <c r="M912" s="1"/>
      <c r="N912" s="1"/>
      <c r="O912" s="1"/>
      <c r="P912" s="1"/>
      <c r="Q912" s="1"/>
      <c r="R912" s="1"/>
      <c r="S912" s="1"/>
      <c r="T912" s="1"/>
      <c r="U912" s="1"/>
      <c r="V912" s="1"/>
      <c r="W912" s="1"/>
      <c r="X912" s="1"/>
      <c r="Y912" s="1"/>
      <c r="Z912" s="1"/>
    </row>
    <row r="913" spans="1:26">
      <c r="A913" s="110"/>
      <c r="B913" s="1"/>
      <c r="C913" s="1"/>
      <c r="D913" s="429"/>
      <c r="E913" s="699"/>
      <c r="F913" s="1"/>
      <c r="G913" s="714"/>
      <c r="H913" s="110"/>
      <c r="I913" s="110"/>
      <c r="J913" s="714"/>
      <c r="K913" s="1"/>
      <c r="L913" s="1"/>
      <c r="M913" s="1"/>
      <c r="N913" s="1"/>
      <c r="O913" s="1"/>
      <c r="P913" s="1"/>
      <c r="Q913" s="1"/>
      <c r="R913" s="1"/>
      <c r="S913" s="1"/>
      <c r="T913" s="1"/>
      <c r="U913" s="1"/>
      <c r="V913" s="1"/>
      <c r="W913" s="1"/>
      <c r="X913" s="1"/>
      <c r="Y913" s="1"/>
      <c r="Z913" s="1"/>
    </row>
    <row r="914" spans="1:26">
      <c r="A914" s="110"/>
      <c r="B914" s="1"/>
      <c r="C914" s="1"/>
      <c r="D914" s="429"/>
      <c r="E914" s="699"/>
      <c r="F914" s="1"/>
      <c r="G914" s="714"/>
      <c r="H914" s="110"/>
      <c r="I914" s="110"/>
      <c r="J914" s="714"/>
      <c r="K914" s="1"/>
      <c r="L914" s="1"/>
      <c r="M914" s="1"/>
      <c r="N914" s="1"/>
      <c r="O914" s="1"/>
      <c r="P914" s="1"/>
      <c r="Q914" s="1"/>
      <c r="R914" s="1"/>
      <c r="S914" s="1"/>
      <c r="T914" s="1"/>
      <c r="U914" s="1"/>
      <c r="V914" s="1"/>
      <c r="W914" s="1"/>
      <c r="X914" s="1"/>
      <c r="Y914" s="1"/>
      <c r="Z914" s="1"/>
    </row>
    <row r="915" spans="1:26">
      <c r="A915" s="110"/>
      <c r="B915" s="1"/>
      <c r="C915" s="1"/>
      <c r="D915" s="429"/>
      <c r="E915" s="699"/>
      <c r="F915" s="1"/>
      <c r="G915" s="714"/>
      <c r="H915" s="110"/>
      <c r="I915" s="110"/>
      <c r="J915" s="714"/>
      <c r="K915" s="1"/>
      <c r="L915" s="1"/>
      <c r="M915" s="1"/>
      <c r="N915" s="1"/>
      <c r="O915" s="1"/>
      <c r="P915" s="1"/>
      <c r="Q915" s="1"/>
      <c r="R915" s="1"/>
      <c r="S915" s="1"/>
      <c r="T915" s="1"/>
      <c r="U915" s="1"/>
      <c r="V915" s="1"/>
      <c r="W915" s="1"/>
      <c r="X915" s="1"/>
      <c r="Y915" s="1"/>
      <c r="Z915" s="1"/>
    </row>
    <row r="916" spans="1:26">
      <c r="A916" s="110"/>
      <c r="B916" s="1"/>
      <c r="C916" s="1"/>
      <c r="D916" s="429"/>
      <c r="E916" s="699"/>
      <c r="F916" s="1"/>
      <c r="G916" s="714"/>
      <c r="H916" s="110"/>
      <c r="I916" s="110"/>
      <c r="J916" s="714"/>
      <c r="K916" s="1"/>
      <c r="L916" s="1"/>
      <c r="M916" s="1"/>
      <c r="N916" s="1"/>
      <c r="O916" s="1"/>
      <c r="P916" s="1"/>
      <c r="Q916" s="1"/>
      <c r="R916" s="1"/>
      <c r="S916" s="1"/>
      <c r="T916" s="1"/>
      <c r="U916" s="1"/>
      <c r="V916" s="1"/>
      <c r="W916" s="1"/>
      <c r="X916" s="1"/>
      <c r="Y916" s="1"/>
      <c r="Z916" s="1"/>
    </row>
    <row r="917" spans="1:26">
      <c r="A917" s="110"/>
      <c r="B917" s="1"/>
      <c r="C917" s="1"/>
      <c r="D917" s="429"/>
      <c r="E917" s="699"/>
      <c r="F917" s="1"/>
      <c r="G917" s="714"/>
      <c r="H917" s="110"/>
      <c r="I917" s="110"/>
      <c r="J917" s="714"/>
      <c r="K917" s="1"/>
      <c r="L917" s="1"/>
      <c r="M917" s="1"/>
      <c r="N917" s="1"/>
      <c r="O917" s="1"/>
      <c r="P917" s="1"/>
      <c r="Q917" s="1"/>
      <c r="R917" s="1"/>
      <c r="S917" s="1"/>
      <c r="T917" s="1"/>
      <c r="U917" s="1"/>
      <c r="V917" s="1"/>
      <c r="W917" s="1"/>
      <c r="X917" s="1"/>
      <c r="Y917" s="1"/>
      <c r="Z917" s="1"/>
    </row>
    <row r="918" spans="1:26">
      <c r="A918" s="110"/>
      <c r="B918" s="1"/>
      <c r="C918" s="1"/>
      <c r="D918" s="429"/>
      <c r="E918" s="699"/>
      <c r="F918" s="1"/>
      <c r="G918" s="714"/>
      <c r="H918" s="110"/>
      <c r="I918" s="110"/>
      <c r="J918" s="714"/>
      <c r="K918" s="1"/>
      <c r="L918" s="1"/>
      <c r="M918" s="1"/>
      <c r="N918" s="1"/>
      <c r="O918" s="1"/>
      <c r="P918" s="1"/>
      <c r="Q918" s="1"/>
      <c r="R918" s="1"/>
      <c r="S918" s="1"/>
      <c r="T918" s="1"/>
      <c r="U918" s="1"/>
      <c r="V918" s="1"/>
      <c r="W918" s="1"/>
      <c r="X918" s="1"/>
      <c r="Y918" s="1"/>
      <c r="Z918" s="1"/>
    </row>
    <row r="919" spans="1:26">
      <c r="A919" s="110"/>
      <c r="B919" s="1"/>
      <c r="C919" s="1"/>
      <c r="D919" s="429"/>
      <c r="E919" s="699"/>
      <c r="F919" s="1"/>
      <c r="G919" s="714"/>
      <c r="H919" s="110"/>
      <c r="I919" s="110"/>
      <c r="J919" s="714"/>
      <c r="K919" s="1"/>
      <c r="L919" s="1"/>
      <c r="M919" s="1"/>
      <c r="N919" s="1"/>
      <c r="O919" s="1"/>
      <c r="P919" s="1"/>
      <c r="Q919" s="1"/>
      <c r="R919" s="1"/>
      <c r="S919" s="1"/>
      <c r="T919" s="1"/>
      <c r="U919" s="1"/>
      <c r="V919" s="1"/>
      <c r="W919" s="1"/>
      <c r="X919" s="1"/>
      <c r="Y919" s="1"/>
      <c r="Z919" s="1"/>
    </row>
    <row r="920" spans="1:26">
      <c r="A920" s="110"/>
      <c r="B920" s="1"/>
      <c r="C920" s="1"/>
      <c r="D920" s="429"/>
      <c r="E920" s="699"/>
      <c r="F920" s="1"/>
      <c r="G920" s="714"/>
      <c r="H920" s="110"/>
      <c r="I920" s="110"/>
      <c r="J920" s="714"/>
      <c r="K920" s="1"/>
      <c r="L920" s="1"/>
      <c r="M920" s="1"/>
      <c r="N920" s="1"/>
      <c r="O920" s="1"/>
      <c r="P920" s="1"/>
      <c r="Q920" s="1"/>
      <c r="R920" s="1"/>
      <c r="S920" s="1"/>
      <c r="T920" s="1"/>
      <c r="U920" s="1"/>
      <c r="V920" s="1"/>
      <c r="W920" s="1"/>
      <c r="X920" s="1"/>
      <c r="Y920" s="1"/>
      <c r="Z920" s="1"/>
    </row>
    <row r="921" spans="1:26">
      <c r="A921" s="110"/>
      <c r="B921" s="1"/>
      <c r="C921" s="1"/>
      <c r="D921" s="429"/>
      <c r="E921" s="699"/>
      <c r="F921" s="1"/>
      <c r="G921" s="714"/>
      <c r="H921" s="110"/>
      <c r="I921" s="110"/>
      <c r="J921" s="714"/>
      <c r="K921" s="1"/>
      <c r="L921" s="1"/>
      <c r="M921" s="1"/>
      <c r="N921" s="1"/>
      <c r="O921" s="1"/>
      <c r="P921" s="1"/>
      <c r="Q921" s="1"/>
      <c r="R921" s="1"/>
      <c r="S921" s="1"/>
      <c r="T921" s="1"/>
      <c r="U921" s="1"/>
      <c r="V921" s="1"/>
      <c r="W921" s="1"/>
      <c r="X921" s="1"/>
      <c r="Y921" s="1"/>
      <c r="Z921" s="1"/>
    </row>
    <row r="922" spans="1:26">
      <c r="A922" s="110"/>
      <c r="B922" s="1"/>
      <c r="C922" s="1"/>
      <c r="D922" s="429"/>
      <c r="E922" s="699"/>
      <c r="F922" s="1"/>
      <c r="G922" s="714"/>
      <c r="H922" s="110"/>
      <c r="I922" s="110"/>
      <c r="J922" s="714"/>
      <c r="K922" s="1"/>
      <c r="L922" s="1"/>
      <c r="M922" s="1"/>
      <c r="N922" s="1"/>
      <c r="O922" s="1"/>
      <c r="P922" s="1"/>
      <c r="Q922" s="1"/>
      <c r="R922" s="1"/>
      <c r="S922" s="1"/>
      <c r="T922" s="1"/>
      <c r="U922" s="1"/>
      <c r="V922" s="1"/>
      <c r="W922" s="1"/>
      <c r="X922" s="1"/>
      <c r="Y922" s="1"/>
      <c r="Z922" s="1"/>
    </row>
    <row r="923" spans="1:26">
      <c r="A923" s="110"/>
      <c r="B923" s="1"/>
      <c r="C923" s="1"/>
      <c r="D923" s="429"/>
      <c r="E923" s="699"/>
      <c r="F923" s="1"/>
      <c r="G923" s="714"/>
      <c r="H923" s="110"/>
      <c r="I923" s="110"/>
      <c r="J923" s="714"/>
      <c r="K923" s="1"/>
      <c r="L923" s="1"/>
      <c r="M923" s="1"/>
      <c r="N923" s="1"/>
      <c r="O923" s="1"/>
      <c r="P923" s="1"/>
      <c r="Q923" s="1"/>
      <c r="R923" s="1"/>
      <c r="S923" s="1"/>
      <c r="T923" s="1"/>
      <c r="U923" s="1"/>
      <c r="V923" s="1"/>
      <c r="W923" s="1"/>
      <c r="X923" s="1"/>
      <c r="Y923" s="1"/>
      <c r="Z923" s="1"/>
    </row>
    <row r="924" spans="1:26">
      <c r="A924" s="110"/>
      <c r="B924" s="1"/>
      <c r="C924" s="1"/>
      <c r="D924" s="429"/>
      <c r="E924" s="699"/>
      <c r="F924" s="1"/>
      <c r="G924" s="714"/>
      <c r="H924" s="110"/>
      <c r="I924" s="110"/>
      <c r="J924" s="714"/>
      <c r="K924" s="1"/>
      <c r="L924" s="1"/>
      <c r="M924" s="1"/>
      <c r="N924" s="1"/>
      <c r="O924" s="1"/>
      <c r="P924" s="1"/>
      <c r="Q924" s="1"/>
      <c r="R924" s="1"/>
      <c r="S924" s="1"/>
      <c r="T924" s="1"/>
      <c r="U924" s="1"/>
      <c r="V924" s="1"/>
      <c r="W924" s="1"/>
      <c r="X924" s="1"/>
      <c r="Y924" s="1"/>
      <c r="Z924" s="1"/>
    </row>
    <row r="925" spans="1:26">
      <c r="A925" s="110"/>
      <c r="B925" s="1"/>
      <c r="C925" s="1"/>
      <c r="D925" s="429"/>
      <c r="E925" s="699"/>
      <c r="F925" s="1"/>
      <c r="G925" s="714"/>
      <c r="H925" s="110"/>
      <c r="I925" s="110"/>
      <c r="J925" s="714"/>
      <c r="K925" s="1"/>
      <c r="L925" s="1"/>
      <c r="M925" s="1"/>
      <c r="N925" s="1"/>
      <c r="O925" s="1"/>
      <c r="P925" s="1"/>
      <c r="Q925" s="1"/>
      <c r="R925" s="1"/>
      <c r="S925" s="1"/>
      <c r="T925" s="1"/>
      <c r="U925" s="1"/>
      <c r="V925" s="1"/>
      <c r="W925" s="1"/>
      <c r="X925" s="1"/>
      <c r="Y925" s="1"/>
      <c r="Z925" s="1"/>
    </row>
    <row r="926" spans="1:26">
      <c r="A926" s="110"/>
      <c r="B926" s="1"/>
      <c r="C926" s="1"/>
      <c r="D926" s="429"/>
      <c r="E926" s="699"/>
      <c r="F926" s="1"/>
      <c r="G926" s="714"/>
      <c r="H926" s="110"/>
      <c r="I926" s="110"/>
      <c r="J926" s="714"/>
      <c r="K926" s="1"/>
      <c r="L926" s="1"/>
      <c r="M926" s="1"/>
      <c r="N926" s="1"/>
      <c r="O926" s="1"/>
      <c r="P926" s="1"/>
      <c r="Q926" s="1"/>
      <c r="R926" s="1"/>
      <c r="S926" s="1"/>
      <c r="T926" s="1"/>
      <c r="U926" s="1"/>
      <c r="V926" s="1"/>
      <c r="W926" s="1"/>
      <c r="X926" s="1"/>
      <c r="Y926" s="1"/>
      <c r="Z926" s="1"/>
    </row>
    <row r="927" spans="1:26">
      <c r="A927" s="110"/>
      <c r="B927" s="1"/>
      <c r="C927" s="1"/>
      <c r="D927" s="429"/>
      <c r="E927" s="699"/>
      <c r="F927" s="1"/>
      <c r="G927" s="714"/>
      <c r="H927" s="110"/>
      <c r="I927" s="110"/>
      <c r="J927" s="714"/>
      <c r="K927" s="1"/>
      <c r="L927" s="1"/>
      <c r="M927" s="1"/>
      <c r="N927" s="1"/>
      <c r="O927" s="1"/>
      <c r="P927" s="1"/>
      <c r="Q927" s="1"/>
      <c r="R927" s="1"/>
      <c r="S927" s="1"/>
      <c r="T927" s="1"/>
      <c r="U927" s="1"/>
      <c r="V927" s="1"/>
      <c r="W927" s="1"/>
      <c r="X927" s="1"/>
      <c r="Y927" s="1"/>
      <c r="Z927" s="1"/>
    </row>
    <row r="928" spans="1:26">
      <c r="A928" s="110"/>
      <c r="B928" s="1"/>
      <c r="C928" s="1"/>
      <c r="D928" s="429"/>
      <c r="E928" s="699"/>
      <c r="F928" s="1"/>
      <c r="G928" s="714"/>
      <c r="H928" s="110"/>
      <c r="I928" s="110"/>
      <c r="J928" s="714"/>
      <c r="K928" s="1"/>
      <c r="L928" s="1"/>
      <c r="M928" s="1"/>
      <c r="N928" s="1"/>
      <c r="O928" s="1"/>
      <c r="P928" s="1"/>
      <c r="Q928" s="1"/>
      <c r="R928" s="1"/>
      <c r="S928" s="1"/>
      <c r="T928" s="1"/>
      <c r="U928" s="1"/>
      <c r="V928" s="1"/>
      <c r="W928" s="1"/>
      <c r="X928" s="1"/>
      <c r="Y928" s="1"/>
      <c r="Z928" s="1"/>
    </row>
    <row r="929" spans="1:26">
      <c r="A929" s="110"/>
      <c r="B929" s="1"/>
      <c r="C929" s="1"/>
      <c r="D929" s="429"/>
      <c r="E929" s="699"/>
      <c r="F929" s="1"/>
      <c r="G929" s="714"/>
      <c r="H929" s="110"/>
      <c r="I929" s="110"/>
      <c r="J929" s="714"/>
      <c r="K929" s="1"/>
      <c r="L929" s="1"/>
      <c r="M929" s="1"/>
      <c r="N929" s="1"/>
      <c r="O929" s="1"/>
      <c r="P929" s="1"/>
      <c r="Q929" s="1"/>
      <c r="R929" s="1"/>
      <c r="S929" s="1"/>
      <c r="T929" s="1"/>
      <c r="U929" s="1"/>
      <c r="V929" s="1"/>
      <c r="W929" s="1"/>
      <c r="X929" s="1"/>
      <c r="Y929" s="1"/>
      <c r="Z929" s="1"/>
    </row>
    <row r="930" spans="1:26">
      <c r="A930" s="110"/>
      <c r="B930" s="1"/>
      <c r="C930" s="1"/>
      <c r="D930" s="429"/>
      <c r="E930" s="699"/>
      <c r="F930" s="1"/>
      <c r="G930" s="714"/>
      <c r="H930" s="110"/>
      <c r="I930" s="110"/>
      <c r="J930" s="714"/>
      <c r="K930" s="1"/>
      <c r="L930" s="1"/>
      <c r="M930" s="1"/>
      <c r="N930" s="1"/>
      <c r="O930" s="1"/>
      <c r="P930" s="1"/>
      <c r="Q930" s="1"/>
      <c r="R930" s="1"/>
      <c r="S930" s="1"/>
      <c r="T930" s="1"/>
      <c r="U930" s="1"/>
      <c r="V930" s="1"/>
      <c r="W930" s="1"/>
      <c r="X930" s="1"/>
      <c r="Y930" s="1"/>
      <c r="Z930" s="1"/>
    </row>
    <row r="931" spans="1:26">
      <c r="A931" s="110"/>
      <c r="B931" s="1"/>
      <c r="C931" s="1"/>
      <c r="D931" s="429"/>
      <c r="E931" s="699"/>
      <c r="F931" s="1"/>
      <c r="G931" s="714"/>
      <c r="H931" s="110"/>
      <c r="I931" s="110"/>
      <c r="J931" s="714"/>
      <c r="K931" s="1"/>
      <c r="L931" s="1"/>
      <c r="M931" s="1"/>
      <c r="N931" s="1"/>
      <c r="O931" s="1"/>
      <c r="P931" s="1"/>
      <c r="Q931" s="1"/>
      <c r="R931" s="1"/>
      <c r="S931" s="1"/>
      <c r="T931" s="1"/>
      <c r="U931" s="1"/>
      <c r="V931" s="1"/>
      <c r="W931" s="1"/>
      <c r="X931" s="1"/>
      <c r="Y931" s="1"/>
      <c r="Z931" s="1"/>
    </row>
    <row r="932" spans="1:26">
      <c r="A932" s="110"/>
      <c r="B932" s="1"/>
      <c r="C932" s="1"/>
      <c r="D932" s="429"/>
      <c r="E932" s="699"/>
      <c r="F932" s="1"/>
      <c r="G932" s="714"/>
      <c r="H932" s="110"/>
      <c r="I932" s="110"/>
      <c r="J932" s="714"/>
      <c r="K932" s="1"/>
      <c r="L932" s="1"/>
      <c r="M932" s="1"/>
      <c r="N932" s="1"/>
      <c r="O932" s="1"/>
      <c r="P932" s="1"/>
      <c r="Q932" s="1"/>
      <c r="R932" s="1"/>
      <c r="S932" s="1"/>
      <c r="T932" s="1"/>
      <c r="U932" s="1"/>
      <c r="V932" s="1"/>
      <c r="W932" s="1"/>
      <c r="X932" s="1"/>
      <c r="Y932" s="1"/>
      <c r="Z932" s="1"/>
    </row>
    <row r="933" spans="1:26">
      <c r="A933" s="110"/>
      <c r="B933" s="1"/>
      <c r="C933" s="1"/>
      <c r="D933" s="429"/>
      <c r="E933" s="699"/>
      <c r="F933" s="1"/>
      <c r="G933" s="714"/>
      <c r="H933" s="110"/>
      <c r="I933" s="110"/>
      <c r="J933" s="714"/>
      <c r="K933" s="1"/>
      <c r="L933" s="1"/>
      <c r="M933" s="1"/>
      <c r="N933" s="1"/>
      <c r="O933" s="1"/>
      <c r="P933" s="1"/>
      <c r="Q933" s="1"/>
      <c r="R933" s="1"/>
      <c r="S933" s="1"/>
      <c r="T933" s="1"/>
      <c r="U933" s="1"/>
      <c r="V933" s="1"/>
      <c r="W933" s="1"/>
      <c r="X933" s="1"/>
      <c r="Y933" s="1"/>
      <c r="Z933" s="1"/>
    </row>
    <row r="934" spans="1:26">
      <c r="A934" s="110"/>
      <c r="B934" s="1"/>
      <c r="C934" s="1"/>
      <c r="D934" s="429"/>
      <c r="E934" s="699"/>
      <c r="F934" s="1"/>
      <c r="G934" s="714"/>
      <c r="H934" s="110"/>
      <c r="I934" s="110"/>
      <c r="J934" s="714"/>
      <c r="K934" s="1"/>
      <c r="L934" s="1"/>
      <c r="M934" s="1"/>
      <c r="N934" s="1"/>
      <c r="O934" s="1"/>
      <c r="P934" s="1"/>
      <c r="Q934" s="1"/>
      <c r="R934" s="1"/>
      <c r="S934" s="1"/>
      <c r="T934" s="1"/>
      <c r="U934" s="1"/>
      <c r="V934" s="1"/>
      <c r="W934" s="1"/>
      <c r="X934" s="1"/>
      <c r="Y934" s="1"/>
      <c r="Z934" s="1"/>
    </row>
    <row r="935" spans="1:26">
      <c r="A935" s="110"/>
      <c r="B935" s="1"/>
      <c r="C935" s="1"/>
      <c r="D935" s="429"/>
      <c r="E935" s="699"/>
      <c r="F935" s="1"/>
      <c r="G935" s="714"/>
      <c r="H935" s="110"/>
      <c r="I935" s="110"/>
      <c r="J935" s="714"/>
      <c r="K935" s="1"/>
      <c r="L935" s="1"/>
      <c r="M935" s="1"/>
      <c r="N935" s="1"/>
      <c r="O935" s="1"/>
      <c r="P935" s="1"/>
      <c r="Q935" s="1"/>
      <c r="R935" s="1"/>
      <c r="S935" s="1"/>
      <c r="T935" s="1"/>
      <c r="U935" s="1"/>
      <c r="V935" s="1"/>
      <c r="W935" s="1"/>
      <c r="X935" s="1"/>
      <c r="Y935" s="1"/>
      <c r="Z935" s="1"/>
    </row>
    <row r="936" spans="1:26">
      <c r="A936" s="110"/>
      <c r="B936" s="1"/>
      <c r="C936" s="1"/>
      <c r="D936" s="429"/>
      <c r="E936" s="699"/>
      <c r="F936" s="1"/>
      <c r="G936" s="714"/>
      <c r="H936" s="110"/>
      <c r="I936" s="110"/>
      <c r="J936" s="714"/>
      <c r="K936" s="1"/>
      <c r="L936" s="1"/>
      <c r="M936" s="1"/>
      <c r="N936" s="1"/>
      <c r="O936" s="1"/>
      <c r="P936" s="1"/>
      <c r="Q936" s="1"/>
      <c r="R936" s="1"/>
      <c r="S936" s="1"/>
      <c r="T936" s="1"/>
      <c r="U936" s="1"/>
      <c r="V936" s="1"/>
      <c r="W936" s="1"/>
      <c r="X936" s="1"/>
      <c r="Y936" s="1"/>
      <c r="Z936" s="1"/>
    </row>
    <row r="937" spans="1:26">
      <c r="A937" s="110"/>
      <c r="B937" s="1"/>
      <c r="C937" s="1"/>
      <c r="D937" s="429"/>
      <c r="E937" s="699"/>
      <c r="F937" s="1"/>
      <c r="G937" s="714"/>
      <c r="H937" s="110"/>
      <c r="I937" s="110"/>
      <c r="J937" s="714"/>
      <c r="K937" s="1"/>
      <c r="L937" s="1"/>
      <c r="M937" s="1"/>
      <c r="N937" s="1"/>
      <c r="O937" s="1"/>
      <c r="P937" s="1"/>
      <c r="Q937" s="1"/>
      <c r="R937" s="1"/>
      <c r="S937" s="1"/>
      <c r="T937" s="1"/>
      <c r="U937" s="1"/>
      <c r="V937" s="1"/>
      <c r="W937" s="1"/>
      <c r="X937" s="1"/>
      <c r="Y937" s="1"/>
      <c r="Z937" s="1"/>
    </row>
    <row r="938" spans="1:26">
      <c r="A938" s="110"/>
      <c r="B938" s="1"/>
      <c r="C938" s="1"/>
      <c r="D938" s="429"/>
      <c r="E938" s="699"/>
      <c r="F938" s="1"/>
      <c r="G938" s="714"/>
      <c r="H938" s="110"/>
      <c r="I938" s="110"/>
      <c r="J938" s="714"/>
      <c r="K938" s="1"/>
      <c r="L938" s="1"/>
      <c r="M938" s="1"/>
      <c r="N938" s="1"/>
      <c r="O938" s="1"/>
      <c r="P938" s="1"/>
      <c r="Q938" s="1"/>
      <c r="R938" s="1"/>
      <c r="S938" s="1"/>
      <c r="T938" s="1"/>
      <c r="U938" s="1"/>
      <c r="V938" s="1"/>
      <c r="W938" s="1"/>
      <c r="X938" s="1"/>
      <c r="Y938" s="1"/>
      <c r="Z938" s="1"/>
    </row>
    <row r="939" spans="1:26">
      <c r="A939" s="110"/>
      <c r="B939" s="1"/>
      <c r="C939" s="1"/>
      <c r="D939" s="429"/>
      <c r="E939" s="699"/>
      <c r="F939" s="1"/>
      <c r="G939" s="714"/>
      <c r="H939" s="110"/>
      <c r="I939" s="110"/>
      <c r="J939" s="714"/>
      <c r="K939" s="1"/>
      <c r="L939" s="1"/>
      <c r="M939" s="1"/>
      <c r="N939" s="1"/>
      <c r="O939" s="1"/>
      <c r="P939" s="1"/>
      <c r="Q939" s="1"/>
      <c r="R939" s="1"/>
      <c r="S939" s="1"/>
      <c r="T939" s="1"/>
      <c r="U939" s="1"/>
      <c r="V939" s="1"/>
      <c r="W939" s="1"/>
      <c r="X939" s="1"/>
      <c r="Y939" s="1"/>
      <c r="Z939" s="1"/>
    </row>
    <row r="940" spans="1:26">
      <c r="A940" s="110"/>
      <c r="B940" s="1"/>
      <c r="C940" s="1"/>
      <c r="D940" s="429"/>
      <c r="E940" s="699"/>
      <c r="F940" s="1"/>
      <c r="G940" s="714"/>
      <c r="H940" s="110"/>
      <c r="I940" s="110"/>
      <c r="J940" s="714"/>
      <c r="K940" s="1"/>
      <c r="L940" s="1"/>
      <c r="M940" s="1"/>
      <c r="N940" s="1"/>
      <c r="O940" s="1"/>
      <c r="P940" s="1"/>
      <c r="Q940" s="1"/>
      <c r="R940" s="1"/>
      <c r="S940" s="1"/>
      <c r="T940" s="1"/>
      <c r="U940" s="1"/>
      <c r="V940" s="1"/>
      <c r="W940" s="1"/>
      <c r="X940" s="1"/>
      <c r="Y940" s="1"/>
      <c r="Z940" s="1"/>
    </row>
    <row r="941" spans="1:26">
      <c r="A941" s="110"/>
      <c r="B941" s="1"/>
      <c r="C941" s="1"/>
      <c r="D941" s="429"/>
      <c r="E941" s="699"/>
      <c r="F941" s="1"/>
      <c r="G941" s="714"/>
      <c r="H941" s="110"/>
      <c r="I941" s="110"/>
      <c r="J941" s="714"/>
      <c r="K941" s="1"/>
      <c r="L941" s="1"/>
      <c r="M941" s="1"/>
      <c r="N941" s="1"/>
      <c r="O941" s="1"/>
      <c r="P941" s="1"/>
      <c r="Q941" s="1"/>
      <c r="R941" s="1"/>
      <c r="S941" s="1"/>
      <c r="T941" s="1"/>
      <c r="U941" s="1"/>
      <c r="V941" s="1"/>
      <c r="W941" s="1"/>
      <c r="X941" s="1"/>
      <c r="Y941" s="1"/>
      <c r="Z941" s="1"/>
    </row>
    <row r="942" spans="1:26">
      <c r="A942" s="110"/>
      <c r="B942" s="1"/>
      <c r="C942" s="1"/>
      <c r="D942" s="429"/>
      <c r="E942" s="699"/>
      <c r="F942" s="1"/>
      <c r="G942" s="714"/>
      <c r="H942" s="110"/>
      <c r="I942" s="110"/>
      <c r="J942" s="714"/>
      <c r="K942" s="1"/>
      <c r="L942" s="1"/>
      <c r="M942" s="1"/>
      <c r="N942" s="1"/>
      <c r="O942" s="1"/>
      <c r="P942" s="1"/>
      <c r="Q942" s="1"/>
      <c r="R942" s="1"/>
      <c r="S942" s="1"/>
      <c r="T942" s="1"/>
      <c r="U942" s="1"/>
      <c r="V942" s="1"/>
      <c r="W942" s="1"/>
      <c r="X942" s="1"/>
      <c r="Y942" s="1"/>
      <c r="Z942" s="1"/>
    </row>
    <row r="943" spans="1:26">
      <c r="A943" s="110"/>
      <c r="B943" s="1"/>
      <c r="C943" s="1"/>
      <c r="D943" s="429"/>
      <c r="E943" s="699"/>
      <c r="F943" s="1"/>
      <c r="G943" s="714"/>
      <c r="H943" s="110"/>
      <c r="I943" s="110"/>
      <c r="J943" s="714"/>
      <c r="K943" s="1"/>
      <c r="L943" s="1"/>
      <c r="M943" s="1"/>
      <c r="N943" s="1"/>
      <c r="O943" s="1"/>
      <c r="P943" s="1"/>
      <c r="Q943" s="1"/>
      <c r="R943" s="1"/>
      <c r="S943" s="1"/>
      <c r="T943" s="1"/>
      <c r="U943" s="1"/>
      <c r="V943" s="1"/>
      <c r="W943" s="1"/>
      <c r="X943" s="1"/>
      <c r="Y943" s="1"/>
      <c r="Z943" s="1"/>
    </row>
    <row r="944" spans="1:26">
      <c r="A944" s="110"/>
      <c r="B944" s="1"/>
      <c r="C944" s="1"/>
      <c r="D944" s="429"/>
      <c r="E944" s="699"/>
      <c r="F944" s="1"/>
      <c r="G944" s="714"/>
      <c r="H944" s="110"/>
      <c r="I944" s="110"/>
      <c r="J944" s="714"/>
      <c r="K944" s="1"/>
      <c r="L944" s="1"/>
      <c r="M944" s="1"/>
      <c r="N944" s="1"/>
      <c r="O944" s="1"/>
      <c r="P944" s="1"/>
      <c r="Q944" s="1"/>
      <c r="R944" s="1"/>
      <c r="S944" s="1"/>
      <c r="T944" s="1"/>
      <c r="U944" s="1"/>
      <c r="V944" s="1"/>
      <c r="W944" s="1"/>
      <c r="X944" s="1"/>
      <c r="Y944" s="1"/>
      <c r="Z944" s="1"/>
    </row>
    <row r="945" spans="1:26">
      <c r="A945" s="110"/>
      <c r="B945" s="1"/>
      <c r="C945" s="1"/>
      <c r="D945" s="429"/>
      <c r="E945" s="699"/>
      <c r="F945" s="1"/>
      <c r="G945" s="714"/>
      <c r="H945" s="110"/>
      <c r="I945" s="110"/>
      <c r="J945" s="714"/>
      <c r="K945" s="1"/>
      <c r="L945" s="1"/>
      <c r="M945" s="1"/>
      <c r="N945" s="1"/>
      <c r="O945" s="1"/>
      <c r="P945" s="1"/>
      <c r="Q945" s="1"/>
      <c r="R945" s="1"/>
      <c r="S945" s="1"/>
      <c r="T945" s="1"/>
      <c r="U945" s="1"/>
      <c r="V945" s="1"/>
      <c r="W945" s="1"/>
      <c r="X945" s="1"/>
      <c r="Y945" s="1"/>
      <c r="Z945" s="1"/>
    </row>
    <row r="946" spans="1:26">
      <c r="A946" s="110"/>
      <c r="B946" s="1"/>
      <c r="C946" s="1"/>
      <c r="D946" s="429"/>
      <c r="E946" s="699"/>
      <c r="F946" s="1"/>
      <c r="G946" s="714"/>
      <c r="H946" s="110"/>
      <c r="I946" s="110"/>
      <c r="J946" s="714"/>
      <c r="K946" s="1"/>
      <c r="L946" s="1"/>
      <c r="M946" s="1"/>
      <c r="N946" s="1"/>
      <c r="O946" s="1"/>
      <c r="P946" s="1"/>
      <c r="Q946" s="1"/>
      <c r="R946" s="1"/>
      <c r="S946" s="1"/>
      <c r="T946" s="1"/>
      <c r="U946" s="1"/>
      <c r="V946" s="1"/>
      <c r="W946" s="1"/>
      <c r="X946" s="1"/>
      <c r="Y946" s="1"/>
      <c r="Z946" s="1"/>
    </row>
    <row r="947" spans="1:26">
      <c r="A947" s="110"/>
      <c r="B947" s="1"/>
      <c r="C947" s="1"/>
      <c r="D947" s="429"/>
      <c r="E947" s="699"/>
      <c r="F947" s="1"/>
      <c r="G947" s="714"/>
      <c r="H947" s="110"/>
      <c r="I947" s="110"/>
      <c r="J947" s="714"/>
      <c r="K947" s="1"/>
      <c r="L947" s="1"/>
      <c r="M947" s="1"/>
      <c r="N947" s="1"/>
      <c r="O947" s="1"/>
      <c r="P947" s="1"/>
      <c r="Q947" s="1"/>
      <c r="R947" s="1"/>
      <c r="S947" s="1"/>
      <c r="T947" s="1"/>
      <c r="U947" s="1"/>
      <c r="V947" s="1"/>
      <c r="W947" s="1"/>
      <c r="X947" s="1"/>
      <c r="Y947" s="1"/>
      <c r="Z947" s="1"/>
    </row>
    <row r="948" spans="1:26">
      <c r="A948" s="110"/>
      <c r="B948" s="1"/>
      <c r="C948" s="1"/>
      <c r="D948" s="429"/>
      <c r="E948" s="699"/>
      <c r="F948" s="1"/>
      <c r="G948" s="714"/>
      <c r="H948" s="110"/>
      <c r="I948" s="110"/>
      <c r="J948" s="714"/>
      <c r="K948" s="1"/>
      <c r="L948" s="1"/>
      <c r="M948" s="1"/>
      <c r="N948" s="1"/>
      <c r="O948" s="1"/>
      <c r="P948" s="1"/>
      <c r="Q948" s="1"/>
      <c r="R948" s="1"/>
      <c r="S948" s="1"/>
      <c r="T948" s="1"/>
      <c r="U948" s="1"/>
      <c r="V948" s="1"/>
      <c r="W948" s="1"/>
      <c r="X948" s="1"/>
      <c r="Y948" s="1"/>
      <c r="Z948" s="1"/>
    </row>
    <row r="949" spans="1:26">
      <c r="A949" s="110"/>
      <c r="B949" s="1"/>
      <c r="C949" s="1"/>
      <c r="D949" s="429"/>
      <c r="E949" s="699"/>
      <c r="F949" s="1"/>
      <c r="G949" s="714"/>
      <c r="H949" s="110"/>
      <c r="I949" s="110"/>
      <c r="J949" s="714"/>
      <c r="K949" s="1"/>
      <c r="L949" s="1"/>
      <c r="M949" s="1"/>
      <c r="N949" s="1"/>
      <c r="O949" s="1"/>
      <c r="P949" s="1"/>
      <c r="Q949" s="1"/>
      <c r="R949" s="1"/>
      <c r="S949" s="1"/>
      <c r="T949" s="1"/>
      <c r="U949" s="1"/>
      <c r="V949" s="1"/>
      <c r="W949" s="1"/>
      <c r="X949" s="1"/>
      <c r="Y949" s="1"/>
      <c r="Z949" s="1"/>
    </row>
    <row r="950" spans="1:26">
      <c r="A950" s="110"/>
      <c r="B950" s="1"/>
      <c r="C950" s="1"/>
      <c r="D950" s="429"/>
      <c r="E950" s="699"/>
      <c r="F950" s="1"/>
      <c r="G950" s="714"/>
      <c r="H950" s="110"/>
      <c r="I950" s="110"/>
      <c r="J950" s="714"/>
      <c r="K950" s="1"/>
      <c r="L950" s="1"/>
      <c r="M950" s="1"/>
      <c r="N950" s="1"/>
      <c r="O950" s="1"/>
      <c r="P950" s="1"/>
      <c r="Q950" s="1"/>
      <c r="R950" s="1"/>
      <c r="S950" s="1"/>
      <c r="T950" s="1"/>
      <c r="U950" s="1"/>
      <c r="V950" s="1"/>
      <c r="W950" s="1"/>
      <c r="X950" s="1"/>
      <c r="Y950" s="1"/>
      <c r="Z950" s="1"/>
    </row>
    <row r="951" spans="1:26">
      <c r="A951" s="110"/>
      <c r="B951" s="1"/>
      <c r="C951" s="1"/>
      <c r="D951" s="429"/>
      <c r="E951" s="699"/>
      <c r="F951" s="1"/>
      <c r="G951" s="714"/>
      <c r="H951" s="110"/>
      <c r="I951" s="110"/>
      <c r="J951" s="714"/>
      <c r="K951" s="1"/>
      <c r="L951" s="1"/>
      <c r="M951" s="1"/>
      <c r="N951" s="1"/>
      <c r="O951" s="1"/>
      <c r="P951" s="1"/>
      <c r="Q951" s="1"/>
      <c r="R951" s="1"/>
      <c r="S951" s="1"/>
      <c r="T951" s="1"/>
      <c r="U951" s="1"/>
      <c r="V951" s="1"/>
      <c r="W951" s="1"/>
      <c r="X951" s="1"/>
      <c r="Y951" s="1"/>
      <c r="Z951" s="1"/>
    </row>
    <row r="952" spans="1:26">
      <c r="A952" s="110"/>
      <c r="B952" s="1"/>
      <c r="C952" s="1"/>
      <c r="D952" s="429"/>
      <c r="E952" s="699"/>
      <c r="F952" s="1"/>
      <c r="G952" s="714"/>
      <c r="H952" s="110"/>
      <c r="I952" s="110"/>
      <c r="J952" s="714"/>
      <c r="K952" s="1"/>
      <c r="L952" s="1"/>
      <c r="M952" s="1"/>
      <c r="N952" s="1"/>
      <c r="O952" s="1"/>
      <c r="P952" s="1"/>
      <c r="Q952" s="1"/>
      <c r="R952" s="1"/>
      <c r="S952" s="1"/>
      <c r="T952" s="1"/>
      <c r="U952" s="1"/>
      <c r="V952" s="1"/>
      <c r="W952" s="1"/>
      <c r="X952" s="1"/>
      <c r="Y952" s="1"/>
      <c r="Z952" s="1"/>
    </row>
    <row r="953" spans="1:26">
      <c r="A953" s="110"/>
      <c r="B953" s="1"/>
      <c r="C953" s="1"/>
      <c r="D953" s="429"/>
      <c r="E953" s="699"/>
      <c r="F953" s="1"/>
      <c r="G953" s="714"/>
      <c r="H953" s="110"/>
      <c r="I953" s="110"/>
      <c r="J953" s="714"/>
      <c r="K953" s="1"/>
      <c r="L953" s="1"/>
      <c r="M953" s="1"/>
      <c r="N953" s="1"/>
      <c r="O953" s="1"/>
      <c r="P953" s="1"/>
      <c r="Q953" s="1"/>
      <c r="R953" s="1"/>
      <c r="S953" s="1"/>
      <c r="T953" s="1"/>
      <c r="U953" s="1"/>
      <c r="V953" s="1"/>
      <c r="W953" s="1"/>
      <c r="X953" s="1"/>
      <c r="Y953" s="1"/>
      <c r="Z953" s="1"/>
    </row>
    <row r="954" spans="1:26">
      <c r="A954" s="110"/>
      <c r="B954" s="1"/>
      <c r="C954" s="1"/>
      <c r="D954" s="429"/>
      <c r="E954" s="699"/>
      <c r="F954" s="1"/>
      <c r="G954" s="714"/>
      <c r="H954" s="110"/>
      <c r="I954" s="110"/>
      <c r="J954" s="714"/>
      <c r="K954" s="1"/>
      <c r="L954" s="1"/>
      <c r="M954" s="1"/>
      <c r="N954" s="1"/>
      <c r="O954" s="1"/>
      <c r="P954" s="1"/>
      <c r="Q954" s="1"/>
      <c r="R954" s="1"/>
      <c r="S954" s="1"/>
      <c r="T954" s="1"/>
      <c r="U954" s="1"/>
      <c r="V954" s="1"/>
      <c r="W954" s="1"/>
      <c r="X954" s="1"/>
      <c r="Y954" s="1"/>
      <c r="Z954" s="1"/>
    </row>
    <row r="955" spans="1:26">
      <c r="A955" s="110"/>
      <c r="B955" s="1"/>
      <c r="C955" s="1"/>
      <c r="D955" s="429"/>
      <c r="E955" s="699"/>
      <c r="F955" s="1"/>
      <c r="G955" s="714"/>
      <c r="H955" s="110"/>
      <c r="I955" s="110"/>
      <c r="J955" s="714"/>
      <c r="K955" s="1"/>
      <c r="L955" s="1"/>
      <c r="M955" s="1"/>
      <c r="N955" s="1"/>
      <c r="O955" s="1"/>
      <c r="P955" s="1"/>
      <c r="Q955" s="1"/>
      <c r="R955" s="1"/>
      <c r="S955" s="1"/>
      <c r="T955" s="1"/>
      <c r="U955" s="1"/>
      <c r="V955" s="1"/>
      <c r="W955" s="1"/>
      <c r="X955" s="1"/>
      <c r="Y955" s="1"/>
      <c r="Z955" s="1"/>
    </row>
    <row r="956" spans="1:26">
      <c r="A956" s="110"/>
      <c r="B956" s="1"/>
      <c r="C956" s="1"/>
      <c r="D956" s="429"/>
      <c r="E956" s="699"/>
      <c r="F956" s="1"/>
      <c r="G956" s="714"/>
      <c r="H956" s="110"/>
      <c r="I956" s="110"/>
      <c r="J956" s="714"/>
      <c r="K956" s="1"/>
      <c r="L956" s="1"/>
      <c r="M956" s="1"/>
      <c r="N956" s="1"/>
      <c r="O956" s="1"/>
      <c r="P956" s="1"/>
      <c r="Q956" s="1"/>
      <c r="R956" s="1"/>
      <c r="S956" s="1"/>
      <c r="T956" s="1"/>
      <c r="U956" s="1"/>
      <c r="V956" s="1"/>
      <c r="W956" s="1"/>
      <c r="X956" s="1"/>
      <c r="Y956" s="1"/>
      <c r="Z956" s="1"/>
    </row>
    <row r="957" spans="1:26">
      <c r="A957" s="110"/>
      <c r="B957" s="1"/>
      <c r="C957" s="1"/>
      <c r="D957" s="429"/>
      <c r="E957" s="699"/>
      <c r="F957" s="1"/>
      <c r="G957" s="714"/>
      <c r="H957" s="110"/>
      <c r="I957" s="110"/>
      <c r="J957" s="714"/>
      <c r="K957" s="1"/>
      <c r="L957" s="1"/>
      <c r="M957" s="1"/>
      <c r="N957" s="1"/>
      <c r="O957" s="1"/>
      <c r="P957" s="1"/>
      <c r="Q957" s="1"/>
      <c r="R957" s="1"/>
      <c r="S957" s="1"/>
      <c r="T957" s="1"/>
      <c r="U957" s="1"/>
      <c r="V957" s="1"/>
      <c r="W957" s="1"/>
      <c r="X957" s="1"/>
      <c r="Y957" s="1"/>
      <c r="Z957" s="1"/>
    </row>
    <row r="958" spans="1:26">
      <c r="A958" s="110"/>
      <c r="B958" s="1"/>
      <c r="C958" s="1"/>
      <c r="D958" s="429"/>
      <c r="E958" s="699"/>
      <c r="F958" s="1"/>
      <c r="G958" s="714"/>
      <c r="H958" s="110"/>
      <c r="I958" s="110"/>
      <c r="J958" s="714"/>
      <c r="K958" s="1"/>
      <c r="L958" s="1"/>
      <c r="M958" s="1"/>
      <c r="N958" s="1"/>
      <c r="O958" s="1"/>
      <c r="P958" s="1"/>
      <c r="Q958" s="1"/>
      <c r="R958" s="1"/>
      <c r="S958" s="1"/>
      <c r="T958" s="1"/>
      <c r="U958" s="1"/>
      <c r="V958" s="1"/>
      <c r="W958" s="1"/>
      <c r="X958" s="1"/>
      <c r="Y958" s="1"/>
      <c r="Z958" s="1"/>
    </row>
    <row r="959" spans="1:26">
      <c r="A959" s="110"/>
      <c r="B959" s="1"/>
      <c r="C959" s="1"/>
      <c r="D959" s="429"/>
      <c r="E959" s="699"/>
      <c r="F959" s="1"/>
      <c r="G959" s="714"/>
      <c r="H959" s="110"/>
      <c r="I959" s="110"/>
      <c r="J959" s="714"/>
      <c r="K959" s="1"/>
      <c r="L959" s="1"/>
      <c r="M959" s="1"/>
      <c r="N959" s="1"/>
      <c r="O959" s="1"/>
      <c r="P959" s="1"/>
      <c r="Q959" s="1"/>
      <c r="R959" s="1"/>
      <c r="S959" s="1"/>
      <c r="T959" s="1"/>
      <c r="U959" s="1"/>
      <c r="V959" s="1"/>
      <c r="W959" s="1"/>
      <c r="X959" s="1"/>
      <c r="Y959" s="1"/>
      <c r="Z959" s="1"/>
    </row>
    <row r="960" spans="1:26">
      <c r="A960" s="110"/>
      <c r="B960" s="1"/>
      <c r="C960" s="1"/>
      <c r="D960" s="429"/>
      <c r="E960" s="699"/>
      <c r="F960" s="1"/>
      <c r="G960" s="714"/>
      <c r="H960" s="110"/>
      <c r="I960" s="110"/>
      <c r="J960" s="714"/>
      <c r="K960" s="1"/>
      <c r="L960" s="1"/>
      <c r="M960" s="1"/>
      <c r="N960" s="1"/>
      <c r="O960" s="1"/>
      <c r="P960" s="1"/>
      <c r="Q960" s="1"/>
      <c r="R960" s="1"/>
      <c r="S960" s="1"/>
      <c r="T960" s="1"/>
      <c r="U960" s="1"/>
      <c r="V960" s="1"/>
      <c r="W960" s="1"/>
      <c r="X960" s="1"/>
      <c r="Y960" s="1"/>
      <c r="Z960" s="1"/>
    </row>
    <row r="961" spans="1:26">
      <c r="A961" s="110"/>
      <c r="B961" s="1"/>
      <c r="C961" s="1"/>
      <c r="D961" s="429"/>
      <c r="E961" s="699"/>
      <c r="F961" s="1"/>
      <c r="G961" s="714"/>
      <c r="H961" s="110"/>
      <c r="I961" s="110"/>
      <c r="J961" s="714"/>
      <c r="K961" s="1"/>
      <c r="L961" s="1"/>
      <c r="M961" s="1"/>
      <c r="N961" s="1"/>
      <c r="O961" s="1"/>
      <c r="P961" s="1"/>
      <c r="Q961" s="1"/>
      <c r="R961" s="1"/>
      <c r="S961" s="1"/>
      <c r="T961" s="1"/>
      <c r="U961" s="1"/>
      <c r="V961" s="1"/>
      <c r="W961" s="1"/>
      <c r="X961" s="1"/>
      <c r="Y961" s="1"/>
      <c r="Z961" s="1"/>
    </row>
    <row r="962" spans="1:26">
      <c r="A962" s="110"/>
      <c r="B962" s="1"/>
      <c r="C962" s="1"/>
      <c r="D962" s="429"/>
      <c r="E962" s="699"/>
      <c r="F962" s="1"/>
      <c r="G962" s="714"/>
      <c r="H962" s="110"/>
      <c r="I962" s="110"/>
      <c r="J962" s="714"/>
      <c r="K962" s="1"/>
      <c r="L962" s="1"/>
      <c r="M962" s="1"/>
      <c r="N962" s="1"/>
      <c r="O962" s="1"/>
      <c r="P962" s="1"/>
      <c r="Q962" s="1"/>
      <c r="R962" s="1"/>
      <c r="S962" s="1"/>
      <c r="T962" s="1"/>
      <c r="U962" s="1"/>
      <c r="V962" s="1"/>
      <c r="W962" s="1"/>
      <c r="X962" s="1"/>
      <c r="Y962" s="1"/>
      <c r="Z962" s="1"/>
    </row>
    <row r="963" spans="1:26">
      <c r="A963" s="110"/>
      <c r="B963" s="1"/>
      <c r="C963" s="1"/>
      <c r="D963" s="429"/>
      <c r="E963" s="699"/>
      <c r="F963" s="1"/>
      <c r="G963" s="714"/>
      <c r="H963" s="110"/>
      <c r="I963" s="110"/>
      <c r="J963" s="714"/>
      <c r="K963" s="1"/>
      <c r="L963" s="1"/>
      <c r="M963" s="1"/>
      <c r="N963" s="1"/>
      <c r="O963" s="1"/>
      <c r="P963" s="1"/>
      <c r="Q963" s="1"/>
      <c r="R963" s="1"/>
      <c r="S963" s="1"/>
      <c r="T963" s="1"/>
      <c r="U963" s="1"/>
      <c r="V963" s="1"/>
      <c r="W963" s="1"/>
      <c r="X963" s="1"/>
      <c r="Y963" s="1"/>
      <c r="Z963" s="1"/>
    </row>
    <row r="964" spans="1:26">
      <c r="A964" s="110"/>
      <c r="B964" s="1"/>
      <c r="C964" s="1"/>
      <c r="D964" s="429"/>
      <c r="E964" s="699"/>
      <c r="F964" s="1"/>
      <c r="G964" s="714"/>
      <c r="H964" s="110"/>
      <c r="I964" s="110"/>
      <c r="J964" s="714"/>
      <c r="K964" s="1"/>
      <c r="L964" s="1"/>
      <c r="M964" s="1"/>
      <c r="N964" s="1"/>
      <c r="O964" s="1"/>
      <c r="P964" s="1"/>
      <c r="Q964" s="1"/>
      <c r="R964" s="1"/>
      <c r="S964" s="1"/>
      <c r="T964" s="1"/>
      <c r="U964" s="1"/>
      <c r="V964" s="1"/>
      <c r="W964" s="1"/>
      <c r="X964" s="1"/>
      <c r="Y964" s="1"/>
      <c r="Z964" s="1"/>
    </row>
    <row r="965" spans="1:26">
      <c r="A965" s="110"/>
      <c r="B965" s="1"/>
      <c r="C965" s="1"/>
      <c r="D965" s="429"/>
      <c r="E965" s="699"/>
      <c r="F965" s="1"/>
      <c r="G965" s="714"/>
      <c r="H965" s="110"/>
      <c r="I965" s="110"/>
      <c r="J965" s="714"/>
      <c r="K965" s="1"/>
      <c r="L965" s="1"/>
      <c r="M965" s="1"/>
      <c r="N965" s="1"/>
      <c r="O965" s="1"/>
      <c r="P965" s="1"/>
      <c r="Q965" s="1"/>
      <c r="R965" s="1"/>
      <c r="S965" s="1"/>
      <c r="T965" s="1"/>
      <c r="U965" s="1"/>
      <c r="V965" s="1"/>
      <c r="W965" s="1"/>
      <c r="X965" s="1"/>
      <c r="Y965" s="1"/>
      <c r="Z965" s="1"/>
    </row>
    <row r="966" spans="1:26">
      <c r="A966" s="110"/>
      <c r="B966" s="1"/>
      <c r="C966" s="1"/>
      <c r="D966" s="429"/>
      <c r="E966" s="699"/>
      <c r="F966" s="1"/>
      <c r="G966" s="714"/>
      <c r="H966" s="110"/>
      <c r="I966" s="110"/>
      <c r="J966" s="714"/>
      <c r="K966" s="1"/>
      <c r="L966" s="1"/>
      <c r="M966" s="1"/>
      <c r="N966" s="1"/>
      <c r="O966" s="1"/>
      <c r="P966" s="1"/>
      <c r="Q966" s="1"/>
      <c r="R966" s="1"/>
      <c r="S966" s="1"/>
      <c r="T966" s="1"/>
      <c r="U966" s="1"/>
      <c r="V966" s="1"/>
      <c r="W966" s="1"/>
      <c r="X966" s="1"/>
      <c r="Y966" s="1"/>
      <c r="Z966" s="1"/>
    </row>
    <row r="967" spans="1:26">
      <c r="A967" s="110"/>
      <c r="B967" s="1"/>
      <c r="C967" s="1"/>
      <c r="D967" s="429"/>
      <c r="E967" s="699"/>
      <c r="F967" s="1"/>
      <c r="G967" s="714"/>
      <c r="H967" s="110"/>
      <c r="I967" s="110"/>
      <c r="J967" s="714"/>
      <c r="K967" s="1"/>
      <c r="L967" s="1"/>
      <c r="M967" s="1"/>
      <c r="N967" s="1"/>
      <c r="O967" s="1"/>
      <c r="P967" s="1"/>
      <c r="Q967" s="1"/>
      <c r="R967" s="1"/>
      <c r="S967" s="1"/>
      <c r="T967" s="1"/>
      <c r="U967" s="1"/>
      <c r="V967" s="1"/>
      <c r="W967" s="1"/>
      <c r="X967" s="1"/>
      <c r="Y967" s="1"/>
      <c r="Z967" s="1"/>
    </row>
    <row r="968" spans="1:26">
      <c r="A968" s="110"/>
      <c r="B968" s="1"/>
      <c r="C968" s="1"/>
      <c r="D968" s="429"/>
      <c r="E968" s="699"/>
      <c r="F968" s="1"/>
      <c r="G968" s="714"/>
      <c r="H968" s="110"/>
      <c r="I968" s="110"/>
      <c r="J968" s="714"/>
      <c r="K968" s="1"/>
      <c r="L968" s="1"/>
      <c r="M968" s="1"/>
      <c r="N968" s="1"/>
      <c r="O968" s="1"/>
      <c r="P968" s="1"/>
      <c r="Q968" s="1"/>
      <c r="R968" s="1"/>
      <c r="S968" s="1"/>
      <c r="T968" s="1"/>
      <c r="U968" s="1"/>
      <c r="V968" s="1"/>
      <c r="W968" s="1"/>
      <c r="X968" s="1"/>
      <c r="Y968" s="1"/>
      <c r="Z968" s="1"/>
    </row>
    <row r="969" spans="1:26">
      <c r="A969" s="110"/>
      <c r="B969" s="1"/>
      <c r="C969" s="1"/>
      <c r="D969" s="429"/>
      <c r="E969" s="699"/>
      <c r="F969" s="1"/>
      <c r="G969" s="714"/>
      <c r="H969" s="110"/>
      <c r="I969" s="110"/>
      <c r="J969" s="714"/>
      <c r="K969" s="1"/>
      <c r="L969" s="1"/>
      <c r="M969" s="1"/>
      <c r="N969" s="1"/>
      <c r="O969" s="1"/>
      <c r="P969" s="1"/>
      <c r="Q969" s="1"/>
      <c r="R969" s="1"/>
      <c r="S969" s="1"/>
      <c r="T969" s="1"/>
      <c r="U969" s="1"/>
      <c r="V969" s="1"/>
      <c r="W969" s="1"/>
      <c r="X969" s="1"/>
      <c r="Y969" s="1"/>
      <c r="Z969" s="1"/>
    </row>
    <row r="970" spans="1:26">
      <c r="A970" s="110"/>
      <c r="B970" s="1"/>
      <c r="C970" s="1"/>
      <c r="D970" s="429"/>
      <c r="E970" s="699"/>
      <c r="F970" s="1"/>
      <c r="G970" s="714"/>
      <c r="H970" s="110"/>
      <c r="I970" s="110"/>
      <c r="J970" s="714"/>
      <c r="K970" s="1"/>
      <c r="L970" s="1"/>
      <c r="M970" s="1"/>
      <c r="N970" s="1"/>
      <c r="O970" s="1"/>
      <c r="P970" s="1"/>
      <c r="Q970" s="1"/>
      <c r="R970" s="1"/>
      <c r="S970" s="1"/>
      <c r="T970" s="1"/>
      <c r="U970" s="1"/>
      <c r="V970" s="1"/>
      <c r="W970" s="1"/>
      <c r="X970" s="1"/>
      <c r="Y970" s="1"/>
      <c r="Z970" s="1"/>
    </row>
    <row r="971" spans="1:26">
      <c r="A971" s="110"/>
      <c r="B971" s="1"/>
      <c r="C971" s="1"/>
      <c r="D971" s="429"/>
      <c r="E971" s="699"/>
      <c r="F971" s="1"/>
      <c r="G971" s="714"/>
      <c r="H971" s="110"/>
      <c r="I971" s="110"/>
      <c r="J971" s="714"/>
      <c r="K971" s="1"/>
      <c r="L971" s="1"/>
      <c r="M971" s="1"/>
      <c r="N971" s="1"/>
      <c r="O971" s="1"/>
      <c r="P971" s="1"/>
      <c r="Q971" s="1"/>
      <c r="R971" s="1"/>
      <c r="S971" s="1"/>
      <c r="T971" s="1"/>
      <c r="U971" s="1"/>
      <c r="V971" s="1"/>
      <c r="W971" s="1"/>
      <c r="X971" s="1"/>
      <c r="Y971" s="1"/>
      <c r="Z971" s="1"/>
    </row>
    <row r="972" spans="1:26">
      <c r="A972" s="110"/>
      <c r="B972" s="1"/>
      <c r="C972" s="1"/>
      <c r="D972" s="429"/>
      <c r="E972" s="699"/>
      <c r="F972" s="1"/>
      <c r="G972" s="714"/>
      <c r="H972" s="110"/>
      <c r="I972" s="110"/>
      <c r="J972" s="714"/>
      <c r="K972" s="1"/>
      <c r="L972" s="1"/>
      <c r="M972" s="1"/>
      <c r="N972" s="1"/>
      <c r="O972" s="1"/>
      <c r="P972" s="1"/>
      <c r="Q972" s="1"/>
      <c r="R972" s="1"/>
      <c r="S972" s="1"/>
      <c r="T972" s="1"/>
      <c r="U972" s="1"/>
      <c r="V972" s="1"/>
      <c r="W972" s="1"/>
      <c r="X972" s="1"/>
      <c r="Y972" s="1"/>
      <c r="Z972" s="1"/>
    </row>
    <row r="973" spans="1:26">
      <c r="A973" s="110"/>
      <c r="B973" s="1"/>
      <c r="C973" s="1"/>
      <c r="D973" s="429"/>
      <c r="E973" s="699"/>
      <c r="F973" s="1"/>
      <c r="G973" s="714"/>
      <c r="H973" s="110"/>
      <c r="I973" s="110"/>
      <c r="J973" s="714"/>
      <c r="K973" s="1"/>
      <c r="L973" s="1"/>
      <c r="M973" s="1"/>
      <c r="N973" s="1"/>
      <c r="O973" s="1"/>
      <c r="P973" s="1"/>
      <c r="Q973" s="1"/>
      <c r="R973" s="1"/>
      <c r="S973" s="1"/>
      <c r="T973" s="1"/>
      <c r="U973" s="1"/>
      <c r="V973" s="1"/>
      <c r="W973" s="1"/>
      <c r="X973" s="1"/>
      <c r="Y973" s="1"/>
      <c r="Z973" s="1"/>
    </row>
    <row r="974" spans="1:26">
      <c r="A974" s="110"/>
      <c r="B974" s="1"/>
      <c r="C974" s="1"/>
      <c r="D974" s="429"/>
      <c r="E974" s="699"/>
      <c r="F974" s="1"/>
      <c r="G974" s="714"/>
      <c r="H974" s="110"/>
      <c r="I974" s="110"/>
      <c r="J974" s="714"/>
      <c r="K974" s="1"/>
      <c r="L974" s="1"/>
      <c r="M974" s="1"/>
      <c r="N974" s="1"/>
      <c r="O974" s="1"/>
      <c r="P974" s="1"/>
      <c r="Q974" s="1"/>
      <c r="R974" s="1"/>
      <c r="S974" s="1"/>
      <c r="T974" s="1"/>
      <c r="U974" s="1"/>
      <c r="V974" s="1"/>
      <c r="W974" s="1"/>
      <c r="X974" s="1"/>
      <c r="Y974" s="1"/>
      <c r="Z974" s="1"/>
    </row>
    <row r="975" spans="1:26">
      <c r="A975" s="110"/>
      <c r="B975" s="1"/>
      <c r="C975" s="1"/>
      <c r="D975" s="429"/>
      <c r="E975" s="699"/>
      <c r="F975" s="1"/>
      <c r="G975" s="714"/>
      <c r="H975" s="110"/>
      <c r="I975" s="110"/>
      <c r="J975" s="714"/>
      <c r="K975" s="1"/>
      <c r="L975" s="1"/>
      <c r="M975" s="1"/>
      <c r="N975" s="1"/>
      <c r="O975" s="1"/>
      <c r="P975" s="1"/>
      <c r="Q975" s="1"/>
      <c r="R975" s="1"/>
      <c r="S975" s="1"/>
      <c r="T975" s="1"/>
      <c r="U975" s="1"/>
      <c r="V975" s="1"/>
      <c r="W975" s="1"/>
      <c r="X975" s="1"/>
      <c r="Y975" s="1"/>
      <c r="Z975" s="1"/>
    </row>
    <row r="976" spans="1:26">
      <c r="A976" s="110"/>
      <c r="B976" s="1"/>
      <c r="C976" s="1"/>
      <c r="D976" s="429"/>
      <c r="E976" s="699"/>
      <c r="F976" s="1"/>
      <c r="G976" s="714"/>
      <c r="H976" s="110"/>
      <c r="I976" s="110"/>
      <c r="J976" s="714"/>
      <c r="K976" s="1"/>
      <c r="L976" s="1"/>
      <c r="M976" s="1"/>
      <c r="N976" s="1"/>
      <c r="O976" s="1"/>
      <c r="P976" s="1"/>
      <c r="Q976" s="1"/>
      <c r="R976" s="1"/>
      <c r="S976" s="1"/>
      <c r="T976" s="1"/>
      <c r="U976" s="1"/>
      <c r="V976" s="1"/>
      <c r="W976" s="1"/>
      <c r="X976" s="1"/>
      <c r="Y976" s="1"/>
      <c r="Z976" s="1"/>
    </row>
    <row r="977" spans="1:26">
      <c r="A977" s="110"/>
      <c r="B977" s="1"/>
      <c r="C977" s="1"/>
      <c r="D977" s="429"/>
      <c r="E977" s="699"/>
      <c r="F977" s="1"/>
      <c r="G977" s="714"/>
      <c r="H977" s="110"/>
      <c r="I977" s="110"/>
      <c r="J977" s="714"/>
      <c r="K977" s="1"/>
      <c r="L977" s="1"/>
      <c r="M977" s="1"/>
      <c r="N977" s="1"/>
      <c r="O977" s="1"/>
      <c r="P977" s="1"/>
      <c r="Q977" s="1"/>
      <c r="R977" s="1"/>
      <c r="S977" s="1"/>
      <c r="T977" s="1"/>
      <c r="U977" s="1"/>
      <c r="V977" s="1"/>
      <c r="W977" s="1"/>
      <c r="X977" s="1"/>
      <c r="Y977" s="1"/>
      <c r="Z977" s="1"/>
    </row>
    <row r="978" spans="1:26">
      <c r="A978" s="110"/>
      <c r="B978" s="1"/>
      <c r="C978" s="1"/>
      <c r="D978" s="429"/>
      <c r="E978" s="699"/>
      <c r="F978" s="1"/>
      <c r="G978" s="714"/>
      <c r="H978" s="110"/>
      <c r="I978" s="110"/>
      <c r="J978" s="714"/>
      <c r="K978" s="1"/>
      <c r="L978" s="1"/>
      <c r="M978" s="1"/>
      <c r="N978" s="1"/>
      <c r="O978" s="1"/>
      <c r="P978" s="1"/>
      <c r="Q978" s="1"/>
      <c r="R978" s="1"/>
      <c r="S978" s="1"/>
      <c r="T978" s="1"/>
      <c r="U978" s="1"/>
      <c r="V978" s="1"/>
      <c r="W978" s="1"/>
      <c r="X978" s="1"/>
      <c r="Y978" s="1"/>
      <c r="Z978" s="1"/>
    </row>
    <row r="979" spans="1:26">
      <c r="A979" s="110"/>
      <c r="B979" s="1"/>
      <c r="C979" s="1"/>
      <c r="D979" s="429"/>
      <c r="E979" s="699"/>
      <c r="F979" s="1"/>
      <c r="G979" s="714"/>
      <c r="H979" s="110"/>
      <c r="I979" s="110"/>
      <c r="J979" s="714"/>
      <c r="K979" s="1"/>
      <c r="L979" s="1"/>
      <c r="M979" s="1"/>
      <c r="N979" s="1"/>
      <c r="O979" s="1"/>
      <c r="P979" s="1"/>
      <c r="Q979" s="1"/>
      <c r="R979" s="1"/>
      <c r="S979" s="1"/>
      <c r="T979" s="1"/>
      <c r="U979" s="1"/>
      <c r="V979" s="1"/>
      <c r="W979" s="1"/>
      <c r="X979" s="1"/>
      <c r="Y979" s="1"/>
      <c r="Z979" s="1"/>
    </row>
    <row r="980" spans="1:26">
      <c r="A980" s="110"/>
      <c r="B980" s="1"/>
      <c r="C980" s="1"/>
      <c r="D980" s="429"/>
      <c r="E980" s="699"/>
      <c r="F980" s="1"/>
      <c r="G980" s="714"/>
      <c r="H980" s="110"/>
      <c r="I980" s="110"/>
      <c r="J980" s="714"/>
      <c r="K980" s="1"/>
      <c r="L980" s="1"/>
      <c r="M980" s="1"/>
      <c r="N980" s="1"/>
      <c r="O980" s="1"/>
      <c r="P980" s="1"/>
      <c r="Q980" s="1"/>
      <c r="R980" s="1"/>
      <c r="S980" s="1"/>
      <c r="T980" s="1"/>
      <c r="U980" s="1"/>
      <c r="V980" s="1"/>
      <c r="W980" s="1"/>
      <c r="X980" s="1"/>
      <c r="Y980" s="1"/>
      <c r="Z980" s="1"/>
    </row>
    <row r="981" spans="1:26">
      <c r="A981" s="110"/>
      <c r="B981" s="1"/>
      <c r="C981" s="1"/>
      <c r="D981" s="429"/>
      <c r="E981" s="699"/>
      <c r="F981" s="1"/>
      <c r="G981" s="714"/>
      <c r="H981" s="110"/>
      <c r="I981" s="110"/>
      <c r="J981" s="714"/>
      <c r="K981" s="1"/>
      <c r="L981" s="1"/>
      <c r="M981" s="1"/>
      <c r="N981" s="1"/>
      <c r="O981" s="1"/>
      <c r="P981" s="1"/>
      <c r="Q981" s="1"/>
      <c r="R981" s="1"/>
      <c r="S981" s="1"/>
      <c r="T981" s="1"/>
      <c r="U981" s="1"/>
      <c r="V981" s="1"/>
      <c r="W981" s="1"/>
      <c r="X981" s="1"/>
      <c r="Y981" s="1"/>
      <c r="Z981" s="1"/>
    </row>
    <row r="982" spans="1:26">
      <c r="A982" s="110"/>
      <c r="B982" s="1"/>
      <c r="C982" s="1"/>
      <c r="D982" s="429"/>
      <c r="E982" s="699"/>
      <c r="F982" s="1"/>
      <c r="G982" s="714"/>
      <c r="H982" s="110"/>
      <c r="I982" s="110"/>
      <c r="J982" s="714"/>
      <c r="K982" s="1"/>
      <c r="L982" s="1"/>
      <c r="M982" s="1"/>
      <c r="N982" s="1"/>
      <c r="O982" s="1"/>
      <c r="P982" s="1"/>
      <c r="Q982" s="1"/>
      <c r="R982" s="1"/>
      <c r="S982" s="1"/>
      <c r="T982" s="1"/>
      <c r="U982" s="1"/>
      <c r="V982" s="1"/>
      <c r="W982" s="1"/>
      <c r="X982" s="1"/>
      <c r="Y982" s="1"/>
      <c r="Z982" s="1"/>
    </row>
    <row r="983" spans="1:26">
      <c r="A983" s="110"/>
      <c r="B983" s="1"/>
      <c r="C983" s="1"/>
      <c r="D983" s="429"/>
      <c r="E983" s="699"/>
      <c r="F983" s="1"/>
      <c r="G983" s="714"/>
      <c r="H983" s="110"/>
      <c r="I983" s="110"/>
      <c r="J983" s="714"/>
      <c r="K983" s="1"/>
      <c r="L983" s="1"/>
      <c r="M983" s="1"/>
      <c r="N983" s="1"/>
      <c r="O983" s="1"/>
      <c r="P983" s="1"/>
      <c r="Q983" s="1"/>
      <c r="R983" s="1"/>
      <c r="S983" s="1"/>
      <c r="T983" s="1"/>
      <c r="U983" s="1"/>
      <c r="V983" s="1"/>
      <c r="W983" s="1"/>
      <c r="X983" s="1"/>
      <c r="Y983" s="1"/>
      <c r="Z983" s="1"/>
    </row>
    <row r="984" spans="1:26">
      <c r="A984" s="110"/>
      <c r="B984" s="1"/>
      <c r="C984" s="1"/>
      <c r="D984" s="429"/>
      <c r="E984" s="699"/>
      <c r="F984" s="1"/>
      <c r="G984" s="714"/>
      <c r="H984" s="110"/>
      <c r="I984" s="110"/>
      <c r="J984" s="714"/>
      <c r="K984" s="1"/>
      <c r="L984" s="1"/>
      <c r="M984" s="1"/>
      <c r="N984" s="1"/>
      <c r="O984" s="1"/>
      <c r="P984" s="1"/>
      <c r="Q984" s="1"/>
      <c r="R984" s="1"/>
      <c r="S984" s="1"/>
      <c r="T984" s="1"/>
      <c r="U984" s="1"/>
      <c r="V984" s="1"/>
      <c r="W984" s="1"/>
      <c r="X984" s="1"/>
      <c r="Y984" s="1"/>
      <c r="Z984" s="1"/>
    </row>
    <row r="985" spans="1:26">
      <c r="A985" s="110"/>
      <c r="B985" s="1"/>
      <c r="C985" s="1"/>
      <c r="D985" s="429"/>
      <c r="E985" s="699"/>
      <c r="F985" s="1"/>
      <c r="G985" s="714"/>
      <c r="H985" s="110"/>
      <c r="I985" s="110"/>
      <c r="J985" s="714"/>
      <c r="K985" s="1"/>
      <c r="L985" s="1"/>
      <c r="M985" s="1"/>
      <c r="N985" s="1"/>
      <c r="O985" s="1"/>
      <c r="P985" s="1"/>
      <c r="Q985" s="1"/>
      <c r="R985" s="1"/>
      <c r="S985" s="1"/>
      <c r="T985" s="1"/>
      <c r="U985" s="1"/>
      <c r="V985" s="1"/>
      <c r="W985" s="1"/>
      <c r="X985" s="1"/>
      <c r="Y985" s="1"/>
      <c r="Z985" s="1"/>
    </row>
    <row r="986" spans="1:26">
      <c r="A986" s="110"/>
      <c r="B986" s="1"/>
      <c r="C986" s="1"/>
      <c r="D986" s="429"/>
      <c r="E986" s="699"/>
      <c r="F986" s="1"/>
      <c r="G986" s="714"/>
      <c r="H986" s="110"/>
      <c r="I986" s="110"/>
      <c r="J986" s="714"/>
      <c r="K986" s="1"/>
      <c r="L986" s="1"/>
      <c r="M986" s="1"/>
      <c r="N986" s="1"/>
      <c r="O986" s="1"/>
      <c r="P986" s="1"/>
      <c r="Q986" s="1"/>
      <c r="R986" s="1"/>
      <c r="S986" s="1"/>
      <c r="T986" s="1"/>
      <c r="U986" s="1"/>
      <c r="V986" s="1"/>
      <c r="W986" s="1"/>
      <c r="X986" s="1"/>
      <c r="Y986" s="1"/>
      <c r="Z986" s="1"/>
    </row>
    <row r="987" spans="1:26">
      <c r="A987" s="110"/>
      <c r="B987" s="1"/>
      <c r="C987" s="1"/>
      <c r="D987" s="429"/>
      <c r="E987" s="699"/>
      <c r="F987" s="1"/>
      <c r="G987" s="714"/>
      <c r="H987" s="110"/>
      <c r="I987" s="110"/>
      <c r="J987" s="714"/>
      <c r="K987" s="1"/>
      <c r="L987" s="1"/>
      <c r="M987" s="1"/>
      <c r="N987" s="1"/>
      <c r="O987" s="1"/>
      <c r="P987" s="1"/>
      <c r="Q987" s="1"/>
      <c r="R987" s="1"/>
      <c r="S987" s="1"/>
      <c r="T987" s="1"/>
      <c r="U987" s="1"/>
      <c r="V987" s="1"/>
      <c r="W987" s="1"/>
      <c r="X987" s="1"/>
      <c r="Y987" s="1"/>
      <c r="Z987" s="1"/>
    </row>
    <row r="988" spans="1:26">
      <c r="A988" s="110"/>
      <c r="B988" s="1"/>
      <c r="C988" s="1"/>
      <c r="D988" s="429"/>
      <c r="E988" s="699"/>
      <c r="F988" s="1"/>
      <c r="G988" s="714"/>
      <c r="H988" s="110"/>
      <c r="I988" s="110"/>
      <c r="J988" s="714"/>
      <c r="K988" s="1"/>
      <c r="L988" s="1"/>
      <c r="M988" s="1"/>
      <c r="N988" s="1"/>
      <c r="O988" s="1"/>
      <c r="P988" s="1"/>
      <c r="Q988" s="1"/>
      <c r="R988" s="1"/>
      <c r="S988" s="1"/>
      <c r="T988" s="1"/>
      <c r="U988" s="1"/>
      <c r="V988" s="1"/>
      <c r="W988" s="1"/>
      <c r="X988" s="1"/>
      <c r="Y988" s="1"/>
      <c r="Z988" s="1"/>
    </row>
    <row r="989" spans="1:26">
      <c r="A989" s="110"/>
      <c r="B989" s="1"/>
      <c r="C989" s="1"/>
      <c r="D989" s="429"/>
      <c r="E989" s="699"/>
      <c r="F989" s="1"/>
      <c r="G989" s="714"/>
      <c r="H989" s="110"/>
      <c r="I989" s="110"/>
      <c r="J989" s="714"/>
      <c r="K989" s="1"/>
      <c r="L989" s="1"/>
      <c r="M989" s="1"/>
      <c r="N989" s="1"/>
      <c r="O989" s="1"/>
      <c r="P989" s="1"/>
      <c r="Q989" s="1"/>
      <c r="R989" s="1"/>
      <c r="S989" s="1"/>
      <c r="T989" s="1"/>
      <c r="U989" s="1"/>
      <c r="V989" s="1"/>
      <c r="W989" s="1"/>
      <c r="X989" s="1"/>
      <c r="Y989" s="1"/>
      <c r="Z989" s="1"/>
    </row>
    <row r="990" spans="1:26">
      <c r="A990" s="110"/>
      <c r="B990" s="1"/>
      <c r="C990" s="1"/>
      <c r="D990" s="429"/>
      <c r="E990" s="699"/>
      <c r="F990" s="1"/>
      <c r="G990" s="714"/>
      <c r="H990" s="110"/>
      <c r="I990" s="110"/>
      <c r="J990" s="714"/>
      <c r="K990" s="1"/>
      <c r="L990" s="1"/>
      <c r="M990" s="1"/>
      <c r="N990" s="1"/>
      <c r="O990" s="1"/>
      <c r="P990" s="1"/>
      <c r="Q990" s="1"/>
      <c r="R990" s="1"/>
      <c r="S990" s="1"/>
      <c r="T990" s="1"/>
      <c r="U990" s="1"/>
      <c r="V990" s="1"/>
      <c r="W990" s="1"/>
      <c r="X990" s="1"/>
      <c r="Y990" s="1"/>
      <c r="Z990" s="1"/>
    </row>
    <row r="991" spans="1:26">
      <c r="A991" s="110"/>
      <c r="B991" s="1"/>
      <c r="C991" s="1"/>
      <c r="D991" s="429"/>
      <c r="E991" s="699"/>
      <c r="F991" s="1"/>
      <c r="G991" s="714"/>
      <c r="H991" s="110"/>
      <c r="I991" s="110"/>
      <c r="J991" s="714"/>
      <c r="K991" s="1"/>
      <c r="L991" s="1"/>
      <c r="M991" s="1"/>
      <c r="N991" s="1"/>
      <c r="O991" s="1"/>
      <c r="P991" s="1"/>
      <c r="Q991" s="1"/>
      <c r="R991" s="1"/>
      <c r="S991" s="1"/>
      <c r="T991" s="1"/>
      <c r="U991" s="1"/>
      <c r="V991" s="1"/>
      <c r="W991" s="1"/>
      <c r="X991" s="1"/>
      <c r="Y991" s="1"/>
      <c r="Z991" s="1"/>
    </row>
    <row r="992" spans="1:26">
      <c r="A992" s="110"/>
      <c r="B992" s="1"/>
      <c r="C992" s="1"/>
      <c r="D992" s="429"/>
      <c r="E992" s="699"/>
      <c r="F992" s="1"/>
      <c r="G992" s="714"/>
      <c r="H992" s="110"/>
      <c r="I992" s="110"/>
      <c r="J992" s="714"/>
      <c r="K992" s="1"/>
      <c r="L992" s="1"/>
      <c r="M992" s="1"/>
      <c r="N992" s="1"/>
      <c r="O992" s="1"/>
      <c r="P992" s="1"/>
      <c r="Q992" s="1"/>
      <c r="R992" s="1"/>
      <c r="S992" s="1"/>
      <c r="T992" s="1"/>
      <c r="U992" s="1"/>
      <c r="V992" s="1"/>
      <c r="W992" s="1"/>
      <c r="X992" s="1"/>
      <c r="Y992" s="1"/>
      <c r="Z992" s="1"/>
    </row>
    <row r="993" spans="1:26">
      <c r="A993" s="110"/>
      <c r="B993" s="1"/>
      <c r="C993" s="1"/>
      <c r="D993" s="429"/>
      <c r="E993" s="699"/>
      <c r="F993" s="1"/>
      <c r="G993" s="714"/>
      <c r="H993" s="110"/>
      <c r="I993" s="110"/>
      <c r="J993" s="714"/>
      <c r="K993" s="1"/>
      <c r="L993" s="1"/>
      <c r="M993" s="1"/>
      <c r="N993" s="1"/>
      <c r="O993" s="1"/>
      <c r="P993" s="1"/>
      <c r="Q993" s="1"/>
      <c r="R993" s="1"/>
      <c r="S993" s="1"/>
      <c r="T993" s="1"/>
      <c r="U993" s="1"/>
      <c r="V993" s="1"/>
      <c r="W993" s="1"/>
      <c r="X993" s="1"/>
      <c r="Y993" s="1"/>
      <c r="Z993" s="1"/>
    </row>
    <row r="994" spans="1:26">
      <c r="A994" s="110"/>
      <c r="B994" s="1"/>
      <c r="C994" s="1"/>
      <c r="D994" s="429"/>
      <c r="E994" s="699"/>
      <c r="F994" s="1"/>
      <c r="G994" s="714"/>
      <c r="H994" s="110"/>
      <c r="I994" s="110"/>
      <c r="J994" s="714"/>
      <c r="K994" s="1"/>
      <c r="L994" s="1"/>
      <c r="M994" s="1"/>
      <c r="N994" s="1"/>
      <c r="O994" s="1"/>
      <c r="P994" s="1"/>
      <c r="Q994" s="1"/>
      <c r="R994" s="1"/>
      <c r="S994" s="1"/>
      <c r="T994" s="1"/>
      <c r="U994" s="1"/>
      <c r="V994" s="1"/>
      <c r="W994" s="1"/>
      <c r="X994" s="1"/>
      <c r="Y994" s="1"/>
      <c r="Z994" s="1"/>
    </row>
    <row r="995" spans="1:26">
      <c r="A995" s="110"/>
      <c r="B995" s="1"/>
      <c r="C995" s="1"/>
      <c r="D995" s="429"/>
      <c r="E995" s="699"/>
      <c r="F995" s="1"/>
      <c r="G995" s="714"/>
      <c r="H995" s="110"/>
      <c r="I995" s="110"/>
      <c r="J995" s="714"/>
      <c r="K995" s="1"/>
      <c r="L995" s="1"/>
      <c r="M995" s="1"/>
      <c r="N995" s="1"/>
      <c r="O995" s="1"/>
      <c r="P995" s="1"/>
      <c r="Q995" s="1"/>
      <c r="R995" s="1"/>
      <c r="S995" s="1"/>
      <c r="T995" s="1"/>
      <c r="U995" s="1"/>
      <c r="V995" s="1"/>
      <c r="W995" s="1"/>
      <c r="X995" s="1"/>
      <c r="Y995" s="1"/>
      <c r="Z995" s="1"/>
    </row>
    <row r="996" spans="1:26">
      <c r="A996" s="110"/>
      <c r="B996" s="1"/>
      <c r="C996" s="1"/>
      <c r="D996" s="429"/>
      <c r="E996" s="699"/>
      <c r="F996" s="1"/>
      <c r="G996" s="714"/>
      <c r="H996" s="110"/>
      <c r="I996" s="110"/>
      <c r="J996" s="714"/>
      <c r="K996" s="1"/>
      <c r="L996" s="1"/>
      <c r="M996" s="1"/>
      <c r="N996" s="1"/>
      <c r="O996" s="1"/>
      <c r="P996" s="1"/>
      <c r="Q996" s="1"/>
      <c r="R996" s="1"/>
      <c r="S996" s="1"/>
      <c r="T996" s="1"/>
      <c r="U996" s="1"/>
      <c r="V996" s="1"/>
      <c r="W996" s="1"/>
      <c r="X996" s="1"/>
      <c r="Y996" s="1"/>
      <c r="Z996" s="1"/>
    </row>
    <row r="997" spans="1:26">
      <c r="A997" s="110"/>
      <c r="B997" s="1"/>
      <c r="C997" s="1"/>
      <c r="D997" s="429"/>
      <c r="E997" s="699"/>
      <c r="F997" s="1"/>
      <c r="G997" s="714"/>
      <c r="H997" s="110"/>
      <c r="I997" s="110"/>
      <c r="J997" s="714"/>
      <c r="K997" s="1"/>
      <c r="L997" s="1"/>
      <c r="M997" s="1"/>
      <c r="N997" s="1"/>
      <c r="O997" s="1"/>
      <c r="P997" s="1"/>
      <c r="Q997" s="1"/>
      <c r="R997" s="1"/>
      <c r="S997" s="1"/>
      <c r="T997" s="1"/>
      <c r="U997" s="1"/>
      <c r="V997" s="1"/>
      <c r="W997" s="1"/>
      <c r="X997" s="1"/>
      <c r="Y997" s="1"/>
      <c r="Z997" s="1"/>
    </row>
    <row r="998" spans="1:26">
      <c r="A998" s="110"/>
      <c r="B998" s="1"/>
      <c r="C998" s="1"/>
      <c r="D998" s="429"/>
      <c r="E998" s="699"/>
      <c r="F998" s="1"/>
      <c r="G998" s="714"/>
      <c r="H998" s="110"/>
      <c r="I998" s="110"/>
      <c r="J998" s="714"/>
      <c r="K998" s="1"/>
      <c r="L998" s="1"/>
      <c r="M998" s="1"/>
      <c r="N998" s="1"/>
      <c r="O998" s="1"/>
      <c r="P998" s="1"/>
      <c r="Q998" s="1"/>
      <c r="R998" s="1"/>
      <c r="S998" s="1"/>
      <c r="T998" s="1"/>
      <c r="U998" s="1"/>
      <c r="V998" s="1"/>
      <c r="W998" s="1"/>
      <c r="X998" s="1"/>
      <c r="Y998" s="1"/>
      <c r="Z998" s="1"/>
    </row>
    <row r="999" spans="1:26">
      <c r="A999" s="110"/>
      <c r="B999" s="1"/>
      <c r="C999" s="1"/>
      <c r="D999" s="429"/>
      <c r="E999" s="699"/>
      <c r="F999" s="1"/>
      <c r="G999" s="714"/>
      <c r="H999" s="110"/>
      <c r="I999" s="110"/>
      <c r="J999" s="714"/>
      <c r="K999" s="1"/>
      <c r="L999" s="1"/>
      <c r="M999" s="1"/>
      <c r="N999" s="1"/>
      <c r="O999" s="1"/>
      <c r="P999" s="1"/>
      <c r="Q999" s="1"/>
      <c r="R999" s="1"/>
      <c r="S999" s="1"/>
      <c r="T999" s="1"/>
      <c r="U999" s="1"/>
      <c r="V999" s="1"/>
      <c r="W999" s="1"/>
      <c r="X999" s="1"/>
      <c r="Y999" s="1"/>
      <c r="Z999" s="1"/>
    </row>
    <row r="1000" spans="1:26">
      <c r="A1000" s="110"/>
      <c r="B1000" s="1"/>
      <c r="C1000" s="1"/>
      <c r="D1000" s="429"/>
      <c r="E1000" s="699"/>
      <c r="F1000" s="1"/>
      <c r="G1000" s="714"/>
      <c r="H1000" s="110"/>
      <c r="I1000" s="110"/>
      <c r="J1000" s="714"/>
      <c r="K1000" s="1"/>
      <c r="L1000" s="1"/>
      <c r="M1000" s="1"/>
      <c r="N1000" s="1"/>
      <c r="O1000" s="1"/>
      <c r="P1000" s="1"/>
      <c r="Q1000" s="1"/>
      <c r="R1000" s="1"/>
      <c r="S1000" s="1"/>
      <c r="T1000" s="1"/>
      <c r="U1000" s="1"/>
      <c r="V1000" s="1"/>
      <c r="W1000" s="1"/>
      <c r="X1000" s="1"/>
      <c r="Y1000" s="1"/>
      <c r="Z1000" s="1"/>
    </row>
    <row r="1001" spans="1:26">
      <c r="A1001" s="110"/>
      <c r="B1001" s="1"/>
      <c r="C1001" s="1"/>
      <c r="D1001" s="429"/>
      <c r="E1001" s="699"/>
      <c r="F1001" s="1"/>
      <c r="G1001" s="714"/>
      <c r="H1001" s="110"/>
      <c r="I1001" s="110"/>
      <c r="J1001" s="714"/>
      <c r="K1001" s="1"/>
      <c r="L1001" s="1"/>
      <c r="M1001" s="1"/>
      <c r="N1001" s="1"/>
      <c r="O1001" s="1"/>
      <c r="P1001" s="1"/>
      <c r="Q1001" s="1"/>
      <c r="R1001" s="1"/>
      <c r="S1001" s="1"/>
      <c r="T1001" s="1"/>
      <c r="U1001" s="1"/>
      <c r="V1001" s="1"/>
      <c r="W1001" s="1"/>
      <c r="X1001" s="1"/>
      <c r="Y1001" s="1"/>
      <c r="Z1001" s="1"/>
    </row>
    <row r="1002" spans="1:26">
      <c r="A1002" s="110"/>
      <c r="B1002" s="1"/>
      <c r="C1002" s="1"/>
      <c r="D1002" s="429"/>
      <c r="E1002" s="699"/>
      <c r="F1002" s="1"/>
      <c r="G1002" s="714"/>
      <c r="H1002" s="110"/>
      <c r="I1002" s="110"/>
      <c r="J1002" s="714"/>
      <c r="K1002" s="1"/>
      <c r="L1002" s="1"/>
      <c r="M1002" s="1"/>
      <c r="N1002" s="1"/>
      <c r="O1002" s="1"/>
      <c r="P1002" s="1"/>
      <c r="Q1002" s="1"/>
      <c r="R1002" s="1"/>
      <c r="S1002" s="1"/>
      <c r="T1002" s="1"/>
      <c r="U1002" s="1"/>
      <c r="V1002" s="1"/>
      <c r="W1002" s="1"/>
      <c r="X1002" s="1"/>
      <c r="Y1002" s="1"/>
      <c r="Z1002" s="1"/>
    </row>
    <row r="1003" spans="1:26">
      <c r="A1003" s="110"/>
      <c r="B1003" s="1"/>
      <c r="C1003" s="1"/>
      <c r="D1003" s="429"/>
      <c r="E1003" s="699"/>
      <c r="F1003" s="1"/>
      <c r="G1003" s="714"/>
      <c r="H1003" s="110"/>
      <c r="I1003" s="110"/>
      <c r="J1003" s="714"/>
      <c r="K1003" s="1"/>
      <c r="L1003" s="1"/>
      <c r="M1003" s="1"/>
      <c r="N1003" s="1"/>
      <c r="O1003" s="1"/>
      <c r="P1003" s="1"/>
      <c r="Q1003" s="1"/>
      <c r="R1003" s="1"/>
      <c r="S1003" s="1"/>
      <c r="T1003" s="1"/>
      <c r="U1003" s="1"/>
      <c r="V1003" s="1"/>
      <c r="W1003" s="1"/>
      <c r="X1003" s="1"/>
      <c r="Y1003" s="1"/>
      <c r="Z1003" s="1"/>
    </row>
    <row r="1004" spans="1:26">
      <c r="A1004" s="110"/>
      <c r="B1004" s="1"/>
      <c r="C1004" s="1"/>
      <c r="D1004" s="429"/>
      <c r="E1004" s="699"/>
      <c r="F1004" s="1"/>
      <c r="G1004" s="714"/>
      <c r="H1004" s="110"/>
      <c r="I1004" s="110"/>
      <c r="J1004" s="714"/>
      <c r="K1004" s="1"/>
      <c r="L1004" s="1"/>
      <c r="M1004" s="1"/>
      <c r="N1004" s="1"/>
      <c r="O1004" s="1"/>
      <c r="P1004" s="1"/>
      <c r="Q1004" s="1"/>
      <c r="R1004" s="1"/>
      <c r="S1004" s="1"/>
      <c r="T1004" s="1"/>
      <c r="U1004" s="1"/>
      <c r="V1004" s="1"/>
      <c r="W1004" s="1"/>
      <c r="X1004" s="1"/>
      <c r="Y1004" s="1"/>
      <c r="Z1004" s="1"/>
    </row>
    <row r="1005" spans="1:26">
      <c r="A1005" s="110"/>
      <c r="B1005" s="1"/>
      <c r="C1005" s="1"/>
      <c r="D1005" s="429"/>
      <c r="E1005" s="699"/>
      <c r="F1005" s="1"/>
      <c r="G1005" s="714"/>
      <c r="H1005" s="110"/>
      <c r="I1005" s="110"/>
      <c r="J1005" s="714"/>
      <c r="K1005" s="1"/>
      <c r="L1005" s="1"/>
      <c r="M1005" s="1"/>
      <c r="N1005" s="1"/>
      <c r="O1005" s="1"/>
      <c r="P1005" s="1"/>
      <c r="Q1005" s="1"/>
      <c r="R1005" s="1"/>
      <c r="S1005" s="1"/>
      <c r="T1005" s="1"/>
      <c r="U1005" s="1"/>
      <c r="V1005" s="1"/>
      <c r="W1005" s="1"/>
      <c r="X1005" s="1"/>
      <c r="Y1005" s="1"/>
      <c r="Z1005" s="1"/>
    </row>
    <row r="1006" spans="1:26">
      <c r="A1006" s="110"/>
      <c r="B1006" s="1"/>
      <c r="C1006" s="1"/>
      <c r="D1006" s="429"/>
      <c r="E1006" s="699"/>
      <c r="F1006" s="1"/>
      <c r="G1006" s="714"/>
      <c r="H1006" s="110"/>
      <c r="I1006" s="110"/>
      <c r="J1006" s="714"/>
      <c r="K1006" s="1"/>
      <c r="L1006" s="1"/>
      <c r="M1006" s="1"/>
      <c r="N1006" s="1"/>
      <c r="O1006" s="1"/>
      <c r="P1006" s="1"/>
      <c r="Q1006" s="1"/>
      <c r="R1006" s="1"/>
      <c r="S1006" s="1"/>
      <c r="T1006" s="1"/>
      <c r="U1006" s="1"/>
      <c r="V1006" s="1"/>
      <c r="W1006" s="1"/>
      <c r="X1006" s="1"/>
      <c r="Y1006" s="1"/>
      <c r="Z1006" s="1"/>
    </row>
    <row r="1007" spans="1:26">
      <c r="A1007" s="110"/>
      <c r="B1007" s="1"/>
      <c r="C1007" s="1"/>
      <c r="D1007" s="429"/>
      <c r="E1007" s="699"/>
      <c r="F1007" s="1"/>
      <c r="G1007" s="714"/>
      <c r="H1007" s="110"/>
      <c r="I1007" s="110"/>
      <c r="J1007" s="714"/>
      <c r="K1007" s="1"/>
      <c r="L1007" s="1"/>
      <c r="M1007" s="1"/>
      <c r="N1007" s="1"/>
      <c r="O1007" s="1"/>
      <c r="P1007" s="1"/>
      <c r="Q1007" s="1"/>
      <c r="R1007" s="1"/>
      <c r="S1007" s="1"/>
      <c r="T1007" s="1"/>
      <c r="U1007" s="1"/>
      <c r="V1007" s="1"/>
      <c r="W1007" s="1"/>
      <c r="X1007" s="1"/>
      <c r="Y1007" s="1"/>
      <c r="Z1007" s="1"/>
    </row>
    <row r="1008" spans="1:26">
      <c r="A1008" s="110"/>
      <c r="B1008" s="1"/>
      <c r="C1008" s="1"/>
      <c r="D1008" s="429"/>
      <c r="E1008" s="699"/>
      <c r="F1008" s="1"/>
      <c r="G1008" s="714"/>
      <c r="H1008" s="110"/>
      <c r="I1008" s="110"/>
      <c r="J1008" s="714"/>
      <c r="K1008" s="1"/>
      <c r="L1008" s="1"/>
      <c r="M1008" s="1"/>
      <c r="N1008" s="1"/>
      <c r="O1008" s="1"/>
      <c r="P1008" s="1"/>
      <c r="Q1008" s="1"/>
      <c r="R1008" s="1"/>
      <c r="S1008" s="1"/>
      <c r="T1008" s="1"/>
      <c r="U1008" s="1"/>
      <c r="V1008" s="1"/>
      <c r="W1008" s="1"/>
      <c r="X1008" s="1"/>
      <c r="Y1008" s="1"/>
      <c r="Z1008" s="1"/>
    </row>
    <row r="1009" spans="1:26">
      <c r="A1009" s="110"/>
      <c r="B1009" s="1"/>
      <c r="C1009" s="1"/>
      <c r="D1009" s="429"/>
      <c r="E1009" s="699"/>
      <c r="F1009" s="1"/>
      <c r="G1009" s="714"/>
      <c r="H1009" s="110"/>
      <c r="I1009" s="110"/>
      <c r="J1009" s="714"/>
      <c r="K1009" s="1"/>
      <c r="L1009" s="1"/>
      <c r="M1009" s="1"/>
      <c r="N1009" s="1"/>
      <c r="O1009" s="1"/>
      <c r="P1009" s="1"/>
      <c r="Q1009" s="1"/>
      <c r="R1009" s="1"/>
      <c r="S1009" s="1"/>
      <c r="T1009" s="1"/>
      <c r="U1009" s="1"/>
      <c r="V1009" s="1"/>
      <c r="W1009" s="1"/>
      <c r="X1009" s="1"/>
      <c r="Y1009" s="1"/>
      <c r="Z1009" s="1"/>
    </row>
    <row r="1010" spans="1:26">
      <c r="A1010" s="110"/>
      <c r="B1010" s="1"/>
      <c r="C1010" s="1"/>
      <c r="D1010" s="429"/>
      <c r="E1010" s="699"/>
      <c r="F1010" s="1"/>
      <c r="G1010" s="714"/>
      <c r="H1010" s="110"/>
      <c r="I1010" s="110"/>
      <c r="J1010" s="714"/>
      <c r="K1010" s="1"/>
      <c r="L1010" s="1"/>
      <c r="M1010" s="1"/>
      <c r="N1010" s="1"/>
      <c r="O1010" s="1"/>
      <c r="P1010" s="1"/>
      <c r="Q1010" s="1"/>
      <c r="R1010" s="1"/>
      <c r="S1010" s="1"/>
      <c r="T1010" s="1"/>
      <c r="U1010" s="1"/>
      <c r="V1010" s="1"/>
      <c r="W1010" s="1"/>
      <c r="X1010" s="1"/>
      <c r="Y1010" s="1"/>
      <c r="Z1010" s="1"/>
    </row>
    <row r="1011" spans="1:26">
      <c r="A1011" s="110"/>
      <c r="B1011" s="1"/>
      <c r="C1011" s="1"/>
      <c r="D1011" s="429"/>
      <c r="E1011" s="699"/>
      <c r="F1011" s="1"/>
      <c r="G1011" s="714"/>
      <c r="H1011" s="110"/>
      <c r="I1011" s="110"/>
      <c r="J1011" s="714"/>
      <c r="K1011" s="1"/>
      <c r="L1011" s="1"/>
      <c r="M1011" s="1"/>
      <c r="N1011" s="1"/>
      <c r="O1011" s="1"/>
      <c r="P1011" s="1"/>
      <c r="Q1011" s="1"/>
      <c r="R1011" s="1"/>
      <c r="S1011" s="1"/>
      <c r="T1011" s="1"/>
      <c r="U1011" s="1"/>
      <c r="V1011" s="1"/>
      <c r="W1011" s="1"/>
      <c r="X1011" s="1"/>
      <c r="Y1011" s="1"/>
      <c r="Z1011" s="1"/>
    </row>
    <row r="1012" spans="1:26">
      <c r="A1012" s="110"/>
      <c r="B1012" s="1"/>
      <c r="C1012" s="1"/>
      <c r="D1012" s="429"/>
      <c r="E1012" s="699"/>
      <c r="F1012" s="1"/>
      <c r="G1012" s="714"/>
      <c r="H1012" s="110"/>
      <c r="I1012" s="110"/>
      <c r="J1012" s="714"/>
      <c r="K1012" s="1"/>
      <c r="L1012" s="1"/>
      <c r="M1012" s="1"/>
      <c r="N1012" s="1"/>
      <c r="O1012" s="1"/>
      <c r="P1012" s="1"/>
      <c r="Q1012" s="1"/>
      <c r="R1012" s="1"/>
      <c r="S1012" s="1"/>
      <c r="T1012" s="1"/>
      <c r="U1012" s="1"/>
      <c r="V1012" s="1"/>
      <c r="W1012" s="1"/>
      <c r="X1012" s="1"/>
      <c r="Y1012" s="1"/>
      <c r="Z1012" s="1"/>
    </row>
    <row r="1013" spans="1:26">
      <c r="A1013" s="110"/>
      <c r="B1013" s="1"/>
      <c r="C1013" s="1"/>
      <c r="D1013" s="429"/>
      <c r="E1013" s="699"/>
      <c r="F1013" s="1"/>
      <c r="G1013" s="714"/>
      <c r="H1013" s="110"/>
      <c r="I1013" s="110"/>
      <c r="J1013" s="714"/>
      <c r="K1013" s="1"/>
      <c r="L1013" s="1"/>
      <c r="M1013" s="1"/>
      <c r="N1013" s="1"/>
      <c r="O1013" s="1"/>
      <c r="P1013" s="1"/>
      <c r="Q1013" s="1"/>
      <c r="R1013" s="1"/>
      <c r="S1013" s="1"/>
      <c r="T1013" s="1"/>
      <c r="U1013" s="1"/>
      <c r="V1013" s="1"/>
      <c r="W1013" s="1"/>
      <c r="X1013" s="1"/>
      <c r="Y1013" s="1"/>
      <c r="Z1013" s="1"/>
    </row>
    <row r="1014" spans="1:26">
      <c r="A1014" s="110"/>
      <c r="B1014" s="1"/>
      <c r="C1014" s="1"/>
      <c r="D1014" s="429"/>
      <c r="E1014" s="699"/>
      <c r="F1014" s="1"/>
      <c r="G1014" s="714"/>
      <c r="H1014" s="110"/>
      <c r="I1014" s="110"/>
      <c r="J1014" s="714"/>
      <c r="K1014" s="1"/>
      <c r="L1014" s="1"/>
      <c r="M1014" s="1"/>
      <c r="N1014" s="1"/>
      <c r="O1014" s="1"/>
      <c r="P1014" s="1"/>
      <c r="Q1014" s="1"/>
      <c r="R1014" s="1"/>
      <c r="S1014" s="1"/>
      <c r="T1014" s="1"/>
      <c r="U1014" s="1"/>
      <c r="V1014" s="1"/>
      <c r="W1014" s="1"/>
      <c r="X1014" s="1"/>
      <c r="Y1014" s="1"/>
      <c r="Z1014" s="1"/>
    </row>
    <row r="1015" spans="1:26">
      <c r="A1015" s="110"/>
      <c r="B1015" s="1"/>
      <c r="C1015" s="1"/>
      <c r="D1015" s="429"/>
      <c r="E1015" s="699"/>
      <c r="F1015" s="1"/>
      <c r="G1015" s="714"/>
      <c r="H1015" s="110"/>
      <c r="I1015" s="110"/>
      <c r="J1015" s="714"/>
      <c r="K1015" s="1"/>
      <c r="L1015" s="1"/>
      <c r="M1015" s="1"/>
      <c r="N1015" s="1"/>
      <c r="O1015" s="1"/>
      <c r="P1015" s="1"/>
      <c r="Q1015" s="1"/>
      <c r="R1015" s="1"/>
      <c r="S1015" s="1"/>
      <c r="T1015" s="1"/>
      <c r="U1015" s="1"/>
      <c r="V1015" s="1"/>
      <c r="W1015" s="1"/>
      <c r="X1015" s="1"/>
      <c r="Y1015" s="1"/>
      <c r="Z1015" s="1"/>
    </row>
    <row r="1016" spans="1:26">
      <c r="A1016" s="110"/>
      <c r="B1016" s="1"/>
      <c r="C1016" s="1"/>
      <c r="D1016" s="429"/>
      <c r="E1016" s="699"/>
      <c r="F1016" s="1"/>
      <c r="G1016" s="714"/>
      <c r="H1016" s="110"/>
      <c r="I1016" s="110"/>
      <c r="J1016" s="714"/>
      <c r="K1016" s="1"/>
      <c r="L1016" s="1"/>
      <c r="M1016" s="1"/>
      <c r="N1016" s="1"/>
      <c r="O1016" s="1"/>
      <c r="P1016" s="1"/>
      <c r="Q1016" s="1"/>
      <c r="R1016" s="1"/>
      <c r="S1016" s="1"/>
      <c r="T1016" s="1"/>
      <c r="U1016" s="1"/>
      <c r="V1016" s="1"/>
      <c r="W1016" s="1"/>
      <c r="X1016" s="1"/>
      <c r="Y1016" s="1"/>
      <c r="Z1016" s="1"/>
    </row>
    <row r="1017" spans="1:26">
      <c r="A1017" s="110"/>
      <c r="B1017" s="1"/>
      <c r="C1017" s="1"/>
      <c r="D1017" s="429"/>
      <c r="E1017" s="699"/>
      <c r="F1017" s="1"/>
      <c r="G1017" s="714"/>
      <c r="H1017" s="110"/>
      <c r="I1017" s="110"/>
      <c r="J1017" s="714"/>
      <c r="K1017" s="1"/>
      <c r="L1017" s="1"/>
      <c r="M1017" s="1"/>
      <c r="N1017" s="1"/>
      <c r="O1017" s="1"/>
      <c r="P1017" s="1"/>
      <c r="Q1017" s="1"/>
      <c r="R1017" s="1"/>
      <c r="S1017" s="1"/>
      <c r="T1017" s="1"/>
      <c r="U1017" s="1"/>
      <c r="V1017" s="1"/>
      <c r="W1017" s="1"/>
      <c r="X1017" s="1"/>
      <c r="Y1017" s="1"/>
      <c r="Z1017" s="1"/>
    </row>
    <row r="1018" spans="1:26">
      <c r="A1018" s="110"/>
      <c r="B1018" s="1"/>
      <c r="C1018" s="1"/>
      <c r="D1018" s="429"/>
      <c r="E1018" s="699"/>
      <c r="F1018" s="1"/>
      <c r="G1018" s="714"/>
      <c r="H1018" s="110"/>
      <c r="I1018" s="110"/>
      <c r="J1018" s="714"/>
      <c r="K1018" s="1"/>
      <c r="L1018" s="1"/>
      <c r="M1018" s="1"/>
      <c r="N1018" s="1"/>
      <c r="O1018" s="1"/>
      <c r="P1018" s="1"/>
      <c r="Q1018" s="1"/>
      <c r="R1018" s="1"/>
      <c r="S1018" s="1"/>
      <c r="T1018" s="1"/>
      <c r="U1018" s="1"/>
      <c r="V1018" s="1"/>
      <c r="W1018" s="1"/>
      <c r="X1018" s="1"/>
      <c r="Y1018" s="1"/>
      <c r="Z1018" s="1"/>
    </row>
    <row r="1019" spans="1:26">
      <c r="A1019" s="110"/>
      <c r="B1019" s="1"/>
      <c r="C1019" s="1"/>
      <c r="D1019" s="429"/>
      <c r="E1019" s="699"/>
      <c r="F1019" s="1"/>
      <c r="G1019" s="714"/>
      <c r="H1019" s="110"/>
      <c r="I1019" s="110"/>
      <c r="J1019" s="714"/>
      <c r="K1019" s="1"/>
      <c r="L1019" s="1"/>
      <c r="M1019" s="1"/>
      <c r="N1019" s="1"/>
      <c r="O1019" s="1"/>
      <c r="P1019" s="1"/>
      <c r="Q1019" s="1"/>
      <c r="R1019" s="1"/>
      <c r="S1019" s="1"/>
      <c r="T1019" s="1"/>
      <c r="U1019" s="1"/>
      <c r="V1019" s="1"/>
      <c r="W1019" s="1"/>
      <c r="X1019" s="1"/>
      <c r="Y1019" s="1"/>
      <c r="Z1019" s="1"/>
    </row>
    <row r="1020" spans="1:26">
      <c r="A1020" s="110"/>
      <c r="B1020" s="1"/>
      <c r="C1020" s="1"/>
      <c r="D1020" s="429"/>
      <c r="E1020" s="699"/>
      <c r="F1020" s="1"/>
      <c r="G1020" s="714"/>
      <c r="H1020" s="110"/>
      <c r="I1020" s="110"/>
      <c r="J1020" s="714"/>
      <c r="K1020" s="1"/>
      <c r="L1020" s="1"/>
      <c r="M1020" s="1"/>
      <c r="N1020" s="1"/>
      <c r="O1020" s="1"/>
      <c r="P1020" s="1"/>
      <c r="Q1020" s="1"/>
      <c r="R1020" s="1"/>
      <c r="S1020" s="1"/>
      <c r="T1020" s="1"/>
      <c r="U1020" s="1"/>
      <c r="V1020" s="1"/>
      <c r="W1020" s="1"/>
      <c r="X1020" s="1"/>
      <c r="Y1020" s="1"/>
      <c r="Z1020" s="1"/>
    </row>
    <row r="1021" spans="1:26">
      <c r="A1021" s="110"/>
      <c r="B1021" s="1"/>
      <c r="C1021" s="1"/>
      <c r="D1021" s="429"/>
      <c r="E1021" s="699"/>
      <c r="F1021" s="1"/>
      <c r="G1021" s="714"/>
      <c r="H1021" s="110"/>
      <c r="I1021" s="110"/>
      <c r="J1021" s="714"/>
      <c r="K1021" s="1"/>
      <c r="L1021" s="1"/>
      <c r="M1021" s="1"/>
      <c r="N1021" s="1"/>
      <c r="O1021" s="1"/>
      <c r="P1021" s="1"/>
      <c r="Q1021" s="1"/>
      <c r="R1021" s="1"/>
      <c r="S1021" s="1"/>
      <c r="T1021" s="1"/>
      <c r="U1021" s="1"/>
      <c r="V1021" s="1"/>
      <c r="W1021" s="1"/>
      <c r="X1021" s="1"/>
      <c r="Y1021" s="1"/>
      <c r="Z1021" s="1"/>
    </row>
    <row r="1022" spans="1:26">
      <c r="A1022" s="110"/>
      <c r="B1022" s="1"/>
      <c r="C1022" s="1"/>
      <c r="D1022" s="429"/>
      <c r="E1022" s="699"/>
      <c r="F1022" s="1"/>
      <c r="G1022" s="714"/>
      <c r="H1022" s="110"/>
      <c r="I1022" s="110"/>
      <c r="J1022" s="714"/>
      <c r="K1022" s="1"/>
      <c r="L1022" s="1"/>
      <c r="M1022" s="1"/>
      <c r="N1022" s="1"/>
      <c r="O1022" s="1"/>
      <c r="P1022" s="1"/>
      <c r="Q1022" s="1"/>
      <c r="R1022" s="1"/>
      <c r="S1022" s="1"/>
      <c r="T1022" s="1"/>
      <c r="U1022" s="1"/>
      <c r="V1022" s="1"/>
      <c r="W1022" s="1"/>
      <c r="X1022" s="1"/>
      <c r="Y1022" s="1"/>
      <c r="Z1022" s="1"/>
    </row>
    <row r="1023" spans="1:26">
      <c r="A1023" s="110"/>
      <c r="B1023" s="1"/>
      <c r="C1023" s="1"/>
      <c r="D1023" s="429"/>
      <c r="E1023" s="699"/>
      <c r="F1023" s="1"/>
      <c r="G1023" s="714"/>
      <c r="H1023" s="110"/>
      <c r="I1023" s="110"/>
      <c r="J1023" s="714"/>
      <c r="K1023" s="1"/>
      <c r="L1023" s="1"/>
      <c r="M1023" s="1"/>
      <c r="N1023" s="1"/>
      <c r="O1023" s="1"/>
      <c r="P1023" s="1"/>
      <c r="Q1023" s="1"/>
      <c r="R1023" s="1"/>
      <c r="S1023" s="1"/>
      <c r="T1023" s="1"/>
      <c r="U1023" s="1"/>
      <c r="V1023" s="1"/>
      <c r="W1023" s="1"/>
      <c r="X1023" s="1"/>
      <c r="Y1023" s="1"/>
      <c r="Z1023" s="1"/>
    </row>
    <row r="1024" spans="1:26">
      <c r="A1024" s="110"/>
      <c r="B1024" s="1"/>
      <c r="C1024" s="1"/>
      <c r="D1024" s="429"/>
      <c r="E1024" s="699"/>
      <c r="F1024" s="1"/>
      <c r="G1024" s="714"/>
      <c r="H1024" s="110"/>
      <c r="I1024" s="110"/>
      <c r="J1024" s="714"/>
      <c r="K1024" s="1"/>
      <c r="L1024" s="1"/>
      <c r="M1024" s="1"/>
      <c r="N1024" s="1"/>
      <c r="O1024" s="1"/>
      <c r="P1024" s="1"/>
      <c r="Q1024" s="1"/>
      <c r="R1024" s="1"/>
      <c r="S1024" s="1"/>
      <c r="T1024" s="1"/>
      <c r="U1024" s="1"/>
      <c r="V1024" s="1"/>
      <c r="W1024" s="1"/>
      <c r="X1024" s="1"/>
      <c r="Y1024" s="1"/>
      <c r="Z1024" s="1"/>
    </row>
    <row r="1025" spans="1:26">
      <c r="A1025" s="110"/>
      <c r="B1025" s="1"/>
      <c r="C1025" s="1"/>
      <c r="D1025" s="429"/>
      <c r="E1025" s="699"/>
      <c r="F1025" s="1"/>
      <c r="G1025" s="714"/>
      <c r="H1025" s="110"/>
      <c r="I1025" s="110"/>
      <c r="J1025" s="714"/>
      <c r="K1025" s="1"/>
      <c r="L1025" s="1"/>
      <c r="M1025" s="1"/>
      <c r="N1025" s="1"/>
      <c r="O1025" s="1"/>
      <c r="P1025" s="1"/>
      <c r="Q1025" s="1"/>
      <c r="R1025" s="1"/>
      <c r="S1025" s="1"/>
      <c r="T1025" s="1"/>
      <c r="U1025" s="1"/>
      <c r="V1025" s="1"/>
      <c r="W1025" s="1"/>
      <c r="X1025" s="1"/>
      <c r="Y1025" s="1"/>
      <c r="Z1025" s="1"/>
    </row>
    <row r="1026" spans="1:26">
      <c r="A1026" s="110"/>
      <c r="B1026" s="1"/>
      <c r="C1026" s="1"/>
      <c r="D1026" s="429"/>
      <c r="E1026" s="699"/>
      <c r="F1026" s="1"/>
      <c r="G1026" s="714"/>
      <c r="H1026" s="110"/>
      <c r="I1026" s="110"/>
      <c r="J1026" s="714"/>
      <c r="K1026" s="1"/>
      <c r="L1026" s="1"/>
      <c r="M1026" s="1"/>
      <c r="N1026" s="1"/>
      <c r="O1026" s="1"/>
      <c r="P1026" s="1"/>
      <c r="Q1026" s="1"/>
      <c r="R1026" s="1"/>
      <c r="S1026" s="1"/>
      <c r="T1026" s="1"/>
      <c r="U1026" s="1"/>
      <c r="V1026" s="1"/>
      <c r="W1026" s="1"/>
      <c r="X1026" s="1"/>
      <c r="Y1026" s="1"/>
      <c r="Z1026" s="1"/>
    </row>
    <row r="1027" spans="1:26">
      <c r="A1027" s="110"/>
      <c r="B1027" s="1"/>
      <c r="C1027" s="1"/>
      <c r="D1027" s="429"/>
      <c r="E1027" s="699"/>
      <c r="F1027" s="1"/>
      <c r="G1027" s="714"/>
      <c r="H1027" s="110"/>
      <c r="I1027" s="110"/>
      <c r="J1027" s="714"/>
      <c r="K1027" s="1"/>
      <c r="L1027" s="1"/>
      <c r="M1027" s="1"/>
      <c r="N1027" s="1"/>
      <c r="O1027" s="1"/>
      <c r="P1027" s="1"/>
      <c r="Q1027" s="1"/>
      <c r="R1027" s="1"/>
      <c r="S1027" s="1"/>
      <c r="T1027" s="1"/>
      <c r="U1027" s="1"/>
      <c r="V1027" s="1"/>
      <c r="W1027" s="1"/>
      <c r="X1027" s="1"/>
      <c r="Y1027" s="1"/>
      <c r="Z1027" s="1"/>
    </row>
    <row r="1028" spans="1:26">
      <c r="A1028" s="110"/>
      <c r="B1028" s="1"/>
      <c r="C1028" s="1"/>
      <c r="D1028" s="429"/>
      <c r="E1028" s="699"/>
      <c r="F1028" s="1"/>
      <c r="G1028" s="714"/>
      <c r="H1028" s="110"/>
      <c r="I1028" s="110"/>
      <c r="J1028" s="714"/>
      <c r="K1028" s="1"/>
      <c r="L1028" s="1"/>
      <c r="M1028" s="1"/>
      <c r="N1028" s="1"/>
      <c r="O1028" s="1"/>
      <c r="P1028" s="1"/>
      <c r="Q1028" s="1"/>
      <c r="R1028" s="1"/>
      <c r="S1028" s="1"/>
      <c r="T1028" s="1"/>
      <c r="U1028" s="1"/>
      <c r="V1028" s="1"/>
      <c r="W1028" s="1"/>
      <c r="X1028" s="1"/>
      <c r="Y1028" s="1"/>
      <c r="Z1028" s="1"/>
    </row>
    <row r="1029" spans="1:26">
      <c r="A1029" s="110"/>
      <c r="B1029" s="1"/>
      <c r="C1029" s="1"/>
      <c r="D1029" s="429"/>
      <c r="E1029" s="699"/>
      <c r="F1029" s="1"/>
      <c r="G1029" s="714"/>
      <c r="H1029" s="110"/>
      <c r="I1029" s="110"/>
      <c r="J1029" s="714"/>
      <c r="K1029" s="1"/>
      <c r="L1029" s="1"/>
      <c r="M1029" s="1"/>
      <c r="N1029" s="1"/>
      <c r="O1029" s="1"/>
      <c r="P1029" s="1"/>
      <c r="Q1029" s="1"/>
      <c r="R1029" s="1"/>
      <c r="S1029" s="1"/>
      <c r="T1029" s="1"/>
      <c r="U1029" s="1"/>
      <c r="V1029" s="1"/>
      <c r="W1029" s="1"/>
      <c r="X1029" s="1"/>
      <c r="Y1029" s="1"/>
      <c r="Z1029" s="1"/>
    </row>
    <row r="1030" spans="1:26">
      <c r="A1030" s="110"/>
      <c r="B1030" s="1"/>
      <c r="C1030" s="1"/>
      <c r="D1030" s="429"/>
      <c r="E1030" s="699"/>
      <c r="F1030" s="1"/>
      <c r="G1030" s="714"/>
      <c r="H1030" s="110"/>
      <c r="I1030" s="110"/>
      <c r="J1030" s="714"/>
      <c r="K1030" s="1"/>
      <c r="L1030" s="1"/>
      <c r="M1030" s="1"/>
      <c r="N1030" s="1"/>
      <c r="O1030" s="1"/>
      <c r="P1030" s="1"/>
      <c r="Q1030" s="1"/>
      <c r="R1030" s="1"/>
      <c r="S1030" s="1"/>
      <c r="T1030" s="1"/>
      <c r="U1030" s="1"/>
      <c r="V1030" s="1"/>
      <c r="W1030" s="1"/>
      <c r="X1030" s="1"/>
      <c r="Y1030" s="1"/>
      <c r="Z1030" s="1"/>
    </row>
    <row r="1031" spans="1:26">
      <c r="A1031" s="110"/>
      <c r="B1031" s="1"/>
      <c r="C1031" s="1"/>
      <c r="D1031" s="429"/>
      <c r="E1031" s="699"/>
      <c r="F1031" s="1"/>
      <c r="G1031" s="714"/>
      <c r="H1031" s="110"/>
      <c r="I1031" s="110"/>
      <c r="J1031" s="714"/>
      <c r="K1031" s="1"/>
      <c r="L1031" s="1"/>
      <c r="M1031" s="1"/>
      <c r="N1031" s="1"/>
      <c r="O1031" s="1"/>
      <c r="P1031" s="1"/>
      <c r="Q1031" s="1"/>
      <c r="R1031" s="1"/>
      <c r="S1031" s="1"/>
      <c r="T1031" s="1"/>
      <c r="U1031" s="1"/>
      <c r="V1031" s="1"/>
      <c r="W1031" s="1"/>
      <c r="X1031" s="1"/>
      <c r="Y1031" s="1"/>
      <c r="Z1031" s="1"/>
    </row>
    <row r="1032" spans="1:26">
      <c r="A1032" s="110"/>
      <c r="B1032" s="1"/>
      <c r="C1032" s="1"/>
      <c r="D1032" s="429"/>
      <c r="E1032" s="699"/>
      <c r="F1032" s="1"/>
      <c r="G1032" s="714"/>
      <c r="H1032" s="110"/>
      <c r="I1032" s="110"/>
      <c r="J1032" s="714"/>
      <c r="K1032" s="1"/>
      <c r="L1032" s="1"/>
      <c r="M1032" s="1"/>
      <c r="N1032" s="1"/>
      <c r="O1032" s="1"/>
      <c r="P1032" s="1"/>
      <c r="Q1032" s="1"/>
      <c r="R1032" s="1"/>
      <c r="S1032" s="1"/>
      <c r="T1032" s="1"/>
      <c r="U1032" s="1"/>
      <c r="V1032" s="1"/>
      <c r="W1032" s="1"/>
      <c r="X1032" s="1"/>
      <c r="Y1032" s="1"/>
      <c r="Z1032" s="1"/>
    </row>
    <row r="1033" spans="1:26">
      <c r="A1033" s="110"/>
      <c r="B1033" s="1"/>
      <c r="C1033" s="1"/>
      <c r="D1033" s="429"/>
      <c r="E1033" s="699"/>
      <c r="F1033" s="1"/>
      <c r="G1033" s="714"/>
      <c r="H1033" s="110"/>
      <c r="I1033" s="110"/>
      <c r="J1033" s="714"/>
      <c r="K1033" s="1"/>
      <c r="L1033" s="1"/>
      <c r="M1033" s="1"/>
      <c r="N1033" s="1"/>
      <c r="O1033" s="1"/>
      <c r="P1033" s="1"/>
      <c r="Q1033" s="1"/>
      <c r="R1033" s="1"/>
      <c r="S1033" s="1"/>
      <c r="T1033" s="1"/>
      <c r="U1033" s="1"/>
      <c r="V1033" s="1"/>
      <c r="W1033" s="1"/>
      <c r="X1033" s="1"/>
      <c r="Y1033" s="1"/>
      <c r="Z1033" s="1"/>
    </row>
    <row r="1034" spans="1:26">
      <c r="A1034" s="110"/>
      <c r="B1034" s="1"/>
      <c r="C1034" s="1"/>
      <c r="D1034" s="429"/>
      <c r="E1034" s="699"/>
      <c r="F1034" s="1"/>
      <c r="G1034" s="714"/>
      <c r="H1034" s="110"/>
      <c r="I1034" s="110"/>
      <c r="J1034" s="714"/>
      <c r="K1034" s="1"/>
      <c r="L1034" s="1"/>
      <c r="M1034" s="1"/>
      <c r="N1034" s="1"/>
      <c r="O1034" s="1"/>
      <c r="P1034" s="1"/>
      <c r="Q1034" s="1"/>
      <c r="R1034" s="1"/>
      <c r="S1034" s="1"/>
      <c r="T1034" s="1"/>
      <c r="U1034" s="1"/>
      <c r="V1034" s="1"/>
      <c r="W1034" s="1"/>
      <c r="X1034" s="1"/>
      <c r="Y1034" s="1"/>
      <c r="Z1034" s="1"/>
    </row>
    <row r="1035" spans="1:26">
      <c r="A1035" s="110"/>
      <c r="B1035" s="1"/>
      <c r="C1035" s="1"/>
      <c r="D1035" s="429"/>
      <c r="E1035" s="699"/>
      <c r="F1035" s="1"/>
      <c r="G1035" s="714"/>
      <c r="H1035" s="110"/>
      <c r="I1035" s="110"/>
      <c r="J1035" s="714"/>
      <c r="K1035" s="1"/>
      <c r="L1035" s="1"/>
      <c r="M1035" s="1"/>
      <c r="N1035" s="1"/>
      <c r="O1035" s="1"/>
      <c r="P1035" s="1"/>
      <c r="Q1035" s="1"/>
      <c r="R1035" s="1"/>
      <c r="S1035" s="1"/>
      <c r="T1035" s="1"/>
      <c r="U1035" s="1"/>
      <c r="V1035" s="1"/>
      <c r="W1035" s="1"/>
      <c r="X1035" s="1"/>
      <c r="Y1035" s="1"/>
      <c r="Z1035" s="1"/>
    </row>
    <row r="1036" spans="1:26">
      <c r="A1036" s="110"/>
      <c r="B1036" s="1"/>
      <c r="C1036" s="1"/>
      <c r="D1036" s="429"/>
      <c r="E1036" s="699"/>
      <c r="F1036" s="1"/>
      <c r="G1036" s="714"/>
      <c r="H1036" s="110"/>
      <c r="I1036" s="110"/>
      <c r="J1036" s="714"/>
      <c r="K1036" s="1"/>
      <c r="L1036" s="1"/>
      <c r="M1036" s="1"/>
      <c r="N1036" s="1"/>
      <c r="O1036" s="1"/>
      <c r="P1036" s="1"/>
      <c r="Q1036" s="1"/>
      <c r="R1036" s="1"/>
      <c r="S1036" s="1"/>
      <c r="T1036" s="1"/>
      <c r="U1036" s="1"/>
      <c r="V1036" s="1"/>
      <c r="W1036" s="1"/>
      <c r="X1036" s="1"/>
      <c r="Y1036" s="1"/>
      <c r="Z1036" s="1"/>
    </row>
    <row r="1037" spans="1:26">
      <c r="A1037" s="110"/>
      <c r="B1037" s="1"/>
      <c r="C1037" s="1"/>
      <c r="D1037" s="429"/>
      <c r="E1037" s="699"/>
      <c r="F1037" s="1"/>
      <c r="G1037" s="714"/>
      <c r="H1037" s="110"/>
      <c r="I1037" s="110"/>
      <c r="J1037" s="714"/>
      <c r="K1037" s="1"/>
      <c r="L1037" s="1"/>
      <c r="M1037" s="1"/>
      <c r="N1037" s="1"/>
      <c r="O1037" s="1"/>
      <c r="P1037" s="1"/>
      <c r="Q1037" s="1"/>
      <c r="R1037" s="1"/>
      <c r="S1037" s="1"/>
      <c r="T1037" s="1"/>
      <c r="U1037" s="1"/>
      <c r="V1037" s="1"/>
      <c r="W1037" s="1"/>
      <c r="X1037" s="1"/>
      <c r="Y1037" s="1"/>
      <c r="Z1037" s="1"/>
    </row>
    <row r="1038" spans="1:26">
      <c r="A1038" s="110"/>
      <c r="B1038" s="1"/>
      <c r="C1038" s="1"/>
      <c r="D1038" s="429"/>
      <c r="E1038" s="699"/>
      <c r="F1038" s="1"/>
      <c r="G1038" s="714"/>
      <c r="H1038" s="110"/>
      <c r="I1038" s="110"/>
      <c r="J1038" s="714"/>
      <c r="K1038" s="1"/>
      <c r="L1038" s="1"/>
      <c r="M1038" s="1"/>
      <c r="N1038" s="1"/>
      <c r="O1038" s="1"/>
      <c r="P1038" s="1"/>
      <c r="Q1038" s="1"/>
      <c r="R1038" s="1"/>
      <c r="S1038" s="1"/>
      <c r="T1038" s="1"/>
      <c r="U1038" s="1"/>
      <c r="V1038" s="1"/>
      <c r="W1038" s="1"/>
      <c r="X1038" s="1"/>
      <c r="Y1038" s="1"/>
      <c r="Z1038" s="1"/>
    </row>
    <row r="1039" spans="1:26">
      <c r="A1039" s="110"/>
      <c r="B1039" s="1"/>
      <c r="C1039" s="1"/>
      <c r="D1039" s="429"/>
      <c r="E1039" s="699"/>
      <c r="F1039" s="1"/>
      <c r="G1039" s="714"/>
      <c r="H1039" s="110"/>
      <c r="I1039" s="110"/>
      <c r="J1039" s="714"/>
      <c r="K1039" s="1"/>
      <c r="L1039" s="1"/>
      <c r="M1039" s="1"/>
      <c r="N1039" s="1"/>
      <c r="O1039" s="1"/>
      <c r="P1039" s="1"/>
      <c r="Q1039" s="1"/>
      <c r="R1039" s="1"/>
      <c r="S1039" s="1"/>
      <c r="T1039" s="1"/>
      <c r="U1039" s="1"/>
      <c r="V1039" s="1"/>
      <c r="W1039" s="1"/>
      <c r="X1039" s="1"/>
      <c r="Y1039" s="1"/>
      <c r="Z1039" s="1"/>
    </row>
    <row r="1040" spans="1:26">
      <c r="A1040" s="110"/>
      <c r="B1040" s="1"/>
      <c r="C1040" s="1"/>
      <c r="D1040" s="429"/>
      <c r="E1040" s="699"/>
      <c r="F1040" s="1"/>
      <c r="G1040" s="714"/>
      <c r="H1040" s="110"/>
      <c r="I1040" s="110"/>
      <c r="J1040" s="714"/>
      <c r="K1040" s="1"/>
      <c r="L1040" s="1"/>
      <c r="M1040" s="1"/>
      <c r="N1040" s="1"/>
      <c r="O1040" s="1"/>
      <c r="P1040" s="1"/>
      <c r="Q1040" s="1"/>
      <c r="R1040" s="1"/>
      <c r="S1040" s="1"/>
      <c r="T1040" s="1"/>
      <c r="U1040" s="1"/>
      <c r="V1040" s="1"/>
      <c r="W1040" s="1"/>
      <c r="X1040" s="1"/>
      <c r="Y1040" s="1"/>
      <c r="Z1040" s="1"/>
    </row>
    <row r="1041" spans="1:26">
      <c r="A1041" s="110"/>
      <c r="B1041" s="1"/>
      <c r="C1041" s="1"/>
      <c r="D1041" s="429"/>
      <c r="E1041" s="699"/>
      <c r="F1041" s="1"/>
      <c r="G1041" s="714"/>
      <c r="H1041" s="110"/>
      <c r="I1041" s="110"/>
      <c r="J1041" s="714"/>
      <c r="K1041" s="1"/>
      <c r="L1041" s="1"/>
      <c r="M1041" s="1"/>
      <c r="N1041" s="1"/>
      <c r="O1041" s="1"/>
      <c r="P1041" s="1"/>
      <c r="Q1041" s="1"/>
      <c r="R1041" s="1"/>
      <c r="S1041" s="1"/>
      <c r="T1041" s="1"/>
      <c r="U1041" s="1"/>
      <c r="V1041" s="1"/>
      <c r="W1041" s="1"/>
      <c r="X1041" s="1"/>
      <c r="Y1041" s="1"/>
      <c r="Z1041" s="1"/>
    </row>
    <row r="1042" spans="1:26">
      <c r="A1042" s="110"/>
      <c r="B1042" s="1"/>
      <c r="C1042" s="1"/>
      <c r="D1042" s="429"/>
      <c r="E1042" s="699"/>
      <c r="F1042" s="1"/>
      <c r="G1042" s="714"/>
      <c r="H1042" s="110"/>
      <c r="I1042" s="110"/>
      <c r="J1042" s="714"/>
      <c r="K1042" s="1"/>
      <c r="L1042" s="1"/>
      <c r="M1042" s="1"/>
      <c r="N1042" s="1"/>
      <c r="O1042" s="1"/>
      <c r="P1042" s="1"/>
      <c r="Q1042" s="1"/>
      <c r="R1042" s="1"/>
      <c r="S1042" s="1"/>
      <c r="T1042" s="1"/>
      <c r="U1042" s="1"/>
      <c r="V1042" s="1"/>
      <c r="W1042" s="1"/>
      <c r="X1042" s="1"/>
      <c r="Y1042" s="1"/>
      <c r="Z1042" s="1"/>
    </row>
    <row r="1043" spans="1:26">
      <c r="A1043" s="110"/>
      <c r="B1043" s="1"/>
      <c r="C1043" s="1"/>
      <c r="D1043" s="429"/>
      <c r="E1043" s="699"/>
      <c r="F1043" s="1"/>
      <c r="G1043" s="714"/>
      <c r="H1043" s="110"/>
      <c r="I1043" s="110"/>
      <c r="J1043" s="714"/>
      <c r="K1043" s="1"/>
      <c r="L1043" s="1"/>
      <c r="M1043" s="1"/>
      <c r="N1043" s="1"/>
      <c r="O1043" s="1"/>
      <c r="P1043" s="1"/>
      <c r="Q1043" s="1"/>
      <c r="R1043" s="1"/>
      <c r="S1043" s="1"/>
      <c r="T1043" s="1"/>
      <c r="U1043" s="1"/>
      <c r="V1043" s="1"/>
      <c r="W1043" s="1"/>
      <c r="X1043" s="1"/>
      <c r="Y1043" s="1"/>
      <c r="Z1043" s="1"/>
    </row>
    <row r="1044" spans="1:26">
      <c r="A1044" s="110"/>
      <c r="B1044" s="1"/>
      <c r="C1044" s="1"/>
      <c r="D1044" s="429"/>
      <c r="E1044" s="699"/>
      <c r="F1044" s="1"/>
      <c r="G1044" s="714"/>
      <c r="H1044" s="110"/>
      <c r="I1044" s="110"/>
      <c r="J1044" s="714"/>
      <c r="K1044" s="1"/>
      <c r="L1044" s="1"/>
      <c r="M1044" s="1"/>
      <c r="N1044" s="1"/>
      <c r="O1044" s="1"/>
      <c r="P1044" s="1"/>
      <c r="Q1044" s="1"/>
      <c r="R1044" s="1"/>
      <c r="S1044" s="1"/>
      <c r="T1044" s="1"/>
      <c r="U1044" s="1"/>
      <c r="V1044" s="1"/>
      <c r="W1044" s="1"/>
      <c r="X1044" s="1"/>
      <c r="Y1044" s="1"/>
      <c r="Z1044" s="1"/>
    </row>
    <row r="1045" spans="1:26">
      <c r="A1045" s="110"/>
      <c r="B1045" s="1"/>
      <c r="C1045" s="1"/>
      <c r="D1045" s="429"/>
      <c r="E1045" s="699"/>
      <c r="F1045" s="1"/>
      <c r="G1045" s="714"/>
      <c r="H1045" s="110"/>
      <c r="I1045" s="110"/>
      <c r="J1045" s="714"/>
      <c r="K1045" s="1"/>
      <c r="L1045" s="1"/>
      <c r="M1045" s="1"/>
      <c r="N1045" s="1"/>
      <c r="O1045" s="1"/>
      <c r="P1045" s="1"/>
      <c r="Q1045" s="1"/>
      <c r="R1045" s="1"/>
      <c r="S1045" s="1"/>
      <c r="T1045" s="1"/>
      <c r="U1045" s="1"/>
      <c r="V1045" s="1"/>
      <c r="W1045" s="1"/>
      <c r="X1045" s="1"/>
      <c r="Y1045" s="1"/>
      <c r="Z1045" s="1"/>
    </row>
    <row r="1046" spans="1:26">
      <c r="A1046" s="110"/>
      <c r="B1046" s="1"/>
      <c r="C1046" s="1"/>
      <c r="D1046" s="429"/>
      <c r="E1046" s="699"/>
      <c r="F1046" s="1"/>
      <c r="G1046" s="714"/>
      <c r="H1046" s="110"/>
      <c r="I1046" s="110"/>
      <c r="J1046" s="714"/>
      <c r="K1046" s="1"/>
      <c r="L1046" s="1"/>
      <c r="M1046" s="1"/>
      <c r="N1046" s="1"/>
      <c r="O1046" s="1"/>
      <c r="P1046" s="1"/>
      <c r="Q1046" s="1"/>
      <c r="R1046" s="1"/>
      <c r="S1046" s="1"/>
      <c r="T1046" s="1"/>
      <c r="U1046" s="1"/>
      <c r="V1046" s="1"/>
      <c r="W1046" s="1"/>
      <c r="X1046" s="1"/>
      <c r="Y1046" s="1"/>
      <c r="Z1046" s="1"/>
    </row>
    <row r="1047" spans="1:26">
      <c r="A1047" s="110"/>
      <c r="B1047" s="1"/>
      <c r="C1047" s="1"/>
      <c r="D1047" s="429"/>
      <c r="E1047" s="699"/>
      <c r="F1047" s="1"/>
      <c r="G1047" s="714"/>
      <c r="H1047" s="110"/>
      <c r="I1047" s="110"/>
      <c r="J1047" s="714"/>
      <c r="K1047" s="1"/>
      <c r="L1047" s="1"/>
      <c r="M1047" s="1"/>
      <c r="N1047" s="1"/>
      <c r="O1047" s="1"/>
      <c r="P1047" s="1"/>
      <c r="Q1047" s="1"/>
      <c r="R1047" s="1"/>
      <c r="S1047" s="1"/>
      <c r="T1047" s="1"/>
      <c r="U1047" s="1"/>
      <c r="V1047" s="1"/>
      <c r="W1047" s="1"/>
      <c r="X1047" s="1"/>
      <c r="Y1047" s="1"/>
      <c r="Z1047" s="1"/>
    </row>
  </sheetData>
  <sheetProtection sheet="1" objects="1" scenarios="1"/>
  <protectedRanges>
    <protectedRange sqref="G2" name="Range2"/>
    <protectedRange sqref="G2:G113 G126:G201 G228:G629 G631:G638 G657:G1048576" name="Range1"/>
    <protectedRange sqref="G1" name="Range1_1"/>
    <protectedRange sqref="D203:D226" name="Range2_4"/>
    <protectedRange sqref="G203:G226" name="Range3_3"/>
  </protectedRanges>
  <autoFilter ref="A3:G686"/>
  <mergeCells count="86">
    <mergeCell ref="A1:F1"/>
    <mergeCell ref="B88:G88"/>
    <mergeCell ref="B97:G97"/>
    <mergeCell ref="B127:G127"/>
    <mergeCell ref="B126:G126"/>
    <mergeCell ref="B79:G79"/>
    <mergeCell ref="B105:G105"/>
    <mergeCell ref="A2:F2"/>
    <mergeCell ref="B65:G65"/>
    <mergeCell ref="B64:G64"/>
    <mergeCell ref="B41:G41"/>
    <mergeCell ref="B53:G53"/>
    <mergeCell ref="B4:G4"/>
    <mergeCell ref="B5:G5"/>
    <mergeCell ref="B25:G25"/>
    <mergeCell ref="B37:G37"/>
    <mergeCell ref="B228:G228"/>
    <mergeCell ref="B292:G292"/>
    <mergeCell ref="B295:G295"/>
    <mergeCell ref="B289:G289"/>
    <mergeCell ref="B229:G229"/>
    <mergeCell ref="B236:G236"/>
    <mergeCell ref="B273:G273"/>
    <mergeCell ref="B250:G250"/>
    <mergeCell ref="B260:G260"/>
    <mergeCell ref="B284:G284"/>
    <mergeCell ref="B280:G280"/>
    <mergeCell ref="B151:G151"/>
    <mergeCell ref="B158:G158"/>
    <mergeCell ref="B164:G164"/>
    <mergeCell ref="B172:G172"/>
    <mergeCell ref="B184:G184"/>
    <mergeCell ref="B61:G61"/>
    <mergeCell ref="B399:G399"/>
    <mergeCell ref="B498:G498"/>
    <mergeCell ref="B533:G533"/>
    <mergeCell ref="B523:G523"/>
    <mergeCell ref="B423:G423"/>
    <mergeCell ref="B447:G447"/>
    <mergeCell ref="B455:G455"/>
    <mergeCell ref="B429:G429"/>
    <mergeCell ref="B436:G436"/>
    <mergeCell ref="B441:G441"/>
    <mergeCell ref="B506:G506"/>
    <mergeCell ref="B497:G497"/>
    <mergeCell ref="B308:G308"/>
    <mergeCell ref="B318:G318"/>
    <mergeCell ref="B327:G327"/>
    <mergeCell ref="B486:G486"/>
    <mergeCell ref="B410:G410"/>
    <mergeCell ref="B414:G414"/>
    <mergeCell ref="B395:G395"/>
    <mergeCell ref="B384:G384"/>
    <mergeCell ref="B388:G388"/>
    <mergeCell ref="B683:G683"/>
    <mergeCell ref="A689:C689"/>
    <mergeCell ref="B691:C691"/>
    <mergeCell ref="B670:G670"/>
    <mergeCell ref="B552:G552"/>
    <mergeCell ref="B619:G619"/>
    <mergeCell ref="B571:G571"/>
    <mergeCell ref="B587:G587"/>
    <mergeCell ref="B588:G588"/>
    <mergeCell ref="B591:G591"/>
    <mergeCell ref="B595:G595"/>
    <mergeCell ref="B600:G600"/>
    <mergeCell ref="B658:G658"/>
    <mergeCell ref="B674:G674"/>
    <mergeCell ref="B623:G623"/>
    <mergeCell ref="B630:G630"/>
    <mergeCell ref="B635:G635"/>
    <mergeCell ref="B657:G657"/>
    <mergeCell ref="B114:G114"/>
    <mergeCell ref="B202:G202"/>
    <mergeCell ref="B639:G639"/>
    <mergeCell ref="B646:G646"/>
    <mergeCell ref="B373:G373"/>
    <mergeCell ref="B332:G332"/>
    <mergeCell ref="B307:G307"/>
    <mergeCell ref="B304:G304"/>
    <mergeCell ref="B299:G299"/>
    <mergeCell ref="B340:G340"/>
    <mergeCell ref="B343:G343"/>
    <mergeCell ref="B349:G349"/>
    <mergeCell ref="B361:G361"/>
    <mergeCell ref="B481:G481"/>
  </mergeCells>
  <dataValidations count="3">
    <dataValidation type="list" allowBlank="1" showInputMessage="1" showErrorMessage="1" sqref="D2:D113 D647:D1048576 D631:D638 D203:D629 D115:D201 D640:D645">
      <formula1>$A$712:$A$714</formula1>
    </dataValidation>
    <dataValidation type="list" allowBlank="1" showInputMessage="1" showErrorMessage="1" sqref="D630">
      <formula1>$A$755:$A$757</formula1>
    </dataValidation>
    <dataValidation type="list" allowBlank="1" showInputMessage="1" showErrorMessage="1" sqref="D640:D645">
      <formula1>$A$736:$A$738</formula1>
    </dataValidation>
  </dataValidations>
  <pageMargins left="0.70866141732283472" right="0.70866141732283472" top="0.74803149606299213" bottom="0.74803149606299213" header="0" footer="0"/>
  <pageSetup paperSize="9" scale="70" orientation="portrait" r:id="rId1"/>
  <headerFooter>
    <oddHeader>&amp;LChecklist - 9&amp;CPost Partum Unit &amp;RVersion- NHSRC 3.0</oddHeader>
  </headerFooter>
</worksheet>
</file>

<file path=xl/worksheets/sheet9.xml><?xml version="1.0" encoding="utf-8"?>
<worksheet xmlns="http://schemas.openxmlformats.org/spreadsheetml/2006/main" xmlns:r="http://schemas.openxmlformats.org/officeDocument/2006/relationships">
  <sheetPr>
    <outlinePr summaryBelow="0" summaryRight="0"/>
  </sheetPr>
  <dimension ref="A1:Z1037"/>
  <sheetViews>
    <sheetView topLeftCell="A144" zoomScale="80" zoomScaleNormal="80" workbookViewId="0">
      <selection activeCell="I149" sqref="I149"/>
    </sheetView>
  </sheetViews>
  <sheetFormatPr defaultColWidth="14.42578125" defaultRowHeight="15" customHeight="1"/>
  <cols>
    <col min="1" max="1" width="17.7109375" customWidth="1"/>
    <col min="2" max="2" width="28.28515625" customWidth="1"/>
    <col min="3" max="3" width="27.140625" customWidth="1"/>
    <col min="4" max="4" width="16.28515625" style="430" customWidth="1"/>
    <col min="5" max="5" width="14.7109375" style="430" customWidth="1"/>
    <col min="6" max="7" width="26.7109375" customWidth="1"/>
    <col min="8" max="8" width="14.28515625" style="111" customWidth="1"/>
    <col min="9" max="9" width="13.42578125" style="111" customWidth="1"/>
    <col min="10" max="10" width="20.42578125" style="425" customWidth="1"/>
    <col min="11" max="11" width="9.42578125" customWidth="1"/>
    <col min="12" max="12" width="26.7109375" customWidth="1"/>
    <col min="13" max="26" width="9.140625" customWidth="1"/>
  </cols>
  <sheetData>
    <row r="1" spans="1:26" ht="33.75">
      <c r="A1" s="1076" t="s">
        <v>0</v>
      </c>
      <c r="B1" s="1077"/>
      <c r="C1" s="1077"/>
      <c r="D1" s="1077"/>
      <c r="E1" s="1077"/>
      <c r="F1" s="1078"/>
      <c r="G1" s="750" t="s">
        <v>5518</v>
      </c>
      <c r="H1" s="110"/>
      <c r="I1" s="110"/>
      <c r="J1" s="906"/>
      <c r="K1" s="848"/>
      <c r="L1" s="847"/>
      <c r="M1" s="1"/>
      <c r="N1" s="1"/>
      <c r="O1" s="1"/>
      <c r="P1" s="1"/>
      <c r="Q1" s="1"/>
      <c r="R1" s="1"/>
      <c r="S1" s="1"/>
      <c r="T1" s="1"/>
      <c r="U1" s="1"/>
      <c r="V1" s="1"/>
      <c r="W1" s="1"/>
      <c r="X1" s="1"/>
      <c r="Y1" s="1"/>
      <c r="Z1" s="1"/>
    </row>
    <row r="2" spans="1:26" ht="26.25">
      <c r="A2" s="1312" t="s">
        <v>2762</v>
      </c>
      <c r="B2" s="1313"/>
      <c r="C2" s="1313"/>
      <c r="D2" s="1313"/>
      <c r="E2" s="1313"/>
      <c r="F2" s="1313"/>
      <c r="G2" s="635">
        <v>8</v>
      </c>
      <c r="H2" s="110"/>
      <c r="I2" s="110"/>
      <c r="J2" s="907"/>
      <c r="K2" s="850"/>
      <c r="L2" s="849"/>
      <c r="M2" s="1"/>
      <c r="N2" s="1"/>
      <c r="O2" s="1"/>
      <c r="P2" s="1"/>
      <c r="Q2" s="1"/>
      <c r="R2" s="1"/>
      <c r="S2" s="1"/>
      <c r="T2" s="1"/>
      <c r="U2" s="1"/>
      <c r="V2" s="1"/>
      <c r="W2" s="1"/>
      <c r="X2" s="1"/>
      <c r="Y2" s="1"/>
      <c r="Z2" s="1"/>
    </row>
    <row r="3" spans="1:26" ht="62.25" customHeight="1">
      <c r="A3" s="636" t="s">
        <v>1953</v>
      </c>
      <c r="B3" s="637" t="s">
        <v>2012</v>
      </c>
      <c r="C3" s="638" t="s">
        <v>6</v>
      </c>
      <c r="D3" s="639" t="s">
        <v>2766</v>
      </c>
      <c r="E3" s="639" t="s">
        <v>2767</v>
      </c>
      <c r="F3" s="638" t="s">
        <v>11</v>
      </c>
      <c r="G3" s="640" t="s">
        <v>10</v>
      </c>
      <c r="H3" s="110"/>
      <c r="I3" s="110"/>
      <c r="J3" s="908"/>
      <c r="K3" s="852"/>
      <c r="L3" s="851"/>
      <c r="M3" s="1"/>
      <c r="N3" s="1"/>
      <c r="O3" s="1"/>
      <c r="P3" s="1"/>
      <c r="Q3" s="1"/>
      <c r="R3" s="1"/>
      <c r="S3" s="1"/>
      <c r="T3" s="1"/>
      <c r="U3" s="1"/>
      <c r="V3" s="1"/>
      <c r="W3" s="1"/>
      <c r="X3" s="1"/>
      <c r="Y3" s="1"/>
      <c r="Z3" s="1"/>
    </row>
    <row r="4" spans="1:26" ht="21">
      <c r="A4" s="641"/>
      <c r="B4" s="1308" t="s">
        <v>15</v>
      </c>
      <c r="C4" s="1049"/>
      <c r="D4" s="1049"/>
      <c r="E4" s="1049"/>
      <c r="F4" s="1049"/>
      <c r="G4" s="1049"/>
      <c r="H4" s="110">
        <f>H31+H43+H64</f>
        <v>0</v>
      </c>
      <c r="I4" s="110">
        <f>I31+I43+I64</f>
        <v>16</v>
      </c>
      <c r="J4" s="424"/>
      <c r="K4" s="1"/>
      <c r="L4" s="1"/>
      <c r="M4" s="1"/>
      <c r="N4" s="1"/>
      <c r="O4" s="1"/>
      <c r="P4" s="1"/>
      <c r="Q4" s="1"/>
      <c r="R4" s="1"/>
      <c r="S4" s="1"/>
      <c r="T4" s="1"/>
      <c r="U4" s="1"/>
      <c r="V4" s="1"/>
      <c r="W4" s="1"/>
      <c r="X4" s="1"/>
      <c r="Y4" s="1"/>
      <c r="Z4" s="1"/>
    </row>
    <row r="5" spans="1:26" ht="39.75" hidden="1" customHeight="1">
      <c r="A5" s="642" t="s">
        <v>16</v>
      </c>
      <c r="B5" s="1310" t="s">
        <v>18</v>
      </c>
      <c r="C5" s="1049"/>
      <c r="D5" s="1049"/>
      <c r="E5" s="1049"/>
      <c r="F5" s="1049"/>
      <c r="G5" s="1049"/>
      <c r="H5" s="110"/>
      <c r="I5" s="110"/>
      <c r="J5" s="424"/>
      <c r="K5" s="1"/>
      <c r="L5" s="1"/>
      <c r="M5" s="1"/>
      <c r="N5" s="1"/>
      <c r="O5" s="1"/>
      <c r="P5" s="1"/>
      <c r="Q5" s="1"/>
      <c r="R5" s="1"/>
      <c r="S5" s="1"/>
      <c r="T5" s="1"/>
      <c r="U5" s="1"/>
      <c r="V5" s="1"/>
      <c r="W5" s="1"/>
      <c r="X5" s="1"/>
      <c r="Y5" s="1"/>
      <c r="Z5" s="1"/>
    </row>
    <row r="6" spans="1:26" ht="31.5" hidden="1">
      <c r="A6" s="643" t="s">
        <v>19</v>
      </c>
      <c r="B6" s="484" t="s">
        <v>21</v>
      </c>
      <c r="C6" s="441"/>
      <c r="D6" s="439"/>
      <c r="E6" s="490"/>
      <c r="F6" s="441"/>
      <c r="G6" s="441"/>
      <c r="H6" s="110"/>
      <c r="I6" s="110"/>
      <c r="J6" s="424"/>
      <c r="K6" s="1"/>
      <c r="L6" s="1"/>
      <c r="M6" s="1"/>
      <c r="N6" s="1"/>
      <c r="O6" s="1"/>
      <c r="P6" s="1"/>
      <c r="Q6" s="1"/>
      <c r="R6" s="1"/>
      <c r="S6" s="1"/>
      <c r="T6" s="1"/>
      <c r="U6" s="1"/>
      <c r="V6" s="1"/>
      <c r="W6" s="1"/>
      <c r="X6" s="1"/>
      <c r="Y6" s="1"/>
      <c r="Z6" s="1"/>
    </row>
    <row r="7" spans="1:26" ht="31.5" hidden="1">
      <c r="A7" s="643" t="s">
        <v>22</v>
      </c>
      <c r="B7" s="484" t="s">
        <v>23</v>
      </c>
      <c r="C7" s="441"/>
      <c r="D7" s="439"/>
      <c r="E7" s="490"/>
      <c r="F7" s="441"/>
      <c r="G7" s="441"/>
      <c r="H7" s="110"/>
      <c r="I7" s="110"/>
      <c r="J7" s="424"/>
      <c r="K7" s="1"/>
      <c r="L7" s="1"/>
      <c r="M7" s="1"/>
      <c r="N7" s="1"/>
      <c r="O7" s="1"/>
      <c r="P7" s="1"/>
      <c r="Q7" s="1"/>
      <c r="R7" s="1"/>
      <c r="S7" s="1"/>
      <c r="T7" s="1"/>
      <c r="U7" s="1"/>
      <c r="V7" s="1"/>
      <c r="W7" s="1"/>
      <c r="X7" s="1"/>
      <c r="Y7" s="1"/>
      <c r="Z7" s="1"/>
    </row>
    <row r="8" spans="1:26" ht="47.25" hidden="1">
      <c r="A8" s="643" t="s">
        <v>24</v>
      </c>
      <c r="B8" s="484" t="s">
        <v>25</v>
      </c>
      <c r="C8" s="441"/>
      <c r="D8" s="439"/>
      <c r="E8" s="490"/>
      <c r="F8" s="441"/>
      <c r="G8" s="441"/>
      <c r="H8" s="110"/>
      <c r="I8" s="110"/>
      <c r="J8" s="424"/>
      <c r="K8" s="1"/>
      <c r="L8" s="1"/>
      <c r="M8" s="1"/>
      <c r="N8" s="1"/>
      <c r="O8" s="1"/>
      <c r="P8" s="1"/>
      <c r="Q8" s="1"/>
      <c r="R8" s="1"/>
      <c r="S8" s="1"/>
      <c r="T8" s="1"/>
      <c r="U8" s="1"/>
      <c r="V8" s="1"/>
      <c r="W8" s="1"/>
      <c r="X8" s="1"/>
      <c r="Y8" s="1"/>
      <c r="Z8" s="1"/>
    </row>
    <row r="9" spans="1:26" ht="31.5" hidden="1">
      <c r="A9" s="643" t="s">
        <v>29</v>
      </c>
      <c r="B9" s="484" t="s">
        <v>30</v>
      </c>
      <c r="C9" s="441"/>
      <c r="D9" s="439"/>
      <c r="E9" s="490"/>
      <c r="F9" s="441"/>
      <c r="G9" s="441"/>
      <c r="H9" s="110"/>
      <c r="I9" s="110"/>
      <c r="J9" s="424"/>
      <c r="K9" s="1"/>
      <c r="L9" s="1"/>
      <c r="M9" s="1"/>
      <c r="N9" s="1"/>
      <c r="O9" s="1"/>
      <c r="P9" s="1"/>
      <c r="Q9" s="1"/>
      <c r="R9" s="1"/>
      <c r="S9" s="1"/>
      <c r="T9" s="1"/>
      <c r="U9" s="1"/>
      <c r="V9" s="1"/>
      <c r="W9" s="1"/>
      <c r="X9" s="1"/>
      <c r="Y9" s="1"/>
      <c r="Z9" s="1"/>
    </row>
    <row r="10" spans="1:26" ht="31.5" hidden="1">
      <c r="A10" s="643" t="s">
        <v>34</v>
      </c>
      <c r="B10" s="484" t="s">
        <v>35</v>
      </c>
      <c r="C10" s="441"/>
      <c r="D10" s="439"/>
      <c r="E10" s="490"/>
      <c r="F10" s="441"/>
      <c r="G10" s="441"/>
      <c r="H10" s="110"/>
      <c r="I10" s="110"/>
      <c r="J10" s="424"/>
      <c r="K10" s="1"/>
      <c r="L10" s="1"/>
      <c r="M10" s="1"/>
      <c r="N10" s="1"/>
      <c r="O10" s="1"/>
      <c r="P10" s="1"/>
      <c r="Q10" s="1"/>
      <c r="R10" s="1"/>
      <c r="S10" s="1"/>
      <c r="T10" s="1"/>
      <c r="U10" s="1"/>
      <c r="V10" s="1"/>
      <c r="W10" s="1"/>
      <c r="X10" s="1"/>
      <c r="Y10" s="1"/>
      <c r="Z10" s="1"/>
    </row>
    <row r="11" spans="1:26" ht="31.5" hidden="1">
      <c r="A11" s="643" t="s">
        <v>36</v>
      </c>
      <c r="B11" s="484" t="s">
        <v>39</v>
      </c>
      <c r="C11" s="441"/>
      <c r="D11" s="439"/>
      <c r="E11" s="490"/>
      <c r="F11" s="441"/>
      <c r="G11" s="441"/>
      <c r="H11" s="110"/>
      <c r="I11" s="110"/>
      <c r="J11" s="424"/>
      <c r="K11" s="1"/>
      <c r="L11" s="1"/>
      <c r="M11" s="1"/>
      <c r="N11" s="1"/>
      <c r="O11" s="1"/>
      <c r="P11" s="1"/>
      <c r="Q11" s="1"/>
      <c r="R11" s="1"/>
      <c r="S11" s="1"/>
      <c r="T11" s="1"/>
      <c r="U11" s="1"/>
      <c r="V11" s="1"/>
      <c r="W11" s="1"/>
      <c r="X11" s="1"/>
      <c r="Y11" s="1"/>
      <c r="Z11" s="1"/>
    </row>
    <row r="12" spans="1:26" ht="31.5" hidden="1">
      <c r="A12" s="643" t="s">
        <v>54</v>
      </c>
      <c r="B12" s="484" t="s">
        <v>45</v>
      </c>
      <c r="C12" s="441"/>
      <c r="D12" s="439"/>
      <c r="E12" s="490"/>
      <c r="F12" s="441"/>
      <c r="G12" s="441"/>
      <c r="H12" s="110"/>
      <c r="I12" s="110"/>
      <c r="J12" s="424"/>
      <c r="K12" s="1"/>
      <c r="L12" s="1"/>
      <c r="M12" s="1"/>
      <c r="N12" s="1"/>
      <c r="O12" s="1"/>
      <c r="P12" s="1"/>
      <c r="Q12" s="1"/>
      <c r="R12" s="1"/>
      <c r="S12" s="1"/>
      <c r="T12" s="1"/>
      <c r="U12" s="1"/>
      <c r="V12" s="1"/>
      <c r="W12" s="1"/>
      <c r="X12" s="1"/>
      <c r="Y12" s="1"/>
      <c r="Z12" s="1"/>
    </row>
    <row r="13" spans="1:26" ht="31.5" hidden="1">
      <c r="A13" s="643" t="s">
        <v>46</v>
      </c>
      <c r="B13" s="484" t="s">
        <v>47</v>
      </c>
      <c r="C13" s="441"/>
      <c r="D13" s="439"/>
      <c r="E13" s="490"/>
      <c r="F13" s="441"/>
      <c r="G13" s="441"/>
      <c r="H13" s="110"/>
      <c r="I13" s="110"/>
      <c r="J13" s="424"/>
      <c r="K13" s="1"/>
      <c r="L13" s="1"/>
      <c r="M13" s="1"/>
      <c r="N13" s="1"/>
      <c r="O13" s="1"/>
      <c r="P13" s="1"/>
      <c r="Q13" s="1"/>
      <c r="R13" s="1"/>
      <c r="S13" s="1"/>
      <c r="T13" s="1"/>
      <c r="U13" s="1"/>
      <c r="V13" s="1"/>
      <c r="W13" s="1"/>
      <c r="X13" s="1"/>
      <c r="Y13" s="1"/>
      <c r="Z13" s="1"/>
    </row>
    <row r="14" spans="1:26" ht="31.5" hidden="1">
      <c r="A14" s="643" t="s">
        <v>59</v>
      </c>
      <c r="B14" s="484" t="s">
        <v>49</v>
      </c>
      <c r="C14" s="441"/>
      <c r="D14" s="439"/>
      <c r="E14" s="490"/>
      <c r="F14" s="441"/>
      <c r="G14" s="441"/>
      <c r="H14" s="110"/>
      <c r="I14" s="110"/>
      <c r="J14" s="424"/>
      <c r="K14" s="1"/>
      <c r="L14" s="1"/>
      <c r="M14" s="1"/>
      <c r="N14" s="1"/>
      <c r="O14" s="1"/>
      <c r="P14" s="1"/>
      <c r="Q14" s="1"/>
      <c r="R14" s="1"/>
      <c r="S14" s="1"/>
      <c r="T14" s="1"/>
      <c r="U14" s="1"/>
      <c r="V14" s="1"/>
      <c r="W14" s="1"/>
      <c r="X14" s="1"/>
      <c r="Y14" s="1"/>
      <c r="Z14" s="1"/>
    </row>
    <row r="15" spans="1:26" ht="31.5" hidden="1">
      <c r="A15" s="643" t="s">
        <v>50</v>
      </c>
      <c r="B15" s="484" t="s">
        <v>51</v>
      </c>
      <c r="C15" s="441"/>
      <c r="D15" s="439"/>
      <c r="E15" s="490"/>
      <c r="F15" s="441"/>
      <c r="G15" s="441"/>
      <c r="H15" s="110"/>
      <c r="I15" s="110"/>
      <c r="J15" s="424"/>
      <c r="K15" s="1"/>
      <c r="L15" s="1"/>
      <c r="M15" s="1"/>
      <c r="N15" s="1"/>
      <c r="O15" s="1"/>
      <c r="P15" s="1"/>
      <c r="Q15" s="1"/>
      <c r="R15" s="1"/>
      <c r="S15" s="1"/>
      <c r="T15" s="1"/>
      <c r="U15" s="1"/>
      <c r="V15" s="1"/>
      <c r="W15" s="1"/>
      <c r="X15" s="1"/>
      <c r="Y15" s="1"/>
      <c r="Z15" s="1"/>
    </row>
    <row r="16" spans="1:26" ht="31.5" hidden="1">
      <c r="A16" s="643" t="s">
        <v>52</v>
      </c>
      <c r="B16" s="484" t="s">
        <v>53</v>
      </c>
      <c r="C16" s="441"/>
      <c r="D16" s="439"/>
      <c r="E16" s="490"/>
      <c r="F16" s="441"/>
      <c r="G16" s="441"/>
      <c r="H16" s="110"/>
      <c r="I16" s="110"/>
      <c r="J16" s="424"/>
      <c r="K16" s="1"/>
      <c r="L16" s="1"/>
      <c r="M16" s="1"/>
      <c r="N16" s="1"/>
      <c r="O16" s="1"/>
      <c r="P16" s="1"/>
      <c r="Q16" s="1"/>
      <c r="R16" s="1"/>
      <c r="S16" s="1"/>
      <c r="T16" s="1"/>
      <c r="U16" s="1"/>
      <c r="V16" s="1"/>
      <c r="W16" s="1"/>
      <c r="X16" s="1"/>
      <c r="Y16" s="1"/>
      <c r="Z16" s="1"/>
    </row>
    <row r="17" spans="1:26" ht="31.5" hidden="1">
      <c r="A17" s="643" t="s">
        <v>55</v>
      </c>
      <c r="B17" s="484" t="s">
        <v>56</v>
      </c>
      <c r="C17" s="441"/>
      <c r="D17" s="439"/>
      <c r="E17" s="490"/>
      <c r="F17" s="441"/>
      <c r="G17" s="441"/>
      <c r="H17" s="110"/>
      <c r="I17" s="110"/>
      <c r="J17" s="424"/>
      <c r="K17" s="1"/>
      <c r="L17" s="1"/>
      <c r="M17" s="1"/>
      <c r="N17" s="1"/>
      <c r="O17" s="1"/>
      <c r="P17" s="1"/>
      <c r="Q17" s="1"/>
      <c r="R17" s="1"/>
      <c r="S17" s="1"/>
      <c r="T17" s="1"/>
      <c r="U17" s="1"/>
      <c r="V17" s="1"/>
      <c r="W17" s="1"/>
      <c r="X17" s="1"/>
      <c r="Y17" s="1"/>
      <c r="Z17" s="1"/>
    </row>
    <row r="18" spans="1:26" ht="31.5" hidden="1">
      <c r="A18" s="643" t="s">
        <v>64</v>
      </c>
      <c r="B18" s="484" t="s">
        <v>58</v>
      </c>
      <c r="C18" s="441"/>
      <c r="D18" s="439"/>
      <c r="E18" s="490"/>
      <c r="F18" s="441"/>
      <c r="G18" s="441"/>
      <c r="H18" s="110"/>
      <c r="I18" s="110"/>
      <c r="J18" s="424"/>
      <c r="K18" s="1"/>
      <c r="L18" s="1"/>
      <c r="M18" s="1"/>
      <c r="N18" s="1"/>
      <c r="O18" s="1"/>
      <c r="P18" s="1"/>
      <c r="Q18" s="1"/>
      <c r="R18" s="1"/>
      <c r="S18" s="1"/>
      <c r="T18" s="1"/>
      <c r="U18" s="1"/>
      <c r="V18" s="1"/>
      <c r="W18" s="1"/>
      <c r="X18" s="1"/>
      <c r="Y18" s="1"/>
      <c r="Z18" s="1"/>
    </row>
    <row r="19" spans="1:26" ht="31.5" hidden="1">
      <c r="A19" s="583" t="s">
        <v>70</v>
      </c>
      <c r="B19" s="484" t="s">
        <v>61</v>
      </c>
      <c r="C19" s="493"/>
      <c r="D19" s="700"/>
      <c r="E19" s="505"/>
      <c r="F19" s="441"/>
      <c r="G19" s="441"/>
      <c r="H19" s="110"/>
      <c r="I19" s="110"/>
      <c r="J19" s="424"/>
      <c r="K19" s="1"/>
      <c r="L19" s="1"/>
      <c r="M19" s="1"/>
      <c r="N19" s="1"/>
      <c r="O19" s="1"/>
      <c r="P19" s="1"/>
      <c r="Q19" s="1"/>
      <c r="R19" s="1"/>
      <c r="S19" s="1"/>
      <c r="T19" s="1"/>
      <c r="U19" s="1"/>
      <c r="V19" s="1"/>
      <c r="W19" s="1"/>
      <c r="X19" s="1"/>
      <c r="Y19" s="1"/>
      <c r="Z19" s="1"/>
    </row>
    <row r="20" spans="1:26" ht="15.75" hidden="1">
      <c r="A20" s="643"/>
      <c r="B20" s="484"/>
      <c r="C20" s="493"/>
      <c r="D20" s="700"/>
      <c r="E20" s="505"/>
      <c r="F20" s="441"/>
      <c r="G20" s="441"/>
      <c r="H20" s="110"/>
      <c r="I20" s="110"/>
      <c r="J20" s="424"/>
      <c r="K20" s="1"/>
      <c r="L20" s="1"/>
      <c r="M20" s="1"/>
      <c r="N20" s="1"/>
      <c r="O20" s="1"/>
      <c r="P20" s="1"/>
      <c r="Q20" s="1"/>
      <c r="R20" s="1"/>
      <c r="S20" s="1"/>
      <c r="T20" s="1"/>
      <c r="U20" s="1"/>
      <c r="V20" s="1"/>
      <c r="W20" s="1"/>
      <c r="X20" s="1"/>
      <c r="Y20" s="1"/>
      <c r="Z20" s="1"/>
    </row>
    <row r="21" spans="1:26" ht="30" hidden="1" customHeight="1">
      <c r="A21" s="643" t="s">
        <v>65</v>
      </c>
      <c r="B21" s="484" t="s">
        <v>67</v>
      </c>
      <c r="C21" s="441"/>
      <c r="D21" s="439"/>
      <c r="E21" s="490"/>
      <c r="F21" s="441"/>
      <c r="G21" s="441"/>
      <c r="H21" s="110"/>
      <c r="I21" s="110"/>
      <c r="J21" s="424"/>
      <c r="K21" s="1"/>
      <c r="L21" s="1"/>
      <c r="M21" s="1"/>
      <c r="N21" s="1"/>
      <c r="O21" s="1"/>
      <c r="P21" s="1"/>
      <c r="Q21" s="1"/>
      <c r="R21" s="1"/>
      <c r="S21" s="1"/>
      <c r="T21" s="1"/>
      <c r="U21" s="1"/>
      <c r="V21" s="1"/>
      <c r="W21" s="1"/>
      <c r="X21" s="1"/>
      <c r="Y21" s="1"/>
      <c r="Z21" s="1"/>
    </row>
    <row r="22" spans="1:26" ht="47.25" hidden="1">
      <c r="A22" s="643" t="s">
        <v>81</v>
      </c>
      <c r="B22" s="484" t="s">
        <v>71</v>
      </c>
      <c r="C22" s="441"/>
      <c r="D22" s="439"/>
      <c r="E22" s="490"/>
      <c r="F22" s="441"/>
      <c r="G22" s="441"/>
      <c r="H22" s="110"/>
      <c r="I22" s="110"/>
      <c r="J22" s="424"/>
      <c r="K22" s="1"/>
      <c r="L22" s="1"/>
      <c r="M22" s="1"/>
      <c r="N22" s="1"/>
      <c r="O22" s="1"/>
      <c r="P22" s="1"/>
      <c r="Q22" s="1"/>
      <c r="R22" s="1"/>
      <c r="S22" s="1"/>
      <c r="T22" s="1"/>
      <c r="U22" s="1"/>
      <c r="V22" s="1"/>
      <c r="W22" s="1"/>
      <c r="X22" s="1"/>
      <c r="Y22" s="1"/>
      <c r="Z22" s="1"/>
    </row>
    <row r="23" spans="1:26" ht="31.5" hidden="1">
      <c r="A23" s="643" t="s">
        <v>75</v>
      </c>
      <c r="B23" s="484" t="s">
        <v>76</v>
      </c>
      <c r="C23" s="441"/>
      <c r="D23" s="439"/>
      <c r="E23" s="490"/>
      <c r="F23" s="441"/>
      <c r="G23" s="441"/>
      <c r="H23" s="110"/>
      <c r="I23" s="110"/>
      <c r="J23" s="424"/>
      <c r="K23" s="1"/>
      <c r="L23" s="1"/>
      <c r="M23" s="1"/>
      <c r="N23" s="1"/>
      <c r="O23" s="1"/>
      <c r="P23" s="1"/>
      <c r="Q23" s="1"/>
      <c r="R23" s="1"/>
      <c r="S23" s="1"/>
      <c r="T23" s="1"/>
      <c r="U23" s="1"/>
      <c r="V23" s="1"/>
      <c r="W23" s="1"/>
      <c r="X23" s="1"/>
      <c r="Y23" s="1"/>
      <c r="Z23" s="1"/>
    </row>
    <row r="24" spans="1:26" ht="31.5" hidden="1">
      <c r="A24" s="643" t="s">
        <v>77</v>
      </c>
      <c r="B24" s="484" t="s">
        <v>78</v>
      </c>
      <c r="C24" s="441"/>
      <c r="D24" s="439"/>
      <c r="E24" s="490"/>
      <c r="F24" s="441"/>
      <c r="G24" s="441"/>
      <c r="H24" s="110"/>
      <c r="I24" s="110"/>
      <c r="J24" s="424"/>
      <c r="K24" s="1"/>
      <c r="L24" s="1"/>
      <c r="M24" s="1"/>
      <c r="N24" s="1"/>
      <c r="O24" s="1"/>
      <c r="P24" s="1"/>
      <c r="Q24" s="1"/>
      <c r="R24" s="1"/>
      <c r="S24" s="1"/>
      <c r="T24" s="1"/>
      <c r="U24" s="1"/>
      <c r="V24" s="1"/>
      <c r="W24" s="1"/>
      <c r="X24" s="1"/>
      <c r="Y24" s="1"/>
      <c r="Z24" s="1"/>
    </row>
    <row r="25" spans="1:26" ht="39.75" hidden="1" customHeight="1">
      <c r="A25" s="642" t="s">
        <v>79</v>
      </c>
      <c r="B25" s="1310" t="s">
        <v>80</v>
      </c>
      <c r="C25" s="1049"/>
      <c r="D25" s="1049"/>
      <c r="E25" s="1049"/>
      <c r="F25" s="1049"/>
      <c r="G25" s="1049"/>
      <c r="H25" s="110"/>
      <c r="I25" s="110"/>
      <c r="J25" s="424"/>
      <c r="K25" s="1"/>
      <c r="L25" s="1"/>
      <c r="M25" s="1"/>
      <c r="N25" s="1"/>
      <c r="O25" s="1"/>
      <c r="P25" s="1"/>
      <c r="Q25" s="1"/>
      <c r="R25" s="1"/>
      <c r="S25" s="1"/>
      <c r="T25" s="1"/>
      <c r="U25" s="1"/>
      <c r="V25" s="1"/>
      <c r="W25" s="1"/>
      <c r="X25" s="1"/>
      <c r="Y25" s="1"/>
      <c r="Z25" s="1"/>
    </row>
    <row r="26" spans="1:26" ht="47.25" hidden="1">
      <c r="A26" s="643" t="s">
        <v>2785</v>
      </c>
      <c r="B26" s="437" t="s">
        <v>83</v>
      </c>
      <c r="C26" s="441"/>
      <c r="D26" s="439"/>
      <c r="E26" s="490"/>
      <c r="F26" s="441"/>
      <c r="G26" s="441"/>
      <c r="H26" s="110"/>
      <c r="I26" s="110"/>
      <c r="J26" s="424"/>
      <c r="K26" s="1"/>
      <c r="L26" s="1"/>
      <c r="M26" s="1"/>
      <c r="N26" s="1"/>
      <c r="O26" s="1"/>
      <c r="P26" s="1"/>
      <c r="Q26" s="1"/>
      <c r="R26" s="1"/>
      <c r="S26" s="1"/>
      <c r="T26" s="1"/>
      <c r="U26" s="1"/>
      <c r="V26" s="1"/>
      <c r="W26" s="1"/>
      <c r="X26" s="1"/>
      <c r="Y26" s="1"/>
      <c r="Z26" s="1"/>
    </row>
    <row r="27" spans="1:26" ht="31.5" hidden="1">
      <c r="A27" s="643" t="s">
        <v>2786</v>
      </c>
      <c r="B27" s="437" t="s">
        <v>85</v>
      </c>
      <c r="C27" s="571"/>
      <c r="D27" s="700"/>
      <c r="E27" s="505"/>
      <c r="F27" s="500"/>
      <c r="G27" s="441"/>
      <c r="H27" s="110"/>
      <c r="I27" s="110"/>
      <c r="J27" s="424"/>
      <c r="K27" s="1"/>
      <c r="L27" s="1"/>
      <c r="M27" s="1"/>
      <c r="N27" s="1"/>
      <c r="O27" s="1"/>
      <c r="P27" s="1"/>
      <c r="Q27" s="1"/>
      <c r="R27" s="1"/>
      <c r="S27" s="1"/>
      <c r="T27" s="1"/>
      <c r="U27" s="1"/>
      <c r="V27" s="1"/>
      <c r="W27" s="1"/>
      <c r="X27" s="1"/>
      <c r="Y27" s="1"/>
      <c r="Z27" s="1"/>
    </row>
    <row r="28" spans="1:26" ht="31.5" hidden="1">
      <c r="A28" s="643" t="s">
        <v>2789</v>
      </c>
      <c r="B28" s="437" t="s">
        <v>91</v>
      </c>
      <c r="C28" s="441"/>
      <c r="D28" s="439"/>
      <c r="E28" s="490"/>
      <c r="F28" s="441"/>
      <c r="G28" s="441"/>
      <c r="H28" s="110"/>
      <c r="I28" s="110"/>
      <c r="J28" s="424"/>
      <c r="K28" s="1"/>
      <c r="L28" s="1"/>
      <c r="M28" s="1"/>
      <c r="N28" s="1"/>
      <c r="O28" s="1"/>
      <c r="P28" s="1"/>
      <c r="Q28" s="1"/>
      <c r="R28" s="1"/>
      <c r="S28" s="1"/>
      <c r="T28" s="1"/>
      <c r="U28" s="1"/>
      <c r="V28" s="1"/>
      <c r="W28" s="1"/>
      <c r="X28" s="1"/>
      <c r="Y28" s="1"/>
      <c r="Z28" s="1"/>
    </row>
    <row r="29" spans="1:26" ht="31.5" hidden="1">
      <c r="A29" s="643" t="s">
        <v>2790</v>
      </c>
      <c r="B29" s="437" t="s">
        <v>97</v>
      </c>
      <c r="C29" s="441"/>
      <c r="D29" s="439"/>
      <c r="E29" s="490"/>
      <c r="F29" s="441"/>
      <c r="G29" s="441"/>
      <c r="H29" s="110"/>
      <c r="I29" s="110"/>
      <c r="J29" s="424"/>
      <c r="K29" s="1"/>
      <c r="L29" s="1"/>
      <c r="M29" s="1"/>
      <c r="N29" s="1"/>
      <c r="O29" s="1"/>
      <c r="P29" s="1"/>
      <c r="Q29" s="1"/>
      <c r="R29" s="1"/>
      <c r="S29" s="1"/>
      <c r="T29" s="1"/>
      <c r="U29" s="1"/>
      <c r="V29" s="1"/>
      <c r="W29" s="1"/>
      <c r="X29" s="1"/>
      <c r="Y29" s="1"/>
      <c r="Z29" s="1"/>
    </row>
    <row r="30" spans="1:26" ht="31.5" hidden="1">
      <c r="A30" s="643" t="s">
        <v>2791</v>
      </c>
      <c r="B30" s="437" t="s">
        <v>99</v>
      </c>
      <c r="C30" s="441"/>
      <c r="D30" s="439"/>
      <c r="E30" s="490"/>
      <c r="F30" s="441"/>
      <c r="G30" s="441"/>
      <c r="H30" s="110"/>
      <c r="I30" s="110"/>
      <c r="J30" s="424"/>
      <c r="K30" s="1"/>
      <c r="L30" s="1"/>
      <c r="M30" s="1"/>
      <c r="N30" s="1"/>
      <c r="O30" s="1"/>
      <c r="P30" s="1"/>
      <c r="Q30" s="1"/>
      <c r="R30" s="1"/>
      <c r="S30" s="1"/>
      <c r="T30" s="1"/>
      <c r="U30" s="1"/>
      <c r="V30" s="1"/>
      <c r="W30" s="1"/>
      <c r="X30" s="1"/>
      <c r="Y30" s="1"/>
      <c r="Z30" s="1"/>
    </row>
    <row r="31" spans="1:26" ht="39.75" customHeight="1">
      <c r="A31" s="644" t="s">
        <v>101</v>
      </c>
      <c r="B31" s="1310" t="s">
        <v>102</v>
      </c>
      <c r="C31" s="1049"/>
      <c r="D31" s="1049"/>
      <c r="E31" s="1049"/>
      <c r="F31" s="1049"/>
      <c r="G31" s="1049"/>
      <c r="H31" s="110">
        <f>SUM(D33:D41)</f>
        <v>0</v>
      </c>
      <c r="I31" s="110">
        <f>COUNT(D33:D41)*2</f>
        <v>14</v>
      </c>
      <c r="J31" s="424"/>
      <c r="K31" s="1"/>
      <c r="L31" s="1"/>
      <c r="M31" s="1"/>
      <c r="N31" s="1"/>
      <c r="O31" s="1"/>
      <c r="P31" s="1"/>
      <c r="Q31" s="1"/>
      <c r="R31" s="1"/>
      <c r="S31" s="1"/>
      <c r="T31" s="1"/>
      <c r="U31" s="1"/>
      <c r="V31" s="1"/>
      <c r="W31" s="1"/>
      <c r="X31" s="1"/>
      <c r="Y31" s="1"/>
      <c r="Z31" s="1"/>
    </row>
    <row r="32" spans="1:26" ht="31.5" hidden="1">
      <c r="A32" s="643" t="s">
        <v>104</v>
      </c>
      <c r="B32" s="437" t="s">
        <v>105</v>
      </c>
      <c r="C32" s="441"/>
      <c r="D32" s="439"/>
      <c r="E32" s="490"/>
      <c r="F32" s="441"/>
      <c r="G32" s="441"/>
      <c r="H32" s="110"/>
      <c r="I32" s="110"/>
      <c r="J32" s="424"/>
      <c r="K32" s="1"/>
      <c r="L32" s="1"/>
      <c r="M32" s="1"/>
      <c r="N32" s="1"/>
      <c r="O32" s="1"/>
      <c r="P32" s="1"/>
      <c r="Q32" s="1"/>
      <c r="R32" s="1"/>
      <c r="S32" s="1"/>
      <c r="T32" s="1"/>
      <c r="U32" s="1"/>
      <c r="V32" s="1"/>
      <c r="W32" s="1"/>
      <c r="X32" s="1"/>
      <c r="Y32" s="1"/>
      <c r="Z32" s="1"/>
    </row>
    <row r="33" spans="1:26" ht="47.25" customHeight="1">
      <c r="A33" s="413" t="s">
        <v>106</v>
      </c>
      <c r="B33" s="437" t="s">
        <v>107</v>
      </c>
      <c r="C33" s="493" t="s">
        <v>2799</v>
      </c>
      <c r="D33" s="446">
        <v>0</v>
      </c>
      <c r="E33" s="490" t="s">
        <v>137</v>
      </c>
      <c r="F33" s="342"/>
      <c r="G33" s="441"/>
      <c r="H33" s="110"/>
      <c r="I33" s="110"/>
      <c r="J33" s="424"/>
      <c r="K33" s="1"/>
      <c r="L33" s="1"/>
      <c r="M33" s="1"/>
      <c r="N33" s="1"/>
      <c r="O33" s="1"/>
      <c r="P33" s="1"/>
      <c r="Q33" s="1"/>
      <c r="R33" s="1"/>
      <c r="S33" s="1"/>
      <c r="T33" s="1"/>
      <c r="U33" s="1"/>
      <c r="V33" s="1"/>
      <c r="W33" s="1"/>
      <c r="X33" s="1"/>
      <c r="Y33" s="1"/>
      <c r="Z33" s="1"/>
    </row>
    <row r="34" spans="1:26" ht="75">
      <c r="A34" s="413"/>
      <c r="B34" s="437"/>
      <c r="C34" s="493" t="s">
        <v>2800</v>
      </c>
      <c r="D34" s="446">
        <v>0</v>
      </c>
      <c r="E34" s="490" t="s">
        <v>137</v>
      </c>
      <c r="F34" s="342"/>
      <c r="G34" s="441"/>
      <c r="H34" s="110"/>
      <c r="I34" s="110"/>
      <c r="J34" s="424"/>
      <c r="K34" s="1"/>
      <c r="L34" s="1"/>
      <c r="M34" s="1"/>
      <c r="N34" s="1"/>
      <c r="O34" s="1"/>
      <c r="P34" s="1"/>
      <c r="Q34" s="1"/>
      <c r="R34" s="1"/>
      <c r="S34" s="1"/>
      <c r="T34" s="1"/>
      <c r="U34" s="1"/>
      <c r="V34" s="1"/>
      <c r="W34" s="1"/>
      <c r="X34" s="1"/>
      <c r="Y34" s="1"/>
      <c r="Z34" s="1"/>
    </row>
    <row r="35" spans="1:26" ht="30">
      <c r="A35" s="413"/>
      <c r="B35" s="437"/>
      <c r="C35" s="342" t="s">
        <v>2802</v>
      </c>
      <c r="D35" s="446">
        <v>0</v>
      </c>
      <c r="E35" s="497" t="s">
        <v>87</v>
      </c>
      <c r="F35" s="342"/>
      <c r="G35" s="441"/>
      <c r="H35" s="110"/>
      <c r="I35" s="110"/>
      <c r="J35" s="424"/>
      <c r="K35" s="1"/>
      <c r="L35" s="1"/>
      <c r="M35" s="1"/>
      <c r="N35" s="1"/>
      <c r="O35" s="1"/>
      <c r="P35" s="1"/>
      <c r="Q35" s="1"/>
      <c r="R35" s="1"/>
      <c r="S35" s="1"/>
      <c r="T35" s="1"/>
      <c r="U35" s="1"/>
      <c r="V35" s="1"/>
      <c r="W35" s="1"/>
      <c r="X35" s="1"/>
      <c r="Y35" s="1"/>
      <c r="Z35" s="1"/>
    </row>
    <row r="36" spans="1:26" ht="30">
      <c r="A36" s="645"/>
      <c r="B36" s="437"/>
      <c r="C36" s="342" t="s">
        <v>2804</v>
      </c>
      <c r="D36" s="446">
        <v>0</v>
      </c>
      <c r="E36" s="497" t="s">
        <v>87</v>
      </c>
      <c r="F36" s="342"/>
      <c r="G36" s="441"/>
      <c r="H36" s="110"/>
      <c r="I36" s="110"/>
      <c r="J36" s="424"/>
      <c r="K36" s="1"/>
      <c r="L36" s="1"/>
      <c r="M36" s="1"/>
      <c r="N36" s="1"/>
      <c r="O36" s="1"/>
      <c r="P36" s="1"/>
      <c r="Q36" s="1"/>
      <c r="R36" s="1"/>
      <c r="S36" s="1"/>
      <c r="T36" s="1"/>
      <c r="U36" s="1"/>
      <c r="V36" s="1"/>
      <c r="W36" s="1"/>
      <c r="X36" s="1"/>
      <c r="Y36" s="1"/>
      <c r="Z36" s="1"/>
    </row>
    <row r="37" spans="1:26" ht="15.75" hidden="1">
      <c r="A37" s="643"/>
      <c r="B37" s="437"/>
      <c r="C37" s="342"/>
      <c r="D37" s="446"/>
      <c r="E37" s="497"/>
      <c r="F37" s="342"/>
      <c r="G37" s="441"/>
      <c r="H37" s="110"/>
      <c r="I37" s="110"/>
      <c r="J37" s="424"/>
      <c r="K37" s="1"/>
      <c r="L37" s="1"/>
      <c r="M37" s="1"/>
      <c r="N37" s="1"/>
      <c r="O37" s="1"/>
      <c r="P37" s="1"/>
      <c r="Q37" s="1"/>
      <c r="R37" s="1"/>
      <c r="S37" s="1"/>
      <c r="T37" s="1"/>
      <c r="U37" s="1"/>
      <c r="V37" s="1"/>
      <c r="W37" s="1"/>
      <c r="X37" s="1"/>
      <c r="Y37" s="1"/>
      <c r="Z37" s="1"/>
    </row>
    <row r="38" spans="1:26" ht="30">
      <c r="A38" s="645"/>
      <c r="B38" s="437"/>
      <c r="C38" s="342" t="s">
        <v>2805</v>
      </c>
      <c r="D38" s="446">
        <v>0</v>
      </c>
      <c r="E38" s="497" t="s">
        <v>87</v>
      </c>
      <c r="F38" s="342"/>
      <c r="G38" s="441"/>
      <c r="H38" s="110"/>
      <c r="I38" s="110"/>
      <c r="J38" s="424"/>
      <c r="K38" s="1"/>
      <c r="L38" s="1"/>
      <c r="M38" s="1"/>
      <c r="N38" s="1"/>
      <c r="O38" s="1"/>
      <c r="P38" s="1"/>
      <c r="Q38" s="1"/>
      <c r="R38" s="1"/>
      <c r="S38" s="1"/>
      <c r="T38" s="1"/>
      <c r="U38" s="1"/>
      <c r="V38" s="1"/>
      <c r="W38" s="1"/>
      <c r="X38" s="1"/>
      <c r="Y38" s="1"/>
      <c r="Z38" s="1"/>
    </row>
    <row r="39" spans="1:26" ht="15.75" hidden="1">
      <c r="A39" s="643"/>
      <c r="B39" s="437"/>
      <c r="C39" s="342"/>
      <c r="D39" s="446"/>
      <c r="E39" s="497"/>
      <c r="F39" s="342"/>
      <c r="G39" s="441"/>
      <c r="H39" s="110"/>
      <c r="I39" s="110"/>
      <c r="J39" s="424"/>
      <c r="K39" s="1"/>
      <c r="L39" s="1"/>
      <c r="M39" s="1"/>
      <c r="N39" s="1"/>
      <c r="O39" s="1"/>
      <c r="P39" s="1"/>
      <c r="Q39" s="1"/>
      <c r="R39" s="1"/>
      <c r="S39" s="1"/>
      <c r="T39" s="1"/>
      <c r="U39" s="1"/>
      <c r="V39" s="1"/>
      <c r="W39" s="1"/>
      <c r="X39" s="1"/>
      <c r="Y39" s="1"/>
      <c r="Z39" s="1"/>
    </row>
    <row r="40" spans="1:26" ht="30">
      <c r="A40" s="645"/>
      <c r="B40" s="437"/>
      <c r="C40" s="342" t="s">
        <v>2806</v>
      </c>
      <c r="D40" s="446">
        <v>0</v>
      </c>
      <c r="E40" s="497" t="s">
        <v>87</v>
      </c>
      <c r="F40" s="342"/>
      <c r="G40" s="441"/>
      <c r="H40" s="110"/>
      <c r="I40" s="110"/>
      <c r="J40" s="424"/>
      <c r="K40" s="1"/>
      <c r="L40" s="1"/>
      <c r="M40" s="1"/>
      <c r="N40" s="1"/>
      <c r="O40" s="1"/>
      <c r="P40" s="1"/>
      <c r="Q40" s="1"/>
      <c r="R40" s="1"/>
      <c r="S40" s="1"/>
      <c r="T40" s="1"/>
      <c r="U40" s="1"/>
      <c r="V40" s="1"/>
      <c r="W40" s="1"/>
      <c r="X40" s="1"/>
      <c r="Y40" s="1"/>
      <c r="Z40" s="1"/>
    </row>
    <row r="41" spans="1:26" ht="30">
      <c r="A41" s="645"/>
      <c r="B41" s="437"/>
      <c r="C41" s="342" t="s">
        <v>2807</v>
      </c>
      <c r="D41" s="446">
        <v>0</v>
      </c>
      <c r="E41" s="497" t="s">
        <v>87</v>
      </c>
      <c r="F41" s="342"/>
      <c r="G41" s="441"/>
      <c r="H41" s="110"/>
      <c r="I41" s="110"/>
      <c r="J41" s="424"/>
      <c r="K41" s="1"/>
      <c r="L41" s="1"/>
      <c r="M41" s="1"/>
      <c r="N41" s="1"/>
      <c r="O41" s="1"/>
      <c r="P41" s="1"/>
      <c r="Q41" s="1"/>
      <c r="R41" s="1"/>
      <c r="S41" s="1"/>
      <c r="T41" s="1"/>
      <c r="U41" s="1"/>
      <c r="V41" s="1"/>
      <c r="W41" s="1"/>
      <c r="X41" s="1"/>
      <c r="Y41" s="1"/>
      <c r="Z41" s="1"/>
    </row>
    <row r="42" spans="1:26" ht="47.25" hidden="1">
      <c r="A42" s="643" t="s">
        <v>2808</v>
      </c>
      <c r="B42" s="437" t="s">
        <v>109</v>
      </c>
      <c r="C42" s="441"/>
      <c r="D42" s="439"/>
      <c r="E42" s="490"/>
      <c r="F42" s="441"/>
      <c r="G42" s="441"/>
      <c r="H42" s="110"/>
      <c r="I42" s="110"/>
      <c r="J42" s="424"/>
      <c r="K42" s="1"/>
      <c r="L42" s="1"/>
      <c r="M42" s="1"/>
      <c r="N42" s="1"/>
      <c r="O42" s="1"/>
      <c r="P42" s="1"/>
      <c r="Q42" s="1"/>
      <c r="R42" s="1"/>
      <c r="S42" s="1"/>
      <c r="T42" s="1"/>
      <c r="U42" s="1"/>
      <c r="V42" s="1"/>
      <c r="W42" s="1"/>
      <c r="X42" s="1"/>
      <c r="Y42" s="1"/>
      <c r="Z42" s="1"/>
    </row>
    <row r="43" spans="1:26" ht="39.75" hidden="1" customHeight="1">
      <c r="A43" s="642" t="s">
        <v>110</v>
      </c>
      <c r="B43" s="1310" t="s">
        <v>111</v>
      </c>
      <c r="C43" s="1049"/>
      <c r="D43" s="1049"/>
      <c r="E43" s="1049"/>
      <c r="F43" s="1049"/>
      <c r="G43" s="1049"/>
      <c r="H43" s="110">
        <f>SUM(D44:D52)</f>
        <v>0</v>
      </c>
      <c r="I43" s="110">
        <f>COUNT(D44:D52)*2</f>
        <v>0</v>
      </c>
      <c r="J43" s="424"/>
      <c r="K43" s="1"/>
      <c r="L43" s="1"/>
      <c r="M43" s="1"/>
      <c r="N43" s="1"/>
      <c r="O43" s="1"/>
      <c r="P43" s="1"/>
      <c r="Q43" s="1"/>
      <c r="R43" s="1"/>
      <c r="S43" s="1"/>
      <c r="T43" s="1"/>
      <c r="U43" s="1"/>
      <c r="V43" s="1"/>
      <c r="W43" s="1"/>
      <c r="X43" s="1"/>
      <c r="Y43" s="1"/>
      <c r="Z43" s="1"/>
    </row>
    <row r="44" spans="1:26" ht="78.75" hidden="1">
      <c r="A44" s="643" t="s">
        <v>119</v>
      </c>
      <c r="B44" s="484" t="s">
        <v>120</v>
      </c>
      <c r="C44" s="342"/>
      <c r="D44" s="543"/>
      <c r="E44" s="506"/>
      <c r="F44" s="565"/>
      <c r="G44" s="441"/>
      <c r="H44" s="110"/>
      <c r="I44" s="110"/>
      <c r="J44" s="424"/>
      <c r="K44" s="1"/>
      <c r="L44" s="1"/>
      <c r="M44" s="1"/>
      <c r="N44" s="1"/>
      <c r="O44" s="1"/>
      <c r="P44" s="1"/>
      <c r="Q44" s="1"/>
      <c r="R44" s="1"/>
      <c r="S44" s="1"/>
      <c r="T44" s="1"/>
      <c r="U44" s="1"/>
      <c r="V44" s="1"/>
      <c r="W44" s="1"/>
      <c r="X44" s="1"/>
      <c r="Y44" s="1"/>
      <c r="Z44" s="1"/>
    </row>
    <row r="45" spans="1:26" ht="15.75" hidden="1">
      <c r="A45" s="643"/>
      <c r="B45" s="484"/>
      <c r="C45" s="342"/>
      <c r="D45" s="543"/>
      <c r="E45" s="506"/>
      <c r="F45" s="342"/>
      <c r="G45" s="441"/>
      <c r="H45" s="110"/>
      <c r="I45" s="110"/>
      <c r="J45" s="424"/>
      <c r="K45" s="1"/>
      <c r="L45" s="1"/>
      <c r="M45" s="1"/>
      <c r="N45" s="1"/>
      <c r="O45" s="1"/>
      <c r="P45" s="1"/>
      <c r="Q45" s="1"/>
      <c r="R45" s="1"/>
      <c r="S45" s="1"/>
      <c r="T45" s="1"/>
      <c r="U45" s="1"/>
      <c r="V45" s="1"/>
      <c r="W45" s="1"/>
      <c r="X45" s="1"/>
      <c r="Y45" s="1"/>
      <c r="Z45" s="1"/>
    </row>
    <row r="46" spans="1:26" ht="78.75" hidden="1">
      <c r="A46" s="643" t="s">
        <v>121</v>
      </c>
      <c r="B46" s="484" t="s">
        <v>122</v>
      </c>
      <c r="C46" s="342"/>
      <c r="D46" s="543"/>
      <c r="E46" s="506"/>
      <c r="F46" s="441"/>
      <c r="G46" s="441"/>
      <c r="H46" s="110"/>
      <c r="I46" s="110"/>
      <c r="J46" s="424"/>
      <c r="K46" s="1"/>
      <c r="L46" s="1"/>
      <c r="M46" s="1"/>
      <c r="N46" s="1"/>
      <c r="O46" s="1"/>
      <c r="P46" s="1"/>
      <c r="Q46" s="1"/>
      <c r="R46" s="1"/>
      <c r="S46" s="1"/>
      <c r="T46" s="1"/>
      <c r="U46" s="1"/>
      <c r="V46" s="1"/>
      <c r="W46" s="1"/>
      <c r="X46" s="1"/>
      <c r="Y46" s="1"/>
      <c r="Z46" s="1"/>
    </row>
    <row r="47" spans="1:26" ht="78.75" hidden="1">
      <c r="A47" s="643" t="s">
        <v>2816</v>
      </c>
      <c r="B47" s="484" t="s">
        <v>124</v>
      </c>
      <c r="C47" s="342"/>
      <c r="D47" s="543"/>
      <c r="E47" s="506"/>
      <c r="F47" s="441"/>
      <c r="G47" s="441"/>
      <c r="H47" s="110"/>
      <c r="I47" s="110"/>
      <c r="J47" s="424"/>
      <c r="K47" s="1"/>
      <c r="L47" s="1"/>
      <c r="M47" s="1"/>
      <c r="N47" s="1"/>
      <c r="O47" s="1"/>
      <c r="P47" s="1"/>
      <c r="Q47" s="1"/>
      <c r="R47" s="1"/>
      <c r="S47" s="1"/>
      <c r="T47" s="1"/>
      <c r="U47" s="1"/>
      <c r="V47" s="1"/>
      <c r="W47" s="1"/>
      <c r="X47" s="1"/>
      <c r="Y47" s="1"/>
      <c r="Z47" s="1"/>
    </row>
    <row r="48" spans="1:26" ht="63" hidden="1">
      <c r="A48" s="643" t="s">
        <v>125</v>
      </c>
      <c r="B48" s="484" t="s">
        <v>126</v>
      </c>
      <c r="C48" s="342"/>
      <c r="D48" s="439"/>
      <c r="E48" s="490"/>
      <c r="F48" s="441"/>
      <c r="G48" s="441"/>
      <c r="H48" s="110"/>
      <c r="I48" s="110"/>
      <c r="J48" s="424"/>
      <c r="K48" s="1"/>
      <c r="L48" s="1"/>
      <c r="M48" s="1"/>
      <c r="N48" s="1"/>
      <c r="O48" s="1"/>
      <c r="P48" s="1"/>
      <c r="Q48" s="1"/>
      <c r="R48" s="1"/>
      <c r="S48" s="1"/>
      <c r="T48" s="1"/>
      <c r="U48" s="1"/>
      <c r="V48" s="1"/>
      <c r="W48" s="1"/>
      <c r="X48" s="1"/>
      <c r="Y48" s="1"/>
      <c r="Z48" s="1"/>
    </row>
    <row r="49" spans="1:26" ht="78.75" hidden="1">
      <c r="A49" s="643" t="s">
        <v>127</v>
      </c>
      <c r="B49" s="484" t="s">
        <v>141</v>
      </c>
      <c r="C49" s="441"/>
      <c r="D49" s="439"/>
      <c r="E49" s="490"/>
      <c r="F49" s="441"/>
      <c r="G49" s="441"/>
      <c r="H49" s="110"/>
      <c r="I49" s="110"/>
      <c r="J49" s="424"/>
      <c r="K49" s="1"/>
      <c r="L49" s="1"/>
      <c r="M49" s="1"/>
      <c r="N49" s="1"/>
      <c r="O49" s="1"/>
      <c r="P49" s="1"/>
      <c r="Q49" s="1"/>
      <c r="R49" s="1"/>
      <c r="S49" s="1"/>
      <c r="T49" s="1"/>
      <c r="U49" s="1"/>
      <c r="V49" s="1"/>
      <c r="W49" s="1"/>
      <c r="X49" s="1"/>
      <c r="Y49" s="1"/>
      <c r="Z49" s="1"/>
    </row>
    <row r="50" spans="1:26" ht="63" hidden="1">
      <c r="A50" s="643" t="s">
        <v>2818</v>
      </c>
      <c r="B50" s="484" t="s">
        <v>130</v>
      </c>
      <c r="C50" s="441"/>
      <c r="D50" s="439"/>
      <c r="E50" s="490"/>
      <c r="F50" s="441"/>
      <c r="G50" s="441"/>
      <c r="H50" s="110"/>
      <c r="I50" s="110"/>
      <c r="J50" s="424"/>
      <c r="K50" s="1"/>
      <c r="L50" s="1"/>
      <c r="M50" s="1"/>
      <c r="N50" s="1"/>
      <c r="O50" s="1"/>
      <c r="P50" s="1"/>
      <c r="Q50" s="1"/>
      <c r="R50" s="1"/>
      <c r="S50" s="1"/>
      <c r="T50" s="1"/>
      <c r="U50" s="1"/>
      <c r="V50" s="1"/>
      <c r="W50" s="1"/>
      <c r="X50" s="1"/>
      <c r="Y50" s="1"/>
      <c r="Z50" s="1"/>
    </row>
    <row r="51" spans="1:26" ht="78.75" hidden="1">
      <c r="A51" s="643" t="s">
        <v>131</v>
      </c>
      <c r="B51" s="484" t="s">
        <v>133</v>
      </c>
      <c r="C51" s="441"/>
      <c r="D51" s="439"/>
      <c r="E51" s="490"/>
      <c r="F51" s="441"/>
      <c r="G51" s="441"/>
      <c r="H51" s="110"/>
      <c r="I51" s="110"/>
      <c r="J51" s="424"/>
      <c r="K51" s="1"/>
      <c r="L51" s="1"/>
      <c r="M51" s="1"/>
      <c r="N51" s="1"/>
      <c r="O51" s="1"/>
      <c r="P51" s="1"/>
      <c r="Q51" s="1"/>
      <c r="R51" s="1"/>
      <c r="S51" s="1"/>
      <c r="T51" s="1"/>
      <c r="U51" s="1"/>
      <c r="V51" s="1"/>
      <c r="W51" s="1"/>
      <c r="X51" s="1"/>
      <c r="Y51" s="1"/>
      <c r="Z51" s="1"/>
    </row>
    <row r="52" spans="1:26" ht="110.25" hidden="1">
      <c r="A52" s="643" t="s">
        <v>134</v>
      </c>
      <c r="B52" s="484" t="s">
        <v>136</v>
      </c>
      <c r="C52" s="342"/>
      <c r="D52" s="543"/>
      <c r="E52" s="490"/>
      <c r="F52" s="441"/>
      <c r="G52" s="441"/>
      <c r="H52" s="110"/>
      <c r="I52" s="110"/>
      <c r="J52" s="424"/>
      <c r="K52" s="1"/>
      <c r="L52" s="1"/>
      <c r="M52" s="1"/>
      <c r="N52" s="1"/>
      <c r="O52" s="1"/>
      <c r="P52" s="1"/>
      <c r="Q52" s="1"/>
      <c r="R52" s="1"/>
      <c r="S52" s="1"/>
      <c r="T52" s="1"/>
      <c r="U52" s="1"/>
      <c r="V52" s="1"/>
      <c r="W52" s="1"/>
      <c r="X52" s="1"/>
      <c r="Y52" s="1"/>
      <c r="Z52" s="1"/>
    </row>
    <row r="53" spans="1:26" ht="78.75" hidden="1">
      <c r="A53" s="643" t="s">
        <v>2819</v>
      </c>
      <c r="B53" s="484" t="s">
        <v>140</v>
      </c>
      <c r="C53" s="441"/>
      <c r="D53" s="439"/>
      <c r="E53" s="490"/>
      <c r="F53" s="441"/>
      <c r="G53" s="441"/>
      <c r="H53" s="110"/>
      <c r="I53" s="110"/>
      <c r="J53" s="424"/>
      <c r="K53" s="1"/>
      <c r="L53" s="1"/>
      <c r="M53" s="1"/>
      <c r="N53" s="1"/>
      <c r="O53" s="1"/>
      <c r="P53" s="1"/>
      <c r="Q53" s="1"/>
      <c r="R53" s="1"/>
      <c r="S53" s="1"/>
      <c r="T53" s="1"/>
      <c r="U53" s="1"/>
      <c r="V53" s="1"/>
      <c r="W53" s="1"/>
      <c r="X53" s="1"/>
      <c r="Y53" s="1"/>
      <c r="Z53" s="1"/>
    </row>
    <row r="54" spans="1:26" ht="63" hidden="1">
      <c r="A54" s="643"/>
      <c r="B54" s="484" t="s">
        <v>2820</v>
      </c>
      <c r="C54" s="441"/>
      <c r="D54" s="439"/>
      <c r="E54" s="490"/>
      <c r="F54" s="441"/>
      <c r="G54" s="441"/>
      <c r="H54" s="110"/>
      <c r="I54" s="110"/>
      <c r="J54" s="424"/>
      <c r="K54" s="1"/>
      <c r="L54" s="1"/>
      <c r="M54" s="1"/>
      <c r="N54" s="1"/>
      <c r="O54" s="1"/>
      <c r="P54" s="1"/>
      <c r="Q54" s="1"/>
      <c r="R54" s="1"/>
      <c r="S54" s="1"/>
      <c r="T54" s="1"/>
      <c r="U54" s="1"/>
      <c r="V54" s="1"/>
      <c r="W54" s="1"/>
      <c r="X54" s="1"/>
      <c r="Y54" s="1"/>
      <c r="Z54" s="1"/>
    </row>
    <row r="55" spans="1:26" ht="45" hidden="1">
      <c r="A55" s="643"/>
      <c r="B55" s="489" t="s">
        <v>145</v>
      </c>
      <c r="C55" s="441"/>
      <c r="D55" s="439"/>
      <c r="E55" s="490"/>
      <c r="F55" s="441"/>
      <c r="G55" s="441"/>
      <c r="H55" s="110"/>
      <c r="I55" s="110"/>
      <c r="J55" s="424"/>
      <c r="K55" s="1"/>
      <c r="L55" s="1"/>
      <c r="M55" s="1"/>
      <c r="N55" s="1"/>
      <c r="O55" s="1"/>
      <c r="P55" s="1"/>
      <c r="Q55" s="1"/>
      <c r="R55" s="1"/>
      <c r="S55" s="1"/>
      <c r="T55" s="1"/>
      <c r="U55" s="1"/>
      <c r="V55" s="1"/>
      <c r="W55" s="1"/>
      <c r="X55" s="1"/>
      <c r="Y55" s="1"/>
      <c r="Z55" s="1"/>
    </row>
    <row r="56" spans="1:26" ht="39.75" hidden="1" customHeight="1">
      <c r="A56" s="642" t="s">
        <v>148</v>
      </c>
      <c r="B56" s="1310" t="s">
        <v>147</v>
      </c>
      <c r="C56" s="1049"/>
      <c r="D56" s="1049"/>
      <c r="E56" s="1049"/>
      <c r="F56" s="1049"/>
      <c r="G56" s="1049"/>
      <c r="H56" s="110"/>
      <c r="I56" s="110"/>
      <c r="J56" s="424"/>
      <c r="K56" s="1"/>
      <c r="L56" s="1"/>
      <c r="M56" s="1"/>
      <c r="N56" s="1"/>
      <c r="O56" s="1"/>
      <c r="P56" s="1"/>
      <c r="Q56" s="1"/>
      <c r="R56" s="1"/>
      <c r="S56" s="1"/>
      <c r="T56" s="1"/>
      <c r="U56" s="1"/>
      <c r="V56" s="1"/>
      <c r="W56" s="1"/>
      <c r="X56" s="1"/>
      <c r="Y56" s="1"/>
      <c r="Z56" s="1"/>
    </row>
    <row r="57" spans="1:26" ht="31.5" hidden="1">
      <c r="A57" s="643" t="s">
        <v>149</v>
      </c>
      <c r="B57" s="484" t="s">
        <v>150</v>
      </c>
      <c r="C57" s="441"/>
      <c r="D57" s="439"/>
      <c r="E57" s="490"/>
      <c r="F57" s="441"/>
      <c r="G57" s="441"/>
      <c r="H57" s="110"/>
      <c r="I57" s="110"/>
      <c r="J57" s="424"/>
      <c r="K57" s="1"/>
      <c r="L57" s="1"/>
      <c r="M57" s="1"/>
      <c r="N57" s="1"/>
      <c r="O57" s="1"/>
      <c r="P57" s="1"/>
      <c r="Q57" s="1"/>
      <c r="R57" s="1"/>
      <c r="S57" s="1"/>
      <c r="T57" s="1"/>
      <c r="U57" s="1"/>
      <c r="V57" s="1"/>
      <c r="W57" s="1"/>
      <c r="X57" s="1"/>
      <c r="Y57" s="1"/>
      <c r="Z57" s="1"/>
    </row>
    <row r="58" spans="1:26" ht="31.5" hidden="1">
      <c r="A58" s="643" t="s">
        <v>151</v>
      </c>
      <c r="B58" s="484" t="s">
        <v>152</v>
      </c>
      <c r="C58" s="441"/>
      <c r="D58" s="439"/>
      <c r="E58" s="490"/>
      <c r="F58" s="441"/>
      <c r="G58" s="441"/>
      <c r="H58" s="110"/>
      <c r="I58" s="110"/>
      <c r="J58" s="424"/>
      <c r="K58" s="1"/>
      <c r="L58" s="1"/>
      <c r="M58" s="1"/>
      <c r="N58" s="1"/>
      <c r="O58" s="1"/>
      <c r="P58" s="1"/>
      <c r="Q58" s="1"/>
      <c r="R58" s="1"/>
      <c r="S58" s="1"/>
      <c r="T58" s="1"/>
      <c r="U58" s="1"/>
      <c r="V58" s="1"/>
      <c r="W58" s="1"/>
      <c r="X58" s="1"/>
      <c r="Y58" s="1"/>
      <c r="Z58" s="1"/>
    </row>
    <row r="59" spans="1:26" ht="31.5" hidden="1">
      <c r="A59" s="643" t="s">
        <v>153</v>
      </c>
      <c r="B59" s="484" t="s">
        <v>154</v>
      </c>
      <c r="C59" s="441"/>
      <c r="D59" s="439"/>
      <c r="E59" s="490"/>
      <c r="F59" s="441"/>
      <c r="G59" s="441"/>
      <c r="H59" s="110"/>
      <c r="I59" s="110"/>
      <c r="J59" s="424"/>
      <c r="K59" s="1"/>
      <c r="L59" s="1"/>
      <c r="M59" s="1"/>
      <c r="N59" s="1"/>
      <c r="O59" s="1"/>
      <c r="P59" s="1"/>
      <c r="Q59" s="1"/>
      <c r="R59" s="1"/>
      <c r="S59" s="1"/>
      <c r="T59" s="1"/>
      <c r="U59" s="1"/>
      <c r="V59" s="1"/>
      <c r="W59" s="1"/>
      <c r="X59" s="1"/>
      <c r="Y59" s="1"/>
      <c r="Z59" s="1"/>
    </row>
    <row r="60" spans="1:26" ht="31.5" hidden="1">
      <c r="A60" s="643" t="s">
        <v>156</v>
      </c>
      <c r="B60" s="484" t="s">
        <v>157</v>
      </c>
      <c r="C60" s="441"/>
      <c r="D60" s="439"/>
      <c r="E60" s="490"/>
      <c r="F60" s="441"/>
      <c r="G60" s="441"/>
      <c r="H60" s="110"/>
      <c r="I60" s="110"/>
      <c r="J60" s="424"/>
      <c r="K60" s="1"/>
      <c r="L60" s="1"/>
      <c r="M60" s="1"/>
      <c r="N60" s="1"/>
      <c r="O60" s="1"/>
      <c r="P60" s="1"/>
      <c r="Q60" s="1"/>
      <c r="R60" s="1"/>
      <c r="S60" s="1"/>
      <c r="T60" s="1"/>
      <c r="U60" s="1"/>
      <c r="V60" s="1"/>
      <c r="W60" s="1"/>
      <c r="X60" s="1"/>
      <c r="Y60" s="1"/>
      <c r="Z60" s="1"/>
    </row>
    <row r="61" spans="1:26" ht="31.5" hidden="1">
      <c r="A61" s="643" t="s">
        <v>158</v>
      </c>
      <c r="B61" s="484" t="s">
        <v>159</v>
      </c>
      <c r="C61" s="441"/>
      <c r="D61" s="439"/>
      <c r="E61" s="490"/>
      <c r="F61" s="441"/>
      <c r="G61" s="441"/>
      <c r="H61" s="110"/>
      <c r="I61" s="110"/>
      <c r="J61" s="424"/>
      <c r="K61" s="1"/>
      <c r="L61" s="1"/>
      <c r="M61" s="1"/>
      <c r="N61" s="1"/>
      <c r="O61" s="1"/>
      <c r="P61" s="1"/>
      <c r="Q61" s="1"/>
      <c r="R61" s="1"/>
      <c r="S61" s="1"/>
      <c r="T61" s="1"/>
      <c r="U61" s="1"/>
      <c r="V61" s="1"/>
      <c r="W61" s="1"/>
      <c r="X61" s="1"/>
      <c r="Y61" s="1"/>
      <c r="Z61" s="1"/>
    </row>
    <row r="62" spans="1:26" ht="31.5" hidden="1">
      <c r="A62" s="643" t="s">
        <v>160</v>
      </c>
      <c r="B62" s="484" t="s">
        <v>161</v>
      </c>
      <c r="C62" s="441"/>
      <c r="D62" s="439"/>
      <c r="E62" s="490"/>
      <c r="F62" s="441"/>
      <c r="G62" s="441"/>
      <c r="H62" s="110"/>
      <c r="I62" s="110"/>
      <c r="J62" s="424"/>
      <c r="K62" s="1"/>
      <c r="L62" s="1"/>
      <c r="M62" s="1"/>
      <c r="N62" s="1"/>
      <c r="O62" s="1"/>
      <c r="P62" s="1"/>
      <c r="Q62" s="1"/>
      <c r="R62" s="1"/>
      <c r="S62" s="1"/>
      <c r="T62" s="1"/>
      <c r="U62" s="1"/>
      <c r="V62" s="1"/>
      <c r="W62" s="1"/>
      <c r="X62" s="1"/>
      <c r="Y62" s="1"/>
      <c r="Z62" s="1"/>
    </row>
    <row r="63" spans="1:26" ht="31.5" hidden="1">
      <c r="A63" s="643" t="s">
        <v>162</v>
      </c>
      <c r="B63" s="484" t="s">
        <v>163</v>
      </c>
      <c r="C63" s="441"/>
      <c r="D63" s="439"/>
      <c r="E63" s="490"/>
      <c r="F63" s="441"/>
      <c r="G63" s="441"/>
      <c r="H63" s="110"/>
      <c r="I63" s="110"/>
      <c r="J63" s="424"/>
      <c r="K63" s="1"/>
      <c r="L63" s="1"/>
      <c r="M63" s="1"/>
      <c r="N63" s="1"/>
      <c r="O63" s="1"/>
      <c r="P63" s="1"/>
      <c r="Q63" s="1"/>
      <c r="R63" s="1"/>
      <c r="S63" s="1"/>
      <c r="T63" s="1"/>
      <c r="U63" s="1"/>
      <c r="V63" s="1"/>
      <c r="W63" s="1"/>
      <c r="X63" s="1"/>
      <c r="Y63" s="1"/>
      <c r="Z63" s="1"/>
    </row>
    <row r="64" spans="1:26" ht="39.75" customHeight="1">
      <c r="A64" s="646" t="s">
        <v>164</v>
      </c>
      <c r="B64" s="1311" t="s">
        <v>165</v>
      </c>
      <c r="C64" s="1049"/>
      <c r="D64" s="1049"/>
      <c r="E64" s="1049"/>
      <c r="F64" s="1049"/>
      <c r="G64" s="1049"/>
      <c r="H64" s="110">
        <f>SUM(D65)</f>
        <v>0</v>
      </c>
      <c r="I64" s="110">
        <f>COUNT(D65)*2</f>
        <v>2</v>
      </c>
      <c r="J64" s="424"/>
      <c r="K64" s="1"/>
      <c r="L64" s="1"/>
      <c r="M64" s="1"/>
      <c r="N64" s="1"/>
      <c r="O64" s="1"/>
      <c r="P64" s="1"/>
      <c r="Q64" s="1"/>
      <c r="R64" s="1"/>
      <c r="S64" s="1"/>
      <c r="T64" s="1"/>
      <c r="U64" s="1"/>
      <c r="V64" s="1"/>
      <c r="W64" s="1"/>
      <c r="X64" s="1"/>
      <c r="Y64" s="1"/>
      <c r="Z64" s="1"/>
    </row>
    <row r="65" spans="1:26" ht="78.75">
      <c r="A65" s="645" t="s">
        <v>2827</v>
      </c>
      <c r="B65" s="484" t="s">
        <v>170</v>
      </c>
      <c r="C65" s="342" t="s">
        <v>2828</v>
      </c>
      <c r="D65" s="446">
        <v>0</v>
      </c>
      <c r="E65" s="490" t="s">
        <v>137</v>
      </c>
      <c r="F65" s="441"/>
      <c r="G65" s="441"/>
      <c r="H65" s="110"/>
      <c r="I65" s="110"/>
      <c r="J65" s="424"/>
      <c r="K65" s="1"/>
      <c r="L65" s="1"/>
      <c r="M65" s="1"/>
      <c r="N65" s="1"/>
      <c r="O65" s="1"/>
      <c r="P65" s="1"/>
      <c r="Q65" s="1"/>
      <c r="R65" s="1"/>
      <c r="S65" s="1"/>
      <c r="T65" s="1"/>
      <c r="U65" s="1"/>
      <c r="V65" s="1"/>
      <c r="W65" s="1"/>
      <c r="X65" s="1"/>
      <c r="Y65" s="1"/>
      <c r="Z65" s="1"/>
    </row>
    <row r="66" spans="1:26" ht="78.75" hidden="1">
      <c r="A66" s="643" t="s">
        <v>2829</v>
      </c>
      <c r="B66" s="484" t="s">
        <v>172</v>
      </c>
      <c r="C66" s="441"/>
      <c r="D66" s="439"/>
      <c r="E66" s="490"/>
      <c r="F66" s="441"/>
      <c r="G66" s="441"/>
      <c r="H66" s="110"/>
      <c r="I66" s="110"/>
      <c r="J66" s="424"/>
      <c r="K66" s="1"/>
      <c r="L66" s="1"/>
      <c r="M66" s="1"/>
      <c r="N66" s="1"/>
      <c r="O66" s="1"/>
      <c r="P66" s="1"/>
      <c r="Q66" s="1"/>
      <c r="R66" s="1"/>
      <c r="S66" s="1"/>
      <c r="T66" s="1"/>
      <c r="U66" s="1"/>
      <c r="V66" s="1"/>
      <c r="W66" s="1"/>
      <c r="X66" s="1"/>
      <c r="Y66" s="1"/>
      <c r="Z66" s="1"/>
    </row>
    <row r="67" spans="1:26" ht="21">
      <c r="A67" s="641"/>
      <c r="B67" s="1308" t="s">
        <v>173</v>
      </c>
      <c r="C67" s="1049"/>
      <c r="D67" s="1049"/>
      <c r="E67" s="1049"/>
      <c r="F67" s="1049"/>
      <c r="G67" s="1049"/>
      <c r="H67" s="110">
        <f>H68+H79+H85+H90+H96+H104</f>
        <v>0</v>
      </c>
      <c r="I67" s="110">
        <f>I68+I79+I85+I90+I96+I104</f>
        <v>40</v>
      </c>
      <c r="J67" s="424"/>
      <c r="K67" s="1"/>
      <c r="L67" s="1"/>
      <c r="M67" s="1"/>
      <c r="N67" s="1"/>
      <c r="O67" s="1"/>
      <c r="P67" s="1"/>
      <c r="Q67" s="1"/>
      <c r="R67" s="1"/>
      <c r="S67" s="1"/>
      <c r="T67" s="1"/>
      <c r="U67" s="1"/>
      <c r="V67" s="1"/>
      <c r="W67" s="1"/>
      <c r="X67" s="1"/>
      <c r="Y67" s="1"/>
      <c r="Z67" s="1"/>
    </row>
    <row r="68" spans="1:26" ht="39.75" customHeight="1">
      <c r="A68" s="646" t="s">
        <v>177</v>
      </c>
      <c r="B68" s="1210" t="s">
        <v>178</v>
      </c>
      <c r="C68" s="1049"/>
      <c r="D68" s="1049"/>
      <c r="E68" s="1049"/>
      <c r="F68" s="1049"/>
      <c r="G68" s="1049"/>
      <c r="H68" s="110">
        <f>SUM(D69:D78)</f>
        <v>0</v>
      </c>
      <c r="I68" s="110">
        <f>COUNT(D69:D78)*2</f>
        <v>14</v>
      </c>
      <c r="J68" s="424"/>
      <c r="K68" s="1"/>
      <c r="L68" s="1"/>
      <c r="M68" s="1"/>
      <c r="N68" s="1"/>
      <c r="O68" s="1"/>
      <c r="P68" s="1"/>
      <c r="Q68" s="1"/>
      <c r="R68" s="1"/>
      <c r="S68" s="1"/>
      <c r="T68" s="1"/>
      <c r="U68" s="1"/>
      <c r="V68" s="1"/>
      <c r="W68" s="1"/>
      <c r="X68" s="1"/>
      <c r="Y68" s="1"/>
      <c r="Z68" s="1"/>
    </row>
    <row r="69" spans="1:26" ht="45">
      <c r="A69" s="413" t="s">
        <v>180</v>
      </c>
      <c r="B69" s="491" t="s">
        <v>181</v>
      </c>
      <c r="C69" s="308" t="s">
        <v>2831</v>
      </c>
      <c r="D69" s="446">
        <v>0</v>
      </c>
      <c r="E69" s="490" t="s">
        <v>183</v>
      </c>
      <c r="F69" s="308" t="s">
        <v>184</v>
      </c>
      <c r="G69" s="441"/>
      <c r="H69" s="110"/>
      <c r="I69" s="110"/>
      <c r="J69" s="424"/>
      <c r="K69" s="1"/>
      <c r="L69" s="1"/>
      <c r="M69" s="1"/>
      <c r="N69" s="1"/>
      <c r="O69" s="1"/>
      <c r="P69" s="1"/>
      <c r="Q69" s="1"/>
      <c r="R69" s="1"/>
      <c r="S69" s="1"/>
      <c r="T69" s="1"/>
      <c r="U69" s="1"/>
      <c r="V69" s="1"/>
      <c r="W69" s="1"/>
      <c r="X69" s="1"/>
      <c r="Y69" s="1"/>
      <c r="Z69" s="1"/>
    </row>
    <row r="70" spans="1:26" ht="31.5">
      <c r="A70" s="647"/>
      <c r="B70" s="491"/>
      <c r="C70" s="564" t="s">
        <v>2757</v>
      </c>
      <c r="D70" s="446">
        <v>0</v>
      </c>
      <c r="E70" s="490" t="s">
        <v>183</v>
      </c>
      <c r="F70" s="441"/>
      <c r="G70" s="441"/>
      <c r="H70" s="110"/>
      <c r="I70" s="110"/>
      <c r="J70" s="424"/>
      <c r="K70" s="1"/>
      <c r="L70" s="1"/>
      <c r="M70" s="1"/>
      <c r="N70" s="1"/>
      <c r="O70" s="1"/>
      <c r="P70" s="1"/>
      <c r="Q70" s="1"/>
      <c r="R70" s="1"/>
      <c r="S70" s="1"/>
      <c r="T70" s="1"/>
      <c r="U70" s="1"/>
      <c r="V70" s="1"/>
      <c r="W70" s="1"/>
      <c r="X70" s="1"/>
      <c r="Y70" s="1"/>
      <c r="Z70" s="1"/>
    </row>
    <row r="71" spans="1:26" ht="47.25">
      <c r="A71" s="413" t="s">
        <v>187</v>
      </c>
      <c r="B71" s="491" t="s">
        <v>188</v>
      </c>
      <c r="C71" s="308" t="s">
        <v>2834</v>
      </c>
      <c r="D71" s="446">
        <v>0</v>
      </c>
      <c r="E71" s="490" t="s">
        <v>183</v>
      </c>
      <c r="F71" s="441"/>
      <c r="G71" s="441"/>
      <c r="H71" s="110"/>
      <c r="I71" s="110"/>
      <c r="J71" s="424"/>
      <c r="K71" s="1"/>
      <c r="L71" s="1"/>
      <c r="M71" s="1"/>
      <c r="N71" s="1"/>
      <c r="O71" s="1"/>
      <c r="P71" s="1"/>
      <c r="Q71" s="1"/>
      <c r="R71" s="1"/>
      <c r="S71" s="1"/>
      <c r="T71" s="1"/>
      <c r="U71" s="1"/>
      <c r="V71" s="1"/>
      <c r="W71" s="1"/>
      <c r="X71" s="1"/>
      <c r="Y71" s="1"/>
      <c r="Z71" s="1"/>
    </row>
    <row r="72" spans="1:26" ht="45">
      <c r="A72" s="413"/>
      <c r="B72" s="491"/>
      <c r="C72" s="308" t="s">
        <v>2836</v>
      </c>
      <c r="D72" s="446">
        <v>0</v>
      </c>
      <c r="E72" s="490" t="s">
        <v>183</v>
      </c>
      <c r="F72" s="441"/>
      <c r="G72" s="441"/>
      <c r="H72" s="110"/>
      <c r="I72" s="110"/>
      <c r="J72" s="424"/>
      <c r="K72" s="1"/>
      <c r="L72" s="1"/>
      <c r="M72" s="1"/>
      <c r="N72" s="1"/>
      <c r="O72" s="1"/>
      <c r="P72" s="1"/>
      <c r="Q72" s="1"/>
      <c r="R72" s="1"/>
      <c r="S72" s="1"/>
      <c r="T72" s="1"/>
      <c r="U72" s="1"/>
      <c r="V72" s="1"/>
      <c r="W72" s="1"/>
      <c r="X72" s="1"/>
      <c r="Y72" s="1"/>
      <c r="Z72" s="1"/>
    </row>
    <row r="73" spans="1:26" ht="47.25" hidden="1">
      <c r="A73" s="583" t="s">
        <v>202</v>
      </c>
      <c r="B73" s="491" t="s">
        <v>203</v>
      </c>
      <c r="C73" s="441"/>
      <c r="D73" s="446"/>
      <c r="E73" s="490"/>
      <c r="F73" s="441"/>
      <c r="G73" s="441"/>
      <c r="H73" s="110"/>
      <c r="I73" s="110"/>
      <c r="J73" s="424"/>
      <c r="K73" s="1"/>
      <c r="L73" s="1"/>
      <c r="M73" s="1"/>
      <c r="N73" s="1"/>
      <c r="O73" s="1"/>
      <c r="P73" s="1"/>
      <c r="Q73" s="1"/>
      <c r="R73" s="1"/>
      <c r="S73" s="1"/>
      <c r="T73" s="1"/>
      <c r="U73" s="1"/>
      <c r="V73" s="1"/>
      <c r="W73" s="1"/>
      <c r="X73" s="1"/>
      <c r="Y73" s="1"/>
      <c r="Z73" s="1"/>
    </row>
    <row r="74" spans="1:26" ht="47.25">
      <c r="A74" s="413" t="s">
        <v>205</v>
      </c>
      <c r="B74" s="491" t="s">
        <v>206</v>
      </c>
      <c r="C74" s="308" t="s">
        <v>2838</v>
      </c>
      <c r="D74" s="446">
        <v>0</v>
      </c>
      <c r="E74" s="490" t="s">
        <v>183</v>
      </c>
      <c r="F74" s="441"/>
      <c r="G74" s="441"/>
      <c r="H74" s="110"/>
      <c r="I74" s="110"/>
      <c r="J74" s="424"/>
      <c r="K74" s="1"/>
      <c r="L74" s="1"/>
      <c r="M74" s="1"/>
      <c r="N74" s="1"/>
      <c r="O74" s="1"/>
      <c r="P74" s="1"/>
      <c r="Q74" s="1"/>
      <c r="R74" s="1"/>
      <c r="S74" s="1"/>
      <c r="T74" s="1"/>
      <c r="U74" s="1"/>
      <c r="V74" s="1"/>
      <c r="W74" s="1"/>
      <c r="X74" s="1"/>
      <c r="Y74" s="1"/>
      <c r="Z74" s="1"/>
    </row>
    <row r="75" spans="1:26" ht="63" hidden="1">
      <c r="A75" s="583" t="s">
        <v>215</v>
      </c>
      <c r="B75" s="491" t="s">
        <v>209</v>
      </c>
      <c r="C75" s="308"/>
      <c r="D75" s="446"/>
      <c r="E75" s="490"/>
      <c r="F75" s="441"/>
      <c r="G75" s="441"/>
      <c r="H75" s="110"/>
      <c r="I75" s="110"/>
      <c r="J75" s="424"/>
      <c r="K75" s="1"/>
      <c r="L75" s="1"/>
      <c r="M75" s="1"/>
      <c r="N75" s="1"/>
      <c r="O75" s="1"/>
      <c r="P75" s="1"/>
      <c r="Q75" s="1"/>
      <c r="R75" s="1"/>
      <c r="S75" s="1"/>
      <c r="T75" s="1"/>
      <c r="U75" s="1"/>
      <c r="V75" s="1"/>
      <c r="W75" s="1"/>
      <c r="X75" s="1"/>
      <c r="Y75" s="1"/>
      <c r="Z75" s="1"/>
    </row>
    <row r="76" spans="1:26" ht="47.25">
      <c r="A76" s="413" t="s">
        <v>208</v>
      </c>
      <c r="B76" s="491" t="s">
        <v>216</v>
      </c>
      <c r="C76" s="489" t="s">
        <v>217</v>
      </c>
      <c r="D76" s="446">
        <v>0</v>
      </c>
      <c r="E76" s="490" t="s">
        <v>183</v>
      </c>
      <c r="F76" s="441"/>
      <c r="G76" s="441"/>
      <c r="H76" s="110"/>
      <c r="I76" s="110"/>
      <c r="J76" s="424"/>
      <c r="K76" s="1"/>
      <c r="L76" s="1"/>
      <c r="M76" s="1"/>
      <c r="N76" s="1"/>
      <c r="O76" s="1"/>
      <c r="P76" s="1"/>
      <c r="Q76" s="1"/>
      <c r="R76" s="1"/>
      <c r="S76" s="1"/>
      <c r="T76" s="1"/>
      <c r="U76" s="1"/>
      <c r="V76" s="1"/>
      <c r="W76" s="1"/>
      <c r="X76" s="1"/>
      <c r="Y76" s="1"/>
      <c r="Z76" s="1"/>
    </row>
    <row r="77" spans="1:26" ht="63" hidden="1">
      <c r="A77" s="583" t="s">
        <v>218</v>
      </c>
      <c r="B77" s="491" t="s">
        <v>219</v>
      </c>
      <c r="C77" s="441"/>
      <c r="D77" s="446"/>
      <c r="E77" s="490"/>
      <c r="F77" s="441"/>
      <c r="G77" s="441"/>
      <c r="H77" s="110"/>
      <c r="I77" s="110"/>
      <c r="J77" s="424"/>
      <c r="K77" s="1"/>
      <c r="L77" s="1"/>
      <c r="M77" s="1"/>
      <c r="N77" s="1"/>
      <c r="O77" s="1"/>
      <c r="P77" s="1"/>
      <c r="Q77" s="1"/>
      <c r="R77" s="1"/>
      <c r="S77" s="1"/>
      <c r="T77" s="1"/>
      <c r="U77" s="1"/>
      <c r="V77" s="1"/>
      <c r="W77" s="1"/>
      <c r="X77" s="1"/>
      <c r="Y77" s="1"/>
      <c r="Z77" s="1"/>
    </row>
    <row r="78" spans="1:26" ht="63">
      <c r="A78" s="413" t="s">
        <v>222</v>
      </c>
      <c r="B78" s="491" t="s">
        <v>223</v>
      </c>
      <c r="C78" s="308" t="s">
        <v>2840</v>
      </c>
      <c r="D78" s="446">
        <v>0</v>
      </c>
      <c r="E78" s="490" t="s">
        <v>183</v>
      </c>
      <c r="F78" s="441"/>
      <c r="G78" s="441"/>
      <c r="H78" s="110"/>
      <c r="I78" s="110"/>
      <c r="J78" s="424"/>
      <c r="K78" s="1"/>
      <c r="L78" s="1"/>
      <c r="M78" s="1"/>
      <c r="N78" s="1"/>
      <c r="O78" s="1"/>
      <c r="P78" s="1"/>
      <c r="Q78" s="1"/>
      <c r="R78" s="1"/>
      <c r="S78" s="1"/>
      <c r="T78" s="1"/>
      <c r="U78" s="1"/>
      <c r="V78" s="1"/>
      <c r="W78" s="1"/>
      <c r="X78" s="1"/>
      <c r="Y78" s="1"/>
      <c r="Z78" s="1"/>
    </row>
    <row r="79" spans="1:26" ht="39.75" customHeight="1">
      <c r="A79" s="646" t="s">
        <v>226</v>
      </c>
      <c r="B79" s="1048" t="s">
        <v>2842</v>
      </c>
      <c r="C79" s="1049"/>
      <c r="D79" s="1049"/>
      <c r="E79" s="1049"/>
      <c r="F79" s="1049"/>
      <c r="G79" s="1049"/>
      <c r="H79" s="110">
        <f>SUM(D80:D82)</f>
        <v>0</v>
      </c>
      <c r="I79" s="110">
        <f>COUNT(D80:D82)*2</f>
        <v>2</v>
      </c>
      <c r="J79" s="424"/>
      <c r="K79" s="1"/>
      <c r="L79" s="1"/>
      <c r="M79" s="1"/>
      <c r="N79" s="1"/>
      <c r="O79" s="1"/>
      <c r="P79" s="1"/>
      <c r="Q79" s="1"/>
      <c r="R79" s="1"/>
      <c r="S79" s="1"/>
      <c r="T79" s="1"/>
      <c r="U79" s="1"/>
      <c r="V79" s="1"/>
      <c r="W79" s="1"/>
      <c r="X79" s="1"/>
      <c r="Y79" s="1"/>
      <c r="Z79" s="1"/>
    </row>
    <row r="80" spans="1:26" ht="47.25" hidden="1">
      <c r="A80" s="583" t="s">
        <v>229</v>
      </c>
      <c r="B80" s="492" t="s">
        <v>230</v>
      </c>
      <c r="C80" s="308"/>
      <c r="D80" s="439"/>
      <c r="E80" s="490"/>
      <c r="F80" s="441"/>
      <c r="G80" s="441"/>
      <c r="H80" s="110"/>
      <c r="I80" s="110"/>
      <c r="J80" s="424"/>
      <c r="K80" s="1"/>
      <c r="L80" s="1"/>
      <c r="M80" s="1"/>
      <c r="N80" s="1"/>
      <c r="O80" s="1"/>
      <c r="P80" s="1"/>
      <c r="Q80" s="1"/>
      <c r="R80" s="1"/>
      <c r="S80" s="1"/>
      <c r="T80" s="1"/>
      <c r="U80" s="1"/>
      <c r="V80" s="1"/>
      <c r="W80" s="1"/>
      <c r="X80" s="1"/>
      <c r="Y80" s="1"/>
      <c r="Z80" s="1"/>
    </row>
    <row r="81" spans="1:26" ht="78.75" hidden="1">
      <c r="A81" s="583" t="s">
        <v>239</v>
      </c>
      <c r="B81" s="492" t="s">
        <v>240</v>
      </c>
      <c r="C81" s="441"/>
      <c r="D81" s="439"/>
      <c r="E81" s="490"/>
      <c r="F81" s="441"/>
      <c r="G81" s="441"/>
      <c r="H81" s="110"/>
      <c r="I81" s="110"/>
      <c r="J81" s="424"/>
      <c r="K81" s="1"/>
      <c r="L81" s="1"/>
      <c r="M81" s="1"/>
      <c r="N81" s="1"/>
      <c r="O81" s="1"/>
      <c r="P81" s="1"/>
      <c r="Q81" s="1"/>
      <c r="R81" s="1"/>
      <c r="S81" s="1"/>
      <c r="T81" s="1"/>
      <c r="U81" s="1"/>
      <c r="V81" s="1"/>
      <c r="W81" s="1"/>
      <c r="X81" s="1"/>
      <c r="Y81" s="1"/>
      <c r="Z81" s="1"/>
    </row>
    <row r="82" spans="1:26" ht="63">
      <c r="A82" s="413" t="s">
        <v>242</v>
      </c>
      <c r="B82" s="494" t="s">
        <v>243</v>
      </c>
      <c r="C82" s="308" t="s">
        <v>2848</v>
      </c>
      <c r="D82" s="446">
        <v>0</v>
      </c>
      <c r="E82" s="490" t="s">
        <v>183</v>
      </c>
      <c r="F82" s="441"/>
      <c r="G82" s="441"/>
      <c r="H82" s="110"/>
      <c r="I82" s="110"/>
      <c r="J82" s="424"/>
      <c r="K82" s="1"/>
      <c r="L82" s="1"/>
      <c r="M82" s="1"/>
      <c r="N82" s="1"/>
      <c r="O82" s="1"/>
      <c r="P82" s="1"/>
      <c r="Q82" s="1"/>
      <c r="R82" s="1"/>
      <c r="S82" s="1"/>
      <c r="T82" s="1"/>
      <c r="U82" s="1"/>
      <c r="V82" s="1"/>
      <c r="W82" s="1"/>
      <c r="X82" s="1"/>
      <c r="Y82" s="1"/>
      <c r="Z82" s="1"/>
    </row>
    <row r="83" spans="1:26" ht="63" hidden="1">
      <c r="A83" s="583" t="s">
        <v>250</v>
      </c>
      <c r="B83" s="492" t="s">
        <v>251</v>
      </c>
      <c r="C83" s="441"/>
      <c r="D83" s="439"/>
      <c r="E83" s="490"/>
      <c r="F83" s="441"/>
      <c r="G83" s="441"/>
      <c r="H83" s="110"/>
      <c r="I83" s="110"/>
      <c r="J83" s="424"/>
      <c r="K83" s="1"/>
      <c r="L83" s="1"/>
      <c r="M83" s="1"/>
      <c r="N83" s="1"/>
      <c r="O83" s="1"/>
      <c r="P83" s="1"/>
      <c r="Q83" s="1"/>
      <c r="R83" s="1"/>
      <c r="S83" s="1"/>
      <c r="T83" s="1"/>
      <c r="U83" s="1"/>
      <c r="V83" s="1"/>
      <c r="W83" s="1"/>
      <c r="X83" s="1"/>
      <c r="Y83" s="1"/>
      <c r="Z83" s="1"/>
    </row>
    <row r="84" spans="1:26" ht="47.25" hidden="1">
      <c r="A84" s="583" t="s">
        <v>252</v>
      </c>
      <c r="B84" s="495" t="s">
        <v>254</v>
      </c>
      <c r="C84" s="441"/>
      <c r="D84" s="439"/>
      <c r="E84" s="490"/>
      <c r="F84" s="441"/>
      <c r="G84" s="441"/>
      <c r="H84" s="110"/>
      <c r="I84" s="110"/>
      <c r="J84" s="424"/>
      <c r="K84" s="1"/>
      <c r="L84" s="1"/>
      <c r="M84" s="1"/>
      <c r="N84" s="1"/>
      <c r="O84" s="1"/>
      <c r="P84" s="1"/>
      <c r="Q84" s="1"/>
      <c r="R84" s="1"/>
      <c r="S84" s="1"/>
      <c r="T84" s="1"/>
      <c r="U84" s="1"/>
      <c r="V84" s="1"/>
      <c r="W84" s="1"/>
      <c r="X84" s="1"/>
      <c r="Y84" s="1"/>
      <c r="Z84" s="1"/>
    </row>
    <row r="85" spans="1:26" ht="39.75" customHeight="1">
      <c r="A85" s="646" t="s">
        <v>257</v>
      </c>
      <c r="B85" s="1210" t="s">
        <v>258</v>
      </c>
      <c r="C85" s="1049"/>
      <c r="D85" s="1049"/>
      <c r="E85" s="1049"/>
      <c r="F85" s="1049"/>
      <c r="G85" s="1049"/>
      <c r="H85" s="110">
        <f>SUM(D87:D89)</f>
        <v>0</v>
      </c>
      <c r="I85" s="110">
        <f>COUNT(D87:D89)*2</f>
        <v>6</v>
      </c>
      <c r="J85" s="424"/>
      <c r="K85" s="1"/>
      <c r="L85" s="1"/>
      <c r="M85" s="1"/>
      <c r="N85" s="1"/>
      <c r="O85" s="1"/>
      <c r="P85" s="1"/>
      <c r="Q85" s="1"/>
      <c r="R85" s="1"/>
      <c r="S85" s="1"/>
      <c r="T85" s="1"/>
      <c r="U85" s="1"/>
      <c r="V85" s="1"/>
      <c r="W85" s="1"/>
      <c r="X85" s="1"/>
      <c r="Y85" s="1"/>
      <c r="Z85" s="1"/>
    </row>
    <row r="86" spans="1:26" ht="47.25" hidden="1">
      <c r="A86" s="583" t="s">
        <v>265</v>
      </c>
      <c r="B86" s="492" t="s">
        <v>266</v>
      </c>
      <c r="C86" s="441"/>
      <c r="D86" s="439"/>
      <c r="E86" s="490"/>
      <c r="F86" s="441"/>
      <c r="G86" s="441"/>
      <c r="H86" s="110"/>
      <c r="I86" s="110"/>
      <c r="J86" s="424"/>
      <c r="K86" s="1"/>
      <c r="L86" s="1"/>
      <c r="M86" s="1"/>
      <c r="N86" s="1"/>
      <c r="O86" s="1"/>
      <c r="P86" s="1"/>
      <c r="Q86" s="1"/>
      <c r="R86" s="1"/>
      <c r="S86" s="1"/>
      <c r="T86" s="1"/>
      <c r="U86" s="1"/>
      <c r="V86" s="1"/>
      <c r="W86" s="1"/>
      <c r="X86" s="1"/>
      <c r="Y86" s="1"/>
      <c r="Z86" s="1"/>
    </row>
    <row r="87" spans="1:26" ht="60">
      <c r="A87" s="413" t="s">
        <v>270</v>
      </c>
      <c r="B87" s="492" t="s">
        <v>271</v>
      </c>
      <c r="C87" s="308" t="s">
        <v>2854</v>
      </c>
      <c r="D87" s="446">
        <v>0</v>
      </c>
      <c r="E87" s="490" t="s">
        <v>27</v>
      </c>
      <c r="F87" s="308" t="s">
        <v>2856</v>
      </c>
      <c r="G87" s="441"/>
      <c r="H87" s="110"/>
      <c r="I87" s="110"/>
      <c r="J87" s="424"/>
      <c r="K87" s="1"/>
      <c r="L87" s="1"/>
      <c r="M87" s="1"/>
      <c r="N87" s="1"/>
      <c r="O87" s="1"/>
      <c r="P87" s="1"/>
      <c r="Q87" s="1"/>
      <c r="R87" s="1"/>
      <c r="S87" s="1"/>
      <c r="T87" s="1"/>
      <c r="U87" s="1"/>
      <c r="V87" s="1"/>
      <c r="W87" s="1"/>
      <c r="X87" s="1"/>
      <c r="Y87" s="1"/>
      <c r="Z87" s="1"/>
    </row>
    <row r="88" spans="1:26" ht="63">
      <c r="A88" s="413" t="s">
        <v>273</v>
      </c>
      <c r="B88" s="492" t="s">
        <v>275</v>
      </c>
      <c r="C88" s="489" t="s">
        <v>276</v>
      </c>
      <c r="D88" s="446">
        <v>0</v>
      </c>
      <c r="E88" s="490" t="s">
        <v>721</v>
      </c>
      <c r="F88" s="441"/>
      <c r="G88" s="441"/>
      <c r="H88" s="110"/>
      <c r="I88" s="110"/>
      <c r="J88" s="424"/>
      <c r="K88" s="1"/>
      <c r="L88" s="1"/>
      <c r="M88" s="1"/>
      <c r="N88" s="1"/>
      <c r="O88" s="1"/>
      <c r="P88" s="1"/>
      <c r="Q88" s="1"/>
      <c r="R88" s="1"/>
      <c r="S88" s="1"/>
      <c r="T88" s="1"/>
      <c r="U88" s="1"/>
      <c r="V88" s="1"/>
      <c r="W88" s="1"/>
      <c r="X88" s="1"/>
      <c r="Y88" s="1"/>
      <c r="Z88" s="1"/>
    </row>
    <row r="89" spans="1:26" ht="94.5">
      <c r="A89" s="413" t="s">
        <v>279</v>
      </c>
      <c r="B89" s="492" t="s">
        <v>280</v>
      </c>
      <c r="C89" s="308" t="s">
        <v>2860</v>
      </c>
      <c r="D89" s="446">
        <v>0</v>
      </c>
      <c r="E89" s="490" t="s">
        <v>27</v>
      </c>
      <c r="F89" s="441"/>
      <c r="G89" s="441"/>
      <c r="H89" s="110"/>
      <c r="I89" s="110"/>
      <c r="J89" s="424"/>
      <c r="K89" s="1"/>
      <c r="L89" s="1"/>
      <c r="M89" s="1"/>
      <c r="N89" s="1"/>
      <c r="O89" s="1"/>
      <c r="P89" s="1"/>
      <c r="Q89" s="1"/>
      <c r="R89" s="1"/>
      <c r="S89" s="1"/>
      <c r="T89" s="1"/>
      <c r="U89" s="1"/>
      <c r="V89" s="1"/>
      <c r="W89" s="1"/>
      <c r="X89" s="1"/>
      <c r="Y89" s="1"/>
      <c r="Z89" s="1"/>
    </row>
    <row r="90" spans="1:26" ht="39.75" customHeight="1">
      <c r="A90" s="646" t="s">
        <v>283</v>
      </c>
      <c r="B90" s="1210" t="s">
        <v>284</v>
      </c>
      <c r="C90" s="1049"/>
      <c r="D90" s="1049"/>
      <c r="E90" s="1049"/>
      <c r="F90" s="1049"/>
      <c r="G90" s="1049"/>
      <c r="H90" s="110">
        <f>SUM(D91:D95)</f>
        <v>0</v>
      </c>
      <c r="I90" s="110">
        <f>COUNT(D91:D95)*2</f>
        <v>6</v>
      </c>
      <c r="J90" s="424"/>
      <c r="K90" s="1"/>
      <c r="L90" s="1"/>
      <c r="M90" s="1"/>
      <c r="N90" s="1"/>
      <c r="O90" s="1"/>
      <c r="P90" s="1"/>
      <c r="Q90" s="1"/>
      <c r="R90" s="1"/>
      <c r="S90" s="1"/>
      <c r="T90" s="1"/>
      <c r="U90" s="1"/>
      <c r="V90" s="1"/>
      <c r="W90" s="1"/>
      <c r="X90" s="1"/>
      <c r="Y90" s="1"/>
      <c r="Z90" s="1"/>
    </row>
    <row r="91" spans="1:26" ht="63">
      <c r="A91" s="413" t="s">
        <v>289</v>
      </c>
      <c r="B91" s="564" t="s">
        <v>291</v>
      </c>
      <c r="C91" s="308" t="s">
        <v>2863</v>
      </c>
      <c r="D91" s="446">
        <v>0</v>
      </c>
      <c r="E91" s="490" t="s">
        <v>63</v>
      </c>
      <c r="F91" s="308" t="s">
        <v>2864</v>
      </c>
      <c r="G91" s="441"/>
      <c r="H91" s="110"/>
      <c r="I91" s="110"/>
      <c r="J91" s="424"/>
      <c r="K91" s="1"/>
      <c r="L91" s="1"/>
      <c r="M91" s="1"/>
      <c r="N91" s="1"/>
      <c r="O91" s="1"/>
      <c r="P91" s="1"/>
      <c r="Q91" s="1"/>
      <c r="R91" s="1"/>
      <c r="S91" s="1"/>
      <c r="T91" s="1"/>
      <c r="U91" s="1"/>
      <c r="V91" s="1"/>
      <c r="W91" s="1"/>
      <c r="X91" s="1"/>
      <c r="Y91" s="1"/>
      <c r="Z91" s="1"/>
    </row>
    <row r="92" spans="1:26" ht="47.25" hidden="1">
      <c r="A92" s="583" t="s">
        <v>293</v>
      </c>
      <c r="B92" s="564" t="s">
        <v>294</v>
      </c>
      <c r="C92" s="441"/>
      <c r="D92" s="446"/>
      <c r="E92" s="490"/>
      <c r="F92" s="441"/>
      <c r="G92" s="441"/>
      <c r="H92" s="110"/>
      <c r="I92" s="110"/>
      <c r="J92" s="424"/>
      <c r="K92" s="1"/>
      <c r="L92" s="1"/>
      <c r="M92" s="1"/>
      <c r="N92" s="1"/>
      <c r="O92" s="1"/>
      <c r="P92" s="1"/>
      <c r="Q92" s="1"/>
      <c r="R92" s="1"/>
      <c r="S92" s="1"/>
      <c r="T92" s="1"/>
      <c r="U92" s="1"/>
      <c r="V92" s="1"/>
      <c r="W92" s="1"/>
      <c r="X92" s="1"/>
      <c r="Y92" s="1"/>
      <c r="Z92" s="1"/>
    </row>
    <row r="93" spans="1:26" ht="31.5" hidden="1">
      <c r="A93" s="583" t="s">
        <v>296</v>
      </c>
      <c r="B93" s="564" t="s">
        <v>297</v>
      </c>
      <c r="C93" s="308"/>
      <c r="D93" s="446"/>
      <c r="E93" s="490"/>
      <c r="F93" s="308"/>
      <c r="G93" s="441"/>
      <c r="H93" s="110"/>
      <c r="I93" s="110"/>
      <c r="J93" s="424"/>
      <c r="K93" s="1"/>
      <c r="L93" s="1"/>
      <c r="M93" s="1"/>
      <c r="N93" s="1"/>
      <c r="O93" s="1"/>
      <c r="P93" s="1"/>
      <c r="Q93" s="1"/>
      <c r="R93" s="1"/>
      <c r="S93" s="1"/>
      <c r="T93" s="1"/>
      <c r="U93" s="1"/>
      <c r="V93" s="1"/>
      <c r="W93" s="1"/>
      <c r="X93" s="1"/>
      <c r="Y93" s="1"/>
      <c r="Z93" s="1"/>
    </row>
    <row r="94" spans="1:26" ht="63">
      <c r="A94" s="413" t="s">
        <v>298</v>
      </c>
      <c r="B94" s="564" t="s">
        <v>299</v>
      </c>
      <c r="C94" s="308" t="s">
        <v>2866</v>
      </c>
      <c r="D94" s="446">
        <v>0</v>
      </c>
      <c r="E94" s="490" t="s">
        <v>337</v>
      </c>
      <c r="F94" s="441"/>
      <c r="G94" s="441"/>
      <c r="H94" s="110"/>
      <c r="I94" s="110"/>
      <c r="J94" s="424"/>
      <c r="K94" s="1"/>
      <c r="L94" s="1"/>
      <c r="M94" s="1"/>
      <c r="N94" s="1"/>
      <c r="O94" s="1"/>
      <c r="P94" s="1"/>
      <c r="Q94" s="1"/>
      <c r="R94" s="1"/>
      <c r="S94" s="1"/>
      <c r="T94" s="1"/>
      <c r="U94" s="1"/>
      <c r="V94" s="1"/>
      <c r="W94" s="1"/>
      <c r="X94" s="1"/>
      <c r="Y94" s="1"/>
      <c r="Z94" s="1"/>
    </row>
    <row r="95" spans="1:26" ht="60">
      <c r="A95" s="413" t="s">
        <v>309</v>
      </c>
      <c r="B95" s="437" t="s">
        <v>310</v>
      </c>
      <c r="C95" s="487" t="s">
        <v>2167</v>
      </c>
      <c r="D95" s="446">
        <v>0</v>
      </c>
      <c r="E95" s="490" t="s">
        <v>183</v>
      </c>
      <c r="F95" s="441"/>
      <c r="G95" s="441"/>
      <c r="H95" s="110"/>
      <c r="I95" s="110"/>
      <c r="J95" s="424"/>
      <c r="K95" s="1"/>
      <c r="L95" s="1"/>
      <c r="M95" s="1"/>
      <c r="N95" s="1"/>
      <c r="O95" s="1"/>
      <c r="P95" s="1"/>
      <c r="Q95" s="1"/>
      <c r="R95" s="1"/>
      <c r="S95" s="1"/>
      <c r="T95" s="1"/>
      <c r="U95" s="1"/>
      <c r="V95" s="1"/>
      <c r="W95" s="1"/>
      <c r="X95" s="1"/>
      <c r="Y95" s="1"/>
      <c r="Z95" s="1"/>
    </row>
    <row r="96" spans="1:26" ht="39.75" customHeight="1">
      <c r="A96" s="646" t="s">
        <v>314</v>
      </c>
      <c r="B96" s="1210" t="s">
        <v>315</v>
      </c>
      <c r="C96" s="1049"/>
      <c r="D96" s="1049"/>
      <c r="E96" s="1049"/>
      <c r="F96" s="1049"/>
      <c r="G96" s="1049"/>
      <c r="H96" s="110">
        <f>SUM(D97:D102)</f>
        <v>0</v>
      </c>
      <c r="I96" s="110">
        <f>COUNT(D97:D102)*2</f>
        <v>12</v>
      </c>
      <c r="J96" s="424"/>
      <c r="K96" s="1"/>
      <c r="L96" s="1"/>
      <c r="M96" s="1"/>
      <c r="N96" s="1"/>
      <c r="O96" s="1"/>
      <c r="P96" s="1"/>
      <c r="Q96" s="1"/>
      <c r="R96" s="1"/>
      <c r="S96" s="1"/>
      <c r="T96" s="1"/>
      <c r="U96" s="1"/>
      <c r="V96" s="1"/>
      <c r="W96" s="1"/>
      <c r="X96" s="1"/>
      <c r="Y96" s="1"/>
      <c r="Z96" s="1"/>
    </row>
    <row r="97" spans="1:26" ht="94.5">
      <c r="A97" s="413" t="s">
        <v>321</v>
      </c>
      <c r="B97" s="492" t="s">
        <v>323</v>
      </c>
      <c r="C97" s="308" t="s">
        <v>2876</v>
      </c>
      <c r="D97" s="446">
        <v>0</v>
      </c>
      <c r="E97" s="490" t="s">
        <v>326</v>
      </c>
      <c r="F97" s="441"/>
      <c r="G97" s="441"/>
      <c r="H97" s="110"/>
      <c r="I97" s="110"/>
      <c r="J97" s="424"/>
      <c r="K97" s="1"/>
      <c r="L97" s="1"/>
      <c r="M97" s="1"/>
      <c r="N97" s="1"/>
      <c r="O97" s="1"/>
      <c r="P97" s="1"/>
      <c r="Q97" s="1"/>
      <c r="R97" s="1"/>
      <c r="S97" s="1"/>
      <c r="T97" s="1"/>
      <c r="U97" s="1"/>
      <c r="V97" s="1"/>
      <c r="W97" s="1"/>
      <c r="X97" s="1"/>
      <c r="Y97" s="1"/>
      <c r="Z97" s="1"/>
    </row>
    <row r="98" spans="1:26" ht="63">
      <c r="A98" s="413" t="s">
        <v>328</v>
      </c>
      <c r="B98" s="492" t="s">
        <v>329</v>
      </c>
      <c r="C98" s="489" t="s">
        <v>2878</v>
      </c>
      <c r="D98" s="446">
        <v>0</v>
      </c>
      <c r="E98" s="490" t="s">
        <v>326</v>
      </c>
      <c r="F98" s="441"/>
      <c r="G98" s="441"/>
      <c r="H98" s="110"/>
      <c r="I98" s="110"/>
      <c r="J98" s="424"/>
      <c r="K98" s="1"/>
      <c r="L98" s="1"/>
      <c r="M98" s="1"/>
      <c r="N98" s="1"/>
      <c r="O98" s="1"/>
      <c r="P98" s="1"/>
      <c r="Q98" s="1"/>
      <c r="R98" s="1"/>
      <c r="S98" s="1"/>
      <c r="T98" s="1"/>
      <c r="U98" s="1"/>
      <c r="V98" s="1"/>
      <c r="W98" s="1"/>
      <c r="X98" s="1"/>
      <c r="Y98" s="1"/>
      <c r="Z98" s="1"/>
    </row>
    <row r="99" spans="1:26" ht="63">
      <c r="A99" s="413" t="s">
        <v>331</v>
      </c>
      <c r="B99" s="492" t="s">
        <v>332</v>
      </c>
      <c r="C99" s="489" t="s">
        <v>2879</v>
      </c>
      <c r="D99" s="446">
        <v>0</v>
      </c>
      <c r="E99" s="490" t="s">
        <v>326</v>
      </c>
      <c r="F99" s="441"/>
      <c r="G99" s="441"/>
      <c r="H99" s="110"/>
      <c r="I99" s="110"/>
      <c r="J99" s="424"/>
      <c r="K99" s="1"/>
      <c r="L99" s="1"/>
      <c r="M99" s="1"/>
      <c r="N99" s="1"/>
      <c r="O99" s="1"/>
      <c r="P99" s="1"/>
      <c r="Q99" s="1"/>
      <c r="R99" s="1"/>
      <c r="S99" s="1"/>
      <c r="T99" s="1"/>
      <c r="U99" s="1"/>
      <c r="V99" s="1"/>
      <c r="W99" s="1"/>
      <c r="X99" s="1"/>
      <c r="Y99" s="1"/>
      <c r="Z99" s="1"/>
    </row>
    <row r="100" spans="1:26" ht="60">
      <c r="A100" s="413"/>
      <c r="B100" s="492"/>
      <c r="C100" s="489" t="s">
        <v>2880</v>
      </c>
      <c r="D100" s="446">
        <v>0</v>
      </c>
      <c r="E100" s="490" t="s">
        <v>326</v>
      </c>
      <c r="F100" s="441"/>
      <c r="G100" s="441"/>
      <c r="H100" s="110"/>
      <c r="I100" s="110"/>
      <c r="J100" s="424"/>
      <c r="K100" s="1"/>
      <c r="L100" s="1"/>
      <c r="M100" s="1"/>
      <c r="N100" s="1"/>
      <c r="O100" s="1"/>
      <c r="P100" s="1"/>
      <c r="Q100" s="1"/>
      <c r="R100" s="1"/>
      <c r="S100" s="1"/>
      <c r="T100" s="1"/>
      <c r="U100" s="1"/>
      <c r="V100" s="1"/>
      <c r="W100" s="1"/>
      <c r="X100" s="1"/>
      <c r="Y100" s="1"/>
      <c r="Z100" s="1"/>
    </row>
    <row r="101" spans="1:26" ht="63">
      <c r="A101" s="413" t="s">
        <v>334</v>
      </c>
      <c r="B101" s="492" t="s">
        <v>335</v>
      </c>
      <c r="C101" s="308" t="s">
        <v>2881</v>
      </c>
      <c r="D101" s="446">
        <v>0</v>
      </c>
      <c r="E101" s="490" t="s">
        <v>337</v>
      </c>
      <c r="F101" s="441"/>
      <c r="G101" s="441"/>
      <c r="H101" s="110"/>
      <c r="I101" s="110"/>
      <c r="J101" s="424"/>
      <c r="K101" s="1"/>
      <c r="L101" s="1"/>
      <c r="M101" s="1"/>
      <c r="N101" s="1"/>
      <c r="O101" s="1"/>
      <c r="P101" s="1"/>
      <c r="Q101" s="1"/>
      <c r="R101" s="1"/>
      <c r="S101" s="1"/>
      <c r="T101" s="1"/>
      <c r="U101" s="1"/>
      <c r="V101" s="1"/>
      <c r="W101" s="1"/>
      <c r="X101" s="1"/>
      <c r="Y101" s="1"/>
      <c r="Z101" s="1"/>
    </row>
    <row r="102" spans="1:26" ht="78.75">
      <c r="A102" s="413" t="s">
        <v>338</v>
      </c>
      <c r="B102" s="492" t="s">
        <v>339</v>
      </c>
      <c r="C102" s="308" t="s">
        <v>2883</v>
      </c>
      <c r="D102" s="446">
        <v>0</v>
      </c>
      <c r="E102" s="490" t="s">
        <v>337</v>
      </c>
      <c r="F102" s="441"/>
      <c r="G102" s="441"/>
      <c r="H102" s="110"/>
      <c r="I102" s="110"/>
      <c r="J102" s="424"/>
      <c r="K102" s="1"/>
      <c r="L102" s="1"/>
      <c r="M102" s="1"/>
      <c r="N102" s="1"/>
      <c r="O102" s="1"/>
      <c r="P102" s="1"/>
      <c r="Q102" s="1"/>
      <c r="R102" s="1"/>
      <c r="S102" s="1"/>
      <c r="T102" s="1"/>
      <c r="U102" s="1"/>
      <c r="V102" s="1"/>
      <c r="W102" s="1"/>
      <c r="X102" s="1"/>
      <c r="Y102" s="1"/>
      <c r="Z102" s="1"/>
    </row>
    <row r="103" spans="1:26" ht="63" hidden="1">
      <c r="A103" s="583" t="s">
        <v>341</v>
      </c>
      <c r="B103" s="567" t="s">
        <v>342</v>
      </c>
      <c r="C103" s="441"/>
      <c r="D103" s="439"/>
      <c r="E103" s="490"/>
      <c r="F103" s="441"/>
      <c r="G103" s="441"/>
      <c r="H103" s="110"/>
      <c r="I103" s="110"/>
      <c r="J103" s="424"/>
      <c r="K103" s="1"/>
      <c r="L103" s="1"/>
      <c r="M103" s="1"/>
      <c r="N103" s="1"/>
      <c r="O103" s="1"/>
      <c r="P103" s="1"/>
      <c r="Q103" s="1"/>
      <c r="R103" s="1"/>
      <c r="S103" s="1"/>
      <c r="T103" s="1"/>
      <c r="U103" s="1"/>
      <c r="V103" s="1"/>
      <c r="W103" s="1"/>
      <c r="X103" s="1"/>
      <c r="Y103" s="1"/>
      <c r="Z103" s="1"/>
    </row>
    <row r="104" spans="1:26" ht="15.75" hidden="1">
      <c r="A104" s="761" t="s">
        <v>5383</v>
      </c>
      <c r="B104" s="1042" t="s">
        <v>4386</v>
      </c>
      <c r="C104" s="1043"/>
      <c r="D104" s="1043"/>
      <c r="E104" s="1043"/>
      <c r="F104" s="1043"/>
      <c r="G104" s="1047"/>
      <c r="H104" s="797">
        <f>SUM(D105:D115)</f>
        <v>0</v>
      </c>
      <c r="I104" s="797">
        <f>COUNT(D105:D115)*2</f>
        <v>0</v>
      </c>
      <c r="J104" s="424"/>
      <c r="K104" s="1"/>
      <c r="L104" s="1"/>
      <c r="M104" s="1"/>
      <c r="N104" s="1"/>
      <c r="O104" s="1"/>
      <c r="P104" s="1"/>
      <c r="Q104" s="1"/>
      <c r="R104" s="1"/>
      <c r="S104" s="1"/>
      <c r="T104" s="1"/>
      <c r="U104" s="1"/>
      <c r="V104" s="1"/>
      <c r="W104" s="1"/>
      <c r="X104" s="1"/>
      <c r="Y104" s="1"/>
      <c r="Z104" s="1"/>
    </row>
    <row r="105" spans="1:26" ht="75" hidden="1">
      <c r="A105" s="761" t="s">
        <v>4387</v>
      </c>
      <c r="B105" s="378" t="s">
        <v>4388</v>
      </c>
      <c r="C105" s="378" t="s">
        <v>5384</v>
      </c>
      <c r="D105" s="762"/>
      <c r="E105" s="749"/>
      <c r="F105" s="378" t="s">
        <v>5385</v>
      </c>
      <c r="G105" s="784"/>
      <c r="H105" s="797"/>
      <c r="I105" s="797"/>
      <c r="J105" s="424"/>
      <c r="K105" s="1"/>
      <c r="L105" s="1"/>
      <c r="M105" s="1"/>
      <c r="N105" s="1"/>
      <c r="O105" s="1"/>
      <c r="P105" s="1"/>
      <c r="Q105" s="1"/>
      <c r="R105" s="1"/>
      <c r="S105" s="1"/>
      <c r="T105" s="1"/>
      <c r="U105" s="1"/>
      <c r="V105" s="1"/>
      <c r="W105" s="1"/>
      <c r="X105" s="1"/>
      <c r="Y105" s="1"/>
      <c r="Z105" s="1"/>
    </row>
    <row r="106" spans="1:26" ht="45" hidden="1">
      <c r="A106" s="761" t="s">
        <v>4389</v>
      </c>
      <c r="B106" s="378" t="s">
        <v>4390</v>
      </c>
      <c r="C106" s="378" t="s">
        <v>5386</v>
      </c>
      <c r="D106" s="762"/>
      <c r="E106" s="749"/>
      <c r="F106" s="378" t="s">
        <v>5387</v>
      </c>
      <c r="G106" s="784"/>
      <c r="H106" s="797"/>
      <c r="I106" s="797"/>
      <c r="J106" s="424"/>
      <c r="K106" s="1"/>
      <c r="L106" s="1"/>
      <c r="M106" s="1"/>
      <c r="N106" s="1"/>
      <c r="O106" s="1"/>
      <c r="P106" s="1"/>
      <c r="Q106" s="1"/>
      <c r="R106" s="1"/>
      <c r="S106" s="1"/>
      <c r="T106" s="1"/>
      <c r="U106" s="1"/>
      <c r="V106" s="1"/>
      <c r="W106" s="1"/>
      <c r="X106" s="1"/>
      <c r="Y106" s="1"/>
      <c r="Z106" s="1"/>
    </row>
    <row r="107" spans="1:26" ht="135" hidden="1">
      <c r="A107" s="761" t="s">
        <v>4391</v>
      </c>
      <c r="B107" s="378" t="s">
        <v>4392</v>
      </c>
      <c r="C107" s="378" t="s">
        <v>5388</v>
      </c>
      <c r="D107" s="762"/>
      <c r="E107" s="749"/>
      <c r="F107" s="378" t="s">
        <v>5389</v>
      </c>
      <c r="G107" s="784"/>
      <c r="H107" s="797"/>
      <c r="I107" s="797"/>
      <c r="J107" s="424"/>
      <c r="K107" s="1"/>
      <c r="L107" s="1"/>
      <c r="M107" s="1"/>
      <c r="N107" s="1"/>
      <c r="O107" s="1"/>
      <c r="P107" s="1"/>
      <c r="Q107" s="1"/>
      <c r="R107" s="1"/>
      <c r="S107" s="1"/>
      <c r="T107" s="1"/>
      <c r="U107" s="1"/>
      <c r="V107" s="1"/>
      <c r="W107" s="1"/>
      <c r="X107" s="1"/>
      <c r="Y107" s="1"/>
      <c r="Z107" s="1"/>
    </row>
    <row r="108" spans="1:26" ht="105" hidden="1">
      <c r="A108" s="761" t="s">
        <v>4393</v>
      </c>
      <c r="B108" s="378" t="s">
        <v>4394</v>
      </c>
      <c r="C108" s="378" t="s">
        <v>5390</v>
      </c>
      <c r="D108" s="762"/>
      <c r="E108" s="749"/>
      <c r="F108" s="378" t="s">
        <v>5391</v>
      </c>
      <c r="G108" s="784"/>
      <c r="H108" s="797"/>
      <c r="I108" s="797"/>
      <c r="J108" s="424"/>
      <c r="K108" s="1"/>
      <c r="L108" s="1"/>
      <c r="M108" s="1"/>
      <c r="N108" s="1"/>
      <c r="O108" s="1"/>
      <c r="P108" s="1"/>
      <c r="Q108" s="1"/>
      <c r="R108" s="1"/>
      <c r="S108" s="1"/>
      <c r="T108" s="1"/>
      <c r="U108" s="1"/>
      <c r="V108" s="1"/>
      <c r="W108" s="1"/>
      <c r="X108" s="1"/>
      <c r="Y108" s="1"/>
      <c r="Z108" s="1"/>
    </row>
    <row r="109" spans="1:26" ht="150" hidden="1">
      <c r="A109" s="761" t="s">
        <v>4395</v>
      </c>
      <c r="B109" s="378" t="s">
        <v>4396</v>
      </c>
      <c r="C109" s="378" t="s">
        <v>5392</v>
      </c>
      <c r="D109" s="762"/>
      <c r="E109" s="749"/>
      <c r="F109" s="378" t="s">
        <v>5393</v>
      </c>
      <c r="G109" s="784"/>
      <c r="H109" s="797"/>
      <c r="I109" s="797"/>
      <c r="J109" s="424"/>
      <c r="K109" s="1"/>
      <c r="L109" s="1"/>
      <c r="M109" s="1"/>
      <c r="N109" s="1"/>
      <c r="O109" s="1"/>
      <c r="P109" s="1"/>
      <c r="Q109" s="1"/>
      <c r="R109" s="1"/>
      <c r="S109" s="1"/>
      <c r="T109" s="1"/>
      <c r="U109" s="1"/>
      <c r="V109" s="1"/>
      <c r="W109" s="1"/>
      <c r="X109" s="1"/>
      <c r="Y109" s="1"/>
      <c r="Z109" s="1"/>
    </row>
    <row r="110" spans="1:26" ht="45" hidden="1">
      <c r="A110" s="761" t="s">
        <v>4397</v>
      </c>
      <c r="B110" s="378" t="s">
        <v>4398</v>
      </c>
      <c r="C110" s="316"/>
      <c r="D110" s="788"/>
      <c r="E110" s="810"/>
      <c r="F110" s="316"/>
      <c r="G110" s="784"/>
      <c r="H110" s="797"/>
      <c r="I110" s="797"/>
      <c r="J110" s="424"/>
      <c r="K110" s="1"/>
      <c r="L110" s="1"/>
      <c r="M110" s="1"/>
      <c r="N110" s="1"/>
      <c r="O110" s="1"/>
      <c r="P110" s="1"/>
      <c r="Q110" s="1"/>
      <c r="R110" s="1"/>
      <c r="S110" s="1"/>
      <c r="T110" s="1"/>
      <c r="U110" s="1"/>
      <c r="V110" s="1"/>
      <c r="W110" s="1"/>
      <c r="X110" s="1"/>
      <c r="Y110" s="1"/>
      <c r="Z110" s="1"/>
    </row>
    <row r="111" spans="1:26" ht="75" hidden="1">
      <c r="A111" s="761" t="s">
        <v>5394</v>
      </c>
      <c r="B111" s="378" t="s">
        <v>4400</v>
      </c>
      <c r="C111" s="378" t="s">
        <v>5461</v>
      </c>
      <c r="D111" s="788"/>
      <c r="E111" s="748"/>
      <c r="F111" s="749"/>
      <c r="G111" s="784"/>
      <c r="H111" s="797"/>
      <c r="I111" s="797"/>
      <c r="J111" s="424"/>
      <c r="K111" s="1"/>
      <c r="L111" s="1"/>
      <c r="M111" s="1"/>
      <c r="N111" s="1"/>
      <c r="O111" s="1"/>
      <c r="P111" s="1"/>
      <c r="Q111" s="1"/>
      <c r="R111" s="1"/>
      <c r="S111" s="1"/>
      <c r="T111" s="1"/>
      <c r="U111" s="1"/>
      <c r="V111" s="1"/>
      <c r="W111" s="1"/>
      <c r="X111" s="1"/>
      <c r="Y111" s="1"/>
      <c r="Z111" s="1"/>
    </row>
    <row r="112" spans="1:26" ht="90" hidden="1">
      <c r="A112" s="761" t="s">
        <v>4401</v>
      </c>
      <c r="B112" s="378" t="s">
        <v>4402</v>
      </c>
      <c r="C112" s="378" t="s">
        <v>5395</v>
      </c>
      <c r="D112" s="762"/>
      <c r="E112" s="749"/>
      <c r="F112" s="378" t="s">
        <v>5396</v>
      </c>
      <c r="G112" s="784"/>
      <c r="H112" s="797"/>
      <c r="I112" s="797"/>
      <c r="J112" s="424"/>
      <c r="K112" s="1"/>
      <c r="L112" s="1"/>
      <c r="M112" s="1"/>
      <c r="N112" s="1"/>
      <c r="O112" s="1"/>
      <c r="P112" s="1"/>
      <c r="Q112" s="1"/>
      <c r="R112" s="1"/>
      <c r="S112" s="1"/>
      <c r="T112" s="1"/>
      <c r="U112" s="1"/>
      <c r="V112" s="1"/>
      <c r="W112" s="1"/>
      <c r="X112" s="1"/>
      <c r="Y112" s="1"/>
      <c r="Z112" s="1"/>
    </row>
    <row r="113" spans="1:26" ht="165" hidden="1">
      <c r="A113" s="761" t="s">
        <v>4403</v>
      </c>
      <c r="B113" s="378" t="s">
        <v>4404</v>
      </c>
      <c r="C113" s="378" t="s">
        <v>5397</v>
      </c>
      <c r="D113" s="762"/>
      <c r="E113" s="749"/>
      <c r="F113" s="378" t="s">
        <v>5398</v>
      </c>
      <c r="G113" s="784"/>
      <c r="H113" s="797"/>
      <c r="I113" s="797"/>
      <c r="J113" s="424"/>
      <c r="K113" s="1"/>
      <c r="L113" s="1"/>
      <c r="M113" s="1"/>
      <c r="N113" s="1"/>
      <c r="O113" s="1"/>
      <c r="P113" s="1"/>
      <c r="Q113" s="1"/>
      <c r="R113" s="1"/>
      <c r="S113" s="1"/>
      <c r="T113" s="1"/>
      <c r="U113" s="1"/>
      <c r="V113" s="1"/>
      <c r="W113" s="1"/>
      <c r="X113" s="1"/>
      <c r="Y113" s="1"/>
      <c r="Z113" s="1"/>
    </row>
    <row r="114" spans="1:26" ht="135" hidden="1">
      <c r="A114" s="761" t="s">
        <v>4405</v>
      </c>
      <c r="B114" s="378" t="s">
        <v>4406</v>
      </c>
      <c r="C114" s="378" t="s">
        <v>5399</v>
      </c>
      <c r="D114" s="762"/>
      <c r="E114" s="749"/>
      <c r="F114" s="378" t="s">
        <v>5400</v>
      </c>
      <c r="G114" s="784"/>
      <c r="H114" s="797"/>
      <c r="I114" s="797"/>
      <c r="J114" s="424"/>
      <c r="K114" s="1"/>
      <c r="L114" s="1"/>
      <c r="M114" s="1"/>
      <c r="N114" s="1"/>
      <c r="O114" s="1"/>
      <c r="P114" s="1"/>
      <c r="Q114" s="1"/>
      <c r="R114" s="1"/>
      <c r="S114" s="1"/>
      <c r="T114" s="1"/>
      <c r="U114" s="1"/>
      <c r="V114" s="1"/>
      <c r="W114" s="1"/>
      <c r="X114" s="1"/>
      <c r="Y114" s="1"/>
      <c r="Z114" s="1"/>
    </row>
    <row r="115" spans="1:26" ht="60" hidden="1">
      <c r="A115" s="761" t="s">
        <v>4407</v>
      </c>
      <c r="B115" s="378" t="s">
        <v>4408</v>
      </c>
      <c r="C115" s="378" t="s">
        <v>5401</v>
      </c>
      <c r="D115" s="766"/>
      <c r="E115" s="740"/>
      <c r="F115" s="378" t="s">
        <v>5402</v>
      </c>
      <c r="G115" s="784"/>
      <c r="H115" s="797"/>
      <c r="I115" s="797"/>
      <c r="J115" s="424"/>
      <c r="K115" s="1"/>
      <c r="L115" s="1"/>
      <c r="M115" s="1"/>
      <c r="N115" s="1"/>
      <c r="O115" s="1"/>
      <c r="P115" s="1"/>
      <c r="Q115" s="1"/>
      <c r="R115" s="1"/>
      <c r="S115" s="1"/>
      <c r="T115" s="1"/>
      <c r="U115" s="1"/>
      <c r="V115" s="1"/>
      <c r="W115" s="1"/>
      <c r="X115" s="1"/>
      <c r="Y115" s="1"/>
      <c r="Z115" s="1"/>
    </row>
    <row r="116" spans="1:26" ht="21">
      <c r="A116" s="641"/>
      <c r="B116" s="1308" t="s">
        <v>345</v>
      </c>
      <c r="C116" s="1049"/>
      <c r="D116" s="1049"/>
      <c r="E116" s="1049"/>
      <c r="F116" s="1049"/>
      <c r="G116" s="1049"/>
      <c r="H116" s="110">
        <f>H117+H133+H141+H148+H157+H164+H181</f>
        <v>0</v>
      </c>
      <c r="I116" s="110">
        <f>I117+I133+I141+I148+I157+I164+I181</f>
        <v>116</v>
      </c>
      <c r="J116" s="424"/>
      <c r="K116" s="1"/>
      <c r="L116" s="1"/>
      <c r="M116" s="1"/>
      <c r="N116" s="1"/>
      <c r="O116" s="1"/>
      <c r="P116" s="1"/>
      <c r="Q116" s="1"/>
      <c r="R116" s="1"/>
      <c r="S116" s="1"/>
      <c r="T116" s="1"/>
      <c r="U116" s="1"/>
      <c r="V116" s="1"/>
      <c r="W116" s="1"/>
      <c r="X116" s="1"/>
      <c r="Y116" s="1"/>
      <c r="Z116" s="1"/>
    </row>
    <row r="117" spans="1:26" ht="39.75" customHeight="1">
      <c r="A117" s="644" t="s">
        <v>355</v>
      </c>
      <c r="B117" s="1311" t="s">
        <v>356</v>
      </c>
      <c r="C117" s="1049"/>
      <c r="D117" s="1049"/>
      <c r="E117" s="1049"/>
      <c r="F117" s="1049"/>
      <c r="G117" s="1049"/>
      <c r="H117" s="110">
        <f>SUM(D118:D132)</f>
        <v>0</v>
      </c>
      <c r="I117" s="110">
        <f>COUNT(D118:D132)*2</f>
        <v>30</v>
      </c>
      <c r="J117" s="424"/>
      <c r="K117" s="1"/>
      <c r="L117" s="1"/>
      <c r="M117" s="1"/>
      <c r="N117" s="1"/>
      <c r="O117" s="1"/>
      <c r="P117" s="1"/>
      <c r="Q117" s="1"/>
      <c r="R117" s="1"/>
      <c r="S117" s="1"/>
      <c r="T117" s="1"/>
      <c r="U117" s="1"/>
      <c r="V117" s="1"/>
      <c r="W117" s="1"/>
      <c r="X117" s="1"/>
      <c r="Y117" s="1"/>
      <c r="Z117" s="1"/>
    </row>
    <row r="118" spans="1:26" ht="75">
      <c r="A118" s="413" t="s">
        <v>358</v>
      </c>
      <c r="B118" s="484" t="s">
        <v>359</v>
      </c>
      <c r="C118" s="342" t="s">
        <v>2886</v>
      </c>
      <c r="D118" s="446">
        <v>0</v>
      </c>
      <c r="E118" s="497" t="s">
        <v>183</v>
      </c>
      <c r="F118" s="308" t="s">
        <v>2887</v>
      </c>
      <c r="G118" s="441"/>
      <c r="H118" s="110"/>
      <c r="I118" s="110"/>
      <c r="J118" s="424"/>
      <c r="K118" s="1"/>
      <c r="L118" s="1"/>
      <c r="M118" s="1"/>
      <c r="N118" s="1"/>
      <c r="O118" s="1"/>
      <c r="P118" s="1"/>
      <c r="Q118" s="1"/>
      <c r="R118" s="1"/>
      <c r="S118" s="1"/>
      <c r="T118" s="1"/>
      <c r="U118" s="1"/>
      <c r="V118" s="1"/>
      <c r="W118" s="1"/>
      <c r="X118" s="1"/>
      <c r="Y118" s="1"/>
      <c r="Z118" s="1"/>
    </row>
    <row r="119" spans="1:26" ht="30">
      <c r="A119" s="413"/>
      <c r="B119" s="484"/>
      <c r="C119" s="308" t="s">
        <v>2209</v>
      </c>
      <c r="D119" s="446">
        <v>0</v>
      </c>
      <c r="E119" s="497" t="s">
        <v>183</v>
      </c>
      <c r="F119" s="308"/>
      <c r="G119" s="441"/>
      <c r="H119" s="110"/>
      <c r="I119" s="110"/>
      <c r="J119" s="424"/>
      <c r="K119" s="1"/>
      <c r="L119" s="1"/>
      <c r="M119" s="1"/>
      <c r="N119" s="1"/>
      <c r="O119" s="1"/>
      <c r="P119" s="1"/>
      <c r="Q119" s="1"/>
      <c r="R119" s="1"/>
      <c r="S119" s="1"/>
      <c r="T119" s="1"/>
      <c r="U119" s="1"/>
      <c r="V119" s="1"/>
      <c r="W119" s="1"/>
      <c r="X119" s="1"/>
      <c r="Y119" s="1"/>
      <c r="Z119" s="1"/>
    </row>
    <row r="120" spans="1:26" ht="60">
      <c r="A120" s="413" t="s">
        <v>368</v>
      </c>
      <c r="B120" s="496" t="s">
        <v>370</v>
      </c>
      <c r="C120" s="342" t="s">
        <v>2888</v>
      </c>
      <c r="D120" s="446">
        <v>0</v>
      </c>
      <c r="E120" s="497" t="s">
        <v>183</v>
      </c>
      <c r="F120" s="441"/>
      <c r="G120" s="441"/>
      <c r="H120" s="110"/>
      <c r="I120" s="110"/>
      <c r="J120" s="424"/>
      <c r="K120" s="1"/>
      <c r="L120" s="1"/>
      <c r="M120" s="1"/>
      <c r="N120" s="1"/>
      <c r="O120" s="1"/>
      <c r="P120" s="1"/>
      <c r="Q120" s="1"/>
      <c r="R120" s="1"/>
      <c r="S120" s="1"/>
      <c r="T120" s="1"/>
      <c r="U120" s="1"/>
      <c r="V120" s="1"/>
      <c r="W120" s="1"/>
      <c r="X120" s="1"/>
      <c r="Y120" s="1"/>
      <c r="Z120" s="1"/>
    </row>
    <row r="121" spans="1:26" ht="30">
      <c r="A121" s="645"/>
      <c r="B121" s="496"/>
      <c r="C121" s="342" t="s">
        <v>2889</v>
      </c>
      <c r="D121" s="446">
        <v>0</v>
      </c>
      <c r="E121" s="497" t="s">
        <v>183</v>
      </c>
      <c r="F121" s="441"/>
      <c r="G121" s="441"/>
      <c r="H121" s="110"/>
      <c r="I121" s="110"/>
      <c r="J121" s="424"/>
      <c r="K121" s="1"/>
      <c r="L121" s="1"/>
      <c r="M121" s="1"/>
      <c r="N121" s="1"/>
      <c r="O121" s="1"/>
      <c r="P121" s="1"/>
      <c r="Q121" s="1"/>
      <c r="R121" s="1"/>
      <c r="S121" s="1"/>
      <c r="T121" s="1"/>
      <c r="U121" s="1"/>
      <c r="V121" s="1"/>
      <c r="W121" s="1"/>
      <c r="X121" s="1"/>
      <c r="Y121" s="1"/>
      <c r="Z121" s="1"/>
    </row>
    <row r="122" spans="1:26" ht="30">
      <c r="A122" s="645"/>
      <c r="B122" s="496"/>
      <c r="C122" s="342" t="s">
        <v>379</v>
      </c>
      <c r="D122" s="446">
        <v>0</v>
      </c>
      <c r="E122" s="497" t="s">
        <v>183</v>
      </c>
      <c r="F122" s="441"/>
      <c r="G122" s="441"/>
      <c r="H122" s="110"/>
      <c r="I122" s="110"/>
      <c r="J122" s="424"/>
      <c r="K122" s="1"/>
      <c r="L122" s="1"/>
      <c r="M122" s="1"/>
      <c r="N122" s="1"/>
      <c r="O122" s="1"/>
      <c r="P122" s="1"/>
      <c r="Q122" s="1"/>
      <c r="R122" s="1"/>
      <c r="S122" s="1"/>
      <c r="T122" s="1"/>
      <c r="U122" s="1"/>
      <c r="V122" s="1"/>
      <c r="W122" s="1"/>
      <c r="X122" s="1"/>
      <c r="Y122" s="1"/>
      <c r="Z122" s="1"/>
    </row>
    <row r="123" spans="1:26" ht="15.75">
      <c r="A123" s="645"/>
      <c r="B123" s="496"/>
      <c r="C123" s="342" t="s">
        <v>2890</v>
      </c>
      <c r="D123" s="446">
        <v>0</v>
      </c>
      <c r="E123" s="497" t="s">
        <v>183</v>
      </c>
      <c r="F123" s="441"/>
      <c r="G123" s="441"/>
      <c r="H123" s="110"/>
      <c r="I123" s="110"/>
      <c r="J123" s="424"/>
      <c r="K123" s="1"/>
      <c r="L123" s="1"/>
      <c r="M123" s="1"/>
      <c r="N123" s="1"/>
      <c r="O123" s="1"/>
      <c r="P123" s="1"/>
      <c r="Q123" s="1"/>
      <c r="R123" s="1"/>
      <c r="S123" s="1"/>
      <c r="T123" s="1"/>
      <c r="U123" s="1"/>
      <c r="V123" s="1"/>
      <c r="W123" s="1"/>
      <c r="X123" s="1"/>
      <c r="Y123" s="1"/>
      <c r="Z123" s="1"/>
    </row>
    <row r="124" spans="1:26" ht="47.25">
      <c r="A124" s="645" t="s">
        <v>2891</v>
      </c>
      <c r="B124" s="484" t="s">
        <v>385</v>
      </c>
      <c r="C124" s="342" t="s">
        <v>2892</v>
      </c>
      <c r="D124" s="446">
        <v>0</v>
      </c>
      <c r="E124" s="497" t="s">
        <v>183</v>
      </c>
      <c r="F124" s="441"/>
      <c r="G124" s="441"/>
      <c r="H124" s="110"/>
      <c r="I124" s="110"/>
      <c r="J124" s="424"/>
      <c r="K124" s="1"/>
      <c r="L124" s="1"/>
      <c r="M124" s="1"/>
      <c r="N124" s="1"/>
      <c r="O124" s="1"/>
      <c r="P124" s="1"/>
      <c r="Q124" s="1"/>
      <c r="R124" s="1"/>
      <c r="S124" s="1"/>
      <c r="T124" s="1"/>
      <c r="U124" s="1"/>
      <c r="V124" s="1"/>
      <c r="W124" s="1"/>
      <c r="X124" s="1"/>
      <c r="Y124" s="1"/>
      <c r="Z124" s="1"/>
    </row>
    <row r="125" spans="1:26" ht="15.75">
      <c r="A125" s="645"/>
      <c r="B125" s="484"/>
      <c r="C125" s="342" t="s">
        <v>2893</v>
      </c>
      <c r="D125" s="446">
        <v>0</v>
      </c>
      <c r="E125" s="497" t="s">
        <v>183</v>
      </c>
      <c r="F125" s="441"/>
      <c r="G125" s="441"/>
      <c r="H125" s="110"/>
      <c r="I125" s="110"/>
      <c r="J125" s="424"/>
      <c r="K125" s="1"/>
      <c r="L125" s="1"/>
      <c r="M125" s="1"/>
      <c r="N125" s="1"/>
      <c r="O125" s="1"/>
      <c r="P125" s="1"/>
      <c r="Q125" s="1"/>
      <c r="R125" s="1"/>
      <c r="S125" s="1"/>
      <c r="T125" s="1"/>
      <c r="U125" s="1"/>
      <c r="V125" s="1"/>
      <c r="W125" s="1"/>
      <c r="X125" s="1"/>
      <c r="Y125" s="1"/>
      <c r="Z125" s="1"/>
    </row>
    <row r="126" spans="1:26" ht="30">
      <c r="A126" s="645"/>
      <c r="B126" s="484"/>
      <c r="C126" s="342" t="s">
        <v>2894</v>
      </c>
      <c r="D126" s="446">
        <v>0</v>
      </c>
      <c r="E126" s="497" t="s">
        <v>183</v>
      </c>
      <c r="F126" s="441"/>
      <c r="G126" s="441"/>
      <c r="H126" s="110"/>
      <c r="I126" s="110"/>
      <c r="J126" s="424"/>
      <c r="K126" s="1"/>
      <c r="L126" s="1"/>
      <c r="M126" s="1"/>
      <c r="N126" s="1"/>
      <c r="O126" s="1"/>
      <c r="P126" s="1"/>
      <c r="Q126" s="1"/>
      <c r="R126" s="1"/>
      <c r="S126" s="1"/>
      <c r="T126" s="1"/>
      <c r="U126" s="1"/>
      <c r="V126" s="1"/>
      <c r="W126" s="1"/>
      <c r="X126" s="1"/>
      <c r="Y126" s="1"/>
      <c r="Z126" s="1"/>
    </row>
    <row r="127" spans="1:26" ht="30">
      <c r="A127" s="645"/>
      <c r="B127" s="484"/>
      <c r="C127" s="342" t="s">
        <v>2896</v>
      </c>
      <c r="D127" s="446">
        <v>0</v>
      </c>
      <c r="E127" s="497" t="s">
        <v>183</v>
      </c>
      <c r="F127" s="441"/>
      <c r="G127" s="441"/>
      <c r="H127" s="110"/>
      <c r="I127" s="110"/>
      <c r="J127" s="424"/>
      <c r="K127" s="1"/>
      <c r="L127" s="1"/>
      <c r="M127" s="1"/>
      <c r="N127" s="1"/>
      <c r="O127" s="1"/>
      <c r="P127" s="1"/>
      <c r="Q127" s="1"/>
      <c r="R127" s="1"/>
      <c r="S127" s="1"/>
      <c r="T127" s="1"/>
      <c r="U127" s="1"/>
      <c r="V127" s="1"/>
      <c r="W127" s="1"/>
      <c r="X127" s="1"/>
      <c r="Y127" s="1"/>
      <c r="Z127" s="1"/>
    </row>
    <row r="128" spans="1:26" ht="15.75">
      <c r="A128" s="645"/>
      <c r="B128" s="484"/>
      <c r="C128" s="342" t="s">
        <v>1945</v>
      </c>
      <c r="D128" s="446">
        <v>0</v>
      </c>
      <c r="E128" s="497" t="s">
        <v>183</v>
      </c>
      <c r="F128" s="441"/>
      <c r="G128" s="441"/>
      <c r="H128" s="110"/>
      <c r="I128" s="110"/>
      <c r="J128" s="424"/>
      <c r="K128" s="1"/>
      <c r="L128" s="1"/>
      <c r="M128" s="1"/>
      <c r="N128" s="1"/>
      <c r="O128" s="1"/>
      <c r="P128" s="1"/>
      <c r="Q128" s="1"/>
      <c r="R128" s="1"/>
      <c r="S128" s="1"/>
      <c r="T128" s="1"/>
      <c r="U128" s="1"/>
      <c r="V128" s="1"/>
      <c r="W128" s="1"/>
      <c r="X128" s="1"/>
      <c r="Y128" s="1"/>
      <c r="Z128" s="1"/>
    </row>
    <row r="129" spans="1:26" ht="63">
      <c r="A129" s="645" t="s">
        <v>2897</v>
      </c>
      <c r="B129" s="484" t="s">
        <v>414</v>
      </c>
      <c r="C129" s="342" t="s">
        <v>2235</v>
      </c>
      <c r="D129" s="446">
        <v>0</v>
      </c>
      <c r="E129" s="497" t="s">
        <v>183</v>
      </c>
      <c r="F129" s="441"/>
      <c r="G129" s="441"/>
      <c r="H129" s="110"/>
      <c r="I129" s="110"/>
      <c r="J129" s="424"/>
      <c r="K129" s="1"/>
      <c r="L129" s="1"/>
      <c r="M129" s="1"/>
      <c r="N129" s="1"/>
      <c r="O129" s="1"/>
      <c r="P129" s="1"/>
      <c r="Q129" s="1"/>
      <c r="R129" s="1"/>
      <c r="S129" s="1"/>
      <c r="T129" s="1"/>
      <c r="U129" s="1"/>
      <c r="V129" s="1"/>
      <c r="W129" s="1"/>
      <c r="X129" s="1"/>
      <c r="Y129" s="1"/>
      <c r="Z129" s="1"/>
    </row>
    <row r="130" spans="1:26" ht="63">
      <c r="A130" s="645" t="s">
        <v>2898</v>
      </c>
      <c r="B130" s="484" t="s">
        <v>424</v>
      </c>
      <c r="C130" s="342" t="s">
        <v>435</v>
      </c>
      <c r="D130" s="446">
        <v>0</v>
      </c>
      <c r="E130" s="497" t="s">
        <v>183</v>
      </c>
      <c r="F130" s="441"/>
      <c r="G130" s="441"/>
      <c r="H130" s="110"/>
      <c r="I130" s="110"/>
      <c r="J130" s="424"/>
      <c r="K130" s="1"/>
      <c r="L130" s="1"/>
      <c r="M130" s="1"/>
      <c r="N130" s="1"/>
      <c r="O130" s="1"/>
      <c r="P130" s="1"/>
      <c r="Q130" s="1"/>
      <c r="R130" s="1"/>
      <c r="S130" s="1"/>
      <c r="T130" s="1"/>
      <c r="U130" s="1"/>
      <c r="V130" s="1"/>
      <c r="W130" s="1"/>
      <c r="X130" s="1"/>
      <c r="Y130" s="1"/>
      <c r="Z130" s="1"/>
    </row>
    <row r="131" spans="1:26" ht="31.5">
      <c r="A131" s="645" t="s">
        <v>2899</v>
      </c>
      <c r="B131" s="484" t="s">
        <v>428</v>
      </c>
      <c r="C131" s="342" t="s">
        <v>2900</v>
      </c>
      <c r="D131" s="446">
        <v>0</v>
      </c>
      <c r="E131" s="497" t="s">
        <v>183</v>
      </c>
      <c r="F131" s="441"/>
      <c r="G131" s="441"/>
      <c r="H131" s="110"/>
      <c r="I131" s="110"/>
      <c r="J131" s="424"/>
      <c r="K131" s="1"/>
      <c r="L131" s="1"/>
      <c r="M131" s="1"/>
      <c r="N131" s="1"/>
      <c r="O131" s="1"/>
      <c r="P131" s="1"/>
      <c r="Q131" s="1"/>
      <c r="R131" s="1"/>
      <c r="S131" s="1"/>
      <c r="T131" s="1"/>
      <c r="U131" s="1"/>
      <c r="V131" s="1"/>
      <c r="W131" s="1"/>
      <c r="X131" s="1"/>
      <c r="Y131" s="1"/>
      <c r="Z131" s="1"/>
    </row>
    <row r="132" spans="1:26" ht="110.25">
      <c r="A132" s="645" t="s">
        <v>2902</v>
      </c>
      <c r="B132" s="484" t="s">
        <v>431</v>
      </c>
      <c r="C132" s="595" t="s">
        <v>2903</v>
      </c>
      <c r="D132" s="446">
        <v>0</v>
      </c>
      <c r="E132" s="497" t="s">
        <v>183</v>
      </c>
      <c r="F132" s="342" t="s">
        <v>2906</v>
      </c>
      <c r="G132" s="441"/>
      <c r="H132" s="110"/>
      <c r="I132" s="110"/>
      <c r="J132" s="424"/>
      <c r="K132" s="1"/>
      <c r="L132" s="1"/>
      <c r="M132" s="1"/>
      <c r="N132" s="1"/>
      <c r="O132" s="1"/>
      <c r="P132" s="1"/>
      <c r="Q132" s="1"/>
      <c r="R132" s="1"/>
      <c r="S132" s="1"/>
      <c r="T132" s="1"/>
      <c r="U132" s="1"/>
      <c r="V132" s="1"/>
      <c r="W132" s="1"/>
      <c r="X132" s="1"/>
      <c r="Y132" s="1"/>
      <c r="Z132" s="1"/>
    </row>
    <row r="133" spans="1:26" ht="39.75" customHeight="1">
      <c r="A133" s="646" t="s">
        <v>2907</v>
      </c>
      <c r="B133" s="1310" t="s">
        <v>449</v>
      </c>
      <c r="C133" s="1049"/>
      <c r="D133" s="1049"/>
      <c r="E133" s="1049"/>
      <c r="F133" s="1049"/>
      <c r="G133" s="1049"/>
      <c r="H133" s="110">
        <f>SUM(D134:D140)</f>
        <v>0</v>
      </c>
      <c r="I133" s="110">
        <f>COUNT(D134:D140)*2</f>
        <v>12</v>
      </c>
      <c r="J133" s="424"/>
      <c r="K133" s="1"/>
      <c r="L133" s="1"/>
      <c r="M133" s="1"/>
      <c r="N133" s="1"/>
      <c r="O133" s="1"/>
      <c r="P133" s="1"/>
      <c r="Q133" s="1"/>
      <c r="R133" s="1"/>
      <c r="S133" s="1"/>
      <c r="T133" s="1"/>
      <c r="U133" s="1"/>
      <c r="V133" s="1"/>
      <c r="W133" s="1"/>
      <c r="X133" s="1"/>
      <c r="Y133" s="1"/>
      <c r="Z133" s="1"/>
    </row>
    <row r="134" spans="1:26" ht="90">
      <c r="A134" s="645" t="s">
        <v>454</v>
      </c>
      <c r="B134" s="567" t="s">
        <v>455</v>
      </c>
      <c r="C134" s="489" t="s">
        <v>456</v>
      </c>
      <c r="D134" s="488">
        <v>0</v>
      </c>
      <c r="E134" s="490" t="s">
        <v>183</v>
      </c>
      <c r="F134" s="489" t="s">
        <v>457</v>
      </c>
      <c r="G134" s="441"/>
      <c r="H134" s="110"/>
      <c r="I134" s="110"/>
      <c r="J134" s="424"/>
      <c r="K134" s="1"/>
      <c r="L134" s="1"/>
      <c r="M134" s="1"/>
      <c r="N134" s="1"/>
      <c r="O134" s="1"/>
      <c r="P134" s="1"/>
      <c r="Q134" s="1"/>
      <c r="R134" s="1"/>
      <c r="S134" s="1"/>
      <c r="T134" s="1"/>
      <c r="U134" s="1"/>
      <c r="V134" s="1"/>
      <c r="W134" s="1"/>
      <c r="X134" s="1"/>
      <c r="Y134" s="1"/>
      <c r="Z134" s="1"/>
    </row>
    <row r="135" spans="1:26" ht="63" hidden="1">
      <c r="A135" s="643" t="s">
        <v>458</v>
      </c>
      <c r="B135" s="496" t="s">
        <v>459</v>
      </c>
      <c r="C135" s="441"/>
      <c r="D135" s="446"/>
      <c r="E135" s="490"/>
      <c r="F135" s="441"/>
      <c r="G135" s="441"/>
      <c r="H135" s="110"/>
      <c r="I135" s="110"/>
      <c r="J135" s="424"/>
      <c r="K135" s="1"/>
      <c r="L135" s="1"/>
      <c r="M135" s="1"/>
      <c r="N135" s="1"/>
      <c r="O135" s="1"/>
      <c r="P135" s="1"/>
      <c r="Q135" s="1"/>
      <c r="R135" s="1"/>
      <c r="S135" s="1"/>
      <c r="T135" s="1"/>
      <c r="U135" s="1"/>
      <c r="V135" s="1"/>
      <c r="W135" s="1"/>
      <c r="X135" s="1"/>
      <c r="Y135" s="1"/>
      <c r="Z135" s="1"/>
    </row>
    <row r="136" spans="1:26" ht="45">
      <c r="A136" s="645" t="s">
        <v>467</v>
      </c>
      <c r="B136" s="496" t="s">
        <v>462</v>
      </c>
      <c r="C136" s="569" t="s">
        <v>2916</v>
      </c>
      <c r="D136" s="488">
        <v>0</v>
      </c>
      <c r="E136" s="490" t="s">
        <v>183</v>
      </c>
      <c r="F136" s="441"/>
      <c r="G136" s="441"/>
      <c r="H136" s="110"/>
      <c r="I136" s="110"/>
      <c r="J136" s="424"/>
      <c r="K136" s="1"/>
      <c r="L136" s="1"/>
      <c r="M136" s="1"/>
      <c r="N136" s="1"/>
      <c r="O136" s="1"/>
      <c r="P136" s="1"/>
      <c r="Q136" s="1"/>
      <c r="R136" s="1"/>
      <c r="S136" s="1"/>
      <c r="T136" s="1"/>
      <c r="U136" s="1"/>
      <c r="V136" s="1"/>
      <c r="W136" s="1"/>
      <c r="X136" s="1"/>
      <c r="Y136" s="1"/>
      <c r="Z136" s="1"/>
    </row>
    <row r="137" spans="1:26" ht="59.25" customHeight="1">
      <c r="A137" s="645"/>
      <c r="B137" s="496"/>
      <c r="C137" s="569" t="s">
        <v>2919</v>
      </c>
      <c r="D137" s="488">
        <v>0</v>
      </c>
      <c r="E137" s="490" t="s">
        <v>262</v>
      </c>
      <c r="F137" s="441"/>
      <c r="G137" s="441"/>
      <c r="H137" s="110"/>
      <c r="I137" s="110"/>
      <c r="J137" s="424"/>
      <c r="K137" s="1"/>
      <c r="L137" s="1"/>
      <c r="M137" s="1"/>
      <c r="N137" s="1"/>
      <c r="O137" s="1"/>
      <c r="P137" s="1"/>
      <c r="Q137" s="1"/>
      <c r="R137" s="1"/>
      <c r="S137" s="1"/>
      <c r="T137" s="1"/>
      <c r="U137" s="1"/>
      <c r="V137" s="1"/>
      <c r="W137" s="1"/>
      <c r="X137" s="1"/>
      <c r="Y137" s="1"/>
      <c r="Z137" s="1"/>
    </row>
    <row r="138" spans="1:26" ht="47.25">
      <c r="A138" s="645" t="s">
        <v>2920</v>
      </c>
      <c r="B138" s="567" t="s">
        <v>466</v>
      </c>
      <c r="C138" s="308" t="s">
        <v>2924</v>
      </c>
      <c r="D138" s="488">
        <v>0</v>
      </c>
      <c r="E138" s="490" t="s">
        <v>183</v>
      </c>
      <c r="F138" s="441"/>
      <c r="G138" s="441"/>
      <c r="H138" s="110"/>
      <c r="I138" s="110"/>
      <c r="J138" s="424"/>
      <c r="K138" s="1"/>
      <c r="L138" s="1"/>
      <c r="M138" s="1"/>
      <c r="N138" s="1"/>
      <c r="O138" s="1"/>
      <c r="P138" s="1"/>
      <c r="Q138" s="1"/>
      <c r="R138" s="1"/>
      <c r="S138" s="1"/>
      <c r="T138" s="1"/>
      <c r="U138" s="1"/>
      <c r="V138" s="1"/>
      <c r="W138" s="1"/>
      <c r="X138" s="1"/>
      <c r="Y138" s="1"/>
      <c r="Z138" s="1"/>
    </row>
    <row r="139" spans="1:26" ht="45">
      <c r="A139" s="645"/>
      <c r="B139" s="567"/>
      <c r="C139" s="493" t="s">
        <v>2926</v>
      </c>
      <c r="D139" s="488">
        <v>0</v>
      </c>
      <c r="E139" s="490" t="s">
        <v>183</v>
      </c>
      <c r="F139" s="441"/>
      <c r="G139" s="441"/>
      <c r="H139" s="110"/>
      <c r="I139" s="110"/>
      <c r="J139" s="424"/>
      <c r="K139" s="1"/>
      <c r="L139" s="1"/>
      <c r="M139" s="1"/>
      <c r="N139" s="1"/>
      <c r="O139" s="1"/>
      <c r="P139" s="1"/>
      <c r="Q139" s="1"/>
      <c r="R139" s="1"/>
      <c r="S139" s="1"/>
      <c r="T139" s="1"/>
      <c r="U139" s="1"/>
      <c r="V139" s="1"/>
      <c r="W139" s="1"/>
      <c r="X139" s="1"/>
      <c r="Y139" s="1"/>
      <c r="Z139" s="1"/>
    </row>
    <row r="140" spans="1:26" ht="30">
      <c r="A140" s="645"/>
      <c r="B140" s="567"/>
      <c r="C140" s="342" t="s">
        <v>472</v>
      </c>
      <c r="D140" s="488">
        <v>0</v>
      </c>
      <c r="E140" s="490" t="s">
        <v>183</v>
      </c>
      <c r="F140" s="441"/>
      <c r="G140" s="441"/>
      <c r="H140" s="110"/>
      <c r="I140" s="110"/>
      <c r="J140" s="424"/>
      <c r="K140" s="1"/>
      <c r="L140" s="1"/>
      <c r="M140" s="1"/>
      <c r="N140" s="1"/>
      <c r="O140" s="1"/>
      <c r="P140" s="1"/>
      <c r="Q140" s="1"/>
      <c r="R140" s="1"/>
      <c r="S140" s="1"/>
      <c r="T140" s="1"/>
      <c r="U140" s="1"/>
      <c r="V140" s="1"/>
      <c r="W140" s="1"/>
      <c r="X140" s="1"/>
      <c r="Y140" s="1"/>
      <c r="Z140" s="1"/>
    </row>
    <row r="141" spans="1:26" ht="39.75" customHeight="1">
      <c r="A141" s="646" t="s">
        <v>473</v>
      </c>
      <c r="B141" s="1310" t="s">
        <v>474</v>
      </c>
      <c r="C141" s="1049"/>
      <c r="D141" s="1049"/>
      <c r="E141" s="1049"/>
      <c r="F141" s="1049"/>
      <c r="G141" s="1049"/>
      <c r="H141" s="110">
        <f>SUM(D142:D147)</f>
        <v>0</v>
      </c>
      <c r="I141" s="110">
        <f>COUNT(D142:D147)*2</f>
        <v>12</v>
      </c>
      <c r="J141" s="424"/>
      <c r="K141" s="1"/>
      <c r="L141" s="1"/>
      <c r="M141" s="1"/>
      <c r="N141" s="1"/>
      <c r="O141" s="1"/>
      <c r="P141" s="1"/>
      <c r="Q141" s="1"/>
      <c r="R141" s="1"/>
      <c r="S141" s="1"/>
      <c r="T141" s="1"/>
      <c r="U141" s="1"/>
      <c r="V141" s="1"/>
      <c r="W141" s="1"/>
      <c r="X141" s="1"/>
      <c r="Y141" s="1"/>
      <c r="Z141" s="1"/>
    </row>
    <row r="142" spans="1:26" ht="60">
      <c r="A142" s="645" t="s">
        <v>476</v>
      </c>
      <c r="B142" s="567" t="s">
        <v>477</v>
      </c>
      <c r="C142" s="569" t="s">
        <v>2927</v>
      </c>
      <c r="D142" s="446">
        <v>0</v>
      </c>
      <c r="E142" s="490" t="s">
        <v>264</v>
      </c>
      <c r="F142" s="441"/>
      <c r="G142" s="441"/>
      <c r="H142" s="110"/>
      <c r="I142" s="110"/>
      <c r="J142" s="424"/>
      <c r="K142" s="1"/>
      <c r="L142" s="1"/>
      <c r="M142" s="1"/>
      <c r="N142" s="1"/>
      <c r="O142" s="1"/>
      <c r="P142" s="1"/>
      <c r="Q142" s="1"/>
      <c r="R142" s="1"/>
      <c r="S142" s="1"/>
      <c r="T142" s="1"/>
      <c r="U142" s="1"/>
      <c r="V142" s="1"/>
      <c r="W142" s="1"/>
      <c r="X142" s="1"/>
      <c r="Y142" s="1"/>
      <c r="Z142" s="1"/>
    </row>
    <row r="143" spans="1:26" ht="60">
      <c r="A143" s="645"/>
      <c r="B143" s="567"/>
      <c r="C143" s="568" t="s">
        <v>2928</v>
      </c>
      <c r="D143" s="446">
        <v>0</v>
      </c>
      <c r="E143" s="490" t="s">
        <v>183</v>
      </c>
      <c r="F143" s="441"/>
      <c r="G143" s="441"/>
      <c r="H143" s="110"/>
      <c r="I143" s="110"/>
      <c r="J143" s="424"/>
      <c r="K143" s="1"/>
      <c r="L143" s="1"/>
      <c r="M143" s="1"/>
      <c r="N143" s="1"/>
      <c r="O143" s="1"/>
      <c r="P143" s="1"/>
      <c r="Q143" s="1"/>
      <c r="R143" s="1"/>
      <c r="S143" s="1"/>
      <c r="T143" s="1"/>
      <c r="U143" s="1"/>
      <c r="V143" s="1"/>
      <c r="W143" s="1"/>
      <c r="X143" s="1"/>
      <c r="Y143" s="1"/>
      <c r="Z143" s="1"/>
    </row>
    <row r="144" spans="1:26" ht="60">
      <c r="A144" s="645"/>
      <c r="B144" s="567"/>
      <c r="C144" s="568" t="s">
        <v>483</v>
      </c>
      <c r="D144" s="446">
        <v>0</v>
      </c>
      <c r="E144" s="490" t="s">
        <v>183</v>
      </c>
      <c r="F144" s="441"/>
      <c r="G144" s="441"/>
      <c r="H144" s="110"/>
      <c r="I144" s="110"/>
      <c r="J144" s="424"/>
      <c r="K144" s="1"/>
      <c r="L144" s="1"/>
      <c r="M144" s="1"/>
      <c r="N144" s="1"/>
      <c r="O144" s="1"/>
      <c r="P144" s="1"/>
      <c r="Q144" s="1"/>
      <c r="R144" s="1"/>
      <c r="S144" s="1"/>
      <c r="T144" s="1"/>
      <c r="U144" s="1"/>
      <c r="V144" s="1"/>
      <c r="W144" s="1"/>
      <c r="X144" s="1"/>
      <c r="Y144" s="1"/>
      <c r="Z144" s="1"/>
    </row>
    <row r="145" spans="1:26" ht="45">
      <c r="A145" s="645" t="s">
        <v>484</v>
      </c>
      <c r="B145" s="567" t="s">
        <v>485</v>
      </c>
      <c r="C145" s="569" t="s">
        <v>2929</v>
      </c>
      <c r="D145" s="446">
        <v>0</v>
      </c>
      <c r="E145" s="490" t="s">
        <v>262</v>
      </c>
      <c r="F145" s="441"/>
      <c r="G145" s="441"/>
      <c r="H145" s="110"/>
      <c r="I145" s="110"/>
      <c r="J145" s="424"/>
      <c r="K145" s="1"/>
      <c r="L145" s="1"/>
      <c r="M145" s="1"/>
      <c r="N145" s="1"/>
      <c r="O145" s="1"/>
      <c r="P145" s="1"/>
      <c r="Q145" s="1"/>
      <c r="R145" s="1"/>
      <c r="S145" s="1"/>
      <c r="T145" s="1"/>
      <c r="U145" s="1"/>
      <c r="V145" s="1"/>
      <c r="W145" s="1"/>
      <c r="X145" s="1"/>
      <c r="Y145" s="1"/>
      <c r="Z145" s="1"/>
    </row>
    <row r="146" spans="1:26" ht="90">
      <c r="A146" s="645"/>
      <c r="B146" s="567"/>
      <c r="C146" s="569" t="s">
        <v>487</v>
      </c>
      <c r="D146" s="446">
        <v>0</v>
      </c>
      <c r="E146" s="490" t="s">
        <v>262</v>
      </c>
      <c r="F146" s="441"/>
      <c r="G146" s="441"/>
      <c r="H146" s="110"/>
      <c r="I146" s="110"/>
      <c r="J146" s="424"/>
      <c r="K146" s="1"/>
      <c r="L146" s="1"/>
      <c r="M146" s="1"/>
      <c r="N146" s="1"/>
      <c r="O146" s="1"/>
      <c r="P146" s="1"/>
      <c r="Q146" s="1"/>
      <c r="R146" s="1"/>
      <c r="S146" s="1"/>
      <c r="T146" s="1"/>
      <c r="U146" s="1"/>
      <c r="V146" s="1"/>
      <c r="W146" s="1"/>
      <c r="X146" s="1"/>
      <c r="Y146" s="1"/>
      <c r="Z146" s="1"/>
    </row>
    <row r="147" spans="1:26" ht="78.75">
      <c r="A147" s="645" t="s">
        <v>2930</v>
      </c>
      <c r="B147" s="567" t="s">
        <v>489</v>
      </c>
      <c r="C147" s="489" t="s">
        <v>490</v>
      </c>
      <c r="D147" s="446">
        <v>0</v>
      </c>
      <c r="E147" s="490" t="s">
        <v>63</v>
      </c>
      <c r="F147" s="441"/>
      <c r="G147" s="441"/>
      <c r="H147" s="110"/>
      <c r="I147" s="110"/>
      <c r="J147" s="424"/>
      <c r="K147" s="1"/>
      <c r="L147" s="1"/>
      <c r="M147" s="1"/>
      <c r="N147" s="1"/>
      <c r="O147" s="1"/>
      <c r="P147" s="1"/>
      <c r="Q147" s="1"/>
      <c r="R147" s="1"/>
      <c r="S147" s="1"/>
      <c r="T147" s="1"/>
      <c r="U147" s="1"/>
      <c r="V147" s="1"/>
      <c r="W147" s="1"/>
      <c r="X147" s="1"/>
      <c r="Y147" s="1"/>
      <c r="Z147" s="1"/>
    </row>
    <row r="148" spans="1:26" ht="39.75" customHeight="1">
      <c r="A148" s="646" t="s">
        <v>493</v>
      </c>
      <c r="B148" s="1311" t="s">
        <v>494</v>
      </c>
      <c r="C148" s="1049"/>
      <c r="D148" s="1049"/>
      <c r="E148" s="1049"/>
      <c r="F148" s="1049"/>
      <c r="G148" s="1049"/>
      <c r="H148" s="110">
        <f>SUM(D149:D156)</f>
        <v>0</v>
      </c>
      <c r="I148" s="110">
        <f>COUNT(D149:D156)*2</f>
        <v>10</v>
      </c>
      <c r="J148" s="424"/>
      <c r="K148" s="1"/>
      <c r="L148" s="1"/>
      <c r="M148" s="1"/>
      <c r="N148" s="1"/>
      <c r="O148" s="1"/>
      <c r="P148" s="1"/>
      <c r="Q148" s="1"/>
      <c r="R148" s="1"/>
      <c r="S148" s="1"/>
      <c r="T148" s="1"/>
      <c r="U148" s="1"/>
      <c r="V148" s="1"/>
      <c r="W148" s="1"/>
      <c r="X148" s="1"/>
      <c r="Y148" s="1"/>
      <c r="Z148" s="1"/>
    </row>
    <row r="149" spans="1:26" ht="47.25">
      <c r="A149" s="645" t="s">
        <v>500</v>
      </c>
      <c r="B149" s="437" t="s">
        <v>501</v>
      </c>
      <c r="C149" s="342" t="s">
        <v>2933</v>
      </c>
      <c r="D149" s="446">
        <v>0</v>
      </c>
      <c r="E149" s="497" t="s">
        <v>262</v>
      </c>
      <c r="F149" s="342" t="s">
        <v>2934</v>
      </c>
      <c r="G149" s="441"/>
      <c r="H149" s="110"/>
      <c r="I149" s="110"/>
      <c r="J149" s="424"/>
      <c r="K149" s="1"/>
      <c r="L149" s="1"/>
      <c r="M149" s="1"/>
      <c r="N149" s="1"/>
      <c r="O149" s="1"/>
      <c r="P149" s="1"/>
      <c r="Q149" s="1"/>
      <c r="R149" s="1"/>
      <c r="S149" s="1"/>
      <c r="T149" s="1"/>
      <c r="U149" s="1"/>
      <c r="V149" s="1"/>
      <c r="W149" s="1"/>
      <c r="X149" s="1"/>
      <c r="Y149" s="1"/>
      <c r="Z149" s="1"/>
    </row>
    <row r="150" spans="1:26" ht="15.75" hidden="1">
      <c r="A150" s="643"/>
      <c r="B150" s="437"/>
      <c r="C150" s="342"/>
      <c r="D150" s="446"/>
      <c r="E150" s="490"/>
      <c r="F150" s="342"/>
      <c r="G150" s="441"/>
      <c r="H150" s="110"/>
      <c r="I150" s="110"/>
      <c r="J150" s="424"/>
      <c r="K150" s="1"/>
      <c r="L150" s="1"/>
      <c r="M150" s="1"/>
      <c r="N150" s="1"/>
      <c r="O150" s="1"/>
      <c r="P150" s="1"/>
      <c r="Q150" s="1"/>
      <c r="R150" s="1"/>
      <c r="S150" s="1"/>
      <c r="T150" s="1"/>
      <c r="U150" s="1"/>
      <c r="V150" s="1"/>
      <c r="W150" s="1"/>
      <c r="X150" s="1"/>
      <c r="Y150" s="1"/>
      <c r="Z150" s="1"/>
    </row>
    <row r="151" spans="1:26" ht="63" hidden="1">
      <c r="A151" s="643" t="s">
        <v>504</v>
      </c>
      <c r="B151" s="437" t="s">
        <v>505</v>
      </c>
      <c r="C151" s="441"/>
      <c r="D151" s="446"/>
      <c r="E151" s="490"/>
      <c r="F151" s="441"/>
      <c r="G151" s="441"/>
      <c r="H151" s="110"/>
      <c r="I151" s="110"/>
      <c r="J151" s="424"/>
      <c r="K151" s="1"/>
      <c r="L151" s="1"/>
      <c r="M151" s="1"/>
      <c r="N151" s="1"/>
      <c r="O151" s="1"/>
      <c r="P151" s="1"/>
      <c r="Q151" s="1"/>
      <c r="R151" s="1"/>
      <c r="S151" s="1"/>
      <c r="T151" s="1"/>
      <c r="U151" s="1"/>
      <c r="V151" s="1"/>
      <c r="W151" s="1"/>
      <c r="X151" s="1"/>
      <c r="Y151" s="1"/>
      <c r="Z151" s="1"/>
    </row>
    <row r="152" spans="1:26" ht="47.25" hidden="1">
      <c r="A152" s="643" t="s">
        <v>507</v>
      </c>
      <c r="B152" s="437" t="s">
        <v>508</v>
      </c>
      <c r="C152" s="441"/>
      <c r="D152" s="446"/>
      <c r="E152" s="490"/>
      <c r="F152" s="441"/>
      <c r="G152" s="441"/>
      <c r="H152" s="110"/>
      <c r="I152" s="110"/>
      <c r="J152" s="424"/>
      <c r="K152" s="1"/>
      <c r="L152" s="1"/>
      <c r="M152" s="1"/>
      <c r="N152" s="1"/>
      <c r="O152" s="1"/>
      <c r="P152" s="1"/>
      <c r="Q152" s="1"/>
      <c r="R152" s="1"/>
      <c r="S152" s="1"/>
      <c r="T152" s="1"/>
      <c r="U152" s="1"/>
      <c r="V152" s="1"/>
      <c r="W152" s="1"/>
      <c r="X152" s="1"/>
      <c r="Y152" s="1"/>
      <c r="Z152" s="1"/>
    </row>
    <row r="153" spans="1:26" ht="47.25">
      <c r="A153" s="645" t="s">
        <v>512</v>
      </c>
      <c r="B153" s="437" t="s">
        <v>513</v>
      </c>
      <c r="C153" s="342" t="s">
        <v>2935</v>
      </c>
      <c r="D153" s="446">
        <v>0</v>
      </c>
      <c r="E153" s="490" t="s">
        <v>63</v>
      </c>
      <c r="F153" s="648" t="s">
        <v>2936</v>
      </c>
      <c r="G153" s="441"/>
      <c r="H153" s="110"/>
      <c r="I153" s="110"/>
      <c r="J153" s="424"/>
      <c r="K153" s="1"/>
      <c r="L153" s="1"/>
      <c r="M153" s="1"/>
      <c r="N153" s="1"/>
      <c r="O153" s="1"/>
      <c r="P153" s="1"/>
      <c r="Q153" s="1"/>
      <c r="R153" s="1"/>
      <c r="S153" s="1"/>
      <c r="T153" s="1"/>
      <c r="U153" s="1"/>
      <c r="V153" s="1"/>
      <c r="W153" s="1"/>
      <c r="X153" s="1"/>
      <c r="Y153" s="1"/>
      <c r="Z153" s="1"/>
    </row>
    <row r="154" spans="1:26" ht="31.5">
      <c r="A154" s="645" t="s">
        <v>528</v>
      </c>
      <c r="B154" s="437" t="s">
        <v>529</v>
      </c>
      <c r="C154" s="441" t="s">
        <v>2937</v>
      </c>
      <c r="D154" s="446">
        <v>0</v>
      </c>
      <c r="E154" s="490" t="s">
        <v>63</v>
      </c>
      <c r="F154" s="441"/>
      <c r="G154" s="441"/>
      <c r="H154" s="110"/>
      <c r="I154" s="110"/>
      <c r="J154" s="424"/>
      <c r="K154" s="1"/>
      <c r="L154" s="1"/>
      <c r="M154" s="1"/>
      <c r="N154" s="1"/>
      <c r="O154" s="1"/>
      <c r="P154" s="1"/>
      <c r="Q154" s="1"/>
      <c r="R154" s="1"/>
      <c r="S154" s="1"/>
      <c r="T154" s="1"/>
      <c r="U154" s="1"/>
      <c r="V154" s="1"/>
      <c r="W154" s="1"/>
      <c r="X154" s="1"/>
      <c r="Y154" s="1"/>
      <c r="Z154" s="1"/>
    </row>
    <row r="155" spans="1:26" ht="30">
      <c r="A155" s="645"/>
      <c r="B155" s="437"/>
      <c r="C155" s="308" t="s">
        <v>534</v>
      </c>
      <c r="D155" s="446">
        <v>0</v>
      </c>
      <c r="E155" s="490" t="s">
        <v>63</v>
      </c>
      <c r="F155" s="441"/>
      <c r="G155" s="441"/>
      <c r="H155" s="110"/>
      <c r="I155" s="110"/>
      <c r="J155" s="424"/>
      <c r="K155" s="1"/>
      <c r="L155" s="1"/>
      <c r="M155" s="1"/>
      <c r="N155" s="1"/>
      <c r="O155" s="1"/>
      <c r="P155" s="1"/>
      <c r="Q155" s="1"/>
      <c r="R155" s="1"/>
      <c r="S155" s="1"/>
      <c r="T155" s="1"/>
      <c r="U155" s="1"/>
      <c r="V155" s="1"/>
      <c r="W155" s="1"/>
      <c r="X155" s="1"/>
      <c r="Y155" s="1"/>
      <c r="Z155" s="1"/>
    </row>
    <row r="156" spans="1:26" ht="15.75">
      <c r="A156" s="645"/>
      <c r="B156" s="437"/>
      <c r="C156" s="308" t="s">
        <v>2938</v>
      </c>
      <c r="D156" s="446">
        <v>0</v>
      </c>
      <c r="E156" s="490" t="s">
        <v>63</v>
      </c>
      <c r="F156" s="441"/>
      <c r="G156" s="441"/>
      <c r="H156" s="110"/>
      <c r="I156" s="110"/>
      <c r="J156" s="424"/>
      <c r="K156" s="1"/>
      <c r="L156" s="1"/>
      <c r="M156" s="1"/>
      <c r="N156" s="1"/>
      <c r="O156" s="1"/>
      <c r="P156" s="1"/>
      <c r="Q156" s="1"/>
      <c r="R156" s="1"/>
      <c r="S156" s="1"/>
      <c r="T156" s="1"/>
      <c r="U156" s="1"/>
      <c r="V156" s="1"/>
      <c r="W156" s="1"/>
      <c r="X156" s="1"/>
      <c r="Y156" s="1"/>
      <c r="Z156" s="1"/>
    </row>
    <row r="157" spans="1:26" ht="39.75" customHeight="1">
      <c r="A157" s="646" t="s">
        <v>2945</v>
      </c>
      <c r="B157" s="1310" t="s">
        <v>552</v>
      </c>
      <c r="C157" s="1049"/>
      <c r="D157" s="1049"/>
      <c r="E157" s="1049"/>
      <c r="F157" s="1049"/>
      <c r="G157" s="1049"/>
      <c r="H157" s="110">
        <f>SUM(D159:D163)</f>
        <v>0</v>
      </c>
      <c r="I157" s="110">
        <f>COUNT(D159:D163)*2</f>
        <v>10</v>
      </c>
      <c r="J157" s="424"/>
      <c r="K157" s="1"/>
      <c r="L157" s="1"/>
      <c r="M157" s="1"/>
      <c r="N157" s="1"/>
      <c r="O157" s="1"/>
      <c r="P157" s="1"/>
      <c r="Q157" s="1"/>
      <c r="R157" s="1"/>
      <c r="S157" s="1"/>
      <c r="T157" s="1"/>
      <c r="U157" s="1"/>
      <c r="V157" s="1"/>
      <c r="W157" s="1"/>
      <c r="X157" s="1"/>
      <c r="Y157" s="1"/>
      <c r="Z157" s="1"/>
    </row>
    <row r="158" spans="1:26" ht="47.25" hidden="1">
      <c r="A158" s="643" t="s">
        <v>555</v>
      </c>
      <c r="B158" s="437" t="s">
        <v>556</v>
      </c>
      <c r="C158" s="441"/>
      <c r="D158" s="439"/>
      <c r="E158" s="490"/>
      <c r="F158" s="441"/>
      <c r="G158" s="441"/>
      <c r="H158" s="110"/>
      <c r="I158" s="110"/>
      <c r="J158" s="424"/>
      <c r="K158" s="1"/>
      <c r="L158" s="1"/>
      <c r="M158" s="1"/>
      <c r="N158" s="1"/>
      <c r="O158" s="1"/>
      <c r="P158" s="1"/>
      <c r="Q158" s="1"/>
      <c r="R158" s="1"/>
      <c r="S158" s="1"/>
      <c r="T158" s="1"/>
      <c r="U158" s="1"/>
      <c r="V158" s="1"/>
      <c r="W158" s="1"/>
      <c r="X158" s="1"/>
      <c r="Y158" s="1"/>
      <c r="Z158" s="1"/>
    </row>
    <row r="159" spans="1:26" ht="60">
      <c r="A159" s="645" t="s">
        <v>562</v>
      </c>
      <c r="B159" s="437" t="s">
        <v>563</v>
      </c>
      <c r="C159" s="342" t="s">
        <v>2946</v>
      </c>
      <c r="D159" s="446">
        <v>0</v>
      </c>
      <c r="E159" s="490" t="s">
        <v>558</v>
      </c>
      <c r="F159" s="342" t="s">
        <v>2947</v>
      </c>
      <c r="G159" s="441"/>
      <c r="H159" s="110"/>
      <c r="I159" s="110"/>
      <c r="J159" s="424"/>
      <c r="K159" s="1"/>
      <c r="L159" s="1"/>
      <c r="M159" s="1"/>
      <c r="N159" s="1"/>
      <c r="O159" s="1"/>
      <c r="P159" s="1"/>
      <c r="Q159" s="1"/>
      <c r="R159" s="1"/>
      <c r="S159" s="1"/>
      <c r="T159" s="1"/>
      <c r="U159" s="1"/>
      <c r="V159" s="1"/>
      <c r="W159" s="1"/>
      <c r="X159" s="1"/>
      <c r="Y159" s="1"/>
      <c r="Z159" s="1"/>
    </row>
    <row r="160" spans="1:26" ht="30">
      <c r="A160" s="645"/>
      <c r="B160" s="437"/>
      <c r="C160" s="342" t="s">
        <v>2948</v>
      </c>
      <c r="D160" s="446">
        <v>0</v>
      </c>
      <c r="E160" s="490" t="s">
        <v>558</v>
      </c>
      <c r="F160" s="342" t="s">
        <v>2949</v>
      </c>
      <c r="G160" s="441"/>
      <c r="H160" s="110"/>
      <c r="I160" s="110"/>
      <c r="J160" s="424"/>
      <c r="K160" s="1"/>
      <c r="L160" s="1"/>
      <c r="M160" s="1"/>
      <c r="N160" s="1"/>
      <c r="O160" s="1"/>
      <c r="P160" s="1"/>
      <c r="Q160" s="1"/>
      <c r="R160" s="1"/>
      <c r="S160" s="1"/>
      <c r="T160" s="1"/>
      <c r="U160" s="1"/>
      <c r="V160" s="1"/>
      <c r="W160" s="1"/>
      <c r="X160" s="1"/>
      <c r="Y160" s="1"/>
      <c r="Z160" s="1"/>
    </row>
    <row r="161" spans="1:26" ht="30">
      <c r="A161" s="645"/>
      <c r="B161" s="437"/>
      <c r="C161" s="342" t="s">
        <v>2950</v>
      </c>
      <c r="D161" s="446">
        <v>0</v>
      </c>
      <c r="E161" s="490" t="s">
        <v>558</v>
      </c>
      <c r="F161" s="342" t="s">
        <v>2951</v>
      </c>
      <c r="G161" s="441"/>
      <c r="H161" s="110"/>
      <c r="I161" s="110"/>
      <c r="J161" s="424"/>
      <c r="K161" s="1"/>
      <c r="L161" s="1"/>
      <c r="M161" s="1"/>
      <c r="N161" s="1"/>
      <c r="O161" s="1"/>
      <c r="P161" s="1"/>
      <c r="Q161" s="1"/>
      <c r="R161" s="1"/>
      <c r="S161" s="1"/>
      <c r="T161" s="1"/>
      <c r="U161" s="1"/>
      <c r="V161" s="1"/>
      <c r="W161" s="1"/>
      <c r="X161" s="1"/>
      <c r="Y161" s="1"/>
      <c r="Z161" s="1"/>
    </row>
    <row r="162" spans="1:26" ht="60">
      <c r="A162" s="645"/>
      <c r="B162" s="437"/>
      <c r="C162" s="342" t="s">
        <v>2952</v>
      </c>
      <c r="D162" s="446">
        <v>0</v>
      </c>
      <c r="E162" s="490" t="s">
        <v>558</v>
      </c>
      <c r="F162" s="342" t="s">
        <v>2953</v>
      </c>
      <c r="G162" s="441"/>
      <c r="H162" s="110"/>
      <c r="I162" s="110"/>
      <c r="J162" s="424"/>
      <c r="K162" s="1"/>
      <c r="L162" s="1"/>
      <c r="M162" s="1"/>
      <c r="N162" s="1"/>
      <c r="O162" s="1"/>
      <c r="P162" s="1"/>
      <c r="Q162" s="1"/>
      <c r="R162" s="1"/>
      <c r="S162" s="1"/>
      <c r="T162" s="1"/>
      <c r="U162" s="1"/>
      <c r="V162" s="1"/>
      <c r="W162" s="1"/>
      <c r="X162" s="1"/>
      <c r="Y162" s="1"/>
      <c r="Z162" s="1"/>
    </row>
    <row r="163" spans="1:26" ht="63">
      <c r="A163" s="645" t="s">
        <v>567</v>
      </c>
      <c r="B163" s="496" t="s">
        <v>568</v>
      </c>
      <c r="C163" s="308" t="s">
        <v>1978</v>
      </c>
      <c r="D163" s="446">
        <v>0</v>
      </c>
      <c r="E163" s="490" t="s">
        <v>558</v>
      </c>
      <c r="F163" s="441"/>
      <c r="G163" s="441"/>
      <c r="H163" s="110"/>
      <c r="I163" s="110"/>
      <c r="J163" s="424"/>
      <c r="K163" s="1"/>
      <c r="L163" s="1"/>
      <c r="M163" s="1"/>
      <c r="N163" s="1"/>
      <c r="O163" s="1"/>
      <c r="P163" s="1"/>
      <c r="Q163" s="1"/>
      <c r="R163" s="1"/>
      <c r="S163" s="1"/>
      <c r="T163" s="1"/>
      <c r="U163" s="1"/>
      <c r="V163" s="1"/>
      <c r="W163" s="1"/>
      <c r="X163" s="1"/>
      <c r="Y163" s="1"/>
      <c r="Z163" s="1"/>
    </row>
    <row r="164" spans="1:26" ht="39.75" customHeight="1">
      <c r="A164" s="646" t="s">
        <v>2954</v>
      </c>
      <c r="B164" s="1310" t="s">
        <v>571</v>
      </c>
      <c r="C164" s="1049"/>
      <c r="D164" s="1049"/>
      <c r="E164" s="1049"/>
      <c r="F164" s="1049"/>
      <c r="G164" s="1049"/>
      <c r="H164" s="110">
        <f>SUM(D165:D180)</f>
        <v>0</v>
      </c>
      <c r="I164" s="110">
        <f>COUNT(D165:D180)*2</f>
        <v>24</v>
      </c>
      <c r="J164" s="424"/>
      <c r="K164" s="1"/>
      <c r="L164" s="1"/>
      <c r="M164" s="1"/>
      <c r="N164" s="1"/>
      <c r="O164" s="1"/>
      <c r="P164" s="1"/>
      <c r="Q164" s="1"/>
      <c r="R164" s="1"/>
      <c r="S164" s="1"/>
      <c r="T164" s="1"/>
      <c r="U164" s="1"/>
      <c r="V164" s="1"/>
      <c r="W164" s="1"/>
      <c r="X164" s="1"/>
      <c r="Y164" s="1"/>
      <c r="Z164" s="1"/>
    </row>
    <row r="165" spans="1:26" ht="63">
      <c r="A165" s="645" t="s">
        <v>2960</v>
      </c>
      <c r="B165" s="437" t="s">
        <v>575</v>
      </c>
      <c r="C165" s="484" t="s">
        <v>576</v>
      </c>
      <c r="D165" s="446">
        <v>0</v>
      </c>
      <c r="E165" s="490" t="s">
        <v>183</v>
      </c>
      <c r="F165" s="308" t="s">
        <v>2961</v>
      </c>
      <c r="G165" s="441"/>
      <c r="H165" s="110"/>
      <c r="I165" s="110"/>
      <c r="J165" s="424"/>
      <c r="K165" s="1"/>
      <c r="L165" s="1"/>
      <c r="M165" s="1"/>
      <c r="N165" s="1"/>
      <c r="O165" s="1"/>
      <c r="P165" s="1"/>
      <c r="Q165" s="1"/>
      <c r="R165" s="1"/>
      <c r="S165" s="1"/>
      <c r="T165" s="1"/>
      <c r="U165" s="1"/>
      <c r="V165" s="1"/>
      <c r="W165" s="1"/>
      <c r="X165" s="1"/>
      <c r="Y165" s="1"/>
      <c r="Z165" s="1"/>
    </row>
    <row r="166" spans="1:26" ht="63" hidden="1">
      <c r="A166" s="643" t="s">
        <v>2962</v>
      </c>
      <c r="B166" s="437" t="s">
        <v>580</v>
      </c>
      <c r="C166" s="441"/>
      <c r="D166" s="446"/>
      <c r="E166" s="490"/>
      <c r="F166" s="441"/>
      <c r="G166" s="441"/>
      <c r="H166" s="110"/>
      <c r="I166" s="110"/>
      <c r="J166" s="424"/>
      <c r="K166" s="1"/>
      <c r="L166" s="1"/>
      <c r="M166" s="1"/>
      <c r="N166" s="1"/>
      <c r="O166" s="1"/>
      <c r="P166" s="1"/>
      <c r="Q166" s="1"/>
      <c r="R166" s="1"/>
      <c r="S166" s="1"/>
      <c r="T166" s="1"/>
      <c r="U166" s="1"/>
      <c r="V166" s="1"/>
      <c r="W166" s="1"/>
      <c r="X166" s="1"/>
      <c r="Y166" s="1"/>
      <c r="Z166" s="1"/>
    </row>
    <row r="167" spans="1:26" ht="63">
      <c r="A167" s="645" t="s">
        <v>2964</v>
      </c>
      <c r="B167" s="437" t="s">
        <v>585</v>
      </c>
      <c r="C167" s="437" t="s">
        <v>2965</v>
      </c>
      <c r="D167" s="446">
        <v>0</v>
      </c>
      <c r="E167" s="497" t="s">
        <v>183</v>
      </c>
      <c r="F167" s="342" t="s">
        <v>2966</v>
      </c>
      <c r="G167" s="441"/>
      <c r="H167" s="110"/>
      <c r="I167" s="110"/>
      <c r="J167" s="424"/>
      <c r="K167" s="1"/>
      <c r="L167" s="1"/>
      <c r="M167" s="1"/>
      <c r="N167" s="1"/>
      <c r="O167" s="1"/>
      <c r="P167" s="1"/>
      <c r="Q167" s="1"/>
      <c r="R167" s="1"/>
      <c r="S167" s="1"/>
      <c r="T167" s="1"/>
      <c r="U167" s="1"/>
      <c r="V167" s="1"/>
      <c r="W167" s="1"/>
      <c r="X167" s="1"/>
      <c r="Y167" s="1"/>
      <c r="Z167" s="1"/>
    </row>
    <row r="168" spans="1:26" ht="60">
      <c r="A168" s="645"/>
      <c r="B168" s="437"/>
      <c r="C168" s="437" t="s">
        <v>2967</v>
      </c>
      <c r="D168" s="446">
        <v>0</v>
      </c>
      <c r="E168" s="497" t="s">
        <v>183</v>
      </c>
      <c r="F168" s="342" t="s">
        <v>2968</v>
      </c>
      <c r="G168" s="441"/>
      <c r="H168" s="110"/>
      <c r="I168" s="110"/>
      <c r="J168" s="424"/>
      <c r="K168" s="1"/>
      <c r="L168" s="1"/>
      <c r="M168" s="1"/>
      <c r="N168" s="1"/>
      <c r="O168" s="1"/>
      <c r="P168" s="1"/>
      <c r="Q168" s="1"/>
      <c r="R168" s="1"/>
      <c r="S168" s="1"/>
      <c r="T168" s="1"/>
      <c r="U168" s="1"/>
      <c r="V168" s="1"/>
      <c r="W168" s="1"/>
      <c r="X168" s="1"/>
      <c r="Y168" s="1"/>
      <c r="Z168" s="1"/>
    </row>
    <row r="169" spans="1:26" ht="45">
      <c r="A169" s="645"/>
      <c r="B169" s="437"/>
      <c r="C169" s="437" t="s">
        <v>2969</v>
      </c>
      <c r="D169" s="446">
        <v>0</v>
      </c>
      <c r="E169" s="497" t="s">
        <v>183</v>
      </c>
      <c r="F169" s="342" t="s">
        <v>2970</v>
      </c>
      <c r="G169" s="441"/>
      <c r="H169" s="110"/>
      <c r="I169" s="110"/>
      <c r="J169" s="424"/>
      <c r="K169" s="1"/>
      <c r="L169" s="1"/>
      <c r="M169" s="1"/>
      <c r="N169" s="1"/>
      <c r="O169" s="1"/>
      <c r="P169" s="1"/>
      <c r="Q169" s="1"/>
      <c r="R169" s="1"/>
      <c r="S169" s="1"/>
      <c r="T169" s="1"/>
      <c r="U169" s="1"/>
      <c r="V169" s="1"/>
      <c r="W169" s="1"/>
      <c r="X169" s="1"/>
      <c r="Y169" s="1"/>
      <c r="Z169" s="1"/>
    </row>
    <row r="170" spans="1:26" ht="47.25">
      <c r="A170" s="645"/>
      <c r="B170" s="437"/>
      <c r="C170" s="437" t="s">
        <v>2971</v>
      </c>
      <c r="D170" s="446">
        <v>0</v>
      </c>
      <c r="E170" s="497" t="s">
        <v>183</v>
      </c>
      <c r="F170" s="342" t="s">
        <v>2972</v>
      </c>
      <c r="G170" s="441"/>
      <c r="H170" s="110"/>
      <c r="I170" s="110"/>
      <c r="J170" s="424"/>
      <c r="K170" s="1"/>
      <c r="L170" s="1"/>
      <c r="M170" s="1"/>
      <c r="N170" s="1"/>
      <c r="O170" s="1"/>
      <c r="P170" s="1"/>
      <c r="Q170" s="1"/>
      <c r="R170" s="1"/>
      <c r="S170" s="1"/>
      <c r="T170" s="1"/>
      <c r="U170" s="1"/>
      <c r="V170" s="1"/>
      <c r="W170" s="1"/>
      <c r="X170" s="1"/>
      <c r="Y170" s="1"/>
      <c r="Z170" s="1"/>
    </row>
    <row r="171" spans="1:26" ht="31.5">
      <c r="A171" s="645"/>
      <c r="B171" s="437"/>
      <c r="C171" s="437" t="s">
        <v>2973</v>
      </c>
      <c r="D171" s="446">
        <v>0</v>
      </c>
      <c r="E171" s="497" t="s">
        <v>183</v>
      </c>
      <c r="F171" s="342" t="s">
        <v>2974</v>
      </c>
      <c r="G171" s="441"/>
      <c r="H171" s="110"/>
      <c r="I171" s="110"/>
      <c r="J171" s="424"/>
      <c r="K171" s="1"/>
      <c r="L171" s="1"/>
      <c r="M171" s="1"/>
      <c r="N171" s="1"/>
      <c r="O171" s="1"/>
      <c r="P171" s="1"/>
      <c r="Q171" s="1"/>
      <c r="R171" s="1"/>
      <c r="S171" s="1"/>
      <c r="T171" s="1"/>
      <c r="U171" s="1"/>
      <c r="V171" s="1"/>
      <c r="W171" s="1"/>
      <c r="X171" s="1"/>
      <c r="Y171" s="1"/>
      <c r="Z171" s="1"/>
    </row>
    <row r="172" spans="1:26" ht="15.75" hidden="1">
      <c r="A172" s="643"/>
      <c r="B172" s="437"/>
      <c r="C172" s="437"/>
      <c r="D172" s="446"/>
      <c r="E172" s="497"/>
      <c r="F172" s="565"/>
      <c r="G172" s="441"/>
      <c r="H172" s="110"/>
      <c r="I172" s="110"/>
      <c r="J172" s="424"/>
      <c r="K172" s="1"/>
      <c r="L172" s="1"/>
      <c r="M172" s="1"/>
      <c r="N172" s="1"/>
      <c r="O172" s="1"/>
      <c r="P172" s="1"/>
      <c r="Q172" s="1"/>
      <c r="R172" s="1"/>
      <c r="S172" s="1"/>
      <c r="T172" s="1"/>
      <c r="U172" s="1"/>
      <c r="V172" s="1"/>
      <c r="W172" s="1"/>
      <c r="X172" s="1"/>
      <c r="Y172" s="1"/>
      <c r="Z172" s="1"/>
    </row>
    <row r="173" spans="1:26" ht="31.5">
      <c r="A173" s="645"/>
      <c r="B173" s="437"/>
      <c r="C173" s="437" t="s">
        <v>2976</v>
      </c>
      <c r="D173" s="446">
        <v>0</v>
      </c>
      <c r="E173" s="497" t="s">
        <v>183</v>
      </c>
      <c r="F173" s="342" t="s">
        <v>2977</v>
      </c>
      <c r="G173" s="441"/>
      <c r="H173" s="110"/>
      <c r="I173" s="110"/>
      <c r="J173" s="424"/>
      <c r="K173" s="1"/>
      <c r="L173" s="1"/>
      <c r="M173" s="1"/>
      <c r="N173" s="1"/>
      <c r="O173" s="1"/>
      <c r="P173" s="1"/>
      <c r="Q173" s="1"/>
      <c r="R173" s="1"/>
      <c r="S173" s="1"/>
      <c r="T173" s="1"/>
      <c r="U173" s="1"/>
      <c r="V173" s="1"/>
      <c r="W173" s="1"/>
      <c r="X173" s="1"/>
      <c r="Y173" s="1"/>
      <c r="Z173" s="1"/>
    </row>
    <row r="174" spans="1:26" ht="15.75" hidden="1">
      <c r="A174" s="643"/>
      <c r="B174" s="437"/>
      <c r="C174" s="437"/>
      <c r="D174" s="446"/>
      <c r="E174" s="497"/>
      <c r="F174" s="342"/>
      <c r="G174" s="441"/>
      <c r="H174" s="110"/>
      <c r="I174" s="110"/>
      <c r="J174" s="424"/>
      <c r="K174" s="1"/>
      <c r="L174" s="1"/>
      <c r="M174" s="1"/>
      <c r="N174" s="1"/>
      <c r="O174" s="1"/>
      <c r="P174" s="1"/>
      <c r="Q174" s="1"/>
      <c r="R174" s="1"/>
      <c r="S174" s="1"/>
      <c r="T174" s="1"/>
      <c r="U174" s="1"/>
      <c r="V174" s="1"/>
      <c r="W174" s="1"/>
      <c r="X174" s="1"/>
      <c r="Y174" s="1"/>
      <c r="Z174" s="1"/>
    </row>
    <row r="175" spans="1:26" ht="78.75" hidden="1">
      <c r="A175" s="643" t="s">
        <v>2978</v>
      </c>
      <c r="B175" s="437" t="s">
        <v>590</v>
      </c>
      <c r="C175" s="441"/>
      <c r="D175" s="446"/>
      <c r="E175" s="490"/>
      <c r="F175" s="441"/>
      <c r="G175" s="441"/>
      <c r="H175" s="110"/>
      <c r="I175" s="110"/>
      <c r="J175" s="424"/>
      <c r="K175" s="1"/>
      <c r="L175" s="1"/>
      <c r="M175" s="1"/>
      <c r="N175" s="1"/>
      <c r="O175" s="1"/>
      <c r="P175" s="1"/>
      <c r="Q175" s="1"/>
      <c r="R175" s="1"/>
      <c r="S175" s="1"/>
      <c r="T175" s="1"/>
      <c r="U175" s="1"/>
      <c r="V175" s="1"/>
      <c r="W175" s="1"/>
      <c r="X175" s="1"/>
      <c r="Y175" s="1"/>
      <c r="Z175" s="1"/>
    </row>
    <row r="176" spans="1:26" ht="45">
      <c r="A176" s="645" t="s">
        <v>2979</v>
      </c>
      <c r="B176" s="437" t="s">
        <v>592</v>
      </c>
      <c r="C176" s="308" t="s">
        <v>2980</v>
      </c>
      <c r="D176" s="446">
        <v>0</v>
      </c>
      <c r="E176" s="490" t="s">
        <v>183</v>
      </c>
      <c r="F176" s="441" t="s">
        <v>2981</v>
      </c>
      <c r="G176" s="441"/>
      <c r="H176" s="110"/>
      <c r="I176" s="110"/>
      <c r="J176" s="424"/>
      <c r="K176" s="1"/>
      <c r="L176" s="1"/>
      <c r="M176" s="1"/>
      <c r="N176" s="1"/>
      <c r="O176" s="1"/>
      <c r="P176" s="1"/>
      <c r="Q176" s="1"/>
      <c r="R176" s="1"/>
      <c r="S176" s="1"/>
      <c r="T176" s="1"/>
      <c r="U176" s="1"/>
      <c r="V176" s="1"/>
      <c r="W176" s="1"/>
      <c r="X176" s="1"/>
      <c r="Y176" s="1"/>
      <c r="Z176" s="1"/>
    </row>
    <row r="177" spans="1:26" ht="47.25">
      <c r="A177" s="645" t="s">
        <v>595</v>
      </c>
      <c r="B177" s="437" t="s">
        <v>596</v>
      </c>
      <c r="C177" s="484" t="s">
        <v>597</v>
      </c>
      <c r="D177" s="446">
        <v>0</v>
      </c>
      <c r="E177" s="490" t="s">
        <v>183</v>
      </c>
      <c r="F177" s="489" t="s">
        <v>598</v>
      </c>
      <c r="G177" s="441"/>
      <c r="H177" s="110"/>
      <c r="I177" s="110"/>
      <c r="J177" s="424"/>
      <c r="K177" s="1"/>
      <c r="L177" s="1"/>
      <c r="M177" s="1"/>
      <c r="N177" s="1"/>
      <c r="O177" s="1"/>
      <c r="P177" s="1"/>
      <c r="Q177" s="1"/>
      <c r="R177" s="1"/>
      <c r="S177" s="1"/>
      <c r="T177" s="1"/>
      <c r="U177" s="1"/>
      <c r="V177" s="1"/>
      <c r="W177" s="1"/>
      <c r="X177" s="1"/>
      <c r="Y177" s="1"/>
      <c r="Z177" s="1"/>
    </row>
    <row r="178" spans="1:26" ht="47.25">
      <c r="A178" s="645"/>
      <c r="B178" s="437"/>
      <c r="C178" s="484" t="s">
        <v>600</v>
      </c>
      <c r="D178" s="446">
        <v>0</v>
      </c>
      <c r="E178" s="490" t="s">
        <v>183</v>
      </c>
      <c r="F178" s="489" t="s">
        <v>2342</v>
      </c>
      <c r="G178" s="441"/>
      <c r="H178" s="110"/>
      <c r="I178" s="110"/>
      <c r="J178" s="424"/>
      <c r="K178" s="1"/>
      <c r="L178" s="1"/>
      <c r="M178" s="1"/>
      <c r="N178" s="1"/>
      <c r="O178" s="1"/>
      <c r="P178" s="1"/>
      <c r="Q178" s="1"/>
      <c r="R178" s="1"/>
      <c r="S178" s="1"/>
      <c r="T178" s="1"/>
      <c r="U178" s="1"/>
      <c r="V178" s="1"/>
      <c r="W178" s="1"/>
      <c r="X178" s="1"/>
      <c r="Y178" s="1"/>
      <c r="Z178" s="1"/>
    </row>
    <row r="179" spans="1:26" ht="60">
      <c r="A179" s="645" t="s">
        <v>2984</v>
      </c>
      <c r="B179" s="437" t="s">
        <v>605</v>
      </c>
      <c r="C179" s="342" t="s">
        <v>2985</v>
      </c>
      <c r="D179" s="446">
        <v>0</v>
      </c>
      <c r="E179" s="490" t="s">
        <v>183</v>
      </c>
      <c r="F179" s="308" t="s">
        <v>2986</v>
      </c>
      <c r="G179" s="342"/>
      <c r="H179" s="110"/>
      <c r="I179" s="110"/>
      <c r="J179" s="424"/>
      <c r="K179" s="1"/>
      <c r="L179" s="1"/>
      <c r="M179" s="1"/>
      <c r="N179" s="1"/>
      <c r="O179" s="1"/>
      <c r="P179" s="1"/>
      <c r="Q179" s="1"/>
      <c r="R179" s="1"/>
      <c r="S179" s="1"/>
      <c r="T179" s="1"/>
      <c r="U179" s="1"/>
      <c r="V179" s="1"/>
      <c r="W179" s="1"/>
      <c r="X179" s="1"/>
      <c r="Y179" s="1"/>
      <c r="Z179" s="1"/>
    </row>
    <row r="180" spans="1:26" ht="60">
      <c r="A180" s="588"/>
      <c r="B180" s="441"/>
      <c r="C180" s="342" t="s">
        <v>2987</v>
      </c>
      <c r="D180" s="446">
        <v>0</v>
      </c>
      <c r="E180" s="490" t="s">
        <v>183</v>
      </c>
      <c r="F180" s="342" t="s">
        <v>2988</v>
      </c>
      <c r="G180" s="441"/>
      <c r="H180" s="110"/>
      <c r="I180" s="110"/>
      <c r="J180" s="424"/>
      <c r="K180" s="1"/>
      <c r="L180" s="1"/>
      <c r="M180" s="1"/>
      <c r="N180" s="1"/>
      <c r="O180" s="1"/>
      <c r="P180" s="1"/>
      <c r="Q180" s="1"/>
      <c r="R180" s="1"/>
      <c r="S180" s="1"/>
      <c r="T180" s="1"/>
      <c r="U180" s="1"/>
      <c r="V180" s="1"/>
      <c r="W180" s="1"/>
      <c r="X180" s="1"/>
      <c r="Y180" s="1"/>
      <c r="Z180" s="1"/>
    </row>
    <row r="181" spans="1:26" ht="15.75">
      <c r="A181" s="768" t="s">
        <v>4476</v>
      </c>
      <c r="B181" s="1042" t="s">
        <v>5403</v>
      </c>
      <c r="C181" s="1043"/>
      <c r="D181" s="1043"/>
      <c r="E181" s="1043"/>
      <c r="F181" s="1043"/>
      <c r="G181" s="1047"/>
      <c r="H181" s="797">
        <f>SUM(D182:D197)</f>
        <v>0</v>
      </c>
      <c r="I181" s="797">
        <f>COUNT(D182:D197)*2</f>
        <v>18</v>
      </c>
      <c r="J181" s="424"/>
      <c r="K181" s="1"/>
      <c r="L181" s="1"/>
      <c r="M181" s="1"/>
      <c r="N181" s="1"/>
      <c r="O181" s="1"/>
      <c r="P181" s="1"/>
      <c r="Q181" s="1"/>
      <c r="R181" s="1"/>
      <c r="S181" s="1"/>
      <c r="T181" s="1"/>
      <c r="U181" s="1"/>
      <c r="V181" s="1"/>
      <c r="W181" s="1"/>
      <c r="X181" s="1"/>
      <c r="Y181" s="1"/>
      <c r="Z181" s="1"/>
    </row>
    <row r="182" spans="1:26" ht="150">
      <c r="A182" s="768" t="s">
        <v>4478</v>
      </c>
      <c r="B182" s="823" t="s">
        <v>4479</v>
      </c>
      <c r="C182" s="823" t="s">
        <v>4480</v>
      </c>
      <c r="D182" s="853">
        <v>0</v>
      </c>
      <c r="E182" s="748" t="s">
        <v>137</v>
      </c>
      <c r="F182" s="823" t="s">
        <v>5404</v>
      </c>
      <c r="G182" s="787"/>
      <c r="H182" s="797"/>
      <c r="I182" s="797"/>
      <c r="J182" s="424"/>
      <c r="K182" s="1"/>
      <c r="L182" s="1"/>
      <c r="M182" s="1"/>
      <c r="N182" s="1"/>
      <c r="O182" s="1"/>
      <c r="P182" s="1"/>
      <c r="Q182" s="1"/>
      <c r="R182" s="1"/>
      <c r="S182" s="1"/>
      <c r="T182" s="1"/>
      <c r="U182" s="1"/>
      <c r="V182" s="1"/>
      <c r="W182" s="1"/>
      <c r="X182" s="1"/>
      <c r="Y182" s="1"/>
      <c r="Z182" s="1"/>
    </row>
    <row r="183" spans="1:26" ht="105">
      <c r="A183" s="768" t="s">
        <v>4482</v>
      </c>
      <c r="B183" s="823" t="s">
        <v>4483</v>
      </c>
      <c r="C183" s="823" t="s">
        <v>4484</v>
      </c>
      <c r="D183" s="854">
        <v>0</v>
      </c>
      <c r="E183" s="748" t="s">
        <v>137</v>
      </c>
      <c r="F183" s="823" t="s">
        <v>4485</v>
      </c>
      <c r="G183" s="787"/>
      <c r="H183" s="797"/>
      <c r="I183" s="797"/>
      <c r="J183" s="424"/>
      <c r="K183" s="1"/>
      <c r="L183" s="1"/>
      <c r="M183" s="1"/>
      <c r="N183" s="1"/>
      <c r="O183" s="1"/>
      <c r="P183" s="1"/>
      <c r="Q183" s="1"/>
      <c r="R183" s="1"/>
      <c r="S183" s="1"/>
      <c r="T183" s="1"/>
      <c r="U183" s="1"/>
      <c r="V183" s="1"/>
      <c r="W183" s="1"/>
      <c r="X183" s="1"/>
      <c r="Y183" s="1"/>
      <c r="Z183" s="1"/>
    </row>
    <row r="184" spans="1:26" ht="90" hidden="1">
      <c r="A184" s="769" t="s">
        <v>4486</v>
      </c>
      <c r="B184" s="827" t="s">
        <v>4487</v>
      </c>
      <c r="C184" s="827" t="s">
        <v>5423</v>
      </c>
      <c r="D184" s="909"/>
      <c r="E184" s="826"/>
      <c r="F184" s="827" t="s">
        <v>5424</v>
      </c>
      <c r="G184" s="784"/>
      <c r="H184" s="797"/>
      <c r="I184" s="797"/>
      <c r="J184" s="424"/>
      <c r="K184" s="1"/>
      <c r="L184" s="1"/>
      <c r="M184" s="1"/>
      <c r="N184" s="1"/>
      <c r="O184" s="1"/>
      <c r="P184" s="1"/>
      <c r="Q184" s="1"/>
      <c r="R184" s="1"/>
      <c r="S184" s="1"/>
      <c r="T184" s="1"/>
      <c r="U184" s="1"/>
      <c r="V184" s="1"/>
      <c r="W184" s="1"/>
      <c r="X184" s="1"/>
      <c r="Y184" s="1"/>
      <c r="Z184" s="1"/>
    </row>
    <row r="185" spans="1:26" ht="120" hidden="1">
      <c r="A185" s="769" t="s">
        <v>4488</v>
      </c>
      <c r="B185" s="827" t="s">
        <v>4489</v>
      </c>
      <c r="C185" s="827" t="s">
        <v>5425</v>
      </c>
      <c r="D185" s="909"/>
      <c r="E185" s="826"/>
      <c r="F185" s="827" t="s">
        <v>5426</v>
      </c>
      <c r="G185" s="784"/>
      <c r="H185" s="797"/>
      <c r="I185" s="797"/>
      <c r="J185" s="424"/>
      <c r="K185" s="1"/>
      <c r="L185" s="1"/>
      <c r="M185" s="1"/>
      <c r="N185" s="1"/>
      <c r="O185" s="1"/>
      <c r="P185" s="1"/>
      <c r="Q185" s="1"/>
      <c r="R185" s="1"/>
      <c r="S185" s="1"/>
      <c r="T185" s="1"/>
      <c r="U185" s="1"/>
      <c r="V185" s="1"/>
      <c r="W185" s="1"/>
      <c r="X185" s="1"/>
      <c r="Y185" s="1"/>
      <c r="Z185" s="1"/>
    </row>
    <row r="186" spans="1:26" ht="105" hidden="1">
      <c r="A186" s="769" t="s">
        <v>4490</v>
      </c>
      <c r="B186" s="910" t="s">
        <v>4491</v>
      </c>
      <c r="C186" s="910" t="s">
        <v>5427</v>
      </c>
      <c r="D186" s="909"/>
      <c r="E186" s="826"/>
      <c r="F186" s="827" t="s">
        <v>5428</v>
      </c>
      <c r="G186" s="784"/>
      <c r="H186" s="797"/>
      <c r="I186" s="797"/>
      <c r="J186" s="424"/>
      <c r="K186" s="1"/>
      <c r="L186" s="1"/>
      <c r="M186" s="1"/>
      <c r="N186" s="1"/>
      <c r="O186" s="1"/>
      <c r="P186" s="1"/>
      <c r="Q186" s="1"/>
      <c r="R186" s="1"/>
      <c r="S186" s="1"/>
      <c r="T186" s="1"/>
      <c r="U186" s="1"/>
      <c r="V186" s="1"/>
      <c r="W186" s="1"/>
      <c r="X186" s="1"/>
      <c r="Y186" s="1"/>
      <c r="Z186" s="1"/>
    </row>
    <row r="187" spans="1:26" ht="135" hidden="1">
      <c r="A187" s="769" t="s">
        <v>4492</v>
      </c>
      <c r="B187" s="827" t="s">
        <v>4493</v>
      </c>
      <c r="C187" s="827" t="s">
        <v>5429</v>
      </c>
      <c r="D187" s="909"/>
      <c r="E187" s="826"/>
      <c r="F187" s="827" t="s">
        <v>5430</v>
      </c>
      <c r="G187" s="784"/>
      <c r="H187" s="797"/>
      <c r="I187" s="797"/>
      <c r="J187" s="424"/>
      <c r="K187" s="1"/>
      <c r="L187" s="1"/>
      <c r="M187" s="1"/>
      <c r="N187" s="1"/>
      <c r="O187" s="1"/>
      <c r="P187" s="1"/>
      <c r="Q187" s="1"/>
      <c r="R187" s="1"/>
      <c r="S187" s="1"/>
      <c r="T187" s="1"/>
      <c r="U187" s="1"/>
      <c r="V187" s="1"/>
      <c r="W187" s="1"/>
      <c r="X187" s="1"/>
      <c r="Y187" s="1"/>
      <c r="Z187" s="1"/>
    </row>
    <row r="188" spans="1:26" ht="195" hidden="1">
      <c r="A188" s="769" t="s">
        <v>4494</v>
      </c>
      <c r="B188" s="827" t="s">
        <v>5431</v>
      </c>
      <c r="C188" s="827" t="s">
        <v>5432</v>
      </c>
      <c r="D188" s="909"/>
      <c r="E188" s="826"/>
      <c r="F188" s="827" t="s">
        <v>5433</v>
      </c>
      <c r="G188" s="784"/>
      <c r="H188" s="797"/>
      <c r="I188" s="797"/>
      <c r="J188" s="424"/>
      <c r="K188" s="1"/>
      <c r="L188" s="1"/>
      <c r="M188" s="1"/>
      <c r="N188" s="1"/>
      <c r="O188" s="1"/>
      <c r="P188" s="1"/>
      <c r="Q188" s="1"/>
      <c r="R188" s="1"/>
      <c r="S188" s="1"/>
      <c r="T188" s="1"/>
      <c r="U188" s="1"/>
      <c r="V188" s="1"/>
      <c r="W188" s="1"/>
      <c r="X188" s="1"/>
      <c r="Y188" s="1"/>
      <c r="Z188" s="1"/>
    </row>
    <row r="189" spans="1:26" ht="180" hidden="1">
      <c r="A189" s="769" t="s">
        <v>4496</v>
      </c>
      <c r="B189" s="827" t="s">
        <v>4497</v>
      </c>
      <c r="C189" s="827" t="s">
        <v>5434</v>
      </c>
      <c r="D189" s="909"/>
      <c r="E189" s="826"/>
      <c r="F189" s="827" t="s">
        <v>5435</v>
      </c>
      <c r="G189" s="784"/>
      <c r="H189" s="797"/>
      <c r="I189" s="797"/>
      <c r="J189" s="424"/>
      <c r="K189" s="1"/>
      <c r="L189" s="1"/>
      <c r="M189" s="1"/>
      <c r="N189" s="1"/>
      <c r="O189" s="1"/>
      <c r="P189" s="1"/>
      <c r="Q189" s="1"/>
      <c r="R189" s="1"/>
      <c r="S189" s="1"/>
      <c r="T189" s="1"/>
      <c r="U189" s="1"/>
      <c r="V189" s="1"/>
      <c r="W189" s="1"/>
      <c r="X189" s="1"/>
      <c r="Y189" s="1"/>
      <c r="Z189" s="1"/>
    </row>
    <row r="190" spans="1:26" ht="60">
      <c r="A190" s="759" t="s">
        <v>5405</v>
      </c>
      <c r="B190" s="823" t="s">
        <v>4499</v>
      </c>
      <c r="C190" s="823" t="s">
        <v>2939</v>
      </c>
      <c r="D190" s="796">
        <v>0</v>
      </c>
      <c r="E190" s="748" t="s">
        <v>63</v>
      </c>
      <c r="F190" s="823"/>
      <c r="G190" s="787"/>
      <c r="H190" s="797"/>
      <c r="I190" s="797"/>
      <c r="J190" s="424"/>
      <c r="K190" s="1"/>
      <c r="L190" s="1"/>
      <c r="M190" s="1"/>
      <c r="N190" s="1"/>
      <c r="O190" s="1"/>
      <c r="P190" s="1"/>
      <c r="Q190" s="1"/>
      <c r="R190" s="1"/>
      <c r="S190" s="1"/>
      <c r="T190" s="1"/>
      <c r="U190" s="1"/>
      <c r="V190" s="1"/>
      <c r="W190" s="1"/>
      <c r="X190" s="1"/>
      <c r="Y190" s="1"/>
      <c r="Z190" s="1"/>
    </row>
    <row r="191" spans="1:26" ht="30">
      <c r="A191" s="807"/>
      <c r="B191" s="823"/>
      <c r="C191" s="304" t="s">
        <v>546</v>
      </c>
      <c r="D191" s="796">
        <v>0</v>
      </c>
      <c r="E191" s="748" t="s">
        <v>63</v>
      </c>
      <c r="F191" s="823"/>
      <c r="G191" s="787"/>
      <c r="H191" s="797"/>
      <c r="I191" s="797"/>
      <c r="J191" s="424"/>
      <c r="K191" s="1"/>
      <c r="L191" s="1"/>
      <c r="M191" s="1"/>
      <c r="N191" s="1"/>
      <c r="O191" s="1"/>
      <c r="P191" s="1"/>
      <c r="Q191" s="1"/>
      <c r="R191" s="1"/>
      <c r="S191" s="1"/>
      <c r="T191" s="1"/>
      <c r="U191" s="1"/>
      <c r="V191" s="1"/>
      <c r="W191" s="1"/>
      <c r="X191" s="1"/>
      <c r="Y191" s="1"/>
      <c r="Z191" s="1"/>
    </row>
    <row r="192" spans="1:26" ht="30">
      <c r="A192" s="807"/>
      <c r="B192" s="823"/>
      <c r="C192" s="823" t="s">
        <v>538</v>
      </c>
      <c r="D192" s="796">
        <v>0</v>
      </c>
      <c r="E192" s="748" t="s">
        <v>63</v>
      </c>
      <c r="F192" s="823"/>
      <c r="G192" s="787"/>
      <c r="H192" s="797"/>
      <c r="I192" s="797"/>
      <c r="J192" s="424"/>
      <c r="K192" s="1"/>
      <c r="L192" s="1"/>
      <c r="M192" s="1"/>
      <c r="N192" s="1"/>
      <c r="O192" s="1"/>
      <c r="P192" s="1"/>
      <c r="Q192" s="1"/>
      <c r="R192" s="1"/>
      <c r="S192" s="1"/>
      <c r="T192" s="1"/>
      <c r="U192" s="1"/>
      <c r="V192" s="1"/>
      <c r="W192" s="1"/>
      <c r="X192" s="1"/>
      <c r="Y192" s="1"/>
      <c r="Z192" s="1"/>
    </row>
    <row r="193" spans="1:26" ht="30">
      <c r="A193" s="807"/>
      <c r="B193" s="823"/>
      <c r="C193" s="823" t="s">
        <v>2941</v>
      </c>
      <c r="D193" s="796">
        <v>0</v>
      </c>
      <c r="E193" s="748" t="s">
        <v>63</v>
      </c>
      <c r="F193" s="823"/>
      <c r="G193" s="787"/>
      <c r="H193" s="797"/>
      <c r="I193" s="797"/>
      <c r="J193" s="424"/>
      <c r="K193" s="1"/>
      <c r="L193" s="1"/>
      <c r="M193" s="1"/>
      <c r="N193" s="1"/>
      <c r="O193" s="1"/>
      <c r="P193" s="1"/>
      <c r="Q193" s="1"/>
      <c r="R193" s="1"/>
      <c r="S193" s="1"/>
      <c r="T193" s="1"/>
      <c r="U193" s="1"/>
      <c r="V193" s="1"/>
      <c r="W193" s="1"/>
      <c r="X193" s="1"/>
      <c r="Y193" s="1"/>
      <c r="Z193" s="1"/>
    </row>
    <row r="194" spans="1:26">
      <c r="A194" s="807"/>
      <c r="B194" s="823"/>
      <c r="C194" s="823" t="s">
        <v>2942</v>
      </c>
      <c r="D194" s="796">
        <v>0</v>
      </c>
      <c r="E194" s="748" t="s">
        <v>63</v>
      </c>
      <c r="F194" s="823"/>
      <c r="G194" s="787"/>
      <c r="H194" s="797"/>
      <c r="I194" s="797"/>
      <c r="J194" s="424"/>
      <c r="K194" s="1"/>
      <c r="L194" s="1"/>
      <c r="M194" s="1"/>
      <c r="N194" s="1"/>
      <c r="O194" s="1"/>
      <c r="P194" s="1"/>
      <c r="Q194" s="1"/>
      <c r="R194" s="1"/>
      <c r="S194" s="1"/>
      <c r="T194" s="1"/>
      <c r="U194" s="1"/>
      <c r="V194" s="1"/>
      <c r="W194" s="1"/>
      <c r="X194" s="1"/>
      <c r="Y194" s="1"/>
      <c r="Z194" s="1"/>
    </row>
    <row r="195" spans="1:26" ht="120">
      <c r="A195" s="768" t="s">
        <v>4507</v>
      </c>
      <c r="B195" s="823" t="s">
        <v>4508</v>
      </c>
      <c r="C195" s="823" t="s">
        <v>2943</v>
      </c>
      <c r="D195" s="796">
        <v>0</v>
      </c>
      <c r="E195" s="748" t="s">
        <v>63</v>
      </c>
      <c r="F195" s="823" t="s">
        <v>5407</v>
      </c>
      <c r="G195" s="787"/>
      <c r="H195" s="797"/>
      <c r="I195" s="797"/>
      <c r="J195" s="424"/>
      <c r="K195" s="1"/>
      <c r="L195" s="1"/>
      <c r="M195" s="1"/>
      <c r="N195" s="1"/>
      <c r="O195" s="1"/>
      <c r="P195" s="1"/>
      <c r="Q195" s="1"/>
      <c r="R195" s="1"/>
      <c r="S195" s="1"/>
      <c r="T195" s="1"/>
      <c r="U195" s="1"/>
      <c r="V195" s="1"/>
      <c r="W195" s="1"/>
      <c r="X195" s="1"/>
      <c r="Y195" s="1"/>
      <c r="Z195" s="1"/>
    </row>
    <row r="196" spans="1:26" ht="120">
      <c r="A196" s="807"/>
      <c r="B196" s="748"/>
      <c r="C196" s="823" t="s">
        <v>2944</v>
      </c>
      <c r="D196" s="796">
        <v>0</v>
      </c>
      <c r="E196" s="748" t="s">
        <v>63</v>
      </c>
      <c r="F196" s="823" t="s">
        <v>5407</v>
      </c>
      <c r="G196" s="789"/>
      <c r="H196" s="797"/>
      <c r="I196" s="797"/>
      <c r="J196" s="424"/>
      <c r="K196" s="1"/>
      <c r="L196" s="1"/>
      <c r="M196" s="1"/>
      <c r="N196" s="1"/>
      <c r="O196" s="1"/>
      <c r="P196" s="1"/>
      <c r="Q196" s="1"/>
      <c r="R196" s="1"/>
      <c r="S196" s="1"/>
      <c r="T196" s="1"/>
      <c r="U196" s="1"/>
      <c r="V196" s="1"/>
      <c r="W196" s="1"/>
      <c r="X196" s="1"/>
      <c r="Y196" s="1"/>
      <c r="Z196" s="1"/>
    </row>
    <row r="197" spans="1:26" ht="105" hidden="1">
      <c r="A197" s="769" t="s">
        <v>4509</v>
      </c>
      <c r="B197" s="378" t="s">
        <v>4510</v>
      </c>
      <c r="C197" s="378" t="s">
        <v>5408</v>
      </c>
      <c r="D197" s="762"/>
      <c r="E197" s="749"/>
      <c r="F197" s="378" t="s">
        <v>5409</v>
      </c>
      <c r="G197" s="789"/>
      <c r="H197" s="797"/>
      <c r="I197" s="797"/>
      <c r="J197" s="424"/>
      <c r="K197" s="1"/>
      <c r="L197" s="1"/>
      <c r="M197" s="1"/>
      <c r="N197" s="1"/>
      <c r="O197" s="1"/>
      <c r="P197" s="1"/>
      <c r="Q197" s="1"/>
      <c r="R197" s="1"/>
      <c r="S197" s="1"/>
      <c r="T197" s="1"/>
      <c r="U197" s="1"/>
      <c r="V197" s="1"/>
      <c r="W197" s="1"/>
      <c r="X197" s="1"/>
      <c r="Y197" s="1"/>
      <c r="Z197" s="1"/>
    </row>
    <row r="198" spans="1:26" ht="21">
      <c r="A198" s="641"/>
      <c r="B198" s="1308" t="s">
        <v>612</v>
      </c>
      <c r="C198" s="1049"/>
      <c r="D198" s="1049"/>
      <c r="E198" s="1049"/>
      <c r="F198" s="1049"/>
      <c r="G198" s="1049"/>
      <c r="H198" s="110">
        <f>H199+H211+H225+H235+H246+H264+H268+H274</f>
        <v>0</v>
      </c>
      <c r="I198" s="110">
        <f>I199+I211+I225+I235+I246+I264+I268+I274</f>
        <v>94</v>
      </c>
      <c r="J198" s="424"/>
      <c r="K198" s="1"/>
      <c r="L198" s="1"/>
      <c r="M198" s="1"/>
      <c r="N198" s="1"/>
      <c r="O198" s="1"/>
      <c r="P198" s="1"/>
      <c r="Q198" s="1"/>
      <c r="R198" s="1"/>
      <c r="S198" s="1"/>
      <c r="T198" s="1"/>
      <c r="U198" s="1"/>
      <c r="V198" s="1"/>
      <c r="W198" s="1"/>
      <c r="X198" s="1"/>
      <c r="Y198" s="1"/>
      <c r="Z198" s="1"/>
    </row>
    <row r="199" spans="1:26" ht="39.75" customHeight="1">
      <c r="A199" s="646" t="s">
        <v>617</v>
      </c>
      <c r="B199" s="1310" t="s">
        <v>618</v>
      </c>
      <c r="C199" s="1049"/>
      <c r="D199" s="1049"/>
      <c r="E199" s="1049"/>
      <c r="F199" s="1049"/>
      <c r="G199" s="1049"/>
      <c r="H199" s="110">
        <f>SUM(D200:D210)</f>
        <v>0</v>
      </c>
      <c r="I199" s="110">
        <f>COUNT(D200:D210)*2</f>
        <v>22</v>
      </c>
      <c r="J199" s="424"/>
      <c r="K199" s="1"/>
      <c r="L199" s="1"/>
      <c r="M199" s="1"/>
      <c r="N199" s="1"/>
      <c r="O199" s="1"/>
      <c r="P199" s="1"/>
      <c r="Q199" s="1"/>
      <c r="R199" s="1"/>
      <c r="S199" s="1"/>
      <c r="T199" s="1"/>
      <c r="U199" s="1"/>
      <c r="V199" s="1"/>
      <c r="W199" s="1"/>
      <c r="X199" s="1"/>
      <c r="Y199" s="1"/>
      <c r="Z199" s="1"/>
    </row>
    <row r="200" spans="1:26" ht="47.25">
      <c r="A200" s="645" t="s">
        <v>2997</v>
      </c>
      <c r="B200" s="567" t="s">
        <v>627</v>
      </c>
      <c r="C200" s="489" t="s">
        <v>629</v>
      </c>
      <c r="D200" s="701">
        <v>0</v>
      </c>
      <c r="E200" s="490" t="s">
        <v>137</v>
      </c>
      <c r="F200" s="569" t="s">
        <v>2998</v>
      </c>
      <c r="G200" s="441"/>
      <c r="H200" s="110"/>
      <c r="I200" s="110"/>
      <c r="J200" s="424"/>
      <c r="K200" s="1"/>
      <c r="L200" s="1"/>
      <c r="M200" s="1"/>
      <c r="N200" s="1"/>
      <c r="O200" s="1"/>
      <c r="P200" s="1"/>
      <c r="Q200" s="1"/>
      <c r="R200" s="1"/>
      <c r="S200" s="1"/>
      <c r="T200" s="1"/>
      <c r="U200" s="1"/>
      <c r="V200" s="1"/>
      <c r="W200" s="1"/>
      <c r="X200" s="1"/>
      <c r="Y200" s="1"/>
      <c r="Z200" s="1"/>
    </row>
    <row r="201" spans="1:26" ht="60">
      <c r="A201" s="645"/>
      <c r="B201" s="567"/>
      <c r="C201" s="487" t="s">
        <v>630</v>
      </c>
      <c r="D201" s="701">
        <v>0</v>
      </c>
      <c r="E201" s="490" t="s">
        <v>137</v>
      </c>
      <c r="F201" s="569"/>
      <c r="G201" s="441"/>
      <c r="H201" s="110"/>
      <c r="I201" s="110"/>
      <c r="J201" s="424"/>
      <c r="K201" s="1"/>
      <c r="L201" s="1"/>
      <c r="M201" s="1"/>
      <c r="N201" s="1"/>
      <c r="O201" s="1"/>
      <c r="P201" s="1"/>
      <c r="Q201" s="1"/>
      <c r="R201" s="1"/>
      <c r="S201" s="1"/>
      <c r="T201" s="1"/>
      <c r="U201" s="1"/>
      <c r="V201" s="1"/>
      <c r="W201" s="1"/>
      <c r="X201" s="1"/>
      <c r="Y201" s="1"/>
      <c r="Z201" s="1"/>
    </row>
    <row r="202" spans="1:26" ht="75">
      <c r="A202" s="645"/>
      <c r="B202" s="567"/>
      <c r="C202" s="308" t="s">
        <v>2356</v>
      </c>
      <c r="D202" s="701">
        <v>0</v>
      </c>
      <c r="E202" s="497" t="s">
        <v>262</v>
      </c>
      <c r="F202" s="569"/>
      <c r="G202" s="441"/>
      <c r="H202" s="110"/>
      <c r="I202" s="110"/>
      <c r="J202" s="424"/>
      <c r="K202" s="1"/>
      <c r="L202" s="1"/>
      <c r="M202" s="1"/>
      <c r="N202" s="1"/>
      <c r="O202" s="1"/>
      <c r="P202" s="1"/>
      <c r="Q202" s="1"/>
      <c r="R202" s="1"/>
      <c r="S202" s="1"/>
      <c r="T202" s="1"/>
      <c r="U202" s="1"/>
      <c r="V202" s="1"/>
      <c r="W202" s="1"/>
      <c r="X202" s="1"/>
      <c r="Y202" s="1"/>
      <c r="Z202" s="1"/>
    </row>
    <row r="203" spans="1:26" ht="45">
      <c r="A203" s="645"/>
      <c r="B203" s="567"/>
      <c r="C203" s="489" t="s">
        <v>761</v>
      </c>
      <c r="D203" s="701">
        <v>0</v>
      </c>
      <c r="E203" s="490" t="s">
        <v>137</v>
      </c>
      <c r="F203" s="569"/>
      <c r="G203" s="441"/>
      <c r="H203" s="110"/>
      <c r="I203" s="110"/>
      <c r="J203" s="424"/>
      <c r="K203" s="1"/>
      <c r="L203" s="1"/>
      <c r="M203" s="1"/>
      <c r="N203" s="1"/>
      <c r="O203" s="1"/>
      <c r="P203" s="1"/>
      <c r="Q203" s="1"/>
      <c r="R203" s="1"/>
      <c r="S203" s="1"/>
      <c r="T203" s="1"/>
      <c r="U203" s="1"/>
      <c r="V203" s="1"/>
      <c r="W203" s="1"/>
      <c r="X203" s="1"/>
      <c r="Y203" s="1"/>
      <c r="Z203" s="1"/>
    </row>
    <row r="204" spans="1:26" ht="60">
      <c r="A204" s="645"/>
      <c r="B204" s="567"/>
      <c r="C204" s="308" t="s">
        <v>2358</v>
      </c>
      <c r="D204" s="701">
        <v>0</v>
      </c>
      <c r="E204" s="490" t="s">
        <v>137</v>
      </c>
      <c r="F204" s="569"/>
      <c r="G204" s="441"/>
      <c r="H204" s="110"/>
      <c r="I204" s="110"/>
      <c r="J204" s="424"/>
      <c r="K204" s="1"/>
      <c r="L204" s="1"/>
      <c r="M204" s="1"/>
      <c r="N204" s="1"/>
      <c r="O204" s="1"/>
      <c r="P204" s="1"/>
      <c r="Q204" s="1"/>
      <c r="R204" s="1"/>
      <c r="S204" s="1"/>
      <c r="T204" s="1"/>
      <c r="U204" s="1"/>
      <c r="V204" s="1"/>
      <c r="W204" s="1"/>
      <c r="X204" s="1"/>
      <c r="Y204" s="1"/>
      <c r="Z204" s="1"/>
    </row>
    <row r="205" spans="1:26" ht="63">
      <c r="A205" s="645" t="s">
        <v>634</v>
      </c>
      <c r="B205" s="437" t="s">
        <v>635</v>
      </c>
      <c r="C205" s="489" t="s">
        <v>636</v>
      </c>
      <c r="D205" s="701">
        <v>0</v>
      </c>
      <c r="E205" s="490" t="s">
        <v>637</v>
      </c>
      <c r="F205" s="441"/>
      <c r="G205" s="441"/>
      <c r="H205" s="110"/>
      <c r="I205" s="110"/>
      <c r="J205" s="424"/>
      <c r="K205" s="1"/>
      <c r="L205" s="1"/>
      <c r="M205" s="1"/>
      <c r="N205" s="1"/>
      <c r="O205" s="1"/>
      <c r="P205" s="1"/>
      <c r="Q205" s="1"/>
      <c r="R205" s="1"/>
      <c r="S205" s="1"/>
      <c r="T205" s="1"/>
      <c r="U205" s="1"/>
      <c r="V205" s="1"/>
      <c r="W205" s="1"/>
      <c r="X205" s="1"/>
      <c r="Y205" s="1"/>
      <c r="Z205" s="1"/>
    </row>
    <row r="206" spans="1:26" ht="75">
      <c r="A206" s="645"/>
      <c r="B206" s="437"/>
      <c r="C206" s="342" t="s">
        <v>2359</v>
      </c>
      <c r="D206" s="701">
        <v>0</v>
      </c>
      <c r="E206" s="490" t="s">
        <v>637</v>
      </c>
      <c r="F206" s="441"/>
      <c r="G206" s="441"/>
      <c r="H206" s="110"/>
      <c r="I206" s="110"/>
      <c r="J206" s="424"/>
      <c r="K206" s="1"/>
      <c r="L206" s="1"/>
      <c r="M206" s="1"/>
      <c r="N206" s="1"/>
      <c r="O206" s="1"/>
      <c r="P206" s="1"/>
      <c r="Q206" s="1"/>
      <c r="R206" s="1"/>
      <c r="S206" s="1"/>
      <c r="T206" s="1"/>
      <c r="U206" s="1"/>
      <c r="V206" s="1"/>
      <c r="W206" s="1"/>
      <c r="X206" s="1"/>
      <c r="Y206" s="1"/>
      <c r="Z206" s="1"/>
    </row>
    <row r="207" spans="1:26" ht="45">
      <c r="A207" s="645"/>
      <c r="B207" s="437"/>
      <c r="C207" s="569" t="s">
        <v>3001</v>
      </c>
      <c r="D207" s="701">
        <v>0</v>
      </c>
      <c r="E207" s="490" t="s">
        <v>137</v>
      </c>
      <c r="F207" s="441"/>
      <c r="G207" s="441"/>
      <c r="H207" s="110"/>
      <c r="I207" s="110"/>
      <c r="J207" s="424"/>
      <c r="K207" s="1"/>
      <c r="L207" s="1"/>
      <c r="M207" s="1"/>
      <c r="N207" s="1"/>
      <c r="O207" s="1"/>
      <c r="P207" s="1"/>
      <c r="Q207" s="1"/>
      <c r="R207" s="1"/>
      <c r="S207" s="1"/>
      <c r="T207" s="1"/>
      <c r="U207" s="1"/>
      <c r="V207" s="1"/>
      <c r="W207" s="1"/>
      <c r="X207" s="1"/>
      <c r="Y207" s="1"/>
      <c r="Z207" s="1"/>
    </row>
    <row r="208" spans="1:26" ht="60">
      <c r="A208" s="645"/>
      <c r="B208" s="437"/>
      <c r="C208" s="569" t="s">
        <v>3002</v>
      </c>
      <c r="D208" s="701">
        <v>0</v>
      </c>
      <c r="E208" s="490" t="s">
        <v>137</v>
      </c>
      <c r="F208" s="441"/>
      <c r="G208" s="441"/>
      <c r="H208" s="110"/>
      <c r="I208" s="110"/>
      <c r="J208" s="424"/>
      <c r="K208" s="1"/>
      <c r="L208" s="1"/>
      <c r="M208" s="1"/>
      <c r="N208" s="1"/>
      <c r="O208" s="1"/>
      <c r="P208" s="1"/>
      <c r="Q208" s="1"/>
      <c r="R208" s="1"/>
      <c r="S208" s="1"/>
      <c r="T208" s="1"/>
      <c r="U208" s="1"/>
      <c r="V208" s="1"/>
      <c r="W208" s="1"/>
      <c r="X208" s="1"/>
      <c r="Y208" s="1"/>
      <c r="Z208" s="1"/>
    </row>
    <row r="209" spans="1:26" ht="105">
      <c r="A209" s="645"/>
      <c r="B209" s="437"/>
      <c r="C209" s="569" t="s">
        <v>3003</v>
      </c>
      <c r="D209" s="701">
        <v>0</v>
      </c>
      <c r="E209" s="490" t="s">
        <v>137</v>
      </c>
      <c r="F209" s="441"/>
      <c r="G209" s="441"/>
      <c r="H209" s="110"/>
      <c r="I209" s="110"/>
      <c r="J209" s="424"/>
      <c r="K209" s="1"/>
      <c r="L209" s="1"/>
      <c r="M209" s="1"/>
      <c r="N209" s="1"/>
      <c r="O209" s="1"/>
      <c r="P209" s="1"/>
      <c r="Q209" s="1"/>
      <c r="R209" s="1"/>
      <c r="S209" s="1"/>
      <c r="T209" s="1"/>
      <c r="U209" s="1"/>
      <c r="V209" s="1"/>
      <c r="W209" s="1"/>
      <c r="X209" s="1"/>
      <c r="Y209" s="1"/>
      <c r="Z209" s="1"/>
    </row>
    <row r="210" spans="1:26" ht="60">
      <c r="A210" s="645" t="s">
        <v>640</v>
      </c>
      <c r="B210" s="437" t="s">
        <v>641</v>
      </c>
      <c r="C210" s="342" t="s">
        <v>2761</v>
      </c>
      <c r="D210" s="701">
        <v>0</v>
      </c>
      <c r="E210" s="490" t="s">
        <v>264</v>
      </c>
      <c r="F210" s="441"/>
      <c r="G210" s="441"/>
      <c r="H210" s="110"/>
      <c r="I210" s="110"/>
      <c r="J210" s="424"/>
      <c r="K210" s="1"/>
      <c r="L210" s="1"/>
      <c r="M210" s="1"/>
      <c r="N210" s="1"/>
      <c r="O210" s="1"/>
      <c r="P210" s="1"/>
      <c r="Q210" s="1"/>
      <c r="R210" s="1"/>
      <c r="S210" s="1"/>
      <c r="T210" s="1"/>
      <c r="U210" s="1"/>
      <c r="V210" s="1"/>
      <c r="W210" s="1"/>
      <c r="X210" s="1"/>
      <c r="Y210" s="1"/>
      <c r="Z210" s="1"/>
    </row>
    <row r="211" spans="1:26" ht="39.75" customHeight="1">
      <c r="A211" s="646" t="s">
        <v>642</v>
      </c>
      <c r="B211" s="1310" t="s">
        <v>644</v>
      </c>
      <c r="C211" s="1049"/>
      <c r="D211" s="1049"/>
      <c r="E211" s="1049"/>
      <c r="F211" s="1049"/>
      <c r="G211" s="1049"/>
      <c r="H211" s="110">
        <f>SUM(D212:D223)</f>
        <v>0</v>
      </c>
      <c r="I211" s="110">
        <f>COUNT(D212:D223)*2</f>
        <v>22</v>
      </c>
      <c r="J211" s="424"/>
      <c r="K211" s="1"/>
      <c r="L211" s="1"/>
      <c r="M211" s="1"/>
      <c r="N211" s="1"/>
      <c r="O211" s="1"/>
      <c r="P211" s="1"/>
      <c r="Q211" s="1"/>
      <c r="R211" s="1"/>
      <c r="S211" s="1"/>
      <c r="T211" s="1"/>
      <c r="U211" s="1"/>
      <c r="V211" s="1"/>
      <c r="W211" s="1"/>
      <c r="X211" s="1"/>
      <c r="Y211" s="1"/>
      <c r="Z211" s="1"/>
    </row>
    <row r="212" spans="1:26" ht="75">
      <c r="A212" s="645" t="s">
        <v>650</v>
      </c>
      <c r="B212" s="437" t="s">
        <v>651</v>
      </c>
      <c r="C212" s="342" t="s">
        <v>3004</v>
      </c>
      <c r="D212" s="488">
        <v>0</v>
      </c>
      <c r="E212" s="490" t="s">
        <v>137</v>
      </c>
      <c r="F212" s="342" t="s">
        <v>653</v>
      </c>
      <c r="G212" s="441"/>
      <c r="H212" s="110"/>
      <c r="I212" s="110"/>
      <c r="J212" s="424"/>
      <c r="K212" s="1"/>
      <c r="L212" s="1"/>
      <c r="M212" s="1"/>
      <c r="N212" s="1"/>
      <c r="O212" s="1"/>
      <c r="P212" s="1"/>
      <c r="Q212" s="1"/>
      <c r="R212" s="1"/>
      <c r="S212" s="1"/>
      <c r="T212" s="1"/>
      <c r="U212" s="1"/>
      <c r="V212" s="1"/>
      <c r="W212" s="1"/>
      <c r="X212" s="1"/>
      <c r="Y212" s="1"/>
      <c r="Z212" s="1"/>
    </row>
    <row r="213" spans="1:26" ht="47.25" hidden="1">
      <c r="A213" s="643" t="s">
        <v>654</v>
      </c>
      <c r="B213" s="567" t="s">
        <v>655</v>
      </c>
      <c r="C213" s="441"/>
      <c r="D213" s="446"/>
      <c r="E213" s="490"/>
      <c r="F213" s="441"/>
      <c r="G213" s="441"/>
      <c r="H213" s="110"/>
      <c r="I213" s="110"/>
      <c r="J213" s="424"/>
      <c r="K213" s="1"/>
      <c r="L213" s="1"/>
      <c r="M213" s="1"/>
      <c r="N213" s="1"/>
      <c r="O213" s="1"/>
      <c r="P213" s="1"/>
      <c r="Q213" s="1"/>
      <c r="R213" s="1"/>
      <c r="S213" s="1"/>
      <c r="T213" s="1"/>
      <c r="U213" s="1"/>
      <c r="V213" s="1"/>
      <c r="W213" s="1"/>
      <c r="X213" s="1"/>
      <c r="Y213" s="1"/>
      <c r="Z213" s="1"/>
    </row>
    <row r="214" spans="1:26" ht="60">
      <c r="A214" s="645" t="s">
        <v>656</v>
      </c>
      <c r="B214" s="437" t="s">
        <v>657</v>
      </c>
      <c r="C214" s="308" t="s">
        <v>3005</v>
      </c>
      <c r="D214" s="488">
        <v>0</v>
      </c>
      <c r="E214" s="497" t="s">
        <v>262</v>
      </c>
      <c r="F214" s="441"/>
      <c r="G214" s="441"/>
      <c r="H214" s="110"/>
      <c r="I214" s="110"/>
      <c r="J214" s="424"/>
      <c r="K214" s="1"/>
      <c r="L214" s="1"/>
      <c r="M214" s="1"/>
      <c r="N214" s="1"/>
      <c r="O214" s="1"/>
      <c r="P214" s="1"/>
      <c r="Q214" s="1"/>
      <c r="R214" s="1"/>
      <c r="S214" s="1"/>
      <c r="T214" s="1"/>
      <c r="U214" s="1"/>
      <c r="V214" s="1"/>
      <c r="W214" s="1"/>
      <c r="X214" s="1"/>
      <c r="Y214" s="1"/>
      <c r="Z214" s="1"/>
    </row>
    <row r="215" spans="1:26" ht="75">
      <c r="A215" s="645"/>
      <c r="B215" s="437"/>
      <c r="C215" s="308" t="s">
        <v>3006</v>
      </c>
      <c r="D215" s="488">
        <v>0</v>
      </c>
      <c r="E215" s="497" t="s">
        <v>262</v>
      </c>
      <c r="F215" s="308" t="s">
        <v>3007</v>
      </c>
      <c r="G215" s="441"/>
      <c r="H215" s="110"/>
      <c r="I215" s="110"/>
      <c r="J215" s="424"/>
      <c r="K215" s="1"/>
      <c r="L215" s="1"/>
      <c r="M215" s="1"/>
      <c r="N215" s="1"/>
      <c r="O215" s="1"/>
      <c r="P215" s="1"/>
      <c r="Q215" s="1"/>
      <c r="R215" s="1"/>
      <c r="S215" s="1"/>
      <c r="T215" s="1"/>
      <c r="U215" s="1"/>
      <c r="V215" s="1"/>
      <c r="W215" s="1"/>
      <c r="X215" s="1"/>
      <c r="Y215" s="1"/>
      <c r="Z215" s="1"/>
    </row>
    <row r="216" spans="1:26" ht="47.25">
      <c r="A216" s="645" t="s">
        <v>660</v>
      </c>
      <c r="B216" s="437" t="s">
        <v>661</v>
      </c>
      <c r="C216" s="454" t="s">
        <v>3008</v>
      </c>
      <c r="D216" s="488">
        <v>0</v>
      </c>
      <c r="E216" s="490" t="s">
        <v>262</v>
      </c>
      <c r="F216" s="441"/>
      <c r="G216" s="441"/>
      <c r="H216" s="110"/>
      <c r="I216" s="110"/>
      <c r="J216" s="424"/>
      <c r="K216" s="1"/>
      <c r="L216" s="1"/>
      <c r="M216" s="1"/>
      <c r="N216" s="1"/>
      <c r="O216" s="1"/>
      <c r="P216" s="1"/>
      <c r="Q216" s="1"/>
      <c r="R216" s="1"/>
      <c r="S216" s="1"/>
      <c r="T216" s="1"/>
      <c r="U216" s="1"/>
      <c r="V216" s="1"/>
      <c r="W216" s="1"/>
      <c r="X216" s="1"/>
      <c r="Y216" s="1"/>
      <c r="Z216" s="1"/>
    </row>
    <row r="217" spans="1:26" ht="45">
      <c r="A217" s="645"/>
      <c r="B217" s="437"/>
      <c r="C217" s="487" t="s">
        <v>3009</v>
      </c>
      <c r="D217" s="488">
        <v>0</v>
      </c>
      <c r="E217" s="497" t="s">
        <v>667</v>
      </c>
      <c r="F217" s="441"/>
      <c r="G217" s="441"/>
      <c r="H217" s="110"/>
      <c r="I217" s="110"/>
      <c r="J217" s="424"/>
      <c r="K217" s="1"/>
      <c r="L217" s="1"/>
      <c r="M217" s="1"/>
      <c r="N217" s="1"/>
      <c r="O217" s="1"/>
      <c r="P217" s="1"/>
      <c r="Q217" s="1"/>
      <c r="R217" s="1"/>
      <c r="S217" s="1"/>
      <c r="T217" s="1"/>
      <c r="U217" s="1"/>
      <c r="V217" s="1"/>
      <c r="W217" s="1"/>
      <c r="X217" s="1"/>
      <c r="Y217" s="1"/>
      <c r="Z217" s="1"/>
    </row>
    <row r="218" spans="1:26" ht="47.25">
      <c r="A218" s="645" t="s">
        <v>668</v>
      </c>
      <c r="B218" s="567" t="s">
        <v>669</v>
      </c>
      <c r="C218" s="308" t="s">
        <v>3010</v>
      </c>
      <c r="D218" s="488">
        <v>0</v>
      </c>
      <c r="E218" s="490" t="s">
        <v>137</v>
      </c>
      <c r="F218" s="308"/>
      <c r="G218" s="441"/>
      <c r="H218" s="110"/>
      <c r="I218" s="110"/>
      <c r="J218" s="424"/>
      <c r="K218" s="1"/>
      <c r="L218" s="1"/>
      <c r="M218" s="1"/>
      <c r="N218" s="1"/>
      <c r="O218" s="1"/>
      <c r="P218" s="1"/>
      <c r="Q218" s="1"/>
      <c r="R218" s="1"/>
      <c r="S218" s="1"/>
      <c r="T218" s="1"/>
      <c r="U218" s="1"/>
      <c r="V218" s="1"/>
      <c r="W218" s="1"/>
      <c r="X218" s="1"/>
      <c r="Y218" s="1"/>
      <c r="Z218" s="1"/>
    </row>
    <row r="219" spans="1:26" ht="45">
      <c r="A219" s="645"/>
      <c r="B219" s="567"/>
      <c r="C219" s="308" t="s">
        <v>3011</v>
      </c>
      <c r="D219" s="488">
        <v>0</v>
      </c>
      <c r="E219" s="490" t="s">
        <v>780</v>
      </c>
      <c r="F219" s="308"/>
      <c r="G219" s="441"/>
      <c r="H219" s="110"/>
      <c r="I219" s="110"/>
      <c r="J219" s="424"/>
      <c r="K219" s="1"/>
      <c r="L219" s="1"/>
      <c r="M219" s="1"/>
      <c r="N219" s="1"/>
      <c r="O219" s="1"/>
      <c r="P219" s="1"/>
      <c r="Q219" s="1"/>
      <c r="R219" s="1"/>
      <c r="S219" s="1"/>
      <c r="T219" s="1"/>
      <c r="U219" s="1"/>
      <c r="V219" s="1"/>
      <c r="W219" s="1"/>
      <c r="X219" s="1"/>
      <c r="Y219" s="1"/>
      <c r="Z219" s="1"/>
    </row>
    <row r="220" spans="1:26" ht="45">
      <c r="A220" s="645" t="s">
        <v>674</v>
      </c>
      <c r="B220" s="308" t="s">
        <v>676</v>
      </c>
      <c r="C220" s="489" t="s">
        <v>3012</v>
      </c>
      <c r="D220" s="488">
        <v>0</v>
      </c>
      <c r="E220" s="490" t="s">
        <v>137</v>
      </c>
      <c r="F220" s="441"/>
      <c r="G220" s="441"/>
      <c r="H220" s="110"/>
      <c r="I220" s="110"/>
      <c r="J220" s="424"/>
      <c r="K220" s="1"/>
      <c r="L220" s="1"/>
      <c r="M220" s="1"/>
      <c r="N220" s="1"/>
      <c r="O220" s="1"/>
      <c r="P220" s="1"/>
      <c r="Q220" s="1"/>
      <c r="R220" s="1"/>
      <c r="S220" s="1"/>
      <c r="T220" s="1"/>
      <c r="U220" s="1"/>
      <c r="V220" s="1"/>
      <c r="W220" s="1"/>
      <c r="X220" s="1"/>
      <c r="Y220" s="1"/>
      <c r="Z220" s="1"/>
    </row>
    <row r="221" spans="1:26" ht="30">
      <c r="A221" s="645"/>
      <c r="B221" s="308"/>
      <c r="C221" s="308" t="s">
        <v>3013</v>
      </c>
      <c r="D221" s="488">
        <v>0</v>
      </c>
      <c r="E221" s="490" t="s">
        <v>827</v>
      </c>
      <c r="F221" s="441"/>
      <c r="G221" s="441"/>
      <c r="H221" s="110"/>
      <c r="I221" s="110"/>
      <c r="J221" s="424"/>
      <c r="K221" s="1"/>
      <c r="L221" s="1"/>
      <c r="M221" s="1"/>
      <c r="N221" s="1"/>
      <c r="O221" s="1"/>
      <c r="P221" s="1"/>
      <c r="Q221" s="1"/>
      <c r="R221" s="1"/>
      <c r="S221" s="1"/>
      <c r="T221" s="1"/>
      <c r="U221" s="1"/>
      <c r="V221" s="1"/>
      <c r="W221" s="1"/>
      <c r="X221" s="1"/>
      <c r="Y221" s="1"/>
      <c r="Z221" s="1"/>
    </row>
    <row r="222" spans="1:26" ht="63">
      <c r="A222" s="645" t="s">
        <v>683</v>
      </c>
      <c r="B222" s="437" t="s">
        <v>684</v>
      </c>
      <c r="C222" s="487" t="s">
        <v>831</v>
      </c>
      <c r="D222" s="488">
        <v>0</v>
      </c>
      <c r="E222" s="490" t="s">
        <v>262</v>
      </c>
      <c r="F222" s="489" t="s">
        <v>686</v>
      </c>
      <c r="G222" s="441"/>
      <c r="H222" s="110"/>
      <c r="I222" s="110"/>
      <c r="J222" s="424"/>
      <c r="K222" s="1"/>
      <c r="L222" s="1"/>
      <c r="M222" s="1"/>
      <c r="N222" s="1"/>
      <c r="O222" s="1"/>
      <c r="P222" s="1"/>
      <c r="Q222" s="1"/>
      <c r="R222" s="1"/>
      <c r="S222" s="1"/>
      <c r="T222" s="1"/>
      <c r="U222" s="1"/>
      <c r="V222" s="1"/>
      <c r="W222" s="1"/>
      <c r="X222" s="1"/>
      <c r="Y222" s="1"/>
      <c r="Z222" s="1"/>
    </row>
    <row r="223" spans="1:26" ht="15.75">
      <c r="A223" s="645"/>
      <c r="B223" s="437"/>
      <c r="C223" s="308" t="s">
        <v>3014</v>
      </c>
      <c r="D223" s="488">
        <v>0</v>
      </c>
      <c r="E223" s="490" t="s">
        <v>137</v>
      </c>
      <c r="F223" s="441"/>
      <c r="G223" s="441"/>
      <c r="H223" s="110"/>
      <c r="I223" s="110"/>
      <c r="J223" s="424"/>
      <c r="K223" s="1"/>
      <c r="L223" s="1"/>
      <c r="M223" s="1"/>
      <c r="N223" s="1"/>
      <c r="O223" s="1"/>
      <c r="P223" s="1"/>
      <c r="Q223" s="1"/>
      <c r="R223" s="1"/>
      <c r="S223" s="1"/>
      <c r="T223" s="1"/>
      <c r="U223" s="1"/>
      <c r="V223" s="1"/>
      <c r="W223" s="1"/>
      <c r="X223" s="1"/>
      <c r="Y223" s="1"/>
      <c r="Z223" s="1"/>
    </row>
    <row r="224" spans="1:26" ht="47.25" hidden="1">
      <c r="A224" s="643" t="s">
        <v>692</v>
      </c>
      <c r="B224" s="437" t="s">
        <v>693</v>
      </c>
      <c r="C224" s="441"/>
      <c r="D224" s="439"/>
      <c r="E224" s="490"/>
      <c r="F224" s="441"/>
      <c r="G224" s="441"/>
      <c r="H224" s="110"/>
      <c r="I224" s="110"/>
      <c r="J224" s="424"/>
      <c r="K224" s="1"/>
      <c r="L224" s="1"/>
      <c r="M224" s="1"/>
      <c r="N224" s="1"/>
      <c r="O224" s="1"/>
      <c r="P224" s="1"/>
      <c r="Q224" s="1"/>
      <c r="R224" s="1"/>
      <c r="S224" s="1"/>
      <c r="T224" s="1"/>
      <c r="U224" s="1"/>
      <c r="V224" s="1"/>
      <c r="W224" s="1"/>
      <c r="X224" s="1"/>
      <c r="Y224" s="1"/>
      <c r="Z224" s="1"/>
    </row>
    <row r="225" spans="1:26" ht="39.75" customHeight="1">
      <c r="A225" s="646" t="s">
        <v>695</v>
      </c>
      <c r="B225" s="1310" t="s">
        <v>696</v>
      </c>
      <c r="C225" s="1049"/>
      <c r="D225" s="1049"/>
      <c r="E225" s="1049"/>
      <c r="F225" s="1049"/>
      <c r="G225" s="1049"/>
      <c r="H225" s="110">
        <f>SUM(D226:D234)</f>
        <v>0</v>
      </c>
      <c r="I225" s="110">
        <f>COUNT(D226:D234)*2</f>
        <v>16</v>
      </c>
      <c r="J225" s="424"/>
      <c r="K225" s="1"/>
      <c r="L225" s="1"/>
      <c r="M225" s="1"/>
      <c r="N225" s="1"/>
      <c r="O225" s="1"/>
      <c r="P225" s="1"/>
      <c r="Q225" s="1"/>
      <c r="R225" s="1"/>
      <c r="S225" s="1"/>
      <c r="T225" s="1"/>
      <c r="U225" s="1"/>
      <c r="V225" s="1"/>
      <c r="W225" s="1"/>
      <c r="X225" s="1"/>
      <c r="Y225" s="1"/>
      <c r="Z225" s="1"/>
    </row>
    <row r="226" spans="1:26" ht="47.25">
      <c r="A226" s="413" t="s">
        <v>699</v>
      </c>
      <c r="B226" s="437" t="s">
        <v>700</v>
      </c>
      <c r="C226" s="569" t="s">
        <v>3020</v>
      </c>
      <c r="D226" s="446">
        <v>0</v>
      </c>
      <c r="E226" s="490" t="s">
        <v>183</v>
      </c>
      <c r="F226" s="441"/>
      <c r="G226" s="441"/>
      <c r="H226" s="110"/>
      <c r="I226" s="110"/>
      <c r="J226" s="424"/>
      <c r="K226" s="1"/>
      <c r="L226" s="1"/>
      <c r="M226" s="1"/>
      <c r="N226" s="1"/>
      <c r="O226" s="1"/>
      <c r="P226" s="1"/>
      <c r="Q226" s="1"/>
      <c r="R226" s="1"/>
      <c r="S226" s="1"/>
      <c r="T226" s="1"/>
      <c r="U226" s="1"/>
      <c r="V226" s="1"/>
      <c r="W226" s="1"/>
      <c r="X226" s="1"/>
      <c r="Y226" s="1"/>
      <c r="Z226" s="1"/>
    </row>
    <row r="227" spans="1:26" ht="30">
      <c r="A227" s="413"/>
      <c r="B227" s="437"/>
      <c r="C227" s="569" t="s">
        <v>3021</v>
      </c>
      <c r="D227" s="446">
        <v>0</v>
      </c>
      <c r="E227" s="490" t="s">
        <v>183</v>
      </c>
      <c r="F227" s="441"/>
      <c r="G227" s="441"/>
      <c r="H227" s="110"/>
      <c r="I227" s="110"/>
      <c r="J227" s="424"/>
      <c r="K227" s="1"/>
      <c r="L227" s="1"/>
      <c r="M227" s="1"/>
      <c r="N227" s="1"/>
      <c r="O227" s="1"/>
      <c r="P227" s="1"/>
      <c r="Q227" s="1"/>
      <c r="R227" s="1"/>
      <c r="S227" s="1"/>
      <c r="T227" s="1"/>
      <c r="U227" s="1"/>
      <c r="V227" s="1"/>
      <c r="W227" s="1"/>
      <c r="X227" s="1"/>
      <c r="Y227" s="1"/>
      <c r="Z227" s="1"/>
    </row>
    <row r="228" spans="1:26" ht="47.25">
      <c r="A228" s="413" t="s">
        <v>708</v>
      </c>
      <c r="B228" s="437" t="s">
        <v>709</v>
      </c>
      <c r="C228" s="569" t="s">
        <v>3022</v>
      </c>
      <c r="D228" s="446">
        <v>0</v>
      </c>
      <c r="E228" s="490" t="s">
        <v>183</v>
      </c>
      <c r="F228" s="441"/>
      <c r="G228" s="441"/>
      <c r="H228" s="110"/>
      <c r="I228" s="110"/>
      <c r="J228" s="424"/>
      <c r="K228" s="1"/>
      <c r="L228" s="1"/>
      <c r="M228" s="1"/>
      <c r="N228" s="1"/>
      <c r="O228" s="1"/>
      <c r="P228" s="1"/>
      <c r="Q228" s="1"/>
      <c r="R228" s="1"/>
      <c r="S228" s="1"/>
      <c r="T228" s="1"/>
      <c r="U228" s="1"/>
      <c r="V228" s="1"/>
      <c r="W228" s="1"/>
      <c r="X228" s="1"/>
      <c r="Y228" s="1"/>
      <c r="Z228" s="1"/>
    </row>
    <row r="229" spans="1:26" ht="75">
      <c r="A229" s="413" t="s">
        <v>717</v>
      </c>
      <c r="B229" s="437" t="s">
        <v>718</v>
      </c>
      <c r="C229" s="489" t="s">
        <v>3023</v>
      </c>
      <c r="D229" s="446">
        <v>0</v>
      </c>
      <c r="E229" s="497" t="s">
        <v>137</v>
      </c>
      <c r="F229" s="489" t="s">
        <v>722</v>
      </c>
      <c r="G229" s="441"/>
      <c r="H229" s="110"/>
      <c r="I229" s="110"/>
      <c r="J229" s="424"/>
      <c r="K229" s="1"/>
      <c r="L229" s="1"/>
      <c r="M229" s="1"/>
      <c r="N229" s="1"/>
      <c r="O229" s="1"/>
      <c r="P229" s="1"/>
      <c r="Q229" s="1"/>
      <c r="R229" s="1"/>
      <c r="S229" s="1"/>
      <c r="T229" s="1"/>
      <c r="U229" s="1"/>
      <c r="V229" s="1"/>
      <c r="W229" s="1"/>
      <c r="X229" s="1"/>
      <c r="Y229" s="1"/>
      <c r="Z229" s="1"/>
    </row>
    <row r="230" spans="1:26" ht="75">
      <c r="A230" s="645"/>
      <c r="B230" s="437"/>
      <c r="C230" s="489" t="s">
        <v>3024</v>
      </c>
      <c r="D230" s="446">
        <v>0</v>
      </c>
      <c r="E230" s="497" t="s">
        <v>137</v>
      </c>
      <c r="F230" s="489" t="s">
        <v>722</v>
      </c>
      <c r="G230" s="441"/>
      <c r="H230" s="110"/>
      <c r="I230" s="110"/>
      <c r="J230" s="424"/>
      <c r="K230" s="1"/>
      <c r="L230" s="1"/>
      <c r="M230" s="1"/>
      <c r="N230" s="1"/>
      <c r="O230" s="1"/>
      <c r="P230" s="1"/>
      <c r="Q230" s="1"/>
      <c r="R230" s="1"/>
      <c r="S230" s="1"/>
      <c r="T230" s="1"/>
      <c r="U230" s="1"/>
      <c r="V230" s="1"/>
      <c r="W230" s="1"/>
      <c r="X230" s="1"/>
      <c r="Y230" s="1"/>
      <c r="Z230" s="1"/>
    </row>
    <row r="231" spans="1:26" ht="45">
      <c r="A231" s="645"/>
      <c r="B231" s="437"/>
      <c r="C231" s="569" t="s">
        <v>3026</v>
      </c>
      <c r="D231" s="446">
        <v>0</v>
      </c>
      <c r="E231" s="490" t="s">
        <v>183</v>
      </c>
      <c r="F231" s="441"/>
      <c r="G231" s="441"/>
      <c r="H231" s="110"/>
      <c r="I231" s="110"/>
      <c r="J231" s="424"/>
      <c r="K231" s="1"/>
      <c r="L231" s="1"/>
      <c r="M231" s="1"/>
      <c r="N231" s="1"/>
      <c r="O231" s="1"/>
      <c r="P231" s="1"/>
      <c r="Q231" s="1"/>
      <c r="R231" s="1"/>
      <c r="S231" s="1"/>
      <c r="T231" s="1"/>
      <c r="U231" s="1"/>
      <c r="V231" s="1"/>
      <c r="W231" s="1"/>
      <c r="X231" s="1"/>
      <c r="Y231" s="1"/>
      <c r="Z231" s="1"/>
    </row>
    <row r="232" spans="1:26" ht="30">
      <c r="A232" s="645"/>
      <c r="B232" s="437"/>
      <c r="C232" s="489" t="s">
        <v>3028</v>
      </c>
      <c r="D232" s="446">
        <v>0</v>
      </c>
      <c r="E232" s="490" t="s">
        <v>183</v>
      </c>
      <c r="F232" s="441"/>
      <c r="G232" s="441"/>
      <c r="H232" s="110"/>
      <c r="I232" s="110"/>
      <c r="J232" s="424"/>
      <c r="K232" s="1"/>
      <c r="L232" s="1"/>
      <c r="M232" s="1"/>
      <c r="N232" s="1"/>
      <c r="O232" s="1"/>
      <c r="P232" s="1"/>
      <c r="Q232" s="1"/>
      <c r="R232" s="1"/>
      <c r="S232" s="1"/>
      <c r="T232" s="1"/>
      <c r="U232" s="1"/>
      <c r="V232" s="1"/>
      <c r="W232" s="1"/>
      <c r="X232" s="1"/>
      <c r="Y232" s="1"/>
      <c r="Z232" s="1"/>
    </row>
    <row r="233" spans="1:26" ht="47.25" hidden="1">
      <c r="A233" s="583" t="s">
        <v>724</v>
      </c>
      <c r="B233" s="437" t="s">
        <v>725</v>
      </c>
      <c r="C233" s="437"/>
      <c r="D233" s="446"/>
      <c r="E233" s="490"/>
      <c r="F233" s="441"/>
      <c r="G233" s="441"/>
      <c r="H233" s="110"/>
      <c r="I233" s="110"/>
      <c r="J233" s="424"/>
      <c r="K233" s="1"/>
      <c r="L233" s="1"/>
      <c r="M233" s="1"/>
      <c r="N233" s="1"/>
      <c r="O233" s="1"/>
      <c r="P233" s="1"/>
      <c r="Q233" s="1"/>
      <c r="R233" s="1"/>
      <c r="S233" s="1"/>
      <c r="T233" s="1"/>
      <c r="U233" s="1"/>
      <c r="V233" s="1"/>
      <c r="W233" s="1"/>
      <c r="X233" s="1"/>
      <c r="Y233" s="1"/>
      <c r="Z233" s="1"/>
    </row>
    <row r="234" spans="1:26" ht="45">
      <c r="A234" s="413" t="s">
        <v>727</v>
      </c>
      <c r="B234" s="571" t="s">
        <v>728</v>
      </c>
      <c r="C234" s="489" t="s">
        <v>2018</v>
      </c>
      <c r="D234" s="446">
        <v>0</v>
      </c>
      <c r="E234" s="490" t="s">
        <v>350</v>
      </c>
      <c r="F234" s="441"/>
      <c r="G234" s="441"/>
      <c r="H234" s="110"/>
      <c r="I234" s="110"/>
      <c r="J234" s="424"/>
      <c r="K234" s="1"/>
      <c r="L234" s="1"/>
      <c r="M234" s="1"/>
      <c r="N234" s="1"/>
      <c r="O234" s="1"/>
      <c r="P234" s="1"/>
      <c r="Q234" s="1"/>
      <c r="R234" s="1"/>
      <c r="S234" s="1"/>
      <c r="T234" s="1"/>
      <c r="U234" s="1"/>
      <c r="V234" s="1"/>
      <c r="W234" s="1"/>
      <c r="X234" s="1"/>
      <c r="Y234" s="1"/>
      <c r="Z234" s="1"/>
    </row>
    <row r="235" spans="1:26" ht="39.75" customHeight="1">
      <c r="A235" s="646" t="s">
        <v>730</v>
      </c>
      <c r="B235" s="1311" t="s">
        <v>731</v>
      </c>
      <c r="C235" s="1049"/>
      <c r="D235" s="1049"/>
      <c r="E235" s="1049"/>
      <c r="F235" s="1049"/>
      <c r="G235" s="1049"/>
      <c r="H235" s="110">
        <f>SUM(D236:D245)</f>
        <v>0</v>
      </c>
      <c r="I235" s="110">
        <f>COUNT(D236:D245)*2</f>
        <v>18</v>
      </c>
      <c r="J235" s="424"/>
      <c r="K235" s="1"/>
      <c r="L235" s="1"/>
      <c r="M235" s="1"/>
      <c r="N235" s="1"/>
      <c r="O235" s="1"/>
      <c r="P235" s="1"/>
      <c r="Q235" s="1"/>
      <c r="R235" s="1"/>
      <c r="S235" s="1"/>
      <c r="T235" s="1"/>
      <c r="U235" s="1"/>
      <c r="V235" s="1"/>
      <c r="W235" s="1"/>
      <c r="X235" s="1"/>
      <c r="Y235" s="1"/>
      <c r="Z235" s="1"/>
    </row>
    <row r="236" spans="1:26" ht="47.25">
      <c r="A236" s="413" t="s">
        <v>733</v>
      </c>
      <c r="B236" s="496" t="s">
        <v>734</v>
      </c>
      <c r="C236" s="342" t="s">
        <v>735</v>
      </c>
      <c r="D236" s="446">
        <v>0</v>
      </c>
      <c r="E236" s="490" t="s">
        <v>183</v>
      </c>
      <c r="F236" s="441"/>
      <c r="G236" s="441"/>
      <c r="H236" s="110"/>
      <c r="I236" s="110"/>
      <c r="J236" s="424"/>
      <c r="K236" s="1"/>
      <c r="L236" s="1"/>
      <c r="M236" s="1"/>
      <c r="N236" s="1"/>
      <c r="O236" s="1"/>
      <c r="P236" s="1"/>
      <c r="Q236" s="1"/>
      <c r="R236" s="1"/>
      <c r="S236" s="1"/>
      <c r="T236" s="1"/>
      <c r="U236" s="1"/>
      <c r="V236" s="1"/>
      <c r="W236" s="1"/>
      <c r="X236" s="1"/>
      <c r="Y236" s="1"/>
      <c r="Z236" s="1"/>
    </row>
    <row r="237" spans="1:26" ht="30">
      <c r="A237" s="413"/>
      <c r="B237" s="496"/>
      <c r="C237" s="342" t="s">
        <v>736</v>
      </c>
      <c r="D237" s="446">
        <v>0</v>
      </c>
      <c r="E237" s="490" t="s">
        <v>183</v>
      </c>
      <c r="F237" s="441"/>
      <c r="G237" s="441"/>
      <c r="H237" s="110"/>
      <c r="I237" s="110"/>
      <c r="J237" s="424"/>
      <c r="K237" s="1"/>
      <c r="L237" s="1"/>
      <c r="M237" s="1"/>
      <c r="N237" s="1"/>
      <c r="O237" s="1"/>
      <c r="P237" s="1"/>
      <c r="Q237" s="1"/>
      <c r="R237" s="1"/>
      <c r="S237" s="1"/>
      <c r="T237" s="1"/>
      <c r="U237" s="1"/>
      <c r="V237" s="1"/>
      <c r="W237" s="1"/>
      <c r="X237" s="1"/>
      <c r="Y237" s="1"/>
      <c r="Z237" s="1"/>
    </row>
    <row r="238" spans="1:26" ht="45">
      <c r="A238" s="413" t="s">
        <v>737</v>
      </c>
      <c r="B238" s="625" t="s">
        <v>738</v>
      </c>
      <c r="C238" s="342" t="s">
        <v>739</v>
      </c>
      <c r="D238" s="446">
        <v>0</v>
      </c>
      <c r="E238" s="490" t="s">
        <v>183</v>
      </c>
      <c r="F238" s="342" t="s">
        <v>740</v>
      </c>
      <c r="G238" s="441"/>
      <c r="H238" s="110"/>
      <c r="I238" s="110"/>
      <c r="J238" s="424"/>
      <c r="K238" s="1"/>
      <c r="L238" s="1"/>
      <c r="M238" s="1"/>
      <c r="N238" s="1"/>
      <c r="O238" s="1"/>
      <c r="P238" s="1"/>
      <c r="Q238" s="1"/>
      <c r="R238" s="1"/>
      <c r="S238" s="1"/>
      <c r="T238" s="1"/>
      <c r="U238" s="1"/>
      <c r="V238" s="1"/>
      <c r="W238" s="1"/>
      <c r="X238" s="1"/>
      <c r="Y238" s="1"/>
      <c r="Z238" s="1"/>
    </row>
    <row r="239" spans="1:26" ht="30">
      <c r="A239" s="413"/>
      <c r="B239" s="625"/>
      <c r="C239" s="489" t="s">
        <v>741</v>
      </c>
      <c r="D239" s="446">
        <v>0</v>
      </c>
      <c r="E239" s="490" t="s">
        <v>183</v>
      </c>
      <c r="F239" s="489"/>
      <c r="G239" s="441"/>
      <c r="H239" s="110"/>
      <c r="I239" s="110"/>
      <c r="J239" s="424"/>
      <c r="K239" s="1"/>
      <c r="L239" s="1"/>
      <c r="M239" s="1"/>
      <c r="N239" s="1"/>
      <c r="O239" s="1"/>
      <c r="P239" s="1"/>
      <c r="Q239" s="1"/>
      <c r="R239" s="1"/>
      <c r="S239" s="1"/>
      <c r="T239" s="1"/>
      <c r="U239" s="1"/>
      <c r="V239" s="1"/>
      <c r="W239" s="1"/>
      <c r="X239" s="1"/>
      <c r="Y239" s="1"/>
      <c r="Z239" s="1"/>
    </row>
    <row r="240" spans="1:26" ht="45">
      <c r="A240" s="413"/>
      <c r="B240" s="625"/>
      <c r="C240" s="308" t="s">
        <v>742</v>
      </c>
      <c r="D240" s="446">
        <v>0</v>
      </c>
      <c r="E240" s="490" t="s">
        <v>183</v>
      </c>
      <c r="F240" s="489"/>
      <c r="G240" s="441"/>
      <c r="H240" s="110"/>
      <c r="I240" s="110"/>
      <c r="J240" s="424"/>
      <c r="K240" s="1"/>
      <c r="L240" s="1"/>
      <c r="M240" s="1"/>
      <c r="N240" s="1"/>
      <c r="O240" s="1"/>
      <c r="P240" s="1"/>
      <c r="Q240" s="1"/>
      <c r="R240" s="1"/>
      <c r="S240" s="1"/>
      <c r="T240" s="1"/>
      <c r="U240" s="1"/>
      <c r="V240" s="1"/>
      <c r="W240" s="1"/>
      <c r="X240" s="1"/>
      <c r="Y240" s="1"/>
      <c r="Z240" s="1"/>
    </row>
    <row r="241" spans="1:26" ht="45">
      <c r="A241" s="413" t="s">
        <v>743</v>
      </c>
      <c r="B241" s="484" t="s">
        <v>744</v>
      </c>
      <c r="C241" s="489" t="s">
        <v>745</v>
      </c>
      <c r="D241" s="446">
        <v>0</v>
      </c>
      <c r="E241" s="490" t="s">
        <v>183</v>
      </c>
      <c r="F241" s="441"/>
      <c r="G241" s="441"/>
      <c r="H241" s="110"/>
      <c r="I241" s="110"/>
      <c r="J241" s="424"/>
      <c r="K241" s="1"/>
      <c r="L241" s="1"/>
      <c r="M241" s="1"/>
      <c r="N241" s="1"/>
      <c r="O241" s="1"/>
      <c r="P241" s="1"/>
      <c r="Q241" s="1"/>
      <c r="R241" s="1"/>
      <c r="S241" s="1"/>
      <c r="T241" s="1"/>
      <c r="U241" s="1"/>
      <c r="V241" s="1"/>
      <c r="W241" s="1"/>
      <c r="X241" s="1"/>
      <c r="Y241" s="1"/>
      <c r="Z241" s="1"/>
    </row>
    <row r="242" spans="1:26" ht="30">
      <c r="A242" s="413"/>
      <c r="B242" s="484"/>
      <c r="C242" s="342" t="s">
        <v>747</v>
      </c>
      <c r="D242" s="446">
        <v>0</v>
      </c>
      <c r="E242" s="490" t="s">
        <v>183</v>
      </c>
      <c r="F242" s="441"/>
      <c r="G242" s="441"/>
      <c r="H242" s="110"/>
      <c r="I242" s="110"/>
      <c r="J242" s="424"/>
      <c r="K242" s="1"/>
      <c r="L242" s="1"/>
      <c r="M242" s="1"/>
      <c r="N242" s="1"/>
      <c r="O242" s="1"/>
      <c r="P242" s="1"/>
      <c r="Q242" s="1"/>
      <c r="R242" s="1"/>
      <c r="S242" s="1"/>
      <c r="T242" s="1"/>
      <c r="U242" s="1"/>
      <c r="V242" s="1"/>
      <c r="W242" s="1"/>
      <c r="X242" s="1"/>
      <c r="Y242" s="1"/>
      <c r="Z242" s="1"/>
    </row>
    <row r="243" spans="1:26" ht="47.25" hidden="1">
      <c r="A243" s="583" t="s">
        <v>750</v>
      </c>
      <c r="B243" s="484" t="s">
        <v>751</v>
      </c>
      <c r="C243" s="441"/>
      <c r="D243" s="446"/>
      <c r="E243" s="490"/>
      <c r="F243" s="441"/>
      <c r="G243" s="441"/>
      <c r="H243" s="110"/>
      <c r="I243" s="110"/>
      <c r="J243" s="424"/>
      <c r="K243" s="1"/>
      <c r="L243" s="1"/>
      <c r="M243" s="1"/>
      <c r="N243" s="1"/>
      <c r="O243" s="1"/>
      <c r="P243" s="1"/>
      <c r="Q243" s="1"/>
      <c r="R243" s="1"/>
      <c r="S243" s="1"/>
      <c r="T243" s="1"/>
      <c r="U243" s="1"/>
      <c r="V243" s="1"/>
      <c r="W243" s="1"/>
      <c r="X243" s="1"/>
      <c r="Y243" s="1"/>
      <c r="Z243" s="1"/>
    </row>
    <row r="244" spans="1:26" ht="47.25">
      <c r="A244" s="413" t="s">
        <v>752</v>
      </c>
      <c r="B244" s="484" t="s">
        <v>753</v>
      </c>
      <c r="C244" s="569" t="s">
        <v>3033</v>
      </c>
      <c r="D244" s="446">
        <v>0</v>
      </c>
      <c r="E244" s="490" t="s">
        <v>183</v>
      </c>
      <c r="F244" s="441"/>
      <c r="G244" s="441"/>
      <c r="H244" s="110"/>
      <c r="I244" s="110"/>
      <c r="J244" s="424"/>
      <c r="K244" s="1"/>
      <c r="L244" s="1"/>
      <c r="M244" s="1"/>
      <c r="N244" s="1"/>
      <c r="O244" s="1"/>
      <c r="P244" s="1"/>
      <c r="Q244" s="1"/>
      <c r="R244" s="1"/>
      <c r="S244" s="1"/>
      <c r="T244" s="1"/>
      <c r="U244" s="1"/>
      <c r="V244" s="1"/>
      <c r="W244" s="1"/>
      <c r="X244" s="1"/>
      <c r="Y244" s="1"/>
      <c r="Z244" s="1"/>
    </row>
    <row r="245" spans="1:26" ht="47.25">
      <c r="A245" s="413" t="s">
        <v>755</v>
      </c>
      <c r="B245" s="484" t="s">
        <v>756</v>
      </c>
      <c r="C245" s="487" t="s">
        <v>757</v>
      </c>
      <c r="D245" s="446">
        <v>0</v>
      </c>
      <c r="E245" s="490" t="s">
        <v>183</v>
      </c>
      <c r="F245" s="441"/>
      <c r="G245" s="441"/>
      <c r="H245" s="110"/>
      <c r="I245" s="110"/>
      <c r="J245" s="424"/>
      <c r="K245" s="1"/>
      <c r="L245" s="1"/>
      <c r="M245" s="1"/>
      <c r="N245" s="1"/>
      <c r="O245" s="1"/>
      <c r="P245" s="1"/>
      <c r="Q245" s="1"/>
      <c r="R245" s="1"/>
      <c r="S245" s="1"/>
      <c r="T245" s="1"/>
      <c r="U245" s="1"/>
      <c r="V245" s="1"/>
      <c r="W245" s="1"/>
      <c r="X245" s="1"/>
      <c r="Y245" s="1"/>
      <c r="Z245" s="1"/>
    </row>
    <row r="246" spans="1:26" ht="39.75" customHeight="1">
      <c r="A246" s="646" t="s">
        <v>759</v>
      </c>
      <c r="B246" s="1311" t="s">
        <v>760</v>
      </c>
      <c r="C246" s="1049"/>
      <c r="D246" s="1049"/>
      <c r="E246" s="1049"/>
      <c r="F246" s="1049"/>
      <c r="G246" s="1049"/>
      <c r="H246" s="110">
        <f>SUM(D247:D248)</f>
        <v>0</v>
      </c>
      <c r="I246" s="110">
        <f>COUNT(D247:D248)*2</f>
        <v>4</v>
      </c>
      <c r="J246" s="424"/>
      <c r="K246" s="1"/>
      <c r="L246" s="1"/>
      <c r="M246" s="1"/>
      <c r="N246" s="1"/>
      <c r="O246" s="1"/>
      <c r="P246" s="1"/>
      <c r="Q246" s="1"/>
      <c r="R246" s="1"/>
      <c r="S246" s="1"/>
      <c r="T246" s="1"/>
      <c r="U246" s="1"/>
      <c r="V246" s="1"/>
      <c r="W246" s="1"/>
      <c r="X246" s="1"/>
      <c r="Y246" s="1"/>
      <c r="Z246" s="1"/>
    </row>
    <row r="247" spans="1:26" ht="63">
      <c r="A247" s="413" t="s">
        <v>764</v>
      </c>
      <c r="B247" s="484" t="s">
        <v>765</v>
      </c>
      <c r="C247" s="489" t="s">
        <v>766</v>
      </c>
      <c r="D247" s="446">
        <v>0</v>
      </c>
      <c r="E247" s="490" t="s">
        <v>264</v>
      </c>
      <c r="F247" s="308" t="s">
        <v>3041</v>
      </c>
      <c r="G247" s="441"/>
      <c r="H247" s="110"/>
      <c r="I247" s="110"/>
      <c r="J247" s="424"/>
      <c r="K247" s="1"/>
      <c r="L247" s="1"/>
      <c r="M247" s="1"/>
      <c r="N247" s="1"/>
      <c r="O247" s="1"/>
      <c r="P247" s="1"/>
      <c r="Q247" s="1"/>
      <c r="R247" s="1"/>
      <c r="S247" s="1"/>
      <c r="T247" s="1"/>
      <c r="U247" s="1"/>
      <c r="V247" s="1"/>
      <c r="W247" s="1"/>
      <c r="X247" s="1"/>
      <c r="Y247" s="1"/>
      <c r="Z247" s="1"/>
    </row>
    <row r="248" spans="1:26" ht="63">
      <c r="A248" s="413" t="s">
        <v>767</v>
      </c>
      <c r="B248" s="484" t="s">
        <v>769</v>
      </c>
      <c r="C248" s="569" t="s">
        <v>3043</v>
      </c>
      <c r="D248" s="446">
        <v>0</v>
      </c>
      <c r="E248" s="490" t="s">
        <v>264</v>
      </c>
      <c r="F248" s="441"/>
      <c r="G248" s="441"/>
      <c r="H248" s="110"/>
      <c r="I248" s="110"/>
      <c r="J248" s="424"/>
      <c r="K248" s="1"/>
      <c r="L248" s="1"/>
      <c r="M248" s="1"/>
      <c r="N248" s="1"/>
      <c r="O248" s="1"/>
      <c r="P248" s="1"/>
      <c r="Q248" s="1"/>
      <c r="R248" s="1"/>
      <c r="S248" s="1"/>
      <c r="T248" s="1"/>
      <c r="U248" s="1"/>
      <c r="V248" s="1"/>
      <c r="W248" s="1"/>
      <c r="X248" s="1"/>
      <c r="Y248" s="1"/>
      <c r="Z248" s="1"/>
    </row>
    <row r="249" spans="1:26" ht="60" hidden="1">
      <c r="A249" s="583" t="s">
        <v>772</v>
      </c>
      <c r="B249" s="498" t="s">
        <v>773</v>
      </c>
      <c r="C249" s="441"/>
      <c r="D249" s="439"/>
      <c r="E249" s="490"/>
      <c r="F249" s="441"/>
      <c r="G249" s="441"/>
      <c r="H249" s="110"/>
      <c r="I249" s="110"/>
      <c r="J249" s="424"/>
      <c r="K249" s="1"/>
      <c r="L249" s="1"/>
      <c r="M249" s="1"/>
      <c r="N249" s="1"/>
      <c r="O249" s="1"/>
      <c r="P249" s="1"/>
      <c r="Q249" s="1"/>
      <c r="R249" s="1"/>
      <c r="S249" s="1"/>
      <c r="T249" s="1"/>
      <c r="U249" s="1"/>
      <c r="V249" s="1"/>
      <c r="W249" s="1"/>
      <c r="X249" s="1"/>
      <c r="Y249" s="1"/>
      <c r="Z249" s="1"/>
    </row>
    <row r="250" spans="1:26" ht="39.75" hidden="1" customHeight="1">
      <c r="A250" s="642" t="s">
        <v>775</v>
      </c>
      <c r="B250" s="1310" t="s">
        <v>776</v>
      </c>
      <c r="C250" s="1049"/>
      <c r="D250" s="1049"/>
      <c r="E250" s="1049"/>
      <c r="F250" s="1049"/>
      <c r="G250" s="1049"/>
      <c r="H250" s="110"/>
      <c r="I250" s="110"/>
      <c r="J250" s="424"/>
      <c r="K250" s="1"/>
      <c r="L250" s="1"/>
      <c r="M250" s="1"/>
      <c r="N250" s="1"/>
      <c r="O250" s="1"/>
      <c r="P250" s="1"/>
      <c r="Q250" s="1"/>
      <c r="R250" s="1"/>
      <c r="S250" s="1"/>
      <c r="T250" s="1"/>
      <c r="U250" s="1"/>
      <c r="V250" s="1"/>
      <c r="W250" s="1"/>
      <c r="X250" s="1"/>
      <c r="Y250" s="1"/>
      <c r="Z250" s="1"/>
    </row>
    <row r="251" spans="1:26" ht="47.25" hidden="1">
      <c r="A251" s="585" t="s">
        <v>777</v>
      </c>
      <c r="B251" s="437" t="s">
        <v>778</v>
      </c>
      <c r="C251" s="441"/>
      <c r="D251" s="439"/>
      <c r="E251" s="490"/>
      <c r="F251" s="441"/>
      <c r="G251" s="441"/>
      <c r="H251" s="110"/>
      <c r="I251" s="110"/>
      <c r="J251" s="424"/>
      <c r="K251" s="1"/>
      <c r="L251" s="1"/>
      <c r="M251" s="1"/>
      <c r="N251" s="1"/>
      <c r="O251" s="1"/>
      <c r="P251" s="1"/>
      <c r="Q251" s="1"/>
      <c r="R251" s="1"/>
      <c r="S251" s="1"/>
      <c r="T251" s="1"/>
      <c r="U251" s="1"/>
      <c r="V251" s="1"/>
      <c r="W251" s="1"/>
      <c r="X251" s="1"/>
      <c r="Y251" s="1"/>
      <c r="Z251" s="1"/>
    </row>
    <row r="252" spans="1:26" ht="47.25" hidden="1">
      <c r="A252" s="585" t="s">
        <v>781</v>
      </c>
      <c r="B252" s="437" t="s">
        <v>783</v>
      </c>
      <c r="C252" s="441"/>
      <c r="D252" s="439"/>
      <c r="E252" s="490"/>
      <c r="F252" s="441"/>
      <c r="G252" s="441"/>
      <c r="H252" s="110"/>
      <c r="I252" s="110"/>
      <c r="J252" s="424"/>
      <c r="K252" s="1"/>
      <c r="L252" s="1"/>
      <c r="M252" s="1"/>
      <c r="N252" s="1"/>
      <c r="O252" s="1"/>
      <c r="P252" s="1"/>
      <c r="Q252" s="1"/>
      <c r="R252" s="1"/>
      <c r="S252" s="1"/>
      <c r="T252" s="1"/>
      <c r="U252" s="1"/>
      <c r="V252" s="1"/>
      <c r="W252" s="1"/>
      <c r="X252" s="1"/>
      <c r="Y252" s="1"/>
      <c r="Z252" s="1"/>
    </row>
    <row r="253" spans="1:26" ht="75" hidden="1">
      <c r="A253" s="585" t="s">
        <v>784</v>
      </c>
      <c r="B253" s="489" t="s">
        <v>785</v>
      </c>
      <c r="C253" s="441"/>
      <c r="D253" s="439"/>
      <c r="E253" s="490"/>
      <c r="F253" s="441"/>
      <c r="G253" s="441"/>
      <c r="H253" s="110"/>
      <c r="I253" s="110"/>
      <c r="J253" s="424"/>
      <c r="K253" s="1"/>
      <c r="L253" s="1"/>
      <c r="M253" s="1"/>
      <c r="N253" s="1"/>
      <c r="O253" s="1"/>
      <c r="P253" s="1"/>
      <c r="Q253" s="1"/>
      <c r="R253" s="1"/>
      <c r="S253" s="1"/>
      <c r="T253" s="1"/>
      <c r="U253" s="1"/>
      <c r="V253" s="1"/>
      <c r="W253" s="1"/>
      <c r="X253" s="1"/>
      <c r="Y253" s="1"/>
      <c r="Z253" s="1"/>
    </row>
    <row r="254" spans="1:26" ht="39.75" hidden="1" customHeight="1">
      <c r="A254" s="642" t="s">
        <v>786</v>
      </c>
      <c r="B254" s="1310" t="s">
        <v>787</v>
      </c>
      <c r="C254" s="1049"/>
      <c r="D254" s="1049"/>
      <c r="E254" s="1049"/>
      <c r="F254" s="1049"/>
      <c r="G254" s="1049"/>
      <c r="H254" s="110"/>
      <c r="I254" s="110"/>
      <c r="J254" s="424"/>
      <c r="K254" s="1"/>
      <c r="L254" s="1"/>
      <c r="M254" s="1"/>
      <c r="N254" s="1"/>
      <c r="O254" s="1"/>
      <c r="P254" s="1"/>
      <c r="Q254" s="1"/>
      <c r="R254" s="1"/>
      <c r="S254" s="1"/>
      <c r="T254" s="1"/>
      <c r="U254" s="1"/>
      <c r="V254" s="1"/>
      <c r="W254" s="1"/>
      <c r="X254" s="1"/>
      <c r="Y254" s="1"/>
      <c r="Z254" s="1"/>
    </row>
    <row r="255" spans="1:26" ht="31.5" hidden="1">
      <c r="A255" s="583" t="s">
        <v>792</v>
      </c>
      <c r="B255" s="437" t="s">
        <v>793</v>
      </c>
      <c r="C255" s="441"/>
      <c r="D255" s="439"/>
      <c r="E255" s="490"/>
      <c r="F255" s="441"/>
      <c r="G255" s="441"/>
      <c r="H255" s="110"/>
      <c r="I255" s="110"/>
      <c r="J255" s="424"/>
      <c r="K255" s="1"/>
      <c r="L255" s="1"/>
      <c r="M255" s="1"/>
      <c r="N255" s="1"/>
      <c r="O255" s="1"/>
      <c r="P255" s="1"/>
      <c r="Q255" s="1"/>
      <c r="R255" s="1"/>
      <c r="S255" s="1"/>
      <c r="T255" s="1"/>
      <c r="U255" s="1"/>
      <c r="V255" s="1"/>
      <c r="W255" s="1"/>
      <c r="X255" s="1"/>
      <c r="Y255" s="1"/>
      <c r="Z255" s="1"/>
    </row>
    <row r="256" spans="1:26" ht="47.25" hidden="1">
      <c r="A256" s="583" t="s">
        <v>795</v>
      </c>
      <c r="B256" s="437" t="s">
        <v>796</v>
      </c>
      <c r="C256" s="441"/>
      <c r="D256" s="439"/>
      <c r="E256" s="490"/>
      <c r="F256" s="441"/>
      <c r="G256" s="441"/>
      <c r="H256" s="110"/>
      <c r="I256" s="110"/>
      <c r="J256" s="424"/>
      <c r="K256" s="1"/>
      <c r="L256" s="1"/>
      <c r="M256" s="1"/>
      <c r="N256" s="1"/>
      <c r="O256" s="1"/>
      <c r="P256" s="1"/>
      <c r="Q256" s="1"/>
      <c r="R256" s="1"/>
      <c r="S256" s="1"/>
      <c r="T256" s="1"/>
      <c r="U256" s="1"/>
      <c r="V256" s="1"/>
      <c r="W256" s="1"/>
      <c r="X256" s="1"/>
      <c r="Y256" s="1"/>
      <c r="Z256" s="1"/>
    </row>
    <row r="257" spans="1:26" ht="60" hidden="1">
      <c r="A257" s="583" t="s">
        <v>797</v>
      </c>
      <c r="B257" s="489" t="s">
        <v>798</v>
      </c>
      <c r="C257" s="441"/>
      <c r="D257" s="439"/>
      <c r="E257" s="490"/>
      <c r="F257" s="441"/>
      <c r="G257" s="441"/>
      <c r="H257" s="110"/>
      <c r="I257" s="110"/>
      <c r="J257" s="424"/>
      <c r="K257" s="1"/>
      <c r="L257" s="1"/>
      <c r="M257" s="1"/>
      <c r="N257" s="1"/>
      <c r="O257" s="1"/>
      <c r="P257" s="1"/>
      <c r="Q257" s="1"/>
      <c r="R257" s="1"/>
      <c r="S257" s="1"/>
      <c r="T257" s="1"/>
      <c r="U257" s="1"/>
      <c r="V257" s="1"/>
      <c r="W257" s="1"/>
      <c r="X257" s="1"/>
      <c r="Y257" s="1"/>
      <c r="Z257" s="1"/>
    </row>
    <row r="258" spans="1:26" ht="39.75" hidden="1" customHeight="1">
      <c r="A258" s="642" t="s">
        <v>799</v>
      </c>
      <c r="B258" s="1310" t="s">
        <v>800</v>
      </c>
      <c r="C258" s="1049"/>
      <c r="D258" s="1049"/>
      <c r="E258" s="1049"/>
      <c r="F258" s="1049"/>
      <c r="G258" s="1049"/>
      <c r="H258" s="110"/>
      <c r="I258" s="110"/>
      <c r="J258" s="424"/>
      <c r="K258" s="1"/>
      <c r="L258" s="1"/>
      <c r="M258" s="1"/>
      <c r="N258" s="1"/>
      <c r="O258" s="1"/>
      <c r="P258" s="1"/>
      <c r="Q258" s="1"/>
      <c r="R258" s="1"/>
      <c r="S258" s="1"/>
      <c r="T258" s="1"/>
      <c r="U258" s="1"/>
      <c r="V258" s="1"/>
      <c r="W258" s="1"/>
      <c r="X258" s="1"/>
      <c r="Y258" s="1"/>
      <c r="Z258" s="1"/>
    </row>
    <row r="259" spans="1:26" ht="63" hidden="1">
      <c r="A259" s="583" t="s">
        <v>803</v>
      </c>
      <c r="B259" s="437" t="s">
        <v>804</v>
      </c>
      <c r="C259" s="441"/>
      <c r="D259" s="439"/>
      <c r="E259" s="490"/>
      <c r="F259" s="441"/>
      <c r="G259" s="441"/>
      <c r="H259" s="110"/>
      <c r="I259" s="110"/>
      <c r="J259" s="424"/>
      <c r="K259" s="1"/>
      <c r="L259" s="1"/>
      <c r="M259" s="1"/>
      <c r="N259" s="1"/>
      <c r="O259" s="1"/>
      <c r="P259" s="1"/>
      <c r="Q259" s="1"/>
      <c r="R259" s="1"/>
      <c r="S259" s="1"/>
      <c r="T259" s="1"/>
      <c r="U259" s="1"/>
      <c r="V259" s="1"/>
      <c r="W259" s="1"/>
      <c r="X259" s="1"/>
      <c r="Y259" s="1"/>
      <c r="Z259" s="1"/>
    </row>
    <row r="260" spans="1:26" ht="63" hidden="1">
      <c r="A260" s="583" t="s">
        <v>805</v>
      </c>
      <c r="B260" s="484" t="s">
        <v>806</v>
      </c>
      <c r="C260" s="441"/>
      <c r="D260" s="439"/>
      <c r="E260" s="490"/>
      <c r="F260" s="441"/>
      <c r="G260" s="441"/>
      <c r="H260" s="110"/>
      <c r="I260" s="110"/>
      <c r="J260" s="424"/>
      <c r="K260" s="1"/>
      <c r="L260" s="1"/>
      <c r="M260" s="1"/>
      <c r="N260" s="1"/>
      <c r="O260" s="1"/>
      <c r="P260" s="1"/>
      <c r="Q260" s="1"/>
      <c r="R260" s="1"/>
      <c r="S260" s="1"/>
      <c r="T260" s="1"/>
      <c r="U260" s="1"/>
      <c r="V260" s="1"/>
      <c r="W260" s="1"/>
      <c r="X260" s="1"/>
      <c r="Y260" s="1"/>
      <c r="Z260" s="1"/>
    </row>
    <row r="261" spans="1:26" ht="39.75" hidden="1" customHeight="1">
      <c r="A261" s="642" t="s">
        <v>807</v>
      </c>
      <c r="B261" s="1310" t="s">
        <v>809</v>
      </c>
      <c r="C261" s="1049"/>
      <c r="D261" s="1049"/>
      <c r="E261" s="1049"/>
      <c r="F261" s="1049"/>
      <c r="G261" s="1049"/>
      <c r="H261" s="110"/>
      <c r="I261" s="110"/>
      <c r="J261" s="424"/>
      <c r="K261" s="1"/>
      <c r="L261" s="1"/>
      <c r="M261" s="1"/>
      <c r="N261" s="1"/>
      <c r="O261" s="1"/>
      <c r="P261" s="1"/>
      <c r="Q261" s="1"/>
      <c r="R261" s="1"/>
      <c r="S261" s="1"/>
      <c r="T261" s="1"/>
      <c r="U261" s="1"/>
      <c r="V261" s="1"/>
      <c r="W261" s="1"/>
      <c r="X261" s="1"/>
      <c r="Y261" s="1"/>
      <c r="Z261" s="1"/>
    </row>
    <row r="262" spans="1:26" ht="47.25" hidden="1">
      <c r="A262" s="623" t="s">
        <v>810</v>
      </c>
      <c r="B262" s="437" t="s">
        <v>811</v>
      </c>
      <c r="C262" s="441"/>
      <c r="D262" s="439"/>
      <c r="E262" s="490"/>
      <c r="F262" s="441"/>
      <c r="G262" s="441"/>
      <c r="H262" s="110"/>
      <c r="I262" s="110"/>
      <c r="J262" s="424"/>
      <c r="K262" s="1"/>
      <c r="L262" s="1"/>
      <c r="M262" s="1"/>
      <c r="N262" s="1"/>
      <c r="O262" s="1"/>
      <c r="P262" s="1"/>
      <c r="Q262" s="1"/>
      <c r="R262" s="1"/>
      <c r="S262" s="1"/>
      <c r="T262" s="1"/>
      <c r="U262" s="1"/>
      <c r="V262" s="1"/>
      <c r="W262" s="1"/>
      <c r="X262" s="1"/>
      <c r="Y262" s="1"/>
      <c r="Z262" s="1"/>
    </row>
    <row r="263" spans="1:26" ht="47.25" hidden="1">
      <c r="A263" s="623" t="s">
        <v>812</v>
      </c>
      <c r="B263" s="437" t="s">
        <v>813</v>
      </c>
      <c r="C263" s="441"/>
      <c r="D263" s="439"/>
      <c r="E263" s="490"/>
      <c r="F263" s="441"/>
      <c r="G263" s="441"/>
      <c r="H263" s="110"/>
      <c r="I263" s="110"/>
      <c r="J263" s="424"/>
      <c r="K263" s="1"/>
      <c r="L263" s="1"/>
      <c r="M263" s="1"/>
      <c r="N263" s="1"/>
      <c r="O263" s="1"/>
      <c r="P263" s="1"/>
      <c r="Q263" s="1"/>
      <c r="R263" s="1"/>
      <c r="S263" s="1"/>
      <c r="T263" s="1"/>
      <c r="U263" s="1"/>
      <c r="V263" s="1"/>
      <c r="W263" s="1"/>
      <c r="X263" s="1"/>
      <c r="Y263" s="1"/>
      <c r="Z263" s="1"/>
    </row>
    <row r="264" spans="1:26" ht="39.75" customHeight="1">
      <c r="A264" s="646" t="s">
        <v>814</v>
      </c>
      <c r="B264" s="1310" t="s">
        <v>815</v>
      </c>
      <c r="C264" s="1049"/>
      <c r="D264" s="1049"/>
      <c r="E264" s="1049"/>
      <c r="F264" s="1049"/>
      <c r="G264" s="1049"/>
      <c r="H264" s="110">
        <f>SUM(D267)</f>
        <v>0</v>
      </c>
      <c r="I264" s="110">
        <f>COUNT(D267)*2</f>
        <v>2</v>
      </c>
      <c r="J264" s="424"/>
      <c r="K264" s="1"/>
      <c r="L264" s="1"/>
      <c r="M264" s="1"/>
      <c r="N264" s="1"/>
      <c r="O264" s="1"/>
      <c r="P264" s="1"/>
      <c r="Q264" s="1"/>
      <c r="R264" s="1"/>
      <c r="S264" s="1"/>
      <c r="T264" s="1"/>
      <c r="U264" s="1"/>
      <c r="V264" s="1"/>
      <c r="W264" s="1"/>
      <c r="X264" s="1"/>
      <c r="Y264" s="1"/>
      <c r="Z264" s="1"/>
    </row>
    <row r="265" spans="1:26" ht="63" hidden="1">
      <c r="A265" s="583" t="s">
        <v>818</v>
      </c>
      <c r="B265" s="437" t="s">
        <v>819</v>
      </c>
      <c r="C265" s="441"/>
      <c r="D265" s="439"/>
      <c r="E265" s="490"/>
      <c r="F265" s="441"/>
      <c r="G265" s="441"/>
      <c r="H265" s="110"/>
      <c r="I265" s="110"/>
      <c r="J265" s="424"/>
      <c r="K265" s="1"/>
      <c r="L265" s="1"/>
      <c r="M265" s="1"/>
      <c r="N265" s="1"/>
      <c r="O265" s="1"/>
      <c r="P265" s="1"/>
      <c r="Q265" s="1"/>
      <c r="R265" s="1"/>
      <c r="S265" s="1"/>
      <c r="T265" s="1"/>
      <c r="U265" s="1"/>
      <c r="V265" s="1"/>
      <c r="W265" s="1"/>
      <c r="X265" s="1"/>
      <c r="Y265" s="1"/>
      <c r="Z265" s="1"/>
    </row>
    <row r="266" spans="1:26" ht="63" hidden="1">
      <c r="A266" s="583" t="s">
        <v>822</v>
      </c>
      <c r="B266" s="437" t="s">
        <v>823</v>
      </c>
      <c r="C266" s="441"/>
      <c r="D266" s="439"/>
      <c r="E266" s="490"/>
      <c r="F266" s="441"/>
      <c r="G266" s="441"/>
      <c r="H266" s="110"/>
      <c r="I266" s="110"/>
      <c r="J266" s="424"/>
      <c r="K266" s="1"/>
      <c r="L266" s="1"/>
      <c r="M266" s="1"/>
      <c r="N266" s="1"/>
      <c r="O266" s="1"/>
      <c r="P266" s="1"/>
      <c r="Q266" s="1"/>
      <c r="R266" s="1"/>
      <c r="S266" s="1"/>
      <c r="T266" s="1"/>
      <c r="U266" s="1"/>
      <c r="V266" s="1"/>
      <c r="W266" s="1"/>
      <c r="X266" s="1"/>
      <c r="Y266" s="1"/>
      <c r="Z266" s="1"/>
    </row>
    <row r="267" spans="1:26" ht="60">
      <c r="A267" s="413" t="s">
        <v>824</v>
      </c>
      <c r="B267" s="567" t="s">
        <v>825</v>
      </c>
      <c r="C267" s="308" t="s">
        <v>3047</v>
      </c>
      <c r="D267" s="446">
        <v>0</v>
      </c>
      <c r="E267" s="490" t="s">
        <v>780</v>
      </c>
      <c r="F267" s="441"/>
      <c r="G267" s="441"/>
      <c r="H267" s="110"/>
      <c r="I267" s="110"/>
      <c r="J267" s="424"/>
      <c r="K267" s="1"/>
      <c r="L267" s="1"/>
      <c r="M267" s="1"/>
      <c r="N267" s="1"/>
      <c r="O267" s="1"/>
      <c r="P267" s="1"/>
      <c r="Q267" s="1"/>
      <c r="R267" s="1"/>
      <c r="S267" s="1"/>
      <c r="T267" s="1"/>
      <c r="U267" s="1"/>
      <c r="V267" s="1"/>
      <c r="W267" s="1"/>
      <c r="X267" s="1"/>
      <c r="Y267" s="1"/>
      <c r="Z267" s="1"/>
    </row>
    <row r="268" spans="1:26" ht="39.75" customHeight="1">
      <c r="A268" s="646" t="s">
        <v>828</v>
      </c>
      <c r="B268" s="1310" t="s">
        <v>829</v>
      </c>
      <c r="C268" s="1049"/>
      <c r="D268" s="1049"/>
      <c r="E268" s="1049"/>
      <c r="F268" s="1049"/>
      <c r="G268" s="1049"/>
      <c r="H268" s="110">
        <f>SUM(D269:D272)</f>
        <v>0</v>
      </c>
      <c r="I268" s="110">
        <f>COUNT(D269:D272)*2</f>
        <v>8</v>
      </c>
      <c r="J268" s="424"/>
      <c r="K268" s="1"/>
      <c r="L268" s="1"/>
      <c r="M268" s="1"/>
      <c r="N268" s="1"/>
      <c r="O268" s="1"/>
      <c r="P268" s="1"/>
      <c r="Q268" s="1"/>
      <c r="R268" s="1"/>
      <c r="S268" s="1"/>
      <c r="T268" s="1"/>
      <c r="U268" s="1"/>
      <c r="V268" s="1"/>
      <c r="W268" s="1"/>
      <c r="X268" s="1"/>
      <c r="Y268" s="1"/>
      <c r="Z268" s="1"/>
    </row>
    <row r="269" spans="1:26" ht="47.25">
      <c r="A269" s="413" t="s">
        <v>833</v>
      </c>
      <c r="B269" s="437" t="s">
        <v>834</v>
      </c>
      <c r="C269" s="437" t="s">
        <v>3048</v>
      </c>
      <c r="D269" s="446">
        <v>0</v>
      </c>
      <c r="E269" s="490" t="s">
        <v>350</v>
      </c>
      <c r="F269" s="441"/>
      <c r="G269" s="441"/>
      <c r="H269" s="110"/>
      <c r="I269" s="110"/>
      <c r="J269" s="424"/>
      <c r="K269" s="1"/>
      <c r="L269" s="1"/>
      <c r="M269" s="1"/>
      <c r="N269" s="1"/>
      <c r="O269" s="1"/>
      <c r="P269" s="1"/>
      <c r="Q269" s="1"/>
      <c r="R269" s="1"/>
      <c r="S269" s="1"/>
      <c r="T269" s="1"/>
      <c r="U269" s="1"/>
      <c r="V269" s="1"/>
      <c r="W269" s="1"/>
      <c r="X269" s="1"/>
      <c r="Y269" s="1"/>
      <c r="Z269" s="1"/>
    </row>
    <row r="270" spans="1:26" ht="63">
      <c r="A270" s="413" t="s">
        <v>837</v>
      </c>
      <c r="B270" s="437" t="s">
        <v>838</v>
      </c>
      <c r="C270" s="489" t="s">
        <v>839</v>
      </c>
      <c r="D270" s="446">
        <v>0</v>
      </c>
      <c r="E270" s="490" t="s">
        <v>780</v>
      </c>
      <c r="F270" s="489" t="s">
        <v>840</v>
      </c>
      <c r="G270" s="441"/>
      <c r="H270" s="110"/>
      <c r="I270" s="110"/>
      <c r="J270" s="424"/>
      <c r="K270" s="1"/>
      <c r="L270" s="1"/>
      <c r="M270" s="1"/>
      <c r="N270" s="1"/>
      <c r="O270" s="1"/>
      <c r="P270" s="1"/>
      <c r="Q270" s="1"/>
      <c r="R270" s="1"/>
      <c r="S270" s="1"/>
      <c r="T270" s="1"/>
      <c r="U270" s="1"/>
      <c r="V270" s="1"/>
      <c r="W270" s="1"/>
      <c r="X270" s="1"/>
      <c r="Y270" s="1"/>
      <c r="Z270" s="1"/>
    </row>
    <row r="271" spans="1:26" ht="30">
      <c r="A271" s="413"/>
      <c r="B271" s="437"/>
      <c r="C271" s="489" t="s">
        <v>841</v>
      </c>
      <c r="D271" s="446">
        <v>0</v>
      </c>
      <c r="E271" s="490" t="s">
        <v>350</v>
      </c>
      <c r="F271" s="440"/>
      <c r="G271" s="441"/>
      <c r="H271" s="110"/>
      <c r="I271" s="110"/>
      <c r="J271" s="424"/>
      <c r="K271" s="1"/>
      <c r="L271" s="1"/>
      <c r="M271" s="1"/>
      <c r="N271" s="1"/>
      <c r="O271" s="1"/>
      <c r="P271" s="1"/>
      <c r="Q271" s="1"/>
      <c r="R271" s="1"/>
      <c r="S271" s="1"/>
      <c r="T271" s="1"/>
      <c r="U271" s="1"/>
      <c r="V271" s="1"/>
      <c r="W271" s="1"/>
      <c r="X271" s="1"/>
      <c r="Y271" s="1"/>
      <c r="Z271" s="1"/>
    </row>
    <row r="272" spans="1:26" ht="78.75">
      <c r="A272" s="413" t="s">
        <v>842</v>
      </c>
      <c r="B272" s="437" t="s">
        <v>843</v>
      </c>
      <c r="C272" s="342" t="s">
        <v>3049</v>
      </c>
      <c r="D272" s="446">
        <v>0</v>
      </c>
      <c r="E272" s="490" t="s">
        <v>183</v>
      </c>
      <c r="F272" s="441"/>
      <c r="G272" s="441"/>
      <c r="H272" s="110"/>
      <c r="I272" s="110"/>
      <c r="J272" s="424"/>
      <c r="K272" s="1"/>
      <c r="L272" s="1"/>
      <c r="M272" s="1"/>
      <c r="N272" s="1"/>
      <c r="O272" s="1"/>
      <c r="P272" s="1"/>
      <c r="Q272" s="1"/>
      <c r="R272" s="1"/>
      <c r="S272" s="1"/>
      <c r="T272" s="1"/>
      <c r="U272" s="1"/>
      <c r="V272" s="1"/>
      <c r="W272" s="1"/>
      <c r="X272" s="1"/>
      <c r="Y272" s="1"/>
      <c r="Z272" s="1"/>
    </row>
    <row r="273" spans="1:26" ht="15.75">
      <c r="A273" s="645"/>
      <c r="B273" s="437"/>
      <c r="C273" s="342"/>
      <c r="D273" s="443"/>
      <c r="E273" s="497"/>
      <c r="F273" s="342"/>
      <c r="G273" s="441"/>
      <c r="H273" s="110"/>
      <c r="I273" s="110"/>
      <c r="J273" s="424"/>
      <c r="K273" s="1"/>
      <c r="L273" s="1"/>
      <c r="M273" s="1"/>
      <c r="N273" s="1"/>
      <c r="O273" s="1"/>
      <c r="P273" s="1"/>
      <c r="Q273" s="1"/>
      <c r="R273" s="1"/>
      <c r="S273" s="1"/>
      <c r="T273" s="1"/>
      <c r="U273" s="1"/>
      <c r="V273" s="1"/>
      <c r="W273" s="1"/>
      <c r="X273" s="1"/>
      <c r="Y273" s="1"/>
      <c r="Z273" s="1"/>
    </row>
    <row r="274" spans="1:26" ht="39.75" customHeight="1">
      <c r="A274" s="646" t="s">
        <v>845</v>
      </c>
      <c r="B274" s="1314" t="s">
        <v>846</v>
      </c>
      <c r="C274" s="1049"/>
      <c r="D274" s="1049"/>
      <c r="E274" s="1049"/>
      <c r="F274" s="1049"/>
      <c r="G274" s="1049"/>
      <c r="H274" s="110">
        <f>SUM(D275)</f>
        <v>0</v>
      </c>
      <c r="I274" s="110">
        <f>COUNT(D275)*2</f>
        <v>2</v>
      </c>
      <c r="J274" s="424"/>
      <c r="K274" s="1"/>
      <c r="L274" s="1"/>
      <c r="M274" s="1"/>
      <c r="N274" s="1"/>
      <c r="O274" s="1"/>
      <c r="P274" s="1"/>
      <c r="Q274" s="1"/>
      <c r="R274" s="1"/>
      <c r="S274" s="1"/>
      <c r="T274" s="1"/>
      <c r="U274" s="1"/>
      <c r="V274" s="1"/>
      <c r="W274" s="1"/>
      <c r="X274" s="1"/>
      <c r="Y274" s="1"/>
      <c r="Z274" s="1"/>
    </row>
    <row r="275" spans="1:26" ht="90">
      <c r="A275" s="413" t="s">
        <v>852</v>
      </c>
      <c r="B275" s="569" t="s">
        <v>853</v>
      </c>
      <c r="C275" s="342" t="s">
        <v>856</v>
      </c>
      <c r="D275" s="446">
        <v>0</v>
      </c>
      <c r="E275" s="490" t="s">
        <v>137</v>
      </c>
      <c r="F275" s="308" t="s">
        <v>1041</v>
      </c>
      <c r="G275" s="441"/>
      <c r="H275" s="110"/>
      <c r="I275" s="110"/>
      <c r="J275" s="424"/>
      <c r="K275" s="1"/>
      <c r="L275" s="1"/>
      <c r="M275" s="1"/>
      <c r="N275" s="1"/>
      <c r="O275" s="1"/>
      <c r="P275" s="1"/>
      <c r="Q275" s="1"/>
      <c r="R275" s="1"/>
      <c r="S275" s="1"/>
      <c r="T275" s="1"/>
      <c r="U275" s="1"/>
      <c r="V275" s="1"/>
      <c r="W275" s="1"/>
      <c r="X275" s="1"/>
      <c r="Y275" s="1"/>
      <c r="Z275" s="1"/>
    </row>
    <row r="276" spans="1:26" ht="45" hidden="1">
      <c r="A276" s="583" t="s">
        <v>858</v>
      </c>
      <c r="B276" s="569" t="s">
        <v>859</v>
      </c>
      <c r="C276" s="308"/>
      <c r="D276" s="439"/>
      <c r="E276" s="490"/>
      <c r="F276" s="441"/>
      <c r="G276" s="441"/>
      <c r="H276" s="110"/>
      <c r="I276" s="110"/>
      <c r="J276" s="424"/>
      <c r="K276" s="1"/>
      <c r="L276" s="1"/>
      <c r="M276" s="1"/>
      <c r="N276" s="1"/>
      <c r="O276" s="1"/>
      <c r="P276" s="1"/>
      <c r="Q276" s="1"/>
      <c r="R276" s="1"/>
      <c r="S276" s="1"/>
      <c r="T276" s="1"/>
      <c r="U276" s="1"/>
      <c r="V276" s="1"/>
      <c r="W276" s="1"/>
      <c r="X276" s="1"/>
      <c r="Y276" s="1"/>
      <c r="Z276" s="1"/>
    </row>
    <row r="277" spans="1:26" ht="21">
      <c r="A277" s="641"/>
      <c r="B277" s="1308" t="s">
        <v>861</v>
      </c>
      <c r="C277" s="1049"/>
      <c r="D277" s="1049"/>
      <c r="E277" s="1049"/>
      <c r="F277" s="1049"/>
      <c r="G277" s="1049"/>
      <c r="H277" s="110">
        <f>H278+H287+H293+H312+H330+H337+H417</f>
        <v>0</v>
      </c>
      <c r="I277" s="110">
        <f>I278+I287+I293+I312+I330+I337+I417</f>
        <v>58</v>
      </c>
      <c r="J277" s="424"/>
      <c r="K277" s="1"/>
      <c r="L277" s="1"/>
      <c r="M277" s="1"/>
      <c r="N277" s="1"/>
      <c r="O277" s="1"/>
      <c r="P277" s="1"/>
      <c r="Q277" s="1"/>
      <c r="R277" s="1"/>
      <c r="S277" s="1"/>
      <c r="T277" s="1"/>
      <c r="U277" s="1"/>
      <c r="V277" s="1"/>
      <c r="W277" s="1"/>
      <c r="X277" s="1"/>
      <c r="Y277" s="1"/>
      <c r="Z277" s="1"/>
    </row>
    <row r="278" spans="1:26" ht="39.75" customHeight="1">
      <c r="A278" s="646" t="s">
        <v>867</v>
      </c>
      <c r="B278" s="1311" t="s">
        <v>868</v>
      </c>
      <c r="C278" s="1049"/>
      <c r="D278" s="1049"/>
      <c r="E278" s="1049"/>
      <c r="F278" s="1049"/>
      <c r="G278" s="1049"/>
      <c r="H278" s="110">
        <f>SUM(D279:D280)</f>
        <v>0</v>
      </c>
      <c r="I278" s="110">
        <f>COUNT(D279:D280)*2</f>
        <v>4</v>
      </c>
      <c r="J278" s="424"/>
      <c r="K278" s="1"/>
      <c r="L278" s="1"/>
      <c r="M278" s="1"/>
      <c r="N278" s="1"/>
      <c r="O278" s="1"/>
      <c r="P278" s="1"/>
      <c r="Q278" s="1"/>
      <c r="R278" s="1"/>
      <c r="S278" s="1"/>
      <c r="T278" s="1"/>
      <c r="U278" s="1"/>
      <c r="V278" s="1"/>
      <c r="W278" s="1"/>
      <c r="X278" s="1"/>
      <c r="Y278" s="1"/>
      <c r="Z278" s="1"/>
    </row>
    <row r="279" spans="1:26" ht="47.25">
      <c r="A279" s="413" t="s">
        <v>869</v>
      </c>
      <c r="B279" s="484" t="s">
        <v>870</v>
      </c>
      <c r="C279" s="489" t="s">
        <v>3054</v>
      </c>
      <c r="D279" s="446">
        <v>0</v>
      </c>
      <c r="E279" s="490" t="s">
        <v>667</v>
      </c>
      <c r="F279" s="441"/>
      <c r="G279" s="441"/>
      <c r="H279" s="110"/>
      <c r="I279" s="110"/>
      <c r="J279" s="424"/>
      <c r="K279" s="1"/>
      <c r="L279" s="1"/>
      <c r="M279" s="1"/>
      <c r="N279" s="1"/>
      <c r="O279" s="1"/>
      <c r="P279" s="1"/>
      <c r="Q279" s="1"/>
      <c r="R279" s="1"/>
      <c r="S279" s="1"/>
      <c r="T279" s="1"/>
      <c r="U279" s="1"/>
      <c r="V279" s="1"/>
      <c r="W279" s="1"/>
      <c r="X279" s="1"/>
      <c r="Y279" s="1"/>
      <c r="Z279" s="1"/>
    </row>
    <row r="280" spans="1:26" ht="60">
      <c r="A280" s="645"/>
      <c r="B280" s="484"/>
      <c r="C280" s="489" t="s">
        <v>3055</v>
      </c>
      <c r="D280" s="488">
        <v>0</v>
      </c>
      <c r="E280" s="490" t="s">
        <v>667</v>
      </c>
      <c r="F280" s="489" t="s">
        <v>2122</v>
      </c>
      <c r="G280" s="441"/>
      <c r="H280" s="110"/>
      <c r="I280" s="110"/>
      <c r="J280" s="424"/>
      <c r="K280" s="1"/>
      <c r="L280" s="1"/>
      <c r="M280" s="1"/>
      <c r="N280" s="1"/>
      <c r="O280" s="1"/>
      <c r="P280" s="1"/>
      <c r="Q280" s="1"/>
      <c r="R280" s="1"/>
      <c r="S280" s="1"/>
      <c r="T280" s="1"/>
      <c r="U280" s="1"/>
      <c r="V280" s="1"/>
      <c r="W280" s="1"/>
      <c r="X280" s="1"/>
      <c r="Y280" s="1"/>
      <c r="Z280" s="1"/>
    </row>
    <row r="281" spans="1:26" ht="47.25" hidden="1">
      <c r="A281" s="583" t="s">
        <v>876</v>
      </c>
      <c r="B281" s="484" t="s">
        <v>877</v>
      </c>
      <c r="C281" s="437"/>
      <c r="D281" s="439"/>
      <c r="E281" s="490"/>
      <c r="F281" s="441"/>
      <c r="G281" s="441"/>
      <c r="H281" s="110"/>
      <c r="I281" s="110"/>
      <c r="J281" s="424"/>
      <c r="K281" s="1"/>
      <c r="L281" s="1"/>
      <c r="M281" s="1"/>
      <c r="N281" s="1"/>
      <c r="O281" s="1"/>
      <c r="P281" s="1"/>
      <c r="Q281" s="1"/>
      <c r="R281" s="1"/>
      <c r="S281" s="1"/>
      <c r="T281" s="1"/>
      <c r="U281" s="1"/>
      <c r="V281" s="1"/>
      <c r="W281" s="1"/>
      <c r="X281" s="1"/>
      <c r="Y281" s="1"/>
      <c r="Z281" s="1"/>
    </row>
    <row r="282" spans="1:26" ht="47.25" hidden="1">
      <c r="A282" s="583" t="s">
        <v>886</v>
      </c>
      <c r="B282" s="484" t="s">
        <v>887</v>
      </c>
      <c r="C282" s="441"/>
      <c r="D282" s="439"/>
      <c r="E282" s="490"/>
      <c r="F282" s="441"/>
      <c r="G282" s="441"/>
      <c r="H282" s="110"/>
      <c r="I282" s="110"/>
      <c r="J282" s="424"/>
      <c r="K282" s="1"/>
      <c r="L282" s="1"/>
      <c r="M282" s="1"/>
      <c r="N282" s="1"/>
      <c r="O282" s="1"/>
      <c r="P282" s="1"/>
      <c r="Q282" s="1"/>
      <c r="R282" s="1"/>
      <c r="S282" s="1"/>
      <c r="T282" s="1"/>
      <c r="U282" s="1"/>
      <c r="V282" s="1"/>
      <c r="W282" s="1"/>
      <c r="X282" s="1"/>
      <c r="Y282" s="1"/>
      <c r="Z282" s="1"/>
    </row>
    <row r="283" spans="1:26" ht="63" hidden="1">
      <c r="A283" s="583" t="s">
        <v>890</v>
      </c>
      <c r="B283" s="484" t="s">
        <v>891</v>
      </c>
      <c r="C283" s="441"/>
      <c r="D283" s="439"/>
      <c r="E283" s="490"/>
      <c r="F283" s="441"/>
      <c r="G283" s="441"/>
      <c r="H283" s="110"/>
      <c r="I283" s="110"/>
      <c r="J283" s="424"/>
      <c r="K283" s="1"/>
      <c r="L283" s="1"/>
      <c r="M283" s="1"/>
      <c r="N283" s="1"/>
      <c r="O283" s="1"/>
      <c r="P283" s="1"/>
      <c r="Q283" s="1"/>
      <c r="R283" s="1"/>
      <c r="S283" s="1"/>
      <c r="T283" s="1"/>
      <c r="U283" s="1"/>
      <c r="V283" s="1"/>
      <c r="W283" s="1"/>
      <c r="X283" s="1"/>
      <c r="Y283" s="1"/>
      <c r="Z283" s="1"/>
    </row>
    <row r="284" spans="1:26" ht="39.75" hidden="1" customHeight="1">
      <c r="A284" s="642" t="s">
        <v>892</v>
      </c>
      <c r="B284" s="1310" t="s">
        <v>893</v>
      </c>
      <c r="C284" s="1049"/>
      <c r="D284" s="1049"/>
      <c r="E284" s="1049"/>
      <c r="F284" s="1049"/>
      <c r="G284" s="1049"/>
      <c r="H284" s="110"/>
      <c r="I284" s="110"/>
      <c r="J284" s="424"/>
      <c r="K284" s="1"/>
      <c r="L284" s="1"/>
      <c r="M284" s="1"/>
      <c r="N284" s="1"/>
      <c r="O284" s="1"/>
      <c r="P284" s="1"/>
      <c r="Q284" s="1"/>
      <c r="R284" s="1"/>
      <c r="S284" s="1"/>
      <c r="T284" s="1"/>
      <c r="U284" s="1"/>
      <c r="V284" s="1"/>
      <c r="W284" s="1"/>
      <c r="X284" s="1"/>
      <c r="Y284" s="1"/>
      <c r="Z284" s="1"/>
    </row>
    <row r="285" spans="1:26" ht="47.25" hidden="1">
      <c r="A285" s="583" t="s">
        <v>895</v>
      </c>
      <c r="B285" s="437" t="s">
        <v>896</v>
      </c>
      <c r="C285" s="441"/>
      <c r="D285" s="439"/>
      <c r="E285" s="490"/>
      <c r="F285" s="441"/>
      <c r="G285" s="441"/>
      <c r="H285" s="110"/>
      <c r="I285" s="110"/>
      <c r="J285" s="424"/>
      <c r="K285" s="1"/>
      <c r="L285" s="1"/>
      <c r="M285" s="1"/>
      <c r="N285" s="1"/>
      <c r="O285" s="1"/>
      <c r="P285" s="1"/>
      <c r="Q285" s="1"/>
      <c r="R285" s="1"/>
      <c r="S285" s="1"/>
      <c r="T285" s="1"/>
      <c r="U285" s="1"/>
      <c r="V285" s="1"/>
      <c r="W285" s="1"/>
      <c r="X285" s="1"/>
      <c r="Y285" s="1"/>
      <c r="Z285" s="1"/>
    </row>
    <row r="286" spans="1:26" ht="47.25" hidden="1">
      <c r="A286" s="583" t="s">
        <v>898</v>
      </c>
      <c r="B286" s="437" t="s">
        <v>899</v>
      </c>
      <c r="C286" s="441"/>
      <c r="D286" s="439"/>
      <c r="E286" s="490"/>
      <c r="F286" s="441"/>
      <c r="G286" s="441"/>
      <c r="H286" s="110"/>
      <c r="I286" s="110"/>
      <c r="J286" s="424"/>
      <c r="K286" s="1"/>
      <c r="L286" s="1"/>
      <c r="M286" s="1"/>
      <c r="N286" s="1"/>
      <c r="O286" s="1"/>
      <c r="P286" s="1"/>
      <c r="Q286" s="1"/>
      <c r="R286" s="1"/>
      <c r="S286" s="1"/>
      <c r="T286" s="1"/>
      <c r="U286" s="1"/>
      <c r="V286" s="1"/>
      <c r="W286" s="1"/>
      <c r="X286" s="1"/>
      <c r="Y286" s="1"/>
      <c r="Z286" s="1"/>
    </row>
    <row r="287" spans="1:26" ht="39.75" customHeight="1">
      <c r="A287" s="646" t="s">
        <v>901</v>
      </c>
      <c r="B287" s="1310" t="s">
        <v>902</v>
      </c>
      <c r="C287" s="1049"/>
      <c r="D287" s="1049"/>
      <c r="E287" s="1049"/>
      <c r="F287" s="1049"/>
      <c r="G287" s="1049"/>
      <c r="H287" s="110">
        <f>SUM(D289:D290)</f>
        <v>0</v>
      </c>
      <c r="I287" s="110">
        <f>COUNT(D289:D290)*2</f>
        <v>4</v>
      </c>
      <c r="J287" s="424"/>
      <c r="K287" s="1"/>
      <c r="L287" s="1"/>
      <c r="M287" s="1"/>
      <c r="N287" s="1"/>
      <c r="O287" s="1"/>
      <c r="P287" s="1"/>
      <c r="Q287" s="1"/>
      <c r="R287" s="1"/>
      <c r="S287" s="1"/>
      <c r="T287" s="1"/>
      <c r="U287" s="1"/>
      <c r="V287" s="1"/>
      <c r="W287" s="1"/>
      <c r="X287" s="1"/>
      <c r="Y287" s="1"/>
      <c r="Z287" s="1"/>
    </row>
    <row r="288" spans="1:26" ht="63" hidden="1">
      <c r="A288" s="583" t="s">
        <v>906</v>
      </c>
      <c r="B288" s="437" t="s">
        <v>907</v>
      </c>
      <c r="C288" s="437"/>
      <c r="D288" s="439"/>
      <c r="E288" s="490"/>
      <c r="F288" s="441"/>
      <c r="G288" s="441"/>
      <c r="H288" s="110"/>
      <c r="I288" s="110"/>
      <c r="J288" s="424"/>
      <c r="K288" s="1"/>
      <c r="L288" s="1"/>
      <c r="M288" s="1"/>
      <c r="N288" s="1"/>
      <c r="O288" s="1"/>
      <c r="P288" s="1"/>
      <c r="Q288" s="1"/>
      <c r="R288" s="1"/>
      <c r="S288" s="1"/>
      <c r="T288" s="1"/>
      <c r="U288" s="1"/>
      <c r="V288" s="1"/>
      <c r="W288" s="1"/>
      <c r="X288" s="1"/>
      <c r="Y288" s="1"/>
      <c r="Z288" s="1"/>
    </row>
    <row r="289" spans="1:26" ht="90">
      <c r="A289" s="413" t="s">
        <v>910</v>
      </c>
      <c r="B289" s="308" t="s">
        <v>911</v>
      </c>
      <c r="C289" s="308" t="s">
        <v>3063</v>
      </c>
      <c r="D289" s="446">
        <v>0</v>
      </c>
      <c r="E289" s="490" t="s">
        <v>780</v>
      </c>
      <c r="F289" s="441"/>
      <c r="G289" s="441"/>
      <c r="H289" s="110"/>
      <c r="I289" s="110"/>
      <c r="J289" s="424"/>
      <c r="K289" s="1"/>
      <c r="L289" s="1"/>
      <c r="M289" s="1"/>
      <c r="N289" s="1"/>
      <c r="O289" s="1"/>
      <c r="P289" s="1"/>
      <c r="Q289" s="1"/>
      <c r="R289" s="1"/>
      <c r="S289" s="1"/>
      <c r="T289" s="1"/>
      <c r="U289" s="1"/>
      <c r="V289" s="1"/>
      <c r="W289" s="1"/>
      <c r="X289" s="1"/>
      <c r="Y289" s="1"/>
      <c r="Z289" s="1"/>
    </row>
    <row r="290" spans="1:26" ht="45">
      <c r="A290" s="645"/>
      <c r="B290" s="437"/>
      <c r="C290" s="308" t="s">
        <v>3065</v>
      </c>
      <c r="D290" s="446">
        <v>0</v>
      </c>
      <c r="E290" s="490" t="s">
        <v>780</v>
      </c>
      <c r="F290" s="308" t="s">
        <v>3066</v>
      </c>
      <c r="G290" s="441"/>
      <c r="H290" s="110"/>
      <c r="I290" s="110"/>
      <c r="J290" s="424"/>
      <c r="K290" s="1"/>
      <c r="L290" s="1"/>
      <c r="M290" s="1"/>
      <c r="N290" s="1"/>
      <c r="O290" s="1"/>
      <c r="P290" s="1"/>
      <c r="Q290" s="1"/>
      <c r="R290" s="1"/>
      <c r="S290" s="1"/>
      <c r="T290" s="1"/>
      <c r="U290" s="1"/>
      <c r="V290" s="1"/>
      <c r="W290" s="1"/>
      <c r="X290" s="1"/>
      <c r="Y290" s="1"/>
      <c r="Z290" s="1"/>
    </row>
    <row r="291" spans="1:26" ht="31.5" hidden="1">
      <c r="A291" s="583" t="s">
        <v>922</v>
      </c>
      <c r="B291" s="437" t="s">
        <v>923</v>
      </c>
      <c r="C291" s="441"/>
      <c r="D291" s="439"/>
      <c r="E291" s="490"/>
      <c r="F291" s="441"/>
      <c r="G291" s="441"/>
      <c r="H291" s="110"/>
      <c r="I291" s="110"/>
      <c r="J291" s="424"/>
      <c r="K291" s="1"/>
      <c r="L291" s="1"/>
      <c r="M291" s="1"/>
      <c r="N291" s="1"/>
      <c r="O291" s="1"/>
      <c r="P291" s="1"/>
      <c r="Q291" s="1"/>
      <c r="R291" s="1"/>
      <c r="S291" s="1"/>
      <c r="T291" s="1"/>
      <c r="U291" s="1"/>
      <c r="V291" s="1"/>
      <c r="W291" s="1"/>
      <c r="X291" s="1"/>
      <c r="Y291" s="1"/>
      <c r="Z291" s="1"/>
    </row>
    <row r="292" spans="1:26" ht="47.25" hidden="1">
      <c r="A292" s="583" t="s">
        <v>924</v>
      </c>
      <c r="B292" s="437" t="s">
        <v>925</v>
      </c>
      <c r="C292" s="441"/>
      <c r="D292" s="439"/>
      <c r="E292" s="490"/>
      <c r="F292" s="441"/>
      <c r="G292" s="441"/>
      <c r="H292" s="110"/>
      <c r="I292" s="110"/>
      <c r="J292" s="424"/>
      <c r="K292" s="1"/>
      <c r="L292" s="1"/>
      <c r="M292" s="1"/>
      <c r="N292" s="1"/>
      <c r="O292" s="1"/>
      <c r="P292" s="1"/>
      <c r="Q292" s="1"/>
      <c r="R292" s="1"/>
      <c r="S292" s="1"/>
      <c r="T292" s="1"/>
      <c r="U292" s="1"/>
      <c r="V292" s="1"/>
      <c r="W292" s="1"/>
      <c r="X292" s="1"/>
      <c r="Y292" s="1"/>
      <c r="Z292" s="1"/>
    </row>
    <row r="293" spans="1:26" ht="39.75" customHeight="1">
      <c r="A293" s="646" t="s">
        <v>927</v>
      </c>
      <c r="B293" s="1311" t="s">
        <v>928</v>
      </c>
      <c r="C293" s="1049"/>
      <c r="D293" s="1049"/>
      <c r="E293" s="1049"/>
      <c r="F293" s="1049"/>
      <c r="G293" s="1049"/>
      <c r="H293" s="110">
        <f>SUM(D296:D297)</f>
        <v>0</v>
      </c>
      <c r="I293" s="110">
        <f>COUNT(D296:D297)*2</f>
        <v>4</v>
      </c>
      <c r="J293" s="424"/>
      <c r="K293" s="1"/>
      <c r="L293" s="1"/>
      <c r="M293" s="1"/>
      <c r="N293" s="1"/>
      <c r="O293" s="1"/>
      <c r="P293" s="1"/>
      <c r="Q293" s="1"/>
      <c r="R293" s="1"/>
      <c r="S293" s="1"/>
      <c r="T293" s="1"/>
      <c r="U293" s="1"/>
      <c r="V293" s="1"/>
      <c r="W293" s="1"/>
      <c r="X293" s="1"/>
      <c r="Y293" s="1"/>
      <c r="Z293" s="1"/>
    </row>
    <row r="294" spans="1:26" ht="47.25" hidden="1">
      <c r="A294" s="583" t="s">
        <v>930</v>
      </c>
      <c r="B294" s="484" t="s">
        <v>931</v>
      </c>
      <c r="C294" s="441"/>
      <c r="D294" s="439"/>
      <c r="E294" s="490"/>
      <c r="F294" s="441"/>
      <c r="G294" s="441"/>
      <c r="H294" s="110"/>
      <c r="I294" s="110"/>
      <c r="J294" s="424"/>
      <c r="K294" s="1"/>
      <c r="L294" s="1"/>
      <c r="M294" s="1"/>
      <c r="N294" s="1"/>
      <c r="O294" s="1"/>
      <c r="P294" s="1"/>
      <c r="Q294" s="1"/>
      <c r="R294" s="1"/>
      <c r="S294" s="1"/>
      <c r="T294" s="1"/>
      <c r="U294" s="1"/>
      <c r="V294" s="1"/>
      <c r="W294" s="1"/>
      <c r="X294" s="1"/>
      <c r="Y294" s="1"/>
      <c r="Z294" s="1"/>
    </row>
    <row r="295" spans="1:26" ht="60" hidden="1">
      <c r="A295" s="583" t="s">
        <v>932</v>
      </c>
      <c r="B295" s="489" t="s">
        <v>933</v>
      </c>
      <c r="C295" s="441"/>
      <c r="D295" s="439"/>
      <c r="E295" s="490"/>
      <c r="F295" s="441"/>
      <c r="G295" s="441"/>
      <c r="H295" s="110"/>
      <c r="I295" s="110"/>
      <c r="J295" s="424"/>
      <c r="K295" s="1"/>
      <c r="L295" s="1"/>
      <c r="M295" s="1"/>
      <c r="N295" s="1"/>
      <c r="O295" s="1"/>
      <c r="P295" s="1"/>
      <c r="Q295" s="1"/>
      <c r="R295" s="1"/>
      <c r="S295" s="1"/>
      <c r="T295" s="1"/>
      <c r="U295" s="1"/>
      <c r="V295" s="1"/>
      <c r="W295" s="1"/>
      <c r="X295" s="1"/>
      <c r="Y295" s="1"/>
      <c r="Z295" s="1"/>
    </row>
    <row r="296" spans="1:26" ht="63">
      <c r="A296" s="413" t="s">
        <v>934</v>
      </c>
      <c r="B296" s="484" t="s">
        <v>935</v>
      </c>
      <c r="C296" s="308" t="s">
        <v>3069</v>
      </c>
      <c r="D296" s="446">
        <v>0</v>
      </c>
      <c r="E296" s="490" t="s">
        <v>780</v>
      </c>
      <c r="F296" s="441"/>
      <c r="G296" s="441"/>
      <c r="H296" s="110"/>
      <c r="I296" s="110"/>
      <c r="J296" s="424"/>
      <c r="K296" s="1"/>
      <c r="L296" s="1"/>
      <c r="M296" s="1"/>
      <c r="N296" s="1"/>
      <c r="O296" s="1"/>
      <c r="P296" s="1"/>
      <c r="Q296" s="1"/>
      <c r="R296" s="1"/>
      <c r="S296" s="1"/>
      <c r="T296" s="1"/>
      <c r="U296" s="1"/>
      <c r="V296" s="1"/>
      <c r="W296" s="1"/>
      <c r="X296" s="1"/>
      <c r="Y296" s="1"/>
      <c r="Z296" s="1"/>
    </row>
    <row r="297" spans="1:26" ht="30">
      <c r="A297" s="413"/>
      <c r="B297" s="484"/>
      <c r="C297" s="489" t="s">
        <v>3070</v>
      </c>
      <c r="D297" s="446">
        <v>0</v>
      </c>
      <c r="E297" s="490" t="s">
        <v>667</v>
      </c>
      <c r="F297" s="441"/>
      <c r="G297" s="441"/>
      <c r="H297" s="110"/>
      <c r="I297" s="110"/>
      <c r="J297" s="424"/>
      <c r="K297" s="1"/>
      <c r="L297" s="1"/>
      <c r="M297" s="1"/>
      <c r="N297" s="1"/>
      <c r="O297" s="1"/>
      <c r="P297" s="1"/>
      <c r="Q297" s="1"/>
      <c r="R297" s="1"/>
      <c r="S297" s="1"/>
      <c r="T297" s="1"/>
      <c r="U297" s="1"/>
      <c r="V297" s="1"/>
      <c r="W297" s="1"/>
      <c r="X297" s="1"/>
      <c r="Y297" s="1"/>
      <c r="Z297" s="1"/>
    </row>
    <row r="298" spans="1:26" ht="31.5" hidden="1">
      <c r="A298" s="583" t="s">
        <v>936</v>
      </c>
      <c r="B298" s="484" t="s">
        <v>937</v>
      </c>
      <c r="C298" s="441"/>
      <c r="D298" s="439"/>
      <c r="E298" s="490"/>
      <c r="F298" s="441"/>
      <c r="G298" s="441"/>
      <c r="H298" s="110"/>
      <c r="I298" s="110"/>
      <c r="J298" s="424"/>
      <c r="K298" s="1"/>
      <c r="L298" s="1"/>
      <c r="M298" s="1"/>
      <c r="N298" s="1"/>
      <c r="O298" s="1"/>
      <c r="P298" s="1"/>
      <c r="Q298" s="1"/>
      <c r="R298" s="1"/>
      <c r="S298" s="1"/>
      <c r="T298" s="1"/>
      <c r="U298" s="1"/>
      <c r="V298" s="1"/>
      <c r="W298" s="1"/>
      <c r="X298" s="1"/>
      <c r="Y298" s="1"/>
      <c r="Z298" s="1"/>
    </row>
    <row r="299" spans="1:26" ht="47.25" hidden="1">
      <c r="A299" s="583" t="s">
        <v>938</v>
      </c>
      <c r="B299" s="484" t="s">
        <v>939</v>
      </c>
      <c r="C299" s="441"/>
      <c r="D299" s="439"/>
      <c r="E299" s="490"/>
      <c r="F299" s="441"/>
      <c r="G299" s="441"/>
      <c r="H299" s="110"/>
      <c r="I299" s="110"/>
      <c r="J299" s="424"/>
      <c r="K299" s="1"/>
      <c r="L299" s="1"/>
      <c r="M299" s="1"/>
      <c r="N299" s="1"/>
      <c r="O299" s="1"/>
      <c r="P299" s="1"/>
      <c r="Q299" s="1"/>
      <c r="R299" s="1"/>
      <c r="S299" s="1"/>
      <c r="T299" s="1"/>
      <c r="U299" s="1"/>
      <c r="V299" s="1"/>
      <c r="W299" s="1"/>
      <c r="X299" s="1"/>
      <c r="Y299" s="1"/>
      <c r="Z299" s="1"/>
    </row>
    <row r="300" spans="1:26" ht="39.75" hidden="1" customHeight="1">
      <c r="A300" s="642" t="s">
        <v>940</v>
      </c>
      <c r="B300" s="1311" t="s">
        <v>941</v>
      </c>
      <c r="C300" s="1049"/>
      <c r="D300" s="1049"/>
      <c r="E300" s="1049"/>
      <c r="F300" s="1049"/>
      <c r="G300" s="1049"/>
      <c r="H300" s="110"/>
      <c r="I300" s="110"/>
      <c r="J300" s="424"/>
      <c r="K300" s="1"/>
      <c r="L300" s="1"/>
      <c r="M300" s="1"/>
      <c r="N300" s="1"/>
      <c r="O300" s="1"/>
      <c r="P300" s="1"/>
      <c r="Q300" s="1"/>
      <c r="R300" s="1"/>
      <c r="S300" s="1"/>
      <c r="T300" s="1"/>
      <c r="U300" s="1"/>
      <c r="V300" s="1"/>
      <c r="W300" s="1"/>
      <c r="X300" s="1"/>
      <c r="Y300" s="1"/>
      <c r="Z300" s="1"/>
    </row>
    <row r="301" spans="1:26" ht="45" hidden="1">
      <c r="A301" s="583" t="s">
        <v>943</v>
      </c>
      <c r="B301" s="489" t="s">
        <v>944</v>
      </c>
      <c r="C301" s="441"/>
      <c r="D301" s="439"/>
      <c r="E301" s="490"/>
      <c r="F301" s="441"/>
      <c r="G301" s="441"/>
      <c r="H301" s="110"/>
      <c r="I301" s="110"/>
      <c r="J301" s="424"/>
      <c r="K301" s="1"/>
      <c r="L301" s="1"/>
      <c r="M301" s="1"/>
      <c r="N301" s="1"/>
      <c r="O301" s="1"/>
      <c r="P301" s="1"/>
      <c r="Q301" s="1"/>
      <c r="R301" s="1"/>
      <c r="S301" s="1"/>
      <c r="T301" s="1"/>
      <c r="U301" s="1"/>
      <c r="V301" s="1"/>
      <c r="W301" s="1"/>
      <c r="X301" s="1"/>
      <c r="Y301" s="1"/>
      <c r="Z301" s="1"/>
    </row>
    <row r="302" spans="1:26" ht="45" hidden="1">
      <c r="A302" s="583" t="s">
        <v>945</v>
      </c>
      <c r="B302" s="489" t="s">
        <v>946</v>
      </c>
      <c r="C302" s="441"/>
      <c r="D302" s="439"/>
      <c r="E302" s="490"/>
      <c r="F302" s="441"/>
      <c r="G302" s="441"/>
      <c r="H302" s="110"/>
      <c r="I302" s="110"/>
      <c r="J302" s="424"/>
      <c r="K302" s="1"/>
      <c r="L302" s="1"/>
      <c r="M302" s="1"/>
      <c r="N302" s="1"/>
      <c r="O302" s="1"/>
      <c r="P302" s="1"/>
      <c r="Q302" s="1"/>
      <c r="R302" s="1"/>
      <c r="S302" s="1"/>
      <c r="T302" s="1"/>
      <c r="U302" s="1"/>
      <c r="V302" s="1"/>
      <c r="W302" s="1"/>
      <c r="X302" s="1"/>
      <c r="Y302" s="1"/>
      <c r="Z302" s="1"/>
    </row>
    <row r="303" spans="1:26" ht="39.75" hidden="1" customHeight="1">
      <c r="A303" s="583" t="s">
        <v>948</v>
      </c>
      <c r="B303" s="1310" t="s">
        <v>949</v>
      </c>
      <c r="C303" s="1049"/>
      <c r="D303" s="1049"/>
      <c r="E303" s="1049"/>
      <c r="F303" s="1049"/>
      <c r="G303" s="1049"/>
      <c r="H303" s="110"/>
      <c r="I303" s="110"/>
      <c r="J303" s="424"/>
      <c r="K303" s="1"/>
      <c r="L303" s="1"/>
      <c r="M303" s="1"/>
      <c r="N303" s="1"/>
      <c r="O303" s="1"/>
      <c r="P303" s="1"/>
      <c r="Q303" s="1"/>
      <c r="R303" s="1"/>
      <c r="S303" s="1"/>
      <c r="T303" s="1"/>
      <c r="U303" s="1"/>
      <c r="V303" s="1"/>
      <c r="W303" s="1"/>
      <c r="X303" s="1"/>
      <c r="Y303" s="1"/>
      <c r="Z303" s="1"/>
    </row>
    <row r="304" spans="1:26" ht="45" hidden="1">
      <c r="A304" s="583" t="s">
        <v>955</v>
      </c>
      <c r="B304" s="308" t="s">
        <v>956</v>
      </c>
      <c r="C304" s="308"/>
      <c r="D304" s="439"/>
      <c r="E304" s="490"/>
      <c r="F304" s="441"/>
      <c r="G304" s="441"/>
      <c r="H304" s="110"/>
      <c r="I304" s="110"/>
      <c r="J304" s="424"/>
      <c r="K304" s="1"/>
      <c r="L304" s="1"/>
      <c r="M304" s="1"/>
      <c r="N304" s="1"/>
      <c r="O304" s="1"/>
      <c r="P304" s="1"/>
      <c r="Q304" s="1"/>
      <c r="R304" s="1"/>
      <c r="S304" s="1"/>
      <c r="T304" s="1"/>
      <c r="U304" s="1"/>
      <c r="V304" s="1"/>
      <c r="W304" s="1"/>
      <c r="X304" s="1"/>
      <c r="Y304" s="1"/>
      <c r="Z304" s="1"/>
    </row>
    <row r="305" spans="1:26" ht="30" hidden="1">
      <c r="A305" s="583" t="s">
        <v>959</v>
      </c>
      <c r="B305" s="308" t="s">
        <v>960</v>
      </c>
      <c r="C305" s="308"/>
      <c r="D305" s="439"/>
      <c r="E305" s="490"/>
      <c r="F305" s="308"/>
      <c r="G305" s="441"/>
      <c r="H305" s="110"/>
      <c r="I305" s="110"/>
      <c r="J305" s="424"/>
      <c r="K305" s="1"/>
      <c r="L305" s="1"/>
      <c r="M305" s="1"/>
      <c r="N305" s="1"/>
      <c r="O305" s="1"/>
      <c r="P305" s="1"/>
      <c r="Q305" s="1"/>
      <c r="R305" s="1"/>
      <c r="S305" s="1"/>
      <c r="T305" s="1"/>
      <c r="U305" s="1"/>
      <c r="V305" s="1"/>
      <c r="W305" s="1"/>
      <c r="X305" s="1"/>
      <c r="Y305" s="1"/>
      <c r="Z305" s="1"/>
    </row>
    <row r="306" spans="1:26" ht="39.75" hidden="1" customHeight="1">
      <c r="A306" s="642" t="s">
        <v>965</v>
      </c>
      <c r="B306" s="1311" t="s">
        <v>966</v>
      </c>
      <c r="C306" s="1049"/>
      <c r="D306" s="1049"/>
      <c r="E306" s="1049"/>
      <c r="F306" s="1049"/>
      <c r="G306" s="1049"/>
      <c r="H306" s="110"/>
      <c r="I306" s="110"/>
      <c r="J306" s="424"/>
      <c r="K306" s="1"/>
      <c r="L306" s="1"/>
      <c r="M306" s="1"/>
      <c r="N306" s="1"/>
      <c r="O306" s="1"/>
      <c r="P306" s="1"/>
      <c r="Q306" s="1"/>
      <c r="R306" s="1"/>
      <c r="S306" s="1"/>
      <c r="T306" s="1"/>
      <c r="U306" s="1"/>
      <c r="V306" s="1"/>
      <c r="W306" s="1"/>
      <c r="X306" s="1"/>
      <c r="Y306" s="1"/>
      <c r="Z306" s="1"/>
    </row>
    <row r="307" spans="1:26" ht="63" hidden="1">
      <c r="A307" s="583" t="s">
        <v>967</v>
      </c>
      <c r="B307" s="484" t="s">
        <v>968</v>
      </c>
      <c r="C307" s="441"/>
      <c r="D307" s="439"/>
      <c r="E307" s="490"/>
      <c r="F307" s="441"/>
      <c r="G307" s="441"/>
      <c r="H307" s="110"/>
      <c r="I307" s="110"/>
      <c r="J307" s="424"/>
      <c r="K307" s="1"/>
      <c r="L307" s="1"/>
      <c r="M307" s="1"/>
      <c r="N307" s="1"/>
      <c r="O307" s="1"/>
      <c r="P307" s="1"/>
      <c r="Q307" s="1"/>
      <c r="R307" s="1"/>
      <c r="S307" s="1"/>
      <c r="T307" s="1"/>
      <c r="U307" s="1"/>
      <c r="V307" s="1"/>
      <c r="W307" s="1"/>
      <c r="X307" s="1"/>
      <c r="Y307" s="1"/>
      <c r="Z307" s="1"/>
    </row>
    <row r="308" spans="1:26" ht="47.25" hidden="1">
      <c r="A308" s="583" t="s">
        <v>969</v>
      </c>
      <c r="B308" s="484" t="s">
        <v>970</v>
      </c>
      <c r="C308" s="437"/>
      <c r="D308" s="439"/>
      <c r="E308" s="490"/>
      <c r="F308" s="441"/>
      <c r="G308" s="441"/>
      <c r="H308" s="110"/>
      <c r="I308" s="110"/>
      <c r="J308" s="424"/>
      <c r="K308" s="1"/>
      <c r="L308" s="1"/>
      <c r="M308" s="1"/>
      <c r="N308" s="1"/>
      <c r="O308" s="1"/>
      <c r="P308" s="1"/>
      <c r="Q308" s="1"/>
      <c r="R308" s="1"/>
      <c r="S308" s="1"/>
      <c r="T308" s="1"/>
      <c r="U308" s="1"/>
      <c r="V308" s="1"/>
      <c r="W308" s="1"/>
      <c r="X308" s="1"/>
      <c r="Y308" s="1"/>
      <c r="Z308" s="1"/>
    </row>
    <row r="309" spans="1:26" ht="47.25" hidden="1">
      <c r="A309" s="583" t="s">
        <v>974</v>
      </c>
      <c r="B309" s="484" t="s">
        <v>975</v>
      </c>
      <c r="C309" s="441"/>
      <c r="D309" s="439"/>
      <c r="E309" s="490"/>
      <c r="F309" s="441"/>
      <c r="G309" s="441"/>
      <c r="H309" s="110"/>
      <c r="I309" s="110"/>
      <c r="J309" s="424"/>
      <c r="K309" s="1"/>
      <c r="L309" s="1"/>
      <c r="M309" s="1"/>
      <c r="N309" s="1"/>
      <c r="O309" s="1"/>
      <c r="P309" s="1"/>
      <c r="Q309" s="1"/>
      <c r="R309" s="1"/>
      <c r="S309" s="1"/>
      <c r="T309" s="1"/>
      <c r="U309" s="1"/>
      <c r="V309" s="1"/>
      <c r="W309" s="1"/>
      <c r="X309" s="1"/>
      <c r="Y309" s="1"/>
      <c r="Z309" s="1"/>
    </row>
    <row r="310" spans="1:26" ht="47.25" hidden="1">
      <c r="A310" s="583" t="s">
        <v>983</v>
      </c>
      <c r="B310" s="484" t="s">
        <v>984</v>
      </c>
      <c r="C310" s="441"/>
      <c r="D310" s="439"/>
      <c r="E310" s="490"/>
      <c r="F310" s="441"/>
      <c r="G310" s="441"/>
      <c r="H310" s="110"/>
      <c r="I310" s="110"/>
      <c r="J310" s="424"/>
      <c r="K310" s="1"/>
      <c r="L310" s="1"/>
      <c r="M310" s="1"/>
      <c r="N310" s="1"/>
      <c r="O310" s="1"/>
      <c r="P310" s="1"/>
      <c r="Q310" s="1"/>
      <c r="R310" s="1"/>
      <c r="S310" s="1"/>
      <c r="T310" s="1"/>
      <c r="U310" s="1"/>
      <c r="V310" s="1"/>
      <c r="W310" s="1"/>
      <c r="X310" s="1"/>
      <c r="Y310" s="1"/>
      <c r="Z310" s="1"/>
    </row>
    <row r="311" spans="1:26" ht="31.5" hidden="1">
      <c r="A311" s="583" t="s">
        <v>987</v>
      </c>
      <c r="B311" s="484" t="s">
        <v>988</v>
      </c>
      <c r="C311" s="441"/>
      <c r="D311" s="439"/>
      <c r="E311" s="490"/>
      <c r="F311" s="441"/>
      <c r="G311" s="441"/>
      <c r="H311" s="110"/>
      <c r="I311" s="110"/>
      <c r="J311" s="424"/>
      <c r="K311" s="1"/>
      <c r="L311" s="1"/>
      <c r="M311" s="1"/>
      <c r="N311" s="1"/>
      <c r="O311" s="1"/>
      <c r="P311" s="1"/>
      <c r="Q311" s="1"/>
      <c r="R311" s="1"/>
      <c r="S311" s="1"/>
      <c r="T311" s="1"/>
      <c r="U311" s="1"/>
      <c r="V311" s="1"/>
      <c r="W311" s="1"/>
      <c r="X311" s="1"/>
      <c r="Y311" s="1"/>
      <c r="Z311" s="1"/>
    </row>
    <row r="312" spans="1:26" ht="39.75" customHeight="1">
      <c r="A312" s="646" t="s">
        <v>991</v>
      </c>
      <c r="B312" s="1310" t="s">
        <v>992</v>
      </c>
      <c r="C312" s="1049"/>
      <c r="D312" s="1049"/>
      <c r="E312" s="1049"/>
      <c r="F312" s="1049"/>
      <c r="G312" s="1049"/>
      <c r="H312" s="110">
        <f>SUM(D317:D320)</f>
        <v>0</v>
      </c>
      <c r="I312" s="110">
        <f>COUNT(D317:D320)*2</f>
        <v>8</v>
      </c>
      <c r="J312" s="424"/>
      <c r="K312" s="1"/>
      <c r="L312" s="1"/>
      <c r="M312" s="1"/>
      <c r="N312" s="1"/>
      <c r="O312" s="1"/>
      <c r="P312" s="1"/>
      <c r="Q312" s="1"/>
      <c r="R312" s="1"/>
      <c r="S312" s="1"/>
      <c r="T312" s="1"/>
      <c r="U312" s="1"/>
      <c r="V312" s="1"/>
      <c r="W312" s="1"/>
      <c r="X312" s="1"/>
      <c r="Y312" s="1"/>
      <c r="Z312" s="1"/>
    </row>
    <row r="313" spans="1:26" ht="63" hidden="1">
      <c r="A313" s="583" t="s">
        <v>996</v>
      </c>
      <c r="B313" s="484" t="s">
        <v>997</v>
      </c>
      <c r="C313" s="441"/>
      <c r="D313" s="439"/>
      <c r="E313" s="490"/>
      <c r="F313" s="441"/>
      <c r="G313" s="441"/>
      <c r="H313" s="110"/>
      <c r="I313" s="110"/>
      <c r="J313" s="424"/>
      <c r="K313" s="1"/>
      <c r="L313" s="1"/>
      <c r="M313" s="1"/>
      <c r="N313" s="1"/>
      <c r="O313" s="1"/>
      <c r="P313" s="1"/>
      <c r="Q313" s="1"/>
      <c r="R313" s="1"/>
      <c r="S313" s="1"/>
      <c r="T313" s="1"/>
      <c r="U313" s="1"/>
      <c r="V313" s="1"/>
      <c r="W313" s="1"/>
      <c r="X313" s="1"/>
      <c r="Y313" s="1"/>
      <c r="Z313" s="1"/>
    </row>
    <row r="314" spans="1:26" ht="63" hidden="1">
      <c r="A314" s="583" t="s">
        <v>999</v>
      </c>
      <c r="B314" s="484" t="s">
        <v>1000</v>
      </c>
      <c r="C314" s="441"/>
      <c r="D314" s="439"/>
      <c r="E314" s="490"/>
      <c r="F314" s="441"/>
      <c r="G314" s="441"/>
      <c r="H314" s="110"/>
      <c r="I314" s="110"/>
      <c r="J314" s="424"/>
      <c r="K314" s="1"/>
      <c r="L314" s="1"/>
      <c r="M314" s="1"/>
      <c r="N314" s="1"/>
      <c r="O314" s="1"/>
      <c r="P314" s="1"/>
      <c r="Q314" s="1"/>
      <c r="R314" s="1"/>
      <c r="S314" s="1"/>
      <c r="T314" s="1"/>
      <c r="U314" s="1"/>
      <c r="V314" s="1"/>
      <c r="W314" s="1"/>
      <c r="X314" s="1"/>
      <c r="Y314" s="1"/>
      <c r="Z314" s="1"/>
    </row>
    <row r="315" spans="1:26" ht="47.25" hidden="1">
      <c r="A315" s="583" t="s">
        <v>1002</v>
      </c>
      <c r="B315" s="484" t="s">
        <v>1003</v>
      </c>
      <c r="C315" s="441"/>
      <c r="D315" s="439"/>
      <c r="E315" s="490"/>
      <c r="F315" s="441"/>
      <c r="G315" s="441"/>
      <c r="H315" s="110"/>
      <c r="I315" s="110"/>
      <c r="J315" s="424"/>
      <c r="K315" s="1"/>
      <c r="L315" s="1"/>
      <c r="M315" s="1"/>
      <c r="N315" s="1"/>
      <c r="O315" s="1"/>
      <c r="P315" s="1"/>
      <c r="Q315" s="1"/>
      <c r="R315" s="1"/>
      <c r="S315" s="1"/>
      <c r="T315" s="1"/>
      <c r="U315" s="1"/>
      <c r="V315" s="1"/>
      <c r="W315" s="1"/>
      <c r="X315" s="1"/>
      <c r="Y315" s="1"/>
      <c r="Z315" s="1"/>
    </row>
    <row r="316" spans="1:26" ht="31.5" hidden="1">
      <c r="A316" s="583" t="s">
        <v>1004</v>
      </c>
      <c r="B316" s="496" t="s">
        <v>1005</v>
      </c>
      <c r="C316" s="441"/>
      <c r="D316" s="439"/>
      <c r="E316" s="490"/>
      <c r="F316" s="441"/>
      <c r="G316" s="441"/>
      <c r="H316" s="110"/>
      <c r="I316" s="110"/>
      <c r="J316" s="424"/>
      <c r="K316" s="1"/>
      <c r="L316" s="1"/>
      <c r="M316" s="1"/>
      <c r="N316" s="1"/>
      <c r="O316" s="1"/>
      <c r="P316" s="1"/>
      <c r="Q316" s="1"/>
      <c r="R316" s="1"/>
      <c r="S316" s="1"/>
      <c r="T316" s="1"/>
      <c r="U316" s="1"/>
      <c r="V316" s="1"/>
      <c r="W316" s="1"/>
      <c r="X316" s="1"/>
      <c r="Y316" s="1"/>
      <c r="Z316" s="1"/>
    </row>
    <row r="317" spans="1:26" ht="45">
      <c r="A317" s="413" t="s">
        <v>1007</v>
      </c>
      <c r="B317" s="484" t="s">
        <v>1008</v>
      </c>
      <c r="C317" s="342" t="s">
        <v>2264</v>
      </c>
      <c r="D317" s="446">
        <v>0</v>
      </c>
      <c r="E317" s="490" t="s">
        <v>225</v>
      </c>
      <c r="F317" s="308" t="s">
        <v>3083</v>
      </c>
      <c r="G317" s="441"/>
      <c r="H317" s="110"/>
      <c r="I317" s="110"/>
      <c r="J317" s="424"/>
      <c r="K317" s="1"/>
      <c r="L317" s="1"/>
      <c r="M317" s="1"/>
      <c r="N317" s="1"/>
      <c r="O317" s="1"/>
      <c r="P317" s="1"/>
      <c r="Q317" s="1"/>
      <c r="R317" s="1"/>
      <c r="S317" s="1"/>
      <c r="T317" s="1"/>
      <c r="U317" s="1"/>
      <c r="V317" s="1"/>
      <c r="W317" s="1"/>
      <c r="X317" s="1"/>
      <c r="Y317" s="1"/>
      <c r="Z317" s="1"/>
    </row>
    <row r="318" spans="1:26" ht="47.25">
      <c r="A318" s="413" t="s">
        <v>1010</v>
      </c>
      <c r="B318" s="484" t="s">
        <v>1011</v>
      </c>
      <c r="C318" s="308" t="s">
        <v>3084</v>
      </c>
      <c r="D318" s="446">
        <v>0</v>
      </c>
      <c r="E318" s="490" t="s">
        <v>667</v>
      </c>
      <c r="F318" s="441"/>
      <c r="G318" s="441"/>
      <c r="H318" s="110"/>
      <c r="I318" s="110"/>
      <c r="J318" s="424"/>
      <c r="K318" s="1"/>
      <c r="L318" s="1"/>
      <c r="M318" s="1"/>
      <c r="N318" s="1"/>
      <c r="O318" s="1"/>
      <c r="P318" s="1"/>
      <c r="Q318" s="1"/>
      <c r="R318" s="1"/>
      <c r="S318" s="1"/>
      <c r="T318" s="1"/>
      <c r="U318" s="1"/>
      <c r="V318" s="1"/>
      <c r="W318" s="1"/>
      <c r="X318" s="1"/>
      <c r="Y318" s="1"/>
      <c r="Z318" s="1"/>
    </row>
    <row r="319" spans="1:26" ht="45">
      <c r="A319" s="413"/>
      <c r="B319" s="484"/>
      <c r="C319" s="308" t="s">
        <v>3085</v>
      </c>
      <c r="D319" s="446">
        <v>0</v>
      </c>
      <c r="E319" s="490" t="s">
        <v>667</v>
      </c>
      <c r="F319" s="308" t="s">
        <v>3086</v>
      </c>
      <c r="G319" s="441"/>
      <c r="H319" s="110"/>
      <c r="I319" s="110"/>
      <c r="J319" s="424"/>
      <c r="K319" s="1"/>
      <c r="L319" s="1"/>
      <c r="M319" s="1"/>
      <c r="N319" s="1"/>
      <c r="O319" s="1"/>
      <c r="P319" s="1"/>
      <c r="Q319" s="1"/>
      <c r="R319" s="1"/>
      <c r="S319" s="1"/>
      <c r="T319" s="1"/>
      <c r="U319" s="1"/>
      <c r="V319" s="1"/>
      <c r="W319" s="1"/>
      <c r="X319" s="1"/>
      <c r="Y319" s="1"/>
      <c r="Z319" s="1"/>
    </row>
    <row r="320" spans="1:26" ht="47.25">
      <c r="A320" s="413" t="s">
        <v>1015</v>
      </c>
      <c r="B320" s="484" t="s">
        <v>1016</v>
      </c>
      <c r="C320" s="308" t="s">
        <v>3087</v>
      </c>
      <c r="D320" s="446">
        <v>0</v>
      </c>
      <c r="E320" s="490" t="s">
        <v>183</v>
      </c>
      <c r="F320" s="441"/>
      <c r="G320" s="441"/>
      <c r="H320" s="110"/>
      <c r="I320" s="110"/>
      <c r="J320" s="424"/>
      <c r="K320" s="1"/>
      <c r="L320" s="1"/>
      <c r="M320" s="1"/>
      <c r="N320" s="1"/>
      <c r="O320" s="1"/>
      <c r="P320" s="1"/>
      <c r="Q320" s="1"/>
      <c r="R320" s="1"/>
      <c r="S320" s="1"/>
      <c r="T320" s="1"/>
      <c r="U320" s="1"/>
      <c r="V320" s="1"/>
      <c r="W320" s="1"/>
      <c r="X320" s="1"/>
      <c r="Y320" s="1"/>
      <c r="Z320" s="1"/>
    </row>
    <row r="321" spans="1:26" ht="39.75" hidden="1" customHeight="1">
      <c r="A321" s="642" t="s">
        <v>1018</v>
      </c>
      <c r="B321" s="1311" t="s">
        <v>1019</v>
      </c>
      <c r="C321" s="1049"/>
      <c r="D321" s="1049"/>
      <c r="E321" s="1049"/>
      <c r="F321" s="1049"/>
      <c r="G321" s="1049"/>
      <c r="H321" s="110"/>
      <c r="I321" s="110"/>
      <c r="J321" s="424"/>
      <c r="K321" s="1"/>
      <c r="L321" s="1"/>
      <c r="M321" s="1"/>
      <c r="N321" s="1"/>
      <c r="O321" s="1"/>
      <c r="P321" s="1"/>
      <c r="Q321" s="1"/>
      <c r="R321" s="1"/>
      <c r="S321" s="1"/>
      <c r="T321" s="1"/>
      <c r="U321" s="1"/>
      <c r="V321" s="1"/>
      <c r="W321" s="1"/>
      <c r="X321" s="1"/>
      <c r="Y321" s="1"/>
      <c r="Z321" s="1"/>
    </row>
    <row r="322" spans="1:26" ht="31.5" hidden="1">
      <c r="A322" s="583" t="s">
        <v>1022</v>
      </c>
      <c r="B322" s="484" t="s">
        <v>1023</v>
      </c>
      <c r="C322" s="441"/>
      <c r="D322" s="439"/>
      <c r="E322" s="490"/>
      <c r="F322" s="441"/>
      <c r="G322" s="441"/>
      <c r="H322" s="110"/>
      <c r="I322" s="110"/>
      <c r="J322" s="424"/>
      <c r="K322" s="1"/>
      <c r="L322" s="1"/>
      <c r="M322" s="1"/>
      <c r="N322" s="1"/>
      <c r="O322" s="1"/>
      <c r="P322" s="1"/>
      <c r="Q322" s="1"/>
      <c r="R322" s="1"/>
      <c r="S322" s="1"/>
      <c r="T322" s="1"/>
      <c r="U322" s="1"/>
      <c r="V322" s="1"/>
      <c r="W322" s="1"/>
      <c r="X322" s="1"/>
      <c r="Y322" s="1"/>
      <c r="Z322" s="1"/>
    </row>
    <row r="323" spans="1:26" ht="47.25" hidden="1">
      <c r="A323" s="583" t="s">
        <v>1024</v>
      </c>
      <c r="B323" s="484" t="s">
        <v>1025</v>
      </c>
      <c r="C323" s="441"/>
      <c r="D323" s="439"/>
      <c r="E323" s="490"/>
      <c r="F323" s="441"/>
      <c r="G323" s="441"/>
      <c r="H323" s="110"/>
      <c r="I323" s="110"/>
      <c r="J323" s="424"/>
      <c r="K323" s="1"/>
      <c r="L323" s="1"/>
      <c r="M323" s="1"/>
      <c r="N323" s="1"/>
      <c r="O323" s="1"/>
      <c r="P323" s="1"/>
      <c r="Q323" s="1"/>
      <c r="R323" s="1"/>
      <c r="S323" s="1"/>
      <c r="T323" s="1"/>
      <c r="U323" s="1"/>
      <c r="V323" s="1"/>
      <c r="W323" s="1"/>
      <c r="X323" s="1"/>
      <c r="Y323" s="1"/>
      <c r="Z323" s="1"/>
    </row>
    <row r="324" spans="1:26" ht="63" hidden="1">
      <c r="A324" s="583" t="s">
        <v>1027</v>
      </c>
      <c r="B324" s="484" t="s">
        <v>1028</v>
      </c>
      <c r="C324" s="441"/>
      <c r="D324" s="439"/>
      <c r="E324" s="490"/>
      <c r="F324" s="441"/>
      <c r="G324" s="441"/>
      <c r="H324" s="110"/>
      <c r="I324" s="110"/>
      <c r="J324" s="424"/>
      <c r="K324" s="1"/>
      <c r="L324" s="1"/>
      <c r="M324" s="1"/>
      <c r="N324" s="1"/>
      <c r="O324" s="1"/>
      <c r="P324" s="1"/>
      <c r="Q324" s="1"/>
      <c r="R324" s="1"/>
      <c r="S324" s="1"/>
      <c r="T324" s="1"/>
      <c r="U324" s="1"/>
      <c r="V324" s="1"/>
      <c r="W324" s="1"/>
      <c r="X324" s="1"/>
      <c r="Y324" s="1"/>
      <c r="Z324" s="1"/>
    </row>
    <row r="325" spans="1:26" ht="78.75" hidden="1">
      <c r="A325" s="583" t="s">
        <v>1029</v>
      </c>
      <c r="B325" s="484" t="s">
        <v>1030</v>
      </c>
      <c r="C325" s="441"/>
      <c r="D325" s="439"/>
      <c r="E325" s="490"/>
      <c r="F325" s="441"/>
      <c r="G325" s="441"/>
      <c r="H325" s="110"/>
      <c r="I325" s="110"/>
      <c r="J325" s="424"/>
      <c r="K325" s="1"/>
      <c r="L325" s="1"/>
      <c r="M325" s="1"/>
      <c r="N325" s="1"/>
      <c r="O325" s="1"/>
      <c r="P325" s="1"/>
      <c r="Q325" s="1"/>
      <c r="R325" s="1"/>
      <c r="S325" s="1"/>
      <c r="T325" s="1"/>
      <c r="U325" s="1"/>
      <c r="V325" s="1"/>
      <c r="W325" s="1"/>
      <c r="X325" s="1"/>
      <c r="Y325" s="1"/>
      <c r="Z325" s="1"/>
    </row>
    <row r="326" spans="1:26" ht="39.75" hidden="1" customHeight="1">
      <c r="A326" s="642" t="s">
        <v>1031</v>
      </c>
      <c r="B326" s="1310" t="s">
        <v>1032</v>
      </c>
      <c r="C326" s="1049"/>
      <c r="D326" s="1049"/>
      <c r="E326" s="1049"/>
      <c r="F326" s="1049"/>
      <c r="G326" s="1049"/>
      <c r="H326" s="110"/>
      <c r="I326" s="110"/>
      <c r="J326" s="424"/>
      <c r="K326" s="1"/>
      <c r="L326" s="1"/>
      <c r="M326" s="1"/>
      <c r="N326" s="1"/>
      <c r="O326" s="1"/>
      <c r="P326" s="1"/>
      <c r="Q326" s="1"/>
      <c r="R326" s="1"/>
      <c r="S326" s="1"/>
      <c r="T326" s="1"/>
      <c r="U326" s="1"/>
      <c r="V326" s="1"/>
      <c r="W326" s="1"/>
      <c r="X326" s="1"/>
      <c r="Y326" s="1"/>
      <c r="Z326" s="1"/>
    </row>
    <row r="327" spans="1:26" ht="75" hidden="1">
      <c r="A327" s="583" t="s">
        <v>1033</v>
      </c>
      <c r="B327" s="308" t="s">
        <v>1034</v>
      </c>
      <c r="C327" s="441"/>
      <c r="D327" s="439"/>
      <c r="E327" s="490"/>
      <c r="F327" s="441"/>
      <c r="G327" s="441"/>
      <c r="H327" s="110"/>
      <c r="I327" s="110"/>
      <c r="J327" s="424"/>
      <c r="K327" s="1"/>
      <c r="L327" s="1"/>
      <c r="M327" s="1"/>
      <c r="N327" s="1"/>
      <c r="O327" s="1"/>
      <c r="P327" s="1"/>
      <c r="Q327" s="1"/>
      <c r="R327" s="1"/>
      <c r="S327" s="1"/>
      <c r="T327" s="1"/>
      <c r="U327" s="1"/>
      <c r="V327" s="1"/>
      <c r="W327" s="1"/>
      <c r="X327" s="1"/>
      <c r="Y327" s="1"/>
      <c r="Z327" s="1"/>
    </row>
    <row r="328" spans="1:26" ht="45" hidden="1">
      <c r="A328" s="583" t="s">
        <v>1035</v>
      </c>
      <c r="B328" s="308" t="s">
        <v>1036</v>
      </c>
      <c r="C328" s="441"/>
      <c r="D328" s="439"/>
      <c r="E328" s="490"/>
      <c r="F328" s="441"/>
      <c r="G328" s="441"/>
      <c r="H328" s="110"/>
      <c r="I328" s="110"/>
      <c r="J328" s="424"/>
      <c r="K328" s="1"/>
      <c r="L328" s="1"/>
      <c r="M328" s="1"/>
      <c r="N328" s="1"/>
      <c r="O328" s="1"/>
      <c r="P328" s="1"/>
      <c r="Q328" s="1"/>
      <c r="R328" s="1"/>
      <c r="S328" s="1"/>
      <c r="T328" s="1"/>
      <c r="U328" s="1"/>
      <c r="V328" s="1"/>
      <c r="W328" s="1"/>
      <c r="X328" s="1"/>
      <c r="Y328" s="1"/>
      <c r="Z328" s="1"/>
    </row>
    <row r="329" spans="1:26" ht="94.5" hidden="1">
      <c r="A329" s="583" t="s">
        <v>1037</v>
      </c>
      <c r="B329" s="437" t="s">
        <v>1401</v>
      </c>
      <c r="C329" s="441"/>
      <c r="D329" s="439"/>
      <c r="E329" s="490"/>
      <c r="F329" s="441"/>
      <c r="G329" s="441"/>
      <c r="H329" s="110"/>
      <c r="I329" s="110"/>
      <c r="J329" s="424"/>
      <c r="K329" s="1"/>
      <c r="L329" s="1"/>
      <c r="M329" s="1"/>
      <c r="N329" s="1"/>
      <c r="O329" s="1"/>
      <c r="P329" s="1"/>
      <c r="Q329" s="1"/>
      <c r="R329" s="1"/>
      <c r="S329" s="1"/>
      <c r="T329" s="1"/>
      <c r="U329" s="1"/>
      <c r="V329" s="1"/>
      <c r="W329" s="1"/>
      <c r="X329" s="1"/>
      <c r="Y329" s="1"/>
      <c r="Z329" s="1"/>
    </row>
    <row r="330" spans="1:26" ht="39.75" customHeight="1">
      <c r="A330" s="646" t="s">
        <v>1039</v>
      </c>
      <c r="B330" s="1311" t="s">
        <v>1040</v>
      </c>
      <c r="C330" s="1049"/>
      <c r="D330" s="1049"/>
      <c r="E330" s="1049"/>
      <c r="F330" s="1049"/>
      <c r="G330" s="1049"/>
      <c r="H330" s="110">
        <f>SUM(D333:D336)</f>
        <v>0</v>
      </c>
      <c r="I330" s="110">
        <f>COUNT(D333:D336)*2</f>
        <v>6</v>
      </c>
      <c r="J330" s="424"/>
      <c r="K330" s="1"/>
      <c r="L330" s="1"/>
      <c r="M330" s="1"/>
      <c r="N330" s="1"/>
      <c r="O330" s="1"/>
      <c r="P330" s="1"/>
      <c r="Q330" s="1"/>
      <c r="R330" s="1"/>
      <c r="S330" s="1"/>
      <c r="T330" s="1"/>
      <c r="U330" s="1"/>
      <c r="V330" s="1"/>
      <c r="W330" s="1"/>
      <c r="X330" s="1"/>
      <c r="Y330" s="1"/>
      <c r="Z330" s="1"/>
    </row>
    <row r="331" spans="1:26" ht="47.25" hidden="1">
      <c r="A331" s="583" t="s">
        <v>1042</v>
      </c>
      <c r="B331" s="484" t="s">
        <v>1043</v>
      </c>
      <c r="C331" s="441"/>
      <c r="D331" s="439"/>
      <c r="E331" s="490"/>
      <c r="F331" s="441"/>
      <c r="G331" s="441"/>
      <c r="H331" s="110"/>
      <c r="I331" s="110"/>
      <c r="J331" s="424"/>
      <c r="K331" s="1"/>
      <c r="L331" s="1"/>
      <c r="M331" s="1"/>
      <c r="N331" s="1"/>
      <c r="O331" s="1"/>
      <c r="P331" s="1"/>
      <c r="Q331" s="1"/>
      <c r="R331" s="1"/>
      <c r="S331" s="1"/>
      <c r="T331" s="1"/>
      <c r="U331" s="1"/>
      <c r="V331" s="1"/>
      <c r="W331" s="1"/>
      <c r="X331" s="1"/>
      <c r="Y331" s="1"/>
      <c r="Z331" s="1"/>
    </row>
    <row r="332" spans="1:26" ht="31.5" hidden="1">
      <c r="A332" s="583" t="s">
        <v>1044</v>
      </c>
      <c r="B332" s="484" t="s">
        <v>1045</v>
      </c>
      <c r="C332" s="441"/>
      <c r="D332" s="439"/>
      <c r="E332" s="490"/>
      <c r="F332" s="441"/>
      <c r="G332" s="441"/>
      <c r="H332" s="110"/>
      <c r="I332" s="110"/>
      <c r="J332" s="424"/>
      <c r="K332" s="1"/>
      <c r="L332" s="1"/>
      <c r="M332" s="1"/>
      <c r="N332" s="1"/>
      <c r="O332" s="1"/>
      <c r="P332" s="1"/>
      <c r="Q332" s="1"/>
      <c r="R332" s="1"/>
      <c r="S332" s="1"/>
      <c r="T332" s="1"/>
      <c r="U332" s="1"/>
      <c r="V332" s="1"/>
      <c r="W332" s="1"/>
      <c r="X332" s="1"/>
      <c r="Y332" s="1"/>
      <c r="Z332" s="1"/>
    </row>
    <row r="333" spans="1:26" ht="31.5">
      <c r="A333" s="413" t="s">
        <v>1046</v>
      </c>
      <c r="B333" s="484" t="s">
        <v>1047</v>
      </c>
      <c r="C333" s="489" t="s">
        <v>1048</v>
      </c>
      <c r="D333" s="446">
        <v>0</v>
      </c>
      <c r="E333" s="490" t="s">
        <v>137</v>
      </c>
      <c r="F333" s="441"/>
      <c r="G333" s="441"/>
      <c r="H333" s="110"/>
      <c r="I333" s="110"/>
      <c r="J333" s="424"/>
      <c r="K333" s="1"/>
      <c r="L333" s="1"/>
      <c r="M333" s="1"/>
      <c r="N333" s="1"/>
      <c r="O333" s="1"/>
      <c r="P333" s="1"/>
      <c r="Q333" s="1"/>
      <c r="R333" s="1"/>
      <c r="S333" s="1"/>
      <c r="T333" s="1"/>
      <c r="U333" s="1"/>
      <c r="V333" s="1"/>
      <c r="W333" s="1"/>
      <c r="X333" s="1"/>
      <c r="Y333" s="1"/>
      <c r="Z333" s="1"/>
    </row>
    <row r="334" spans="1:26" ht="30">
      <c r="A334" s="413"/>
      <c r="B334" s="484"/>
      <c r="C334" s="489" t="s">
        <v>1049</v>
      </c>
      <c r="D334" s="446">
        <v>0</v>
      </c>
      <c r="E334" s="490" t="s">
        <v>137</v>
      </c>
      <c r="F334" s="441"/>
      <c r="G334" s="441"/>
      <c r="H334" s="110"/>
      <c r="I334" s="110"/>
      <c r="J334" s="424"/>
      <c r="K334" s="1"/>
      <c r="L334" s="1"/>
      <c r="M334" s="1"/>
      <c r="N334" s="1"/>
      <c r="O334" s="1"/>
      <c r="P334" s="1"/>
      <c r="Q334" s="1"/>
      <c r="R334" s="1"/>
      <c r="S334" s="1"/>
      <c r="T334" s="1"/>
      <c r="U334" s="1"/>
      <c r="V334" s="1"/>
      <c r="W334" s="1"/>
      <c r="X334" s="1"/>
      <c r="Y334" s="1"/>
      <c r="Z334" s="1"/>
    </row>
    <row r="335" spans="1:26" ht="94.5" hidden="1">
      <c r="A335" s="583" t="s">
        <v>1050</v>
      </c>
      <c r="B335" s="496" t="s">
        <v>1051</v>
      </c>
      <c r="C335" s="441"/>
      <c r="D335" s="446"/>
      <c r="E335" s="490"/>
      <c r="F335" s="441"/>
      <c r="G335" s="441"/>
      <c r="H335" s="110"/>
      <c r="I335" s="110"/>
      <c r="J335" s="424"/>
      <c r="K335" s="1"/>
      <c r="L335" s="1"/>
      <c r="M335" s="1"/>
      <c r="N335" s="1"/>
      <c r="O335" s="1"/>
      <c r="P335" s="1"/>
      <c r="Q335" s="1"/>
      <c r="R335" s="1"/>
      <c r="S335" s="1"/>
      <c r="T335" s="1"/>
      <c r="U335" s="1"/>
      <c r="V335" s="1"/>
      <c r="W335" s="1"/>
      <c r="X335" s="1"/>
      <c r="Y335" s="1"/>
      <c r="Z335" s="1"/>
    </row>
    <row r="336" spans="1:26" ht="60">
      <c r="A336" s="413" t="s">
        <v>1052</v>
      </c>
      <c r="B336" s="484" t="s">
        <v>1053</v>
      </c>
      <c r="C336" s="308" t="s">
        <v>3089</v>
      </c>
      <c r="D336" s="446">
        <v>0</v>
      </c>
      <c r="E336" s="490" t="s">
        <v>137</v>
      </c>
      <c r="F336" s="308" t="s">
        <v>3090</v>
      </c>
      <c r="G336" s="441"/>
      <c r="H336" s="110"/>
      <c r="I336" s="110"/>
      <c r="J336" s="424"/>
      <c r="K336" s="1"/>
      <c r="L336" s="1"/>
      <c r="M336" s="1"/>
      <c r="N336" s="1"/>
      <c r="O336" s="1"/>
      <c r="P336" s="1"/>
      <c r="Q336" s="1"/>
      <c r="R336" s="1"/>
      <c r="S336" s="1"/>
      <c r="T336" s="1"/>
      <c r="U336" s="1"/>
      <c r="V336" s="1"/>
      <c r="W336" s="1"/>
      <c r="X336" s="1"/>
      <c r="Y336" s="1"/>
      <c r="Z336" s="1"/>
    </row>
    <row r="337" spans="1:26" ht="39.75" customHeight="1">
      <c r="A337" s="646" t="s">
        <v>1054</v>
      </c>
      <c r="B337" s="1310" t="s">
        <v>1055</v>
      </c>
      <c r="C337" s="1049"/>
      <c r="D337" s="1049"/>
      <c r="E337" s="1049"/>
      <c r="F337" s="1049"/>
      <c r="G337" s="1049"/>
      <c r="H337" s="110">
        <f>SUM(D338:D352)</f>
        <v>0</v>
      </c>
      <c r="I337" s="110">
        <f>COUNT(D338:D352)*2</f>
        <v>30</v>
      </c>
      <c r="J337" s="424"/>
      <c r="K337" s="1"/>
      <c r="L337" s="1"/>
      <c r="M337" s="1"/>
      <c r="N337" s="1"/>
      <c r="O337" s="1"/>
      <c r="P337" s="1"/>
      <c r="Q337" s="1"/>
      <c r="R337" s="1"/>
      <c r="S337" s="1"/>
      <c r="T337" s="1"/>
      <c r="U337" s="1"/>
      <c r="V337" s="1"/>
      <c r="W337" s="1"/>
      <c r="X337" s="1"/>
      <c r="Y337" s="1"/>
      <c r="Z337" s="1"/>
    </row>
    <row r="338" spans="1:26" ht="150">
      <c r="A338" s="413" t="s">
        <v>1056</v>
      </c>
      <c r="B338" s="437" t="s">
        <v>1057</v>
      </c>
      <c r="C338" s="308" t="s">
        <v>3094</v>
      </c>
      <c r="D338" s="446">
        <v>0</v>
      </c>
      <c r="E338" s="490" t="s">
        <v>225</v>
      </c>
      <c r="F338" s="308" t="s">
        <v>3095</v>
      </c>
      <c r="G338" s="441"/>
      <c r="H338" s="110"/>
      <c r="I338" s="110"/>
      <c r="J338" s="424"/>
      <c r="K338" s="1"/>
      <c r="L338" s="1"/>
      <c r="M338" s="1"/>
      <c r="N338" s="1"/>
      <c r="O338" s="1"/>
      <c r="P338" s="1"/>
      <c r="Q338" s="1"/>
      <c r="R338" s="1"/>
      <c r="S338" s="1"/>
      <c r="T338" s="1"/>
      <c r="U338" s="1"/>
      <c r="V338" s="1"/>
      <c r="W338" s="1"/>
      <c r="X338" s="1"/>
      <c r="Y338" s="1"/>
      <c r="Z338" s="1"/>
    </row>
    <row r="339" spans="1:26" ht="75">
      <c r="A339" s="645"/>
      <c r="B339" s="437"/>
      <c r="C339" s="308" t="s">
        <v>3096</v>
      </c>
      <c r="D339" s="446">
        <v>0</v>
      </c>
      <c r="E339" s="490" t="s">
        <v>780</v>
      </c>
      <c r="F339" s="498"/>
      <c r="G339" s="587"/>
      <c r="H339" s="110"/>
      <c r="I339" s="110"/>
      <c r="J339" s="424"/>
      <c r="K339" s="1"/>
      <c r="L339" s="1"/>
      <c r="M339" s="1"/>
      <c r="N339" s="1"/>
      <c r="O339" s="1"/>
      <c r="P339" s="1"/>
      <c r="Q339" s="1"/>
      <c r="R339" s="1"/>
      <c r="S339" s="1"/>
      <c r="T339" s="1"/>
      <c r="U339" s="1"/>
      <c r="V339" s="1"/>
      <c r="W339" s="1"/>
      <c r="X339" s="1"/>
      <c r="Y339" s="1"/>
      <c r="Z339" s="1"/>
    </row>
    <row r="340" spans="1:26" ht="45">
      <c r="A340" s="645"/>
      <c r="B340" s="437"/>
      <c r="C340" s="308" t="s">
        <v>3098</v>
      </c>
      <c r="D340" s="446">
        <v>0</v>
      </c>
      <c r="E340" s="490" t="s">
        <v>780</v>
      </c>
      <c r="F340" s="441"/>
      <c r="G340" s="441"/>
      <c r="H340" s="110"/>
      <c r="I340" s="110"/>
      <c r="J340" s="424"/>
      <c r="K340" s="1"/>
      <c r="L340" s="1"/>
      <c r="M340" s="1"/>
      <c r="N340" s="1"/>
      <c r="O340" s="1"/>
      <c r="P340" s="1"/>
      <c r="Q340" s="1"/>
      <c r="R340" s="1"/>
      <c r="S340" s="1"/>
      <c r="T340" s="1"/>
      <c r="U340" s="1"/>
      <c r="V340" s="1"/>
      <c r="W340" s="1"/>
      <c r="X340" s="1"/>
      <c r="Y340" s="1"/>
      <c r="Z340" s="1"/>
    </row>
    <row r="341" spans="1:26" ht="45">
      <c r="A341" s="645"/>
      <c r="B341" s="437"/>
      <c r="C341" s="308" t="s">
        <v>3099</v>
      </c>
      <c r="D341" s="446">
        <v>0</v>
      </c>
      <c r="E341" s="490" t="s">
        <v>780</v>
      </c>
      <c r="F341" s="441"/>
      <c r="G341" s="441"/>
      <c r="H341" s="110"/>
      <c r="I341" s="110"/>
      <c r="J341" s="424"/>
      <c r="K341" s="1"/>
      <c r="L341" s="1"/>
      <c r="M341" s="1"/>
      <c r="N341" s="1"/>
      <c r="O341" s="1"/>
      <c r="P341" s="1"/>
      <c r="Q341" s="1"/>
      <c r="R341" s="1"/>
      <c r="S341" s="1"/>
      <c r="T341" s="1"/>
      <c r="U341" s="1"/>
      <c r="V341" s="1"/>
      <c r="W341" s="1"/>
      <c r="X341" s="1"/>
      <c r="Y341" s="1"/>
      <c r="Z341" s="1"/>
    </row>
    <row r="342" spans="1:26" ht="60">
      <c r="A342" s="645"/>
      <c r="B342" s="437"/>
      <c r="C342" s="308" t="s">
        <v>3100</v>
      </c>
      <c r="D342" s="446">
        <v>0</v>
      </c>
      <c r="E342" s="490" t="s">
        <v>780</v>
      </c>
      <c r="F342" s="441"/>
      <c r="G342" s="441"/>
      <c r="H342" s="110"/>
      <c r="I342" s="110"/>
      <c r="J342" s="424"/>
      <c r="K342" s="1"/>
      <c r="L342" s="1"/>
      <c r="M342" s="1"/>
      <c r="N342" s="1"/>
      <c r="O342" s="1"/>
      <c r="P342" s="1"/>
      <c r="Q342" s="1"/>
      <c r="R342" s="1"/>
      <c r="S342" s="1"/>
      <c r="T342" s="1"/>
      <c r="U342" s="1"/>
      <c r="V342" s="1"/>
      <c r="W342" s="1"/>
      <c r="X342" s="1"/>
      <c r="Y342" s="1"/>
      <c r="Z342" s="1"/>
    </row>
    <row r="343" spans="1:26" ht="60">
      <c r="A343" s="645"/>
      <c r="B343" s="437"/>
      <c r="C343" s="308" t="s">
        <v>3101</v>
      </c>
      <c r="D343" s="446">
        <v>0</v>
      </c>
      <c r="E343" s="490" t="s">
        <v>780</v>
      </c>
      <c r="F343" s="308" t="s">
        <v>3102</v>
      </c>
      <c r="G343" s="441"/>
      <c r="H343" s="110"/>
      <c r="I343" s="110"/>
      <c r="J343" s="424"/>
      <c r="K343" s="1"/>
      <c r="L343" s="1"/>
      <c r="M343" s="1"/>
      <c r="N343" s="1"/>
      <c r="O343" s="1"/>
      <c r="P343" s="1"/>
      <c r="Q343" s="1"/>
      <c r="R343" s="1"/>
      <c r="S343" s="1"/>
      <c r="T343" s="1"/>
      <c r="U343" s="1"/>
      <c r="V343" s="1"/>
      <c r="W343" s="1"/>
      <c r="X343" s="1"/>
      <c r="Y343" s="1"/>
      <c r="Z343" s="1"/>
    </row>
    <row r="344" spans="1:26" ht="47.25">
      <c r="A344" s="413" t="s">
        <v>1060</v>
      </c>
      <c r="B344" s="437" t="s">
        <v>1061</v>
      </c>
      <c r="C344" s="308" t="s">
        <v>3103</v>
      </c>
      <c r="D344" s="446">
        <v>0</v>
      </c>
      <c r="E344" s="490" t="s">
        <v>262</v>
      </c>
      <c r="F344" s="441"/>
      <c r="G344" s="441"/>
      <c r="H344" s="110"/>
      <c r="I344" s="110"/>
      <c r="J344" s="424"/>
      <c r="K344" s="1"/>
      <c r="L344" s="1"/>
      <c r="M344" s="1"/>
      <c r="N344" s="1"/>
      <c r="O344" s="1"/>
      <c r="P344" s="1"/>
      <c r="Q344" s="1"/>
      <c r="R344" s="1"/>
      <c r="S344" s="1"/>
      <c r="T344" s="1"/>
      <c r="U344" s="1"/>
      <c r="V344" s="1"/>
      <c r="W344" s="1"/>
      <c r="X344" s="1"/>
      <c r="Y344" s="1"/>
      <c r="Z344" s="1"/>
    </row>
    <row r="345" spans="1:26" ht="60">
      <c r="A345" s="645"/>
      <c r="B345" s="437"/>
      <c r="C345" s="308" t="s">
        <v>3104</v>
      </c>
      <c r="D345" s="446">
        <v>0</v>
      </c>
      <c r="E345" s="490" t="s">
        <v>262</v>
      </c>
      <c r="F345" s="441"/>
      <c r="G345" s="441"/>
      <c r="H345" s="110"/>
      <c r="I345" s="110"/>
      <c r="J345" s="424"/>
      <c r="K345" s="1"/>
      <c r="L345" s="1"/>
      <c r="M345" s="1"/>
      <c r="N345" s="1"/>
      <c r="O345" s="1"/>
      <c r="P345" s="1"/>
      <c r="Q345" s="1"/>
      <c r="R345" s="1"/>
      <c r="S345" s="1"/>
      <c r="T345" s="1"/>
      <c r="U345" s="1"/>
      <c r="V345" s="1"/>
      <c r="W345" s="1"/>
      <c r="X345" s="1"/>
      <c r="Y345" s="1"/>
      <c r="Z345" s="1"/>
    </row>
    <row r="346" spans="1:26" ht="60">
      <c r="A346" s="645"/>
      <c r="B346" s="437"/>
      <c r="C346" s="308" t="s">
        <v>3105</v>
      </c>
      <c r="D346" s="446">
        <v>0</v>
      </c>
      <c r="E346" s="490" t="s">
        <v>780</v>
      </c>
      <c r="F346" s="441"/>
      <c r="G346" s="441"/>
      <c r="H346" s="110"/>
      <c r="I346" s="110"/>
      <c r="J346" s="424"/>
      <c r="K346" s="1"/>
      <c r="L346" s="1"/>
      <c r="M346" s="1"/>
      <c r="N346" s="1"/>
      <c r="O346" s="1"/>
      <c r="P346" s="1"/>
      <c r="Q346" s="1"/>
      <c r="R346" s="1"/>
      <c r="S346" s="1"/>
      <c r="T346" s="1"/>
      <c r="U346" s="1"/>
      <c r="V346" s="1"/>
      <c r="W346" s="1"/>
      <c r="X346" s="1"/>
      <c r="Y346" s="1"/>
      <c r="Z346" s="1"/>
    </row>
    <row r="347" spans="1:26" ht="75">
      <c r="A347" s="413" t="s">
        <v>1062</v>
      </c>
      <c r="B347" s="437" t="s">
        <v>1063</v>
      </c>
      <c r="C347" s="308" t="s">
        <v>3106</v>
      </c>
      <c r="D347" s="446">
        <v>0</v>
      </c>
      <c r="E347" s="490" t="s">
        <v>780</v>
      </c>
      <c r="F347" s="441"/>
      <c r="G347" s="441"/>
      <c r="H347" s="110"/>
      <c r="I347" s="110"/>
      <c r="J347" s="424"/>
      <c r="K347" s="1"/>
      <c r="L347" s="1"/>
      <c r="M347" s="1"/>
      <c r="N347" s="1"/>
      <c r="O347" s="1"/>
      <c r="P347" s="1"/>
      <c r="Q347" s="1"/>
      <c r="R347" s="1"/>
      <c r="S347" s="1"/>
      <c r="T347" s="1"/>
      <c r="U347" s="1"/>
      <c r="V347" s="1"/>
      <c r="W347" s="1"/>
      <c r="X347" s="1"/>
      <c r="Y347" s="1"/>
      <c r="Z347" s="1"/>
    </row>
    <row r="348" spans="1:26" ht="30">
      <c r="A348" s="645"/>
      <c r="B348" s="437"/>
      <c r="C348" s="308" t="s">
        <v>3107</v>
      </c>
      <c r="D348" s="446">
        <v>0</v>
      </c>
      <c r="E348" s="490" t="s">
        <v>225</v>
      </c>
      <c r="F348" s="441"/>
      <c r="G348" s="441"/>
      <c r="H348" s="110"/>
      <c r="I348" s="110"/>
      <c r="J348" s="424"/>
      <c r="K348" s="1"/>
      <c r="L348" s="1"/>
      <c r="M348" s="1"/>
      <c r="N348" s="1"/>
      <c r="O348" s="1"/>
      <c r="P348" s="1"/>
      <c r="Q348" s="1"/>
      <c r="R348" s="1"/>
      <c r="S348" s="1"/>
      <c r="T348" s="1"/>
      <c r="U348" s="1"/>
      <c r="V348" s="1"/>
      <c r="W348" s="1"/>
      <c r="X348" s="1"/>
      <c r="Y348" s="1"/>
      <c r="Z348" s="1"/>
    </row>
    <row r="349" spans="1:26" ht="75">
      <c r="A349" s="645"/>
      <c r="B349" s="437"/>
      <c r="C349" s="308" t="s">
        <v>3108</v>
      </c>
      <c r="D349" s="446">
        <v>0</v>
      </c>
      <c r="E349" s="490" t="s">
        <v>780</v>
      </c>
      <c r="F349" s="441"/>
      <c r="G349" s="441"/>
      <c r="H349" s="110"/>
      <c r="I349" s="110"/>
      <c r="J349" s="424"/>
      <c r="K349" s="1"/>
      <c r="L349" s="1"/>
      <c r="M349" s="1"/>
      <c r="N349" s="1"/>
      <c r="O349" s="1"/>
      <c r="P349" s="1"/>
      <c r="Q349" s="1"/>
      <c r="R349" s="1"/>
      <c r="S349" s="1"/>
      <c r="T349" s="1"/>
      <c r="U349" s="1"/>
      <c r="V349" s="1"/>
      <c r="W349" s="1"/>
      <c r="X349" s="1"/>
      <c r="Y349" s="1"/>
      <c r="Z349" s="1"/>
    </row>
    <row r="350" spans="1:26" ht="45">
      <c r="A350" s="645"/>
      <c r="B350" s="437"/>
      <c r="C350" s="308" t="s">
        <v>3109</v>
      </c>
      <c r="D350" s="446">
        <v>0</v>
      </c>
      <c r="E350" s="490" t="s">
        <v>780</v>
      </c>
      <c r="F350" s="441"/>
      <c r="G350" s="441"/>
      <c r="H350" s="110"/>
      <c r="I350" s="110"/>
      <c r="J350" s="424"/>
      <c r="K350" s="1"/>
      <c r="L350" s="1"/>
      <c r="M350" s="1"/>
      <c r="N350" s="1"/>
      <c r="O350" s="1"/>
      <c r="P350" s="1"/>
      <c r="Q350" s="1"/>
      <c r="R350" s="1"/>
      <c r="S350" s="1"/>
      <c r="T350" s="1"/>
      <c r="U350" s="1"/>
      <c r="V350" s="1"/>
      <c r="W350" s="1"/>
      <c r="X350" s="1"/>
      <c r="Y350" s="1"/>
      <c r="Z350" s="1"/>
    </row>
    <row r="351" spans="1:26" ht="45">
      <c r="A351" s="645"/>
      <c r="B351" s="437"/>
      <c r="C351" s="308" t="s">
        <v>3110</v>
      </c>
      <c r="D351" s="446">
        <v>0</v>
      </c>
      <c r="E351" s="490" t="s">
        <v>780</v>
      </c>
      <c r="F351" s="441"/>
      <c r="G351" s="441"/>
      <c r="H351" s="110"/>
      <c r="I351" s="110"/>
      <c r="J351" s="424"/>
      <c r="K351" s="1"/>
      <c r="L351" s="1"/>
      <c r="M351" s="1"/>
      <c r="N351" s="1"/>
      <c r="O351" s="1"/>
      <c r="P351" s="1"/>
      <c r="Q351" s="1"/>
      <c r="R351" s="1"/>
      <c r="S351" s="1"/>
      <c r="T351" s="1"/>
      <c r="U351" s="1"/>
      <c r="V351" s="1"/>
      <c r="W351" s="1"/>
      <c r="X351" s="1"/>
      <c r="Y351" s="1"/>
      <c r="Z351" s="1"/>
    </row>
    <row r="352" spans="1:26" ht="60">
      <c r="A352" s="645"/>
      <c r="B352" s="437"/>
      <c r="C352" s="308" t="s">
        <v>3111</v>
      </c>
      <c r="D352" s="446">
        <v>0</v>
      </c>
      <c r="E352" s="490" t="s">
        <v>780</v>
      </c>
      <c r="F352" s="441"/>
      <c r="G352" s="441"/>
      <c r="H352" s="110"/>
      <c r="I352" s="110"/>
      <c r="J352" s="424"/>
      <c r="K352" s="1"/>
      <c r="L352" s="1"/>
      <c r="M352" s="1"/>
      <c r="N352" s="1"/>
      <c r="O352" s="1"/>
      <c r="P352" s="1"/>
      <c r="Q352" s="1"/>
      <c r="R352" s="1"/>
      <c r="S352" s="1"/>
      <c r="T352" s="1"/>
      <c r="U352" s="1"/>
      <c r="V352" s="1"/>
      <c r="W352" s="1"/>
      <c r="X352" s="1"/>
      <c r="Y352" s="1"/>
      <c r="Z352" s="1"/>
    </row>
    <row r="353" spans="1:26" ht="39.75" hidden="1" customHeight="1">
      <c r="A353" s="642" t="s">
        <v>1065</v>
      </c>
      <c r="B353" s="1310" t="s">
        <v>1066</v>
      </c>
      <c r="C353" s="1049"/>
      <c r="D353" s="1049"/>
      <c r="E353" s="1049"/>
      <c r="F353" s="1049"/>
      <c r="G353" s="1049"/>
      <c r="H353" s="110"/>
      <c r="I353" s="110"/>
      <c r="J353" s="424"/>
      <c r="K353" s="1"/>
      <c r="L353" s="1"/>
      <c r="M353" s="1"/>
      <c r="N353" s="1"/>
      <c r="O353" s="1"/>
      <c r="P353" s="1"/>
      <c r="Q353" s="1"/>
      <c r="R353" s="1"/>
      <c r="S353" s="1"/>
      <c r="T353" s="1"/>
      <c r="U353" s="1"/>
      <c r="V353" s="1"/>
      <c r="W353" s="1"/>
      <c r="X353" s="1"/>
      <c r="Y353" s="1"/>
      <c r="Z353" s="1"/>
    </row>
    <row r="354" spans="1:26" ht="47.25" hidden="1">
      <c r="A354" s="583" t="s">
        <v>1067</v>
      </c>
      <c r="B354" s="437" t="s">
        <v>1068</v>
      </c>
      <c r="C354" s="441"/>
      <c r="D354" s="439"/>
      <c r="E354" s="490"/>
      <c r="F354" s="441"/>
      <c r="G354" s="441"/>
      <c r="H354" s="110"/>
      <c r="I354" s="110"/>
      <c r="J354" s="424"/>
      <c r="K354" s="1"/>
      <c r="L354" s="1"/>
      <c r="M354" s="1"/>
      <c r="N354" s="1"/>
      <c r="O354" s="1"/>
      <c r="P354" s="1"/>
      <c r="Q354" s="1"/>
      <c r="R354" s="1"/>
      <c r="S354" s="1"/>
      <c r="T354" s="1"/>
      <c r="U354" s="1"/>
      <c r="V354" s="1"/>
      <c r="W354" s="1"/>
      <c r="X354" s="1"/>
      <c r="Y354" s="1"/>
      <c r="Z354" s="1"/>
    </row>
    <row r="355" spans="1:26" ht="47.25" hidden="1">
      <c r="A355" s="583" t="s">
        <v>1069</v>
      </c>
      <c r="B355" s="437" t="s">
        <v>1070</v>
      </c>
      <c r="C355" s="441"/>
      <c r="D355" s="439"/>
      <c r="E355" s="490"/>
      <c r="F355" s="441"/>
      <c r="G355" s="441"/>
      <c r="H355" s="110"/>
      <c r="I355" s="110"/>
      <c r="J355" s="424"/>
      <c r="K355" s="1"/>
      <c r="L355" s="1"/>
      <c r="M355" s="1"/>
      <c r="N355" s="1"/>
      <c r="O355" s="1"/>
      <c r="P355" s="1"/>
      <c r="Q355" s="1"/>
      <c r="R355" s="1"/>
      <c r="S355" s="1"/>
      <c r="T355" s="1"/>
      <c r="U355" s="1"/>
      <c r="V355" s="1"/>
      <c r="W355" s="1"/>
      <c r="X355" s="1"/>
      <c r="Y355" s="1"/>
      <c r="Z355" s="1"/>
    </row>
    <row r="356" spans="1:26" ht="47.25" hidden="1">
      <c r="A356" s="583" t="s">
        <v>1071</v>
      </c>
      <c r="B356" s="437" t="s">
        <v>1072</v>
      </c>
      <c r="C356" s="441"/>
      <c r="D356" s="439"/>
      <c r="E356" s="490"/>
      <c r="F356" s="441"/>
      <c r="G356" s="441"/>
      <c r="H356" s="110"/>
      <c r="I356" s="110"/>
      <c r="J356" s="424"/>
      <c r="K356" s="1"/>
      <c r="L356" s="1"/>
      <c r="M356" s="1"/>
      <c r="N356" s="1"/>
      <c r="O356" s="1"/>
      <c r="P356" s="1"/>
      <c r="Q356" s="1"/>
      <c r="R356" s="1"/>
      <c r="S356" s="1"/>
      <c r="T356" s="1"/>
      <c r="U356" s="1"/>
      <c r="V356" s="1"/>
      <c r="W356" s="1"/>
      <c r="X356" s="1"/>
      <c r="Y356" s="1"/>
      <c r="Z356" s="1"/>
    </row>
    <row r="357" spans="1:26" ht="47.25" hidden="1">
      <c r="A357" s="583" t="s">
        <v>1074</v>
      </c>
      <c r="B357" s="437" t="s">
        <v>1075</v>
      </c>
      <c r="C357" s="441"/>
      <c r="D357" s="439"/>
      <c r="E357" s="490"/>
      <c r="F357" s="441"/>
      <c r="G357" s="441"/>
      <c r="H357" s="110"/>
      <c r="I357" s="110"/>
      <c r="J357" s="424"/>
      <c r="K357" s="1"/>
      <c r="L357" s="1"/>
      <c r="M357" s="1"/>
      <c r="N357" s="1"/>
      <c r="O357" s="1"/>
      <c r="P357" s="1"/>
      <c r="Q357" s="1"/>
      <c r="R357" s="1"/>
      <c r="S357" s="1"/>
      <c r="T357" s="1"/>
      <c r="U357" s="1"/>
      <c r="V357" s="1"/>
      <c r="W357" s="1"/>
      <c r="X357" s="1"/>
      <c r="Y357" s="1"/>
      <c r="Z357" s="1"/>
    </row>
    <row r="358" spans="1:26" ht="63" hidden="1">
      <c r="A358" s="583" t="s">
        <v>1076</v>
      </c>
      <c r="B358" s="437" t="s">
        <v>1077</v>
      </c>
      <c r="C358" s="441"/>
      <c r="D358" s="439"/>
      <c r="E358" s="490"/>
      <c r="F358" s="441"/>
      <c r="G358" s="441"/>
      <c r="H358" s="110"/>
      <c r="I358" s="110"/>
      <c r="J358" s="424"/>
      <c r="K358" s="1"/>
      <c r="L358" s="1"/>
      <c r="M358" s="1"/>
      <c r="N358" s="1"/>
      <c r="O358" s="1"/>
      <c r="P358" s="1"/>
      <c r="Q358" s="1"/>
      <c r="R358" s="1"/>
      <c r="S358" s="1"/>
      <c r="T358" s="1"/>
      <c r="U358" s="1"/>
      <c r="V358" s="1"/>
      <c r="W358" s="1"/>
      <c r="X358" s="1"/>
      <c r="Y358" s="1"/>
      <c r="Z358" s="1"/>
    </row>
    <row r="359" spans="1:26" ht="47.25" hidden="1">
      <c r="A359" s="583" t="s">
        <v>1080</v>
      </c>
      <c r="B359" s="437" t="s">
        <v>1081</v>
      </c>
      <c r="C359" s="441"/>
      <c r="D359" s="439"/>
      <c r="E359" s="490"/>
      <c r="F359" s="441"/>
      <c r="G359" s="441"/>
      <c r="H359" s="110"/>
      <c r="I359" s="110"/>
      <c r="J359" s="424"/>
      <c r="K359" s="1"/>
      <c r="L359" s="1"/>
      <c r="M359" s="1"/>
      <c r="N359" s="1"/>
      <c r="O359" s="1"/>
      <c r="P359" s="1"/>
      <c r="Q359" s="1"/>
      <c r="R359" s="1"/>
      <c r="S359" s="1"/>
      <c r="T359" s="1"/>
      <c r="U359" s="1"/>
      <c r="V359" s="1"/>
      <c r="W359" s="1"/>
      <c r="X359" s="1"/>
      <c r="Y359" s="1"/>
      <c r="Z359" s="1"/>
    </row>
    <row r="360" spans="1:26" ht="31.5" hidden="1">
      <c r="A360" s="583" t="s">
        <v>1082</v>
      </c>
      <c r="B360" s="437" t="s">
        <v>1083</v>
      </c>
      <c r="C360" s="441"/>
      <c r="D360" s="439"/>
      <c r="E360" s="490"/>
      <c r="F360" s="441"/>
      <c r="G360" s="441"/>
      <c r="H360" s="110"/>
      <c r="I360" s="110"/>
      <c r="J360" s="424"/>
      <c r="K360" s="1"/>
      <c r="L360" s="1"/>
      <c r="M360" s="1"/>
      <c r="N360" s="1"/>
      <c r="O360" s="1"/>
      <c r="P360" s="1"/>
      <c r="Q360" s="1"/>
      <c r="R360" s="1"/>
      <c r="S360" s="1"/>
      <c r="T360" s="1"/>
      <c r="U360" s="1"/>
      <c r="V360" s="1"/>
      <c r="W360" s="1"/>
      <c r="X360" s="1"/>
      <c r="Y360" s="1"/>
      <c r="Z360" s="1"/>
    </row>
    <row r="361" spans="1:26" ht="31.5" hidden="1">
      <c r="A361" s="583" t="s">
        <v>1085</v>
      </c>
      <c r="B361" s="484" t="s">
        <v>1086</v>
      </c>
      <c r="C361" s="441"/>
      <c r="D361" s="439"/>
      <c r="E361" s="490"/>
      <c r="F361" s="441"/>
      <c r="G361" s="441"/>
      <c r="H361" s="110"/>
      <c r="I361" s="110"/>
      <c r="J361" s="424"/>
      <c r="K361" s="1"/>
      <c r="L361" s="1"/>
      <c r="M361" s="1"/>
      <c r="N361" s="1"/>
      <c r="O361" s="1"/>
      <c r="P361" s="1"/>
      <c r="Q361" s="1"/>
      <c r="R361" s="1"/>
      <c r="S361" s="1"/>
      <c r="T361" s="1"/>
      <c r="U361" s="1"/>
      <c r="V361" s="1"/>
      <c r="W361" s="1"/>
      <c r="X361" s="1"/>
      <c r="Y361" s="1"/>
      <c r="Z361" s="1"/>
    </row>
    <row r="362" spans="1:26" ht="47.25" hidden="1">
      <c r="A362" s="583" t="s">
        <v>1088</v>
      </c>
      <c r="B362" s="484" t="s">
        <v>1089</v>
      </c>
      <c r="C362" s="441"/>
      <c r="D362" s="439"/>
      <c r="E362" s="490"/>
      <c r="F362" s="441"/>
      <c r="G362" s="441"/>
      <c r="H362" s="110"/>
      <c r="I362" s="110"/>
      <c r="J362" s="424"/>
      <c r="K362" s="1"/>
      <c r="L362" s="1"/>
      <c r="M362" s="1"/>
      <c r="N362" s="1"/>
      <c r="O362" s="1"/>
      <c r="P362" s="1"/>
      <c r="Q362" s="1"/>
      <c r="R362" s="1"/>
      <c r="S362" s="1"/>
      <c r="T362" s="1"/>
      <c r="U362" s="1"/>
      <c r="V362" s="1"/>
      <c r="W362" s="1"/>
      <c r="X362" s="1"/>
      <c r="Y362" s="1"/>
      <c r="Z362" s="1"/>
    </row>
    <row r="363" spans="1:26" ht="63" hidden="1">
      <c r="A363" s="583" t="s">
        <v>1090</v>
      </c>
      <c r="B363" s="484" t="s">
        <v>1091</v>
      </c>
      <c r="C363" s="441"/>
      <c r="D363" s="439"/>
      <c r="E363" s="490"/>
      <c r="F363" s="441"/>
      <c r="G363" s="441"/>
      <c r="H363" s="110"/>
      <c r="I363" s="110"/>
      <c r="J363" s="424"/>
      <c r="K363" s="1"/>
      <c r="L363" s="1"/>
      <c r="M363" s="1"/>
      <c r="N363" s="1"/>
      <c r="O363" s="1"/>
      <c r="P363" s="1"/>
      <c r="Q363" s="1"/>
      <c r="R363" s="1"/>
      <c r="S363" s="1"/>
      <c r="T363" s="1"/>
      <c r="U363" s="1"/>
      <c r="V363" s="1"/>
      <c r="W363" s="1"/>
      <c r="X363" s="1"/>
      <c r="Y363" s="1"/>
      <c r="Z363" s="1"/>
    </row>
    <row r="364" spans="1:26" ht="39.75" hidden="1" customHeight="1">
      <c r="A364" s="642" t="s">
        <v>1093</v>
      </c>
      <c r="B364" s="1310" t="s">
        <v>1094</v>
      </c>
      <c r="C364" s="1049"/>
      <c r="D364" s="1049"/>
      <c r="E364" s="1049"/>
      <c r="F364" s="1049"/>
      <c r="G364" s="1049"/>
      <c r="H364" s="110"/>
      <c r="I364" s="110"/>
      <c r="J364" s="424"/>
      <c r="K364" s="1"/>
      <c r="L364" s="1"/>
      <c r="M364" s="1"/>
      <c r="N364" s="1"/>
      <c r="O364" s="1"/>
      <c r="P364" s="1"/>
      <c r="Q364" s="1"/>
      <c r="R364" s="1"/>
      <c r="S364" s="1"/>
      <c r="T364" s="1"/>
      <c r="U364" s="1"/>
      <c r="V364" s="1"/>
      <c r="W364" s="1"/>
      <c r="X364" s="1"/>
      <c r="Y364" s="1"/>
      <c r="Z364" s="1"/>
    </row>
    <row r="365" spans="1:26" ht="47.25" hidden="1">
      <c r="A365" s="583" t="s">
        <v>1096</v>
      </c>
      <c r="B365" s="437" t="s">
        <v>1097</v>
      </c>
      <c r="C365" s="441"/>
      <c r="D365" s="439"/>
      <c r="E365" s="490"/>
      <c r="F365" s="441"/>
      <c r="G365" s="441"/>
      <c r="H365" s="110"/>
      <c r="I365" s="110"/>
      <c r="J365" s="424"/>
      <c r="K365" s="1"/>
      <c r="L365" s="1"/>
      <c r="M365" s="1"/>
      <c r="N365" s="1"/>
      <c r="O365" s="1"/>
      <c r="P365" s="1"/>
      <c r="Q365" s="1"/>
      <c r="R365" s="1"/>
      <c r="S365" s="1"/>
      <c r="T365" s="1"/>
      <c r="U365" s="1"/>
      <c r="V365" s="1"/>
      <c r="W365" s="1"/>
      <c r="X365" s="1"/>
      <c r="Y365" s="1"/>
      <c r="Z365" s="1"/>
    </row>
    <row r="366" spans="1:26" ht="47.25" hidden="1">
      <c r="A366" s="583" t="s">
        <v>1099</v>
      </c>
      <c r="B366" s="437" t="s">
        <v>1100</v>
      </c>
      <c r="C366" s="441"/>
      <c r="D366" s="439"/>
      <c r="E366" s="490"/>
      <c r="F366" s="441"/>
      <c r="G366" s="441"/>
      <c r="H366" s="110"/>
      <c r="I366" s="110"/>
      <c r="J366" s="424"/>
      <c r="K366" s="1"/>
      <c r="L366" s="1"/>
      <c r="M366" s="1"/>
      <c r="N366" s="1"/>
      <c r="O366" s="1"/>
      <c r="P366" s="1"/>
      <c r="Q366" s="1"/>
      <c r="R366" s="1"/>
      <c r="S366" s="1"/>
      <c r="T366" s="1"/>
      <c r="U366" s="1"/>
      <c r="V366" s="1"/>
      <c r="W366" s="1"/>
      <c r="X366" s="1"/>
      <c r="Y366" s="1"/>
      <c r="Z366" s="1"/>
    </row>
    <row r="367" spans="1:26" ht="47.25" hidden="1">
      <c r="A367" s="583" t="s">
        <v>1101</v>
      </c>
      <c r="B367" s="437" t="s">
        <v>1102</v>
      </c>
      <c r="C367" s="441"/>
      <c r="D367" s="439"/>
      <c r="E367" s="490"/>
      <c r="F367" s="441"/>
      <c r="G367" s="441"/>
      <c r="H367" s="110"/>
      <c r="I367" s="110"/>
      <c r="J367" s="424"/>
      <c r="K367" s="1"/>
      <c r="L367" s="1"/>
      <c r="M367" s="1"/>
      <c r="N367" s="1"/>
      <c r="O367" s="1"/>
      <c r="P367" s="1"/>
      <c r="Q367" s="1"/>
      <c r="R367" s="1"/>
      <c r="S367" s="1"/>
      <c r="T367" s="1"/>
      <c r="U367" s="1"/>
      <c r="V367" s="1"/>
      <c r="W367" s="1"/>
      <c r="X367" s="1"/>
      <c r="Y367" s="1"/>
      <c r="Z367" s="1"/>
    </row>
    <row r="368" spans="1:26" ht="39.75" hidden="1" customHeight="1">
      <c r="A368" s="642" t="s">
        <v>1104</v>
      </c>
      <c r="B368" s="1310" t="s">
        <v>1105</v>
      </c>
      <c r="C368" s="1049"/>
      <c r="D368" s="1049"/>
      <c r="E368" s="1049"/>
      <c r="F368" s="1049"/>
      <c r="G368" s="1049"/>
      <c r="H368" s="110"/>
      <c r="I368" s="110"/>
      <c r="J368" s="424"/>
      <c r="K368" s="1"/>
      <c r="L368" s="1"/>
      <c r="M368" s="1"/>
      <c r="N368" s="1"/>
      <c r="O368" s="1"/>
      <c r="P368" s="1"/>
      <c r="Q368" s="1"/>
      <c r="R368" s="1"/>
      <c r="S368" s="1"/>
      <c r="T368" s="1"/>
      <c r="U368" s="1"/>
      <c r="V368" s="1"/>
      <c r="W368" s="1"/>
      <c r="X368" s="1"/>
      <c r="Y368" s="1"/>
      <c r="Z368" s="1"/>
    </row>
    <row r="369" spans="1:26" ht="31.5" hidden="1">
      <c r="A369" s="583" t="s">
        <v>1107</v>
      </c>
      <c r="B369" s="437" t="s">
        <v>1108</v>
      </c>
      <c r="C369" s="441"/>
      <c r="D369" s="439"/>
      <c r="E369" s="490"/>
      <c r="F369" s="441"/>
      <c r="G369" s="441"/>
      <c r="H369" s="110"/>
      <c r="I369" s="110"/>
      <c r="J369" s="424"/>
      <c r="K369" s="1"/>
      <c r="L369" s="1"/>
      <c r="M369" s="1"/>
      <c r="N369" s="1"/>
      <c r="O369" s="1"/>
      <c r="P369" s="1"/>
      <c r="Q369" s="1"/>
      <c r="R369" s="1"/>
      <c r="S369" s="1"/>
      <c r="T369" s="1"/>
      <c r="U369" s="1"/>
      <c r="V369" s="1"/>
      <c r="W369" s="1"/>
      <c r="X369" s="1"/>
      <c r="Y369" s="1"/>
      <c r="Z369" s="1"/>
    </row>
    <row r="370" spans="1:26" ht="47.25" hidden="1">
      <c r="A370" s="583" t="s">
        <v>1110</v>
      </c>
      <c r="B370" s="437" t="s">
        <v>1111</v>
      </c>
      <c r="C370" s="441"/>
      <c r="D370" s="439"/>
      <c r="E370" s="490"/>
      <c r="F370" s="441"/>
      <c r="G370" s="441"/>
      <c r="H370" s="110"/>
      <c r="I370" s="110"/>
      <c r="J370" s="424"/>
      <c r="K370" s="1"/>
      <c r="L370" s="1"/>
      <c r="M370" s="1"/>
      <c r="N370" s="1"/>
      <c r="O370" s="1"/>
      <c r="P370" s="1"/>
      <c r="Q370" s="1"/>
      <c r="R370" s="1"/>
      <c r="S370" s="1"/>
      <c r="T370" s="1"/>
      <c r="U370" s="1"/>
      <c r="V370" s="1"/>
      <c r="W370" s="1"/>
      <c r="X370" s="1"/>
      <c r="Y370" s="1"/>
      <c r="Z370" s="1"/>
    </row>
    <row r="371" spans="1:26" ht="47.25" hidden="1">
      <c r="A371" s="583" t="s">
        <v>1113</v>
      </c>
      <c r="B371" s="437" t="s">
        <v>1114</v>
      </c>
      <c r="C371" s="441"/>
      <c r="D371" s="439"/>
      <c r="E371" s="490"/>
      <c r="F371" s="441"/>
      <c r="G371" s="441"/>
      <c r="H371" s="110"/>
      <c r="I371" s="110"/>
      <c r="J371" s="424"/>
      <c r="K371" s="1"/>
      <c r="L371" s="1"/>
      <c r="M371" s="1"/>
      <c r="N371" s="1"/>
      <c r="O371" s="1"/>
      <c r="P371" s="1"/>
      <c r="Q371" s="1"/>
      <c r="R371" s="1"/>
      <c r="S371" s="1"/>
      <c r="T371" s="1"/>
      <c r="U371" s="1"/>
      <c r="V371" s="1"/>
      <c r="W371" s="1"/>
      <c r="X371" s="1"/>
      <c r="Y371" s="1"/>
      <c r="Z371" s="1"/>
    </row>
    <row r="372" spans="1:26" ht="47.25" hidden="1">
      <c r="A372" s="583" t="s">
        <v>1116</v>
      </c>
      <c r="B372" s="437" t="s">
        <v>1117</v>
      </c>
      <c r="C372" s="441"/>
      <c r="D372" s="439"/>
      <c r="E372" s="490"/>
      <c r="F372" s="441"/>
      <c r="G372" s="441"/>
      <c r="H372" s="110"/>
      <c r="I372" s="110"/>
      <c r="J372" s="424"/>
      <c r="K372" s="1"/>
      <c r="L372" s="1"/>
      <c r="M372" s="1"/>
      <c r="N372" s="1"/>
      <c r="O372" s="1"/>
      <c r="P372" s="1"/>
      <c r="Q372" s="1"/>
      <c r="R372" s="1"/>
      <c r="S372" s="1"/>
      <c r="T372" s="1"/>
      <c r="U372" s="1"/>
      <c r="V372" s="1"/>
      <c r="W372" s="1"/>
      <c r="X372" s="1"/>
      <c r="Y372" s="1"/>
      <c r="Z372" s="1"/>
    </row>
    <row r="373" spans="1:26" ht="39.75" hidden="1" customHeight="1">
      <c r="A373" s="583" t="s">
        <v>1120</v>
      </c>
      <c r="B373" s="1311" t="s">
        <v>1121</v>
      </c>
      <c r="C373" s="1049"/>
      <c r="D373" s="1049"/>
      <c r="E373" s="1049"/>
      <c r="F373" s="1049"/>
      <c r="G373" s="1049"/>
      <c r="H373" s="110"/>
      <c r="I373" s="110"/>
      <c r="J373" s="424"/>
      <c r="K373" s="1"/>
      <c r="L373" s="1"/>
      <c r="M373" s="1"/>
      <c r="N373" s="1"/>
      <c r="O373" s="1"/>
      <c r="P373" s="1"/>
      <c r="Q373" s="1"/>
      <c r="R373" s="1"/>
      <c r="S373" s="1"/>
      <c r="T373" s="1"/>
      <c r="U373" s="1"/>
      <c r="V373" s="1"/>
      <c r="W373" s="1"/>
      <c r="X373" s="1"/>
      <c r="Y373" s="1"/>
      <c r="Z373" s="1"/>
    </row>
    <row r="374" spans="1:26" ht="47.25" hidden="1">
      <c r="A374" s="583" t="s">
        <v>1123</v>
      </c>
      <c r="B374" s="484" t="s">
        <v>1124</v>
      </c>
      <c r="C374" s="437"/>
      <c r="D374" s="439"/>
      <c r="E374" s="490"/>
      <c r="F374" s="441"/>
      <c r="G374" s="441"/>
      <c r="H374" s="110"/>
      <c r="I374" s="110"/>
      <c r="J374" s="424"/>
      <c r="K374" s="1"/>
      <c r="L374" s="1"/>
      <c r="M374" s="1"/>
      <c r="N374" s="1"/>
      <c r="O374" s="1"/>
      <c r="P374" s="1"/>
      <c r="Q374" s="1"/>
      <c r="R374" s="1"/>
      <c r="S374" s="1"/>
      <c r="T374" s="1"/>
      <c r="U374" s="1"/>
      <c r="V374" s="1"/>
      <c r="W374" s="1"/>
      <c r="X374" s="1"/>
      <c r="Y374" s="1"/>
      <c r="Z374" s="1"/>
    </row>
    <row r="375" spans="1:26" ht="47.25" hidden="1">
      <c r="A375" s="583" t="s">
        <v>1125</v>
      </c>
      <c r="B375" s="484" t="s">
        <v>1126</v>
      </c>
      <c r="C375" s="441"/>
      <c r="D375" s="439"/>
      <c r="E375" s="490"/>
      <c r="F375" s="441"/>
      <c r="G375" s="441"/>
      <c r="H375" s="110"/>
      <c r="I375" s="110"/>
      <c r="J375" s="424"/>
      <c r="K375" s="1"/>
      <c r="L375" s="1"/>
      <c r="M375" s="1"/>
      <c r="N375" s="1"/>
      <c r="O375" s="1"/>
      <c r="P375" s="1"/>
      <c r="Q375" s="1"/>
      <c r="R375" s="1"/>
      <c r="S375" s="1"/>
      <c r="T375" s="1"/>
      <c r="U375" s="1"/>
      <c r="V375" s="1"/>
      <c r="W375" s="1"/>
      <c r="X375" s="1"/>
      <c r="Y375" s="1"/>
      <c r="Z375" s="1"/>
    </row>
    <row r="376" spans="1:26" ht="45" hidden="1">
      <c r="A376" s="583" t="s">
        <v>1127</v>
      </c>
      <c r="B376" s="489" t="s">
        <v>1128</v>
      </c>
      <c r="C376" s="441"/>
      <c r="D376" s="439"/>
      <c r="E376" s="490"/>
      <c r="F376" s="441"/>
      <c r="G376" s="441"/>
      <c r="H376" s="110"/>
      <c r="I376" s="110"/>
      <c r="J376" s="424"/>
      <c r="K376" s="1"/>
      <c r="L376" s="1"/>
      <c r="M376" s="1"/>
      <c r="N376" s="1"/>
      <c r="O376" s="1"/>
      <c r="P376" s="1"/>
      <c r="Q376" s="1"/>
      <c r="R376" s="1"/>
      <c r="S376" s="1"/>
      <c r="T376" s="1"/>
      <c r="U376" s="1"/>
      <c r="V376" s="1"/>
      <c r="W376" s="1"/>
      <c r="X376" s="1"/>
      <c r="Y376" s="1"/>
      <c r="Z376" s="1"/>
    </row>
    <row r="377" spans="1:26" ht="78.75" hidden="1">
      <c r="A377" s="583" t="s">
        <v>1129</v>
      </c>
      <c r="B377" s="484" t="s">
        <v>1130</v>
      </c>
      <c r="C377" s="308"/>
      <c r="D377" s="439"/>
      <c r="E377" s="490"/>
      <c r="F377" s="441"/>
      <c r="G377" s="441"/>
      <c r="H377" s="110"/>
      <c r="I377" s="110"/>
      <c r="J377" s="424"/>
      <c r="K377" s="1"/>
      <c r="L377" s="1"/>
      <c r="M377" s="1"/>
      <c r="N377" s="1"/>
      <c r="O377" s="1"/>
      <c r="P377" s="1"/>
      <c r="Q377" s="1"/>
      <c r="R377" s="1"/>
      <c r="S377" s="1"/>
      <c r="T377" s="1"/>
      <c r="U377" s="1"/>
      <c r="V377" s="1"/>
      <c r="W377" s="1"/>
      <c r="X377" s="1"/>
      <c r="Y377" s="1"/>
      <c r="Z377" s="1"/>
    </row>
    <row r="378" spans="1:26" ht="21" hidden="1">
      <c r="A378" s="642"/>
      <c r="B378" s="1308" t="s">
        <v>1131</v>
      </c>
      <c r="C378" s="1049"/>
      <c r="D378" s="1049"/>
      <c r="E378" s="1049"/>
      <c r="F378" s="1049"/>
      <c r="G378" s="1049"/>
      <c r="H378" s="110"/>
      <c r="I378" s="110"/>
      <c r="J378" s="424"/>
      <c r="K378" s="1"/>
      <c r="L378" s="1"/>
      <c r="M378" s="1"/>
      <c r="N378" s="1"/>
      <c r="O378" s="1"/>
      <c r="P378" s="1"/>
      <c r="Q378" s="1"/>
      <c r="R378" s="1"/>
      <c r="S378" s="1"/>
      <c r="T378" s="1"/>
      <c r="U378" s="1"/>
      <c r="V378" s="1"/>
      <c r="W378" s="1"/>
      <c r="X378" s="1"/>
      <c r="Y378" s="1"/>
      <c r="Z378" s="1"/>
    </row>
    <row r="379" spans="1:26" ht="39.75" hidden="1" customHeight="1">
      <c r="A379" s="642" t="s">
        <v>1136</v>
      </c>
      <c r="B379" s="1310" t="s">
        <v>1137</v>
      </c>
      <c r="C379" s="1049"/>
      <c r="D379" s="1049"/>
      <c r="E379" s="1049"/>
      <c r="F379" s="1049"/>
      <c r="G379" s="1049"/>
      <c r="H379" s="110"/>
      <c r="I379" s="110"/>
      <c r="J379" s="424"/>
      <c r="K379" s="1"/>
      <c r="L379" s="1"/>
      <c r="M379" s="1"/>
      <c r="N379" s="1"/>
      <c r="O379" s="1"/>
      <c r="P379" s="1"/>
      <c r="Q379" s="1"/>
      <c r="R379" s="1"/>
      <c r="S379" s="1"/>
      <c r="T379" s="1"/>
      <c r="U379" s="1"/>
      <c r="V379" s="1"/>
      <c r="W379" s="1"/>
      <c r="X379" s="1"/>
      <c r="Y379" s="1"/>
      <c r="Z379" s="1"/>
    </row>
    <row r="380" spans="1:26" ht="63" hidden="1">
      <c r="A380" s="583" t="s">
        <v>1142</v>
      </c>
      <c r="B380" s="437" t="s">
        <v>1143</v>
      </c>
      <c r="C380" s="437"/>
      <c r="D380" s="439"/>
      <c r="E380" s="490"/>
      <c r="F380" s="441"/>
      <c r="G380" s="441"/>
      <c r="H380" s="110"/>
      <c r="I380" s="110"/>
      <c r="J380" s="424"/>
      <c r="K380" s="1"/>
      <c r="L380" s="1"/>
      <c r="M380" s="1"/>
      <c r="N380" s="1"/>
      <c r="O380" s="1"/>
      <c r="P380" s="1"/>
      <c r="Q380" s="1"/>
      <c r="R380" s="1"/>
      <c r="S380" s="1"/>
      <c r="T380" s="1"/>
      <c r="U380" s="1"/>
      <c r="V380" s="1"/>
      <c r="W380" s="1"/>
      <c r="X380" s="1"/>
      <c r="Y380" s="1"/>
      <c r="Z380" s="1"/>
    </row>
    <row r="381" spans="1:26" ht="78.75" hidden="1">
      <c r="A381" s="583" t="s">
        <v>1148</v>
      </c>
      <c r="B381" s="437" t="s">
        <v>1149</v>
      </c>
      <c r="C381" s="441"/>
      <c r="D381" s="439"/>
      <c r="E381" s="490"/>
      <c r="F381" s="441"/>
      <c r="G381" s="441"/>
      <c r="H381" s="110"/>
      <c r="I381" s="110"/>
      <c r="J381" s="424"/>
      <c r="K381" s="1"/>
      <c r="L381" s="1"/>
      <c r="M381" s="1"/>
      <c r="N381" s="1"/>
      <c r="O381" s="1"/>
      <c r="P381" s="1"/>
      <c r="Q381" s="1"/>
      <c r="R381" s="1"/>
      <c r="S381" s="1"/>
      <c r="T381" s="1"/>
      <c r="U381" s="1"/>
      <c r="V381" s="1"/>
      <c r="W381" s="1"/>
      <c r="X381" s="1"/>
      <c r="Y381" s="1"/>
      <c r="Z381" s="1"/>
    </row>
    <row r="382" spans="1:26" ht="63" hidden="1">
      <c r="A382" s="583" t="s">
        <v>1170</v>
      </c>
      <c r="B382" s="437" t="s">
        <v>1171</v>
      </c>
      <c r="C382" s="441"/>
      <c r="D382" s="439"/>
      <c r="E382" s="490"/>
      <c r="F382" s="441"/>
      <c r="G382" s="441"/>
      <c r="H382" s="110"/>
      <c r="I382" s="110"/>
      <c r="J382" s="424"/>
      <c r="K382" s="1"/>
      <c r="L382" s="1"/>
      <c r="M382" s="1"/>
      <c r="N382" s="1"/>
      <c r="O382" s="1"/>
      <c r="P382" s="1"/>
      <c r="Q382" s="1"/>
      <c r="R382" s="1"/>
      <c r="S382" s="1"/>
      <c r="T382" s="1"/>
      <c r="U382" s="1"/>
      <c r="V382" s="1"/>
      <c r="W382" s="1"/>
      <c r="X382" s="1"/>
      <c r="Y382" s="1"/>
      <c r="Z382" s="1"/>
    </row>
    <row r="383" spans="1:26" ht="94.5" hidden="1">
      <c r="A383" s="583" t="s">
        <v>1175</v>
      </c>
      <c r="B383" s="437" t="s">
        <v>1176</v>
      </c>
      <c r="C383" s="441"/>
      <c r="D383" s="439"/>
      <c r="E383" s="490"/>
      <c r="F383" s="441"/>
      <c r="G383" s="441"/>
      <c r="H383" s="110"/>
      <c r="I383" s="110"/>
      <c r="J383" s="424"/>
      <c r="K383" s="1"/>
      <c r="L383" s="1"/>
      <c r="M383" s="1"/>
      <c r="N383" s="1"/>
      <c r="O383" s="1"/>
      <c r="P383" s="1"/>
      <c r="Q383" s="1"/>
      <c r="R383" s="1"/>
      <c r="S383" s="1"/>
      <c r="T383" s="1"/>
      <c r="U383" s="1"/>
      <c r="V383" s="1"/>
      <c r="W383" s="1"/>
      <c r="X383" s="1"/>
      <c r="Y383" s="1"/>
      <c r="Z383" s="1"/>
    </row>
    <row r="384" spans="1:26" ht="78.75" hidden="1">
      <c r="A384" s="583" t="s">
        <v>1179</v>
      </c>
      <c r="B384" s="437" t="s">
        <v>1181</v>
      </c>
      <c r="C384" s="441"/>
      <c r="D384" s="439"/>
      <c r="E384" s="490"/>
      <c r="F384" s="441"/>
      <c r="G384" s="441"/>
      <c r="H384" s="110"/>
      <c r="I384" s="110"/>
      <c r="J384" s="424"/>
      <c r="K384" s="1"/>
      <c r="L384" s="1"/>
      <c r="M384" s="1"/>
      <c r="N384" s="1"/>
      <c r="O384" s="1"/>
      <c r="P384" s="1"/>
      <c r="Q384" s="1"/>
      <c r="R384" s="1"/>
      <c r="S384" s="1"/>
      <c r="T384" s="1"/>
      <c r="U384" s="1"/>
      <c r="V384" s="1"/>
      <c r="W384" s="1"/>
      <c r="X384" s="1"/>
      <c r="Y384" s="1"/>
      <c r="Z384" s="1"/>
    </row>
    <row r="385" spans="1:26" ht="60" hidden="1">
      <c r="A385" s="583" t="s">
        <v>1186</v>
      </c>
      <c r="B385" s="308" t="s">
        <v>1187</v>
      </c>
      <c r="C385" s="441"/>
      <c r="D385" s="439"/>
      <c r="E385" s="490"/>
      <c r="F385" s="441"/>
      <c r="G385" s="441"/>
      <c r="H385" s="110"/>
      <c r="I385" s="110"/>
      <c r="J385" s="424"/>
      <c r="K385" s="1"/>
      <c r="L385" s="1"/>
      <c r="M385" s="1"/>
      <c r="N385" s="1"/>
      <c r="O385" s="1"/>
      <c r="P385" s="1"/>
      <c r="Q385" s="1"/>
      <c r="R385" s="1"/>
      <c r="S385" s="1"/>
      <c r="T385" s="1"/>
      <c r="U385" s="1"/>
      <c r="V385" s="1"/>
      <c r="W385" s="1"/>
      <c r="X385" s="1"/>
      <c r="Y385" s="1"/>
      <c r="Z385" s="1"/>
    </row>
    <row r="386" spans="1:26" ht="39.75" hidden="1" customHeight="1">
      <c r="A386" s="642" t="s">
        <v>1202</v>
      </c>
      <c r="B386" s="1310" t="s">
        <v>1204</v>
      </c>
      <c r="C386" s="1049"/>
      <c r="D386" s="1049"/>
      <c r="E386" s="1049"/>
      <c r="F386" s="1049"/>
      <c r="G386" s="1049"/>
      <c r="H386" s="110"/>
      <c r="I386" s="110"/>
      <c r="J386" s="424"/>
      <c r="K386" s="1"/>
      <c r="L386" s="1"/>
      <c r="M386" s="1"/>
      <c r="N386" s="1"/>
      <c r="O386" s="1"/>
      <c r="P386" s="1"/>
      <c r="Q386" s="1"/>
      <c r="R386" s="1"/>
      <c r="S386" s="1"/>
      <c r="T386" s="1"/>
      <c r="U386" s="1"/>
      <c r="V386" s="1"/>
      <c r="W386" s="1"/>
      <c r="X386" s="1"/>
      <c r="Y386" s="1"/>
      <c r="Z386" s="1"/>
    </row>
    <row r="387" spans="1:26" ht="94.5" hidden="1">
      <c r="A387" s="583" t="s">
        <v>1209</v>
      </c>
      <c r="B387" s="437" t="s">
        <v>1210</v>
      </c>
      <c r="C387" s="441"/>
      <c r="D387" s="439"/>
      <c r="E387" s="490"/>
      <c r="F387" s="441"/>
      <c r="G387" s="441"/>
      <c r="H387" s="110"/>
      <c r="I387" s="110"/>
      <c r="J387" s="424"/>
      <c r="K387" s="1"/>
      <c r="L387" s="1"/>
      <c r="M387" s="1"/>
      <c r="N387" s="1"/>
      <c r="O387" s="1"/>
      <c r="P387" s="1"/>
      <c r="Q387" s="1"/>
      <c r="R387" s="1"/>
      <c r="S387" s="1"/>
      <c r="T387" s="1"/>
      <c r="U387" s="1"/>
      <c r="V387" s="1"/>
      <c r="W387" s="1"/>
      <c r="X387" s="1"/>
      <c r="Y387" s="1"/>
      <c r="Z387" s="1"/>
    </row>
    <row r="388" spans="1:26" ht="63" hidden="1">
      <c r="A388" s="583" t="s">
        <v>1212</v>
      </c>
      <c r="B388" s="437" t="s">
        <v>1213</v>
      </c>
      <c r="C388" s="441"/>
      <c r="D388" s="439"/>
      <c r="E388" s="490"/>
      <c r="F388" s="441"/>
      <c r="G388" s="441"/>
      <c r="H388" s="110"/>
      <c r="I388" s="110"/>
      <c r="J388" s="424"/>
      <c r="K388" s="1"/>
      <c r="L388" s="1"/>
      <c r="M388" s="1"/>
      <c r="N388" s="1"/>
      <c r="O388" s="1"/>
      <c r="P388" s="1"/>
      <c r="Q388" s="1"/>
      <c r="R388" s="1"/>
      <c r="S388" s="1"/>
      <c r="T388" s="1"/>
      <c r="U388" s="1"/>
      <c r="V388" s="1"/>
      <c r="W388" s="1"/>
      <c r="X388" s="1"/>
      <c r="Y388" s="1"/>
      <c r="Z388" s="1"/>
    </row>
    <row r="389" spans="1:26" ht="63" hidden="1">
      <c r="A389" s="583" t="s">
        <v>1215</v>
      </c>
      <c r="B389" s="437" t="s">
        <v>1216</v>
      </c>
      <c r="C389" s="441"/>
      <c r="D389" s="439"/>
      <c r="E389" s="490"/>
      <c r="F389" s="441"/>
      <c r="G389" s="441"/>
      <c r="H389" s="110"/>
      <c r="I389" s="110"/>
      <c r="J389" s="424"/>
      <c r="K389" s="1"/>
      <c r="L389" s="1"/>
      <c r="M389" s="1"/>
      <c r="N389" s="1"/>
      <c r="O389" s="1"/>
      <c r="P389" s="1"/>
      <c r="Q389" s="1"/>
      <c r="R389" s="1"/>
      <c r="S389" s="1"/>
      <c r="T389" s="1"/>
      <c r="U389" s="1"/>
      <c r="V389" s="1"/>
      <c r="W389" s="1"/>
      <c r="X389" s="1"/>
      <c r="Y389" s="1"/>
      <c r="Z389" s="1"/>
    </row>
    <row r="390" spans="1:26" ht="63" hidden="1">
      <c r="A390" s="583" t="s">
        <v>1221</v>
      </c>
      <c r="B390" s="437" t="s">
        <v>1223</v>
      </c>
      <c r="C390" s="441"/>
      <c r="D390" s="439"/>
      <c r="E390" s="490"/>
      <c r="F390" s="441"/>
      <c r="G390" s="441"/>
      <c r="H390" s="110"/>
      <c r="I390" s="110"/>
      <c r="J390" s="424"/>
      <c r="K390" s="1"/>
      <c r="L390" s="1"/>
      <c r="M390" s="1"/>
      <c r="N390" s="1"/>
      <c r="O390" s="1"/>
      <c r="P390" s="1"/>
      <c r="Q390" s="1"/>
      <c r="R390" s="1"/>
      <c r="S390" s="1"/>
      <c r="T390" s="1"/>
      <c r="U390" s="1"/>
      <c r="V390" s="1"/>
      <c r="W390" s="1"/>
      <c r="X390" s="1"/>
      <c r="Y390" s="1"/>
      <c r="Z390" s="1"/>
    </row>
    <row r="391" spans="1:26" ht="39.75" hidden="1" customHeight="1">
      <c r="A391" s="642" t="s">
        <v>1224</v>
      </c>
      <c r="B391" s="1310" t="s">
        <v>1225</v>
      </c>
      <c r="C391" s="1049"/>
      <c r="D391" s="1049"/>
      <c r="E391" s="1049"/>
      <c r="F391" s="1049"/>
      <c r="G391" s="1049"/>
      <c r="H391" s="110"/>
      <c r="I391" s="110"/>
      <c r="J391" s="424"/>
      <c r="K391" s="1"/>
      <c r="L391" s="1"/>
      <c r="M391" s="1"/>
      <c r="N391" s="1"/>
      <c r="O391" s="1"/>
      <c r="P391" s="1"/>
      <c r="Q391" s="1"/>
      <c r="R391" s="1"/>
      <c r="S391" s="1"/>
      <c r="T391" s="1"/>
      <c r="U391" s="1"/>
      <c r="V391" s="1"/>
      <c r="W391" s="1"/>
      <c r="X391" s="1"/>
      <c r="Y391" s="1"/>
      <c r="Z391" s="1"/>
    </row>
    <row r="392" spans="1:26" ht="31.5" hidden="1">
      <c r="A392" s="583" t="s">
        <v>1229</v>
      </c>
      <c r="B392" s="437" t="s">
        <v>1230</v>
      </c>
      <c r="C392" s="441"/>
      <c r="D392" s="439"/>
      <c r="E392" s="490"/>
      <c r="F392" s="441"/>
      <c r="G392" s="441"/>
      <c r="H392" s="110"/>
      <c r="I392" s="110"/>
      <c r="J392" s="424"/>
      <c r="K392" s="1"/>
      <c r="L392" s="1"/>
      <c r="M392" s="1"/>
      <c r="N392" s="1"/>
      <c r="O392" s="1"/>
      <c r="P392" s="1"/>
      <c r="Q392" s="1"/>
      <c r="R392" s="1"/>
      <c r="S392" s="1"/>
      <c r="T392" s="1"/>
      <c r="U392" s="1"/>
      <c r="V392" s="1"/>
      <c r="W392" s="1"/>
      <c r="X392" s="1"/>
      <c r="Y392" s="1"/>
      <c r="Z392" s="1"/>
    </row>
    <row r="393" spans="1:26" ht="47.25" hidden="1">
      <c r="A393" s="583" t="s">
        <v>1232</v>
      </c>
      <c r="B393" s="437" t="s">
        <v>1233</v>
      </c>
      <c r="C393" s="441"/>
      <c r="D393" s="439"/>
      <c r="E393" s="490"/>
      <c r="F393" s="441"/>
      <c r="G393" s="441"/>
      <c r="H393" s="110"/>
      <c r="I393" s="110"/>
      <c r="J393" s="424"/>
      <c r="K393" s="1"/>
      <c r="L393" s="1"/>
      <c r="M393" s="1"/>
      <c r="N393" s="1"/>
      <c r="O393" s="1"/>
      <c r="P393" s="1"/>
      <c r="Q393" s="1"/>
      <c r="R393" s="1"/>
      <c r="S393" s="1"/>
      <c r="T393" s="1"/>
      <c r="U393" s="1"/>
      <c r="V393" s="1"/>
      <c r="W393" s="1"/>
      <c r="X393" s="1"/>
      <c r="Y393" s="1"/>
      <c r="Z393" s="1"/>
    </row>
    <row r="394" spans="1:26" ht="47.25" hidden="1">
      <c r="A394" s="583" t="s">
        <v>1234</v>
      </c>
      <c r="B394" s="437" t="s">
        <v>1235</v>
      </c>
      <c r="C394" s="441"/>
      <c r="D394" s="439"/>
      <c r="E394" s="490"/>
      <c r="F394" s="441"/>
      <c r="G394" s="441"/>
      <c r="H394" s="110"/>
      <c r="I394" s="110"/>
      <c r="J394" s="424"/>
      <c r="K394" s="1"/>
      <c r="L394" s="1"/>
      <c r="M394" s="1"/>
      <c r="N394" s="1"/>
      <c r="O394" s="1"/>
      <c r="P394" s="1"/>
      <c r="Q394" s="1"/>
      <c r="R394" s="1"/>
      <c r="S394" s="1"/>
      <c r="T394" s="1"/>
      <c r="U394" s="1"/>
      <c r="V394" s="1"/>
      <c r="W394" s="1"/>
      <c r="X394" s="1"/>
      <c r="Y394" s="1"/>
      <c r="Z394" s="1"/>
    </row>
    <row r="395" spans="1:26" ht="47.25" hidden="1">
      <c r="A395" s="583" t="s">
        <v>1236</v>
      </c>
      <c r="B395" s="437" t="s">
        <v>1237</v>
      </c>
      <c r="C395" s="441"/>
      <c r="D395" s="439"/>
      <c r="E395" s="490"/>
      <c r="F395" s="441"/>
      <c r="G395" s="441"/>
      <c r="H395" s="110"/>
      <c r="I395" s="110"/>
      <c r="J395" s="424"/>
      <c r="K395" s="1"/>
      <c r="L395" s="1"/>
      <c r="M395" s="1"/>
      <c r="N395" s="1"/>
      <c r="O395" s="1"/>
      <c r="P395" s="1"/>
      <c r="Q395" s="1"/>
      <c r="R395" s="1"/>
      <c r="S395" s="1"/>
      <c r="T395" s="1"/>
      <c r="U395" s="1"/>
      <c r="V395" s="1"/>
      <c r="W395" s="1"/>
      <c r="X395" s="1"/>
      <c r="Y395" s="1"/>
      <c r="Z395" s="1"/>
    </row>
    <row r="396" spans="1:26" ht="63" hidden="1">
      <c r="A396" s="583" t="s">
        <v>1238</v>
      </c>
      <c r="B396" s="437" t="s">
        <v>1239</v>
      </c>
      <c r="C396" s="441"/>
      <c r="D396" s="439"/>
      <c r="E396" s="490"/>
      <c r="F396" s="441"/>
      <c r="G396" s="441"/>
      <c r="H396" s="110"/>
      <c r="I396" s="110"/>
      <c r="J396" s="424"/>
      <c r="K396" s="1"/>
      <c r="L396" s="1"/>
      <c r="M396" s="1"/>
      <c r="N396" s="1"/>
      <c r="O396" s="1"/>
      <c r="P396" s="1"/>
      <c r="Q396" s="1"/>
      <c r="R396" s="1"/>
      <c r="S396" s="1"/>
      <c r="T396" s="1"/>
      <c r="U396" s="1"/>
      <c r="V396" s="1"/>
      <c r="W396" s="1"/>
      <c r="X396" s="1"/>
      <c r="Y396" s="1"/>
      <c r="Z396" s="1"/>
    </row>
    <row r="397" spans="1:26" ht="39.75" hidden="1" customHeight="1">
      <c r="A397" s="642" t="s">
        <v>1242</v>
      </c>
      <c r="B397" s="1311" t="s">
        <v>1243</v>
      </c>
      <c r="C397" s="1049"/>
      <c r="D397" s="1049"/>
      <c r="E397" s="1049"/>
      <c r="F397" s="1049"/>
      <c r="G397" s="1049"/>
      <c r="H397" s="110"/>
      <c r="I397" s="110"/>
      <c r="J397" s="424"/>
      <c r="K397" s="1"/>
      <c r="L397" s="1"/>
      <c r="M397" s="1"/>
      <c r="N397" s="1"/>
      <c r="O397" s="1"/>
      <c r="P397" s="1"/>
      <c r="Q397" s="1"/>
      <c r="R397" s="1"/>
      <c r="S397" s="1"/>
      <c r="T397" s="1"/>
      <c r="U397" s="1"/>
      <c r="V397" s="1"/>
      <c r="W397" s="1"/>
      <c r="X397" s="1"/>
      <c r="Y397" s="1"/>
      <c r="Z397" s="1"/>
    </row>
    <row r="398" spans="1:26" ht="47.25" hidden="1">
      <c r="A398" s="583" t="s">
        <v>1248</v>
      </c>
      <c r="B398" s="484" t="s">
        <v>1249</v>
      </c>
      <c r="C398" s="441"/>
      <c r="D398" s="439"/>
      <c r="E398" s="490"/>
      <c r="F398" s="441"/>
      <c r="G398" s="441"/>
      <c r="H398" s="110"/>
      <c r="I398" s="110"/>
      <c r="J398" s="424"/>
      <c r="K398" s="1"/>
      <c r="L398" s="1"/>
      <c r="M398" s="1"/>
      <c r="N398" s="1"/>
      <c r="O398" s="1"/>
      <c r="P398" s="1"/>
      <c r="Q398" s="1"/>
      <c r="R398" s="1"/>
      <c r="S398" s="1"/>
      <c r="T398" s="1"/>
      <c r="U398" s="1"/>
      <c r="V398" s="1"/>
      <c r="W398" s="1"/>
      <c r="X398" s="1"/>
      <c r="Y398" s="1"/>
      <c r="Z398" s="1"/>
    </row>
    <row r="399" spans="1:26" ht="75" hidden="1">
      <c r="A399" s="583" t="s">
        <v>1291</v>
      </c>
      <c r="B399" s="489" t="s">
        <v>1292</v>
      </c>
      <c r="C399" s="441"/>
      <c r="D399" s="439"/>
      <c r="E399" s="490"/>
      <c r="F399" s="441"/>
      <c r="G399" s="441"/>
      <c r="H399" s="110"/>
      <c r="I399" s="110"/>
      <c r="J399" s="424"/>
      <c r="K399" s="1"/>
      <c r="L399" s="1"/>
      <c r="M399" s="1"/>
      <c r="N399" s="1"/>
      <c r="O399" s="1"/>
      <c r="P399" s="1"/>
      <c r="Q399" s="1"/>
      <c r="R399" s="1"/>
      <c r="S399" s="1"/>
      <c r="T399" s="1"/>
      <c r="U399" s="1"/>
      <c r="V399" s="1"/>
      <c r="W399" s="1"/>
      <c r="X399" s="1"/>
      <c r="Y399" s="1"/>
      <c r="Z399" s="1"/>
    </row>
    <row r="400" spans="1:26" ht="63" hidden="1">
      <c r="A400" s="583" t="s">
        <v>1294</v>
      </c>
      <c r="B400" s="484" t="s">
        <v>1295</v>
      </c>
      <c r="C400" s="441"/>
      <c r="D400" s="439"/>
      <c r="E400" s="490"/>
      <c r="F400" s="441"/>
      <c r="G400" s="441"/>
      <c r="H400" s="110"/>
      <c r="I400" s="110"/>
      <c r="J400" s="424"/>
      <c r="K400" s="1"/>
      <c r="L400" s="1"/>
      <c r="M400" s="1"/>
      <c r="N400" s="1"/>
      <c r="O400" s="1"/>
      <c r="P400" s="1"/>
      <c r="Q400" s="1"/>
      <c r="R400" s="1"/>
      <c r="S400" s="1"/>
      <c r="T400" s="1"/>
      <c r="U400" s="1"/>
      <c r="V400" s="1"/>
      <c r="W400" s="1"/>
      <c r="X400" s="1"/>
      <c r="Y400" s="1"/>
      <c r="Z400" s="1"/>
    </row>
    <row r="401" spans="1:26" ht="63" hidden="1">
      <c r="A401" s="583" t="s">
        <v>1296</v>
      </c>
      <c r="B401" s="484" t="s">
        <v>1297</v>
      </c>
      <c r="C401" s="441"/>
      <c r="D401" s="439"/>
      <c r="E401" s="490"/>
      <c r="F401" s="441"/>
      <c r="G401" s="441"/>
      <c r="H401" s="110"/>
      <c r="I401" s="110"/>
      <c r="J401" s="424"/>
      <c r="K401" s="1"/>
      <c r="L401" s="1"/>
      <c r="M401" s="1"/>
      <c r="N401" s="1"/>
      <c r="O401" s="1"/>
      <c r="P401" s="1"/>
      <c r="Q401" s="1"/>
      <c r="R401" s="1"/>
      <c r="S401" s="1"/>
      <c r="T401" s="1"/>
      <c r="U401" s="1"/>
      <c r="V401" s="1"/>
      <c r="W401" s="1"/>
      <c r="X401" s="1"/>
      <c r="Y401" s="1"/>
      <c r="Z401" s="1"/>
    </row>
    <row r="402" spans="1:26" ht="78.75" hidden="1">
      <c r="A402" s="583" t="s">
        <v>1298</v>
      </c>
      <c r="B402" s="484" t="s">
        <v>1299</v>
      </c>
      <c r="C402" s="441"/>
      <c r="D402" s="439"/>
      <c r="E402" s="490"/>
      <c r="F402" s="441"/>
      <c r="G402" s="441"/>
      <c r="H402" s="110"/>
      <c r="I402" s="110"/>
      <c r="J402" s="424"/>
      <c r="K402" s="1"/>
      <c r="L402" s="1"/>
      <c r="M402" s="1"/>
      <c r="N402" s="1"/>
      <c r="O402" s="1"/>
      <c r="P402" s="1"/>
      <c r="Q402" s="1"/>
      <c r="R402" s="1"/>
      <c r="S402" s="1"/>
      <c r="T402" s="1"/>
      <c r="U402" s="1"/>
      <c r="V402" s="1"/>
      <c r="W402" s="1"/>
      <c r="X402" s="1"/>
      <c r="Y402" s="1"/>
      <c r="Z402" s="1"/>
    </row>
    <row r="403" spans="1:26" ht="63" hidden="1">
      <c r="A403" s="583" t="s">
        <v>1301</v>
      </c>
      <c r="B403" s="484" t="s">
        <v>1302</v>
      </c>
      <c r="C403" s="441"/>
      <c r="D403" s="439"/>
      <c r="E403" s="490"/>
      <c r="F403" s="441"/>
      <c r="G403" s="441"/>
      <c r="H403" s="110"/>
      <c r="I403" s="110"/>
      <c r="J403" s="424"/>
      <c r="K403" s="1"/>
      <c r="L403" s="1"/>
      <c r="M403" s="1"/>
      <c r="N403" s="1"/>
      <c r="O403" s="1"/>
      <c r="P403" s="1"/>
      <c r="Q403" s="1"/>
      <c r="R403" s="1"/>
      <c r="S403" s="1"/>
      <c r="T403" s="1"/>
      <c r="U403" s="1"/>
      <c r="V403" s="1"/>
      <c r="W403" s="1"/>
      <c r="X403" s="1"/>
      <c r="Y403" s="1"/>
      <c r="Z403" s="1"/>
    </row>
    <row r="404" spans="1:26" ht="63" hidden="1">
      <c r="A404" s="583" t="s">
        <v>1303</v>
      </c>
      <c r="B404" s="484" t="s">
        <v>1304</v>
      </c>
      <c r="C404" s="441"/>
      <c r="D404" s="439"/>
      <c r="E404" s="490"/>
      <c r="F404" s="441"/>
      <c r="G404" s="441"/>
      <c r="H404" s="110"/>
      <c r="I404" s="110"/>
      <c r="J404" s="424"/>
      <c r="K404" s="1"/>
      <c r="L404" s="1"/>
      <c r="M404" s="1"/>
      <c r="N404" s="1"/>
      <c r="O404" s="1"/>
      <c r="P404" s="1"/>
      <c r="Q404" s="1"/>
      <c r="R404" s="1"/>
      <c r="S404" s="1"/>
      <c r="T404" s="1"/>
      <c r="U404" s="1"/>
      <c r="V404" s="1"/>
      <c r="W404" s="1"/>
      <c r="X404" s="1"/>
      <c r="Y404" s="1"/>
      <c r="Z404" s="1"/>
    </row>
    <row r="405" spans="1:26" ht="39.75" hidden="1" customHeight="1">
      <c r="A405" s="642" t="s">
        <v>1305</v>
      </c>
      <c r="B405" s="1310" t="s">
        <v>1306</v>
      </c>
      <c r="C405" s="1049"/>
      <c r="D405" s="1049"/>
      <c r="E405" s="1049"/>
      <c r="F405" s="1049"/>
      <c r="G405" s="1049"/>
      <c r="H405" s="110"/>
      <c r="I405" s="110"/>
      <c r="J405" s="424"/>
      <c r="K405" s="1"/>
      <c r="L405" s="1"/>
      <c r="M405" s="1"/>
      <c r="N405" s="1"/>
      <c r="O405" s="1"/>
      <c r="P405" s="1"/>
      <c r="Q405" s="1"/>
      <c r="R405" s="1"/>
      <c r="S405" s="1"/>
      <c r="T405" s="1"/>
      <c r="U405" s="1"/>
      <c r="V405" s="1"/>
      <c r="W405" s="1"/>
      <c r="X405" s="1"/>
      <c r="Y405" s="1"/>
      <c r="Z405" s="1"/>
    </row>
    <row r="406" spans="1:26" ht="47.25" hidden="1">
      <c r="A406" s="583" t="s">
        <v>1310</v>
      </c>
      <c r="B406" s="437" t="s">
        <v>1311</v>
      </c>
      <c r="C406" s="441"/>
      <c r="D406" s="439"/>
      <c r="E406" s="490"/>
      <c r="F406" s="441"/>
      <c r="G406" s="441"/>
      <c r="H406" s="110"/>
      <c r="I406" s="110"/>
      <c r="J406" s="424"/>
      <c r="K406" s="1"/>
      <c r="L406" s="1"/>
      <c r="M406" s="1"/>
      <c r="N406" s="1"/>
      <c r="O406" s="1"/>
      <c r="P406" s="1"/>
      <c r="Q406" s="1"/>
      <c r="R406" s="1"/>
      <c r="S406" s="1"/>
      <c r="T406" s="1"/>
      <c r="U406" s="1"/>
      <c r="V406" s="1"/>
      <c r="W406" s="1"/>
      <c r="X406" s="1"/>
      <c r="Y406" s="1"/>
      <c r="Z406" s="1"/>
    </row>
    <row r="407" spans="1:26" ht="47.25" hidden="1">
      <c r="A407" s="583" t="s">
        <v>1313</v>
      </c>
      <c r="B407" s="437" t="s">
        <v>1314</v>
      </c>
      <c r="C407" s="441"/>
      <c r="D407" s="439"/>
      <c r="E407" s="490"/>
      <c r="F407" s="441"/>
      <c r="G407" s="441"/>
      <c r="H407" s="110"/>
      <c r="I407" s="110"/>
      <c r="J407" s="424"/>
      <c r="K407" s="1"/>
      <c r="L407" s="1"/>
      <c r="M407" s="1"/>
      <c r="N407" s="1"/>
      <c r="O407" s="1"/>
      <c r="P407" s="1"/>
      <c r="Q407" s="1"/>
      <c r="R407" s="1"/>
      <c r="S407" s="1"/>
      <c r="T407" s="1"/>
      <c r="U407" s="1"/>
      <c r="V407" s="1"/>
      <c r="W407" s="1"/>
      <c r="X407" s="1"/>
      <c r="Y407" s="1"/>
      <c r="Z407" s="1"/>
    </row>
    <row r="408" spans="1:26" ht="47.25" hidden="1">
      <c r="A408" s="583" t="s">
        <v>1315</v>
      </c>
      <c r="B408" s="437" t="s">
        <v>1316</v>
      </c>
      <c r="C408" s="441"/>
      <c r="D408" s="439"/>
      <c r="E408" s="490"/>
      <c r="F408" s="441"/>
      <c r="G408" s="441"/>
      <c r="H408" s="110"/>
      <c r="I408" s="110"/>
      <c r="J408" s="424"/>
      <c r="K408" s="1"/>
      <c r="L408" s="1"/>
      <c r="M408" s="1"/>
      <c r="N408" s="1"/>
      <c r="O408" s="1"/>
      <c r="P408" s="1"/>
      <c r="Q408" s="1"/>
      <c r="R408" s="1"/>
      <c r="S408" s="1"/>
      <c r="T408" s="1"/>
      <c r="U408" s="1"/>
      <c r="V408" s="1"/>
      <c r="W408" s="1"/>
      <c r="X408" s="1"/>
      <c r="Y408" s="1"/>
      <c r="Z408" s="1"/>
    </row>
    <row r="409" spans="1:26" ht="47.25" hidden="1">
      <c r="A409" s="583" t="s">
        <v>1317</v>
      </c>
      <c r="B409" s="437" t="s">
        <v>1318</v>
      </c>
      <c r="C409" s="441"/>
      <c r="D409" s="439"/>
      <c r="E409" s="490"/>
      <c r="F409" s="441"/>
      <c r="G409" s="441"/>
      <c r="H409" s="110"/>
      <c r="I409" s="110"/>
      <c r="J409" s="424"/>
      <c r="K409" s="1"/>
      <c r="L409" s="1"/>
      <c r="M409" s="1"/>
      <c r="N409" s="1"/>
      <c r="O409" s="1"/>
      <c r="P409" s="1"/>
      <c r="Q409" s="1"/>
      <c r="R409" s="1"/>
      <c r="S409" s="1"/>
      <c r="T409" s="1"/>
      <c r="U409" s="1"/>
      <c r="V409" s="1"/>
      <c r="W409" s="1"/>
      <c r="X409" s="1"/>
      <c r="Y409" s="1"/>
      <c r="Z409" s="1"/>
    </row>
    <row r="410" spans="1:26" ht="47.25" hidden="1">
      <c r="A410" s="583" t="s">
        <v>1319</v>
      </c>
      <c r="B410" s="437" t="s">
        <v>1320</v>
      </c>
      <c r="C410" s="441"/>
      <c r="D410" s="439"/>
      <c r="E410" s="490"/>
      <c r="F410" s="441"/>
      <c r="G410" s="441"/>
      <c r="H410" s="110"/>
      <c r="I410" s="110"/>
      <c r="J410" s="424"/>
      <c r="K410" s="1"/>
      <c r="L410" s="1"/>
      <c r="M410" s="1"/>
      <c r="N410" s="1"/>
      <c r="O410" s="1"/>
      <c r="P410" s="1"/>
      <c r="Q410" s="1"/>
      <c r="R410" s="1"/>
      <c r="S410" s="1"/>
      <c r="T410" s="1"/>
      <c r="U410" s="1"/>
      <c r="V410" s="1"/>
      <c r="W410" s="1"/>
      <c r="X410" s="1"/>
      <c r="Y410" s="1"/>
      <c r="Z410" s="1"/>
    </row>
    <row r="411" spans="1:26" ht="47.25" hidden="1">
      <c r="A411" s="583" t="s">
        <v>1321</v>
      </c>
      <c r="B411" s="437" t="s">
        <v>1322</v>
      </c>
      <c r="C411" s="441"/>
      <c r="D411" s="439"/>
      <c r="E411" s="490"/>
      <c r="F411" s="441"/>
      <c r="G411" s="441"/>
      <c r="H411" s="110"/>
      <c r="I411" s="110"/>
      <c r="J411" s="424"/>
      <c r="K411" s="1"/>
      <c r="L411" s="1"/>
      <c r="M411" s="1"/>
      <c r="N411" s="1"/>
      <c r="O411" s="1"/>
      <c r="P411" s="1"/>
      <c r="Q411" s="1"/>
      <c r="R411" s="1"/>
      <c r="S411" s="1"/>
      <c r="T411" s="1"/>
      <c r="U411" s="1"/>
      <c r="V411" s="1"/>
      <c r="W411" s="1"/>
      <c r="X411" s="1"/>
      <c r="Y411" s="1"/>
      <c r="Z411" s="1"/>
    </row>
    <row r="412" spans="1:26" ht="39.75" hidden="1" customHeight="1">
      <c r="A412" s="642" t="s">
        <v>1324</v>
      </c>
      <c r="B412" s="1310" t="s">
        <v>1326</v>
      </c>
      <c r="C412" s="1049"/>
      <c r="D412" s="1049"/>
      <c r="E412" s="1049"/>
      <c r="F412" s="1049"/>
      <c r="G412" s="1049"/>
      <c r="H412" s="110"/>
      <c r="I412" s="110"/>
      <c r="J412" s="424"/>
      <c r="K412" s="1"/>
      <c r="L412" s="1"/>
      <c r="M412" s="1"/>
      <c r="N412" s="1"/>
      <c r="O412" s="1"/>
      <c r="P412" s="1"/>
      <c r="Q412" s="1"/>
      <c r="R412" s="1"/>
      <c r="S412" s="1"/>
      <c r="T412" s="1"/>
      <c r="U412" s="1"/>
      <c r="V412" s="1"/>
      <c r="W412" s="1"/>
      <c r="X412" s="1"/>
      <c r="Y412" s="1"/>
      <c r="Z412" s="1"/>
    </row>
    <row r="413" spans="1:26" ht="31.5" hidden="1">
      <c r="A413" s="583" t="s">
        <v>1338</v>
      </c>
      <c r="B413" s="437" t="s">
        <v>1340</v>
      </c>
      <c r="C413" s="441"/>
      <c r="D413" s="439"/>
      <c r="E413" s="490"/>
      <c r="F413" s="441"/>
      <c r="G413" s="441"/>
      <c r="H413" s="110"/>
      <c r="I413" s="110"/>
      <c r="J413" s="424"/>
      <c r="K413" s="1"/>
      <c r="L413" s="1"/>
      <c r="M413" s="1"/>
      <c r="N413" s="1"/>
      <c r="O413" s="1"/>
      <c r="P413" s="1"/>
      <c r="Q413" s="1"/>
      <c r="R413" s="1"/>
      <c r="S413" s="1"/>
      <c r="T413" s="1"/>
      <c r="U413" s="1"/>
      <c r="V413" s="1"/>
      <c r="W413" s="1"/>
      <c r="X413" s="1"/>
      <c r="Y413" s="1"/>
      <c r="Z413" s="1"/>
    </row>
    <row r="414" spans="1:26" ht="31.5" hidden="1">
      <c r="A414" s="583" t="s">
        <v>1357</v>
      </c>
      <c r="B414" s="437" t="s">
        <v>1358</v>
      </c>
      <c r="C414" s="441"/>
      <c r="D414" s="439"/>
      <c r="E414" s="490"/>
      <c r="F414" s="441"/>
      <c r="G414" s="441"/>
      <c r="H414" s="110"/>
      <c r="I414" s="110"/>
      <c r="J414" s="424"/>
      <c r="K414" s="1"/>
      <c r="L414" s="1"/>
      <c r="M414" s="1"/>
      <c r="N414" s="1"/>
      <c r="O414" s="1"/>
      <c r="P414" s="1"/>
      <c r="Q414" s="1"/>
      <c r="R414" s="1"/>
      <c r="S414" s="1"/>
      <c r="T414" s="1"/>
      <c r="U414" s="1"/>
      <c r="V414" s="1"/>
      <c r="W414" s="1"/>
      <c r="X414" s="1"/>
      <c r="Y414" s="1"/>
      <c r="Z414" s="1"/>
    </row>
    <row r="415" spans="1:26" ht="31.5" hidden="1">
      <c r="A415" s="583" t="s">
        <v>1367</v>
      </c>
      <c r="B415" s="437" t="s">
        <v>1368</v>
      </c>
      <c r="C415" s="441"/>
      <c r="D415" s="439"/>
      <c r="E415" s="490"/>
      <c r="F415" s="441"/>
      <c r="G415" s="441"/>
      <c r="H415" s="110"/>
      <c r="I415" s="110"/>
      <c r="J415" s="424"/>
      <c r="K415" s="1"/>
      <c r="L415" s="1"/>
      <c r="M415" s="1"/>
      <c r="N415" s="1"/>
      <c r="O415" s="1"/>
      <c r="P415" s="1"/>
      <c r="Q415" s="1"/>
      <c r="R415" s="1"/>
      <c r="S415" s="1"/>
      <c r="T415" s="1"/>
      <c r="U415" s="1"/>
      <c r="V415" s="1"/>
      <c r="W415" s="1"/>
      <c r="X415" s="1"/>
      <c r="Y415" s="1"/>
      <c r="Z415" s="1"/>
    </row>
    <row r="416" spans="1:26" ht="31.5" hidden="1">
      <c r="A416" s="583" t="s">
        <v>1382</v>
      </c>
      <c r="B416" s="437" t="s">
        <v>1383</v>
      </c>
      <c r="C416" s="441"/>
      <c r="D416" s="439"/>
      <c r="E416" s="490"/>
      <c r="F416" s="441"/>
      <c r="G416" s="441"/>
      <c r="H416" s="110"/>
      <c r="I416" s="110"/>
      <c r="J416" s="424"/>
      <c r="K416" s="1"/>
      <c r="L416" s="1"/>
      <c r="M416" s="1"/>
      <c r="N416" s="1"/>
      <c r="O416" s="1"/>
      <c r="P416" s="1"/>
      <c r="Q416" s="1"/>
      <c r="R416" s="1"/>
      <c r="S416" s="1"/>
      <c r="T416" s="1"/>
      <c r="U416" s="1"/>
      <c r="V416" s="1"/>
      <c r="W416" s="1"/>
      <c r="X416" s="1"/>
      <c r="Y416" s="1"/>
      <c r="Z416" s="1"/>
    </row>
    <row r="417" spans="1:26" ht="39.75" customHeight="1">
      <c r="A417" s="646" t="s">
        <v>1398</v>
      </c>
      <c r="B417" s="1310" t="s">
        <v>1399</v>
      </c>
      <c r="C417" s="1049"/>
      <c r="D417" s="1049"/>
      <c r="E417" s="1049"/>
      <c r="F417" s="1049"/>
      <c r="G417" s="1049"/>
      <c r="H417" s="110">
        <f>SUM(D426)</f>
        <v>0</v>
      </c>
      <c r="I417" s="110">
        <f>COUNT(D426)*2</f>
        <v>2</v>
      </c>
      <c r="J417" s="424"/>
      <c r="K417" s="1"/>
      <c r="L417" s="1"/>
      <c r="M417" s="1"/>
      <c r="N417" s="1"/>
      <c r="O417" s="1"/>
      <c r="P417" s="1"/>
      <c r="Q417" s="1"/>
      <c r="R417" s="1"/>
      <c r="S417" s="1"/>
      <c r="T417" s="1"/>
      <c r="U417" s="1"/>
      <c r="V417" s="1"/>
      <c r="W417" s="1"/>
      <c r="X417" s="1"/>
      <c r="Y417" s="1"/>
      <c r="Z417" s="1"/>
    </row>
    <row r="418" spans="1:26" ht="63" hidden="1">
      <c r="A418" s="583" t="s">
        <v>1403</v>
      </c>
      <c r="B418" s="437" t="s">
        <v>1405</v>
      </c>
      <c r="C418" s="441"/>
      <c r="D418" s="439"/>
      <c r="E418" s="490"/>
      <c r="F418" s="441"/>
      <c r="G418" s="441"/>
      <c r="H418" s="110"/>
      <c r="I418" s="110"/>
      <c r="J418" s="424"/>
      <c r="K418" s="1"/>
      <c r="L418" s="1"/>
      <c r="M418" s="1"/>
      <c r="N418" s="1"/>
      <c r="O418" s="1"/>
      <c r="P418" s="1"/>
      <c r="Q418" s="1"/>
      <c r="R418" s="1"/>
      <c r="S418" s="1"/>
      <c r="T418" s="1"/>
      <c r="U418" s="1"/>
      <c r="V418" s="1"/>
      <c r="W418" s="1"/>
      <c r="X418" s="1"/>
      <c r="Y418" s="1"/>
      <c r="Z418" s="1"/>
    </row>
    <row r="419" spans="1:26" ht="63" hidden="1">
      <c r="A419" s="583" t="s">
        <v>1412</v>
      </c>
      <c r="B419" s="437" t="s">
        <v>1414</v>
      </c>
      <c r="C419" s="441"/>
      <c r="D419" s="439"/>
      <c r="E419" s="490"/>
      <c r="F419" s="441"/>
      <c r="G419" s="441"/>
      <c r="H419" s="110"/>
      <c r="I419" s="110"/>
      <c r="J419" s="424"/>
      <c r="K419" s="1"/>
      <c r="L419" s="1"/>
      <c r="M419" s="1"/>
      <c r="N419" s="1"/>
      <c r="O419" s="1"/>
      <c r="P419" s="1"/>
      <c r="Q419" s="1"/>
      <c r="R419" s="1"/>
      <c r="S419" s="1"/>
      <c r="T419" s="1"/>
      <c r="U419" s="1"/>
      <c r="V419" s="1"/>
      <c r="W419" s="1"/>
      <c r="X419" s="1"/>
      <c r="Y419" s="1"/>
      <c r="Z419" s="1"/>
    </row>
    <row r="420" spans="1:26" ht="63" hidden="1">
      <c r="A420" s="583" t="s">
        <v>1419</v>
      </c>
      <c r="B420" s="437" t="s">
        <v>1420</v>
      </c>
      <c r="C420" s="441"/>
      <c r="D420" s="439"/>
      <c r="E420" s="490"/>
      <c r="F420" s="441"/>
      <c r="G420" s="441"/>
      <c r="H420" s="110"/>
      <c r="I420" s="110"/>
      <c r="J420" s="424"/>
      <c r="K420" s="1"/>
      <c r="L420" s="1"/>
      <c r="M420" s="1"/>
      <c r="N420" s="1"/>
      <c r="O420" s="1"/>
      <c r="P420" s="1"/>
      <c r="Q420" s="1"/>
      <c r="R420" s="1"/>
      <c r="S420" s="1"/>
      <c r="T420" s="1"/>
      <c r="U420" s="1"/>
      <c r="V420" s="1"/>
      <c r="W420" s="1"/>
      <c r="X420" s="1"/>
      <c r="Y420" s="1"/>
      <c r="Z420" s="1"/>
    </row>
    <row r="421" spans="1:26" ht="47.25" hidden="1">
      <c r="A421" s="583" t="s">
        <v>1431</v>
      </c>
      <c r="B421" s="437" t="s">
        <v>1432</v>
      </c>
      <c r="C421" s="441"/>
      <c r="D421" s="439"/>
      <c r="E421" s="490"/>
      <c r="F421" s="441"/>
      <c r="G421" s="441"/>
      <c r="H421" s="110"/>
      <c r="I421" s="110"/>
      <c r="J421" s="424"/>
      <c r="K421" s="1"/>
      <c r="L421" s="1"/>
      <c r="M421" s="1"/>
      <c r="N421" s="1"/>
      <c r="O421" s="1"/>
      <c r="P421" s="1"/>
      <c r="Q421" s="1"/>
      <c r="R421" s="1"/>
      <c r="S421" s="1"/>
      <c r="T421" s="1"/>
      <c r="U421" s="1"/>
      <c r="V421" s="1"/>
      <c r="W421" s="1"/>
      <c r="X421" s="1"/>
      <c r="Y421" s="1"/>
      <c r="Z421" s="1"/>
    </row>
    <row r="422" spans="1:26" ht="63" hidden="1">
      <c r="A422" s="583" t="s">
        <v>1451</v>
      </c>
      <c r="B422" s="437" t="s">
        <v>1453</v>
      </c>
      <c r="C422" s="441"/>
      <c r="D422" s="439"/>
      <c r="E422" s="490"/>
      <c r="F422" s="441"/>
      <c r="G422" s="441"/>
      <c r="H422" s="110"/>
      <c r="I422" s="110"/>
      <c r="J422" s="424"/>
      <c r="K422" s="1"/>
      <c r="L422" s="1"/>
      <c r="M422" s="1"/>
      <c r="N422" s="1"/>
      <c r="O422" s="1"/>
      <c r="P422" s="1"/>
      <c r="Q422" s="1"/>
      <c r="R422" s="1"/>
      <c r="S422" s="1"/>
      <c r="T422" s="1"/>
      <c r="U422" s="1"/>
      <c r="V422" s="1"/>
      <c r="W422" s="1"/>
      <c r="X422" s="1"/>
      <c r="Y422" s="1"/>
      <c r="Z422" s="1"/>
    </row>
    <row r="423" spans="1:26" ht="47.25" hidden="1">
      <c r="A423" s="583" t="s">
        <v>1454</v>
      </c>
      <c r="B423" s="437" t="s">
        <v>1456</v>
      </c>
      <c r="C423" s="441"/>
      <c r="D423" s="439"/>
      <c r="E423" s="490"/>
      <c r="F423" s="441"/>
      <c r="G423" s="441"/>
      <c r="H423" s="110"/>
      <c r="I423" s="110"/>
      <c r="J423" s="424"/>
      <c r="K423" s="1"/>
      <c r="L423" s="1"/>
      <c r="M423" s="1"/>
      <c r="N423" s="1"/>
      <c r="O423" s="1"/>
      <c r="P423" s="1"/>
      <c r="Q423" s="1"/>
      <c r="R423" s="1"/>
      <c r="S423" s="1"/>
      <c r="T423" s="1"/>
      <c r="U423" s="1"/>
      <c r="V423" s="1"/>
      <c r="W423" s="1"/>
      <c r="X423" s="1"/>
      <c r="Y423" s="1"/>
      <c r="Z423" s="1"/>
    </row>
    <row r="424" spans="1:26" ht="63" hidden="1">
      <c r="A424" s="583" t="s">
        <v>1459</v>
      </c>
      <c r="B424" s="437" t="s">
        <v>1460</v>
      </c>
      <c r="C424" s="441"/>
      <c r="D424" s="439"/>
      <c r="E424" s="490"/>
      <c r="F424" s="441"/>
      <c r="G424" s="441"/>
      <c r="H424" s="110"/>
      <c r="I424" s="110"/>
      <c r="J424" s="424"/>
      <c r="K424" s="1"/>
      <c r="L424" s="1"/>
      <c r="M424" s="1"/>
      <c r="N424" s="1"/>
      <c r="O424" s="1"/>
      <c r="P424" s="1"/>
      <c r="Q424" s="1"/>
      <c r="R424" s="1"/>
      <c r="S424" s="1"/>
      <c r="T424" s="1"/>
      <c r="U424" s="1"/>
      <c r="V424" s="1"/>
      <c r="W424" s="1"/>
      <c r="X424" s="1"/>
      <c r="Y424" s="1"/>
      <c r="Z424" s="1"/>
    </row>
    <row r="425" spans="1:26" ht="110.25" hidden="1">
      <c r="A425" s="583" t="s">
        <v>1463</v>
      </c>
      <c r="B425" s="437" t="s">
        <v>1464</v>
      </c>
      <c r="C425" s="441"/>
      <c r="D425" s="439"/>
      <c r="E425" s="490"/>
      <c r="F425" s="441"/>
      <c r="G425" s="441"/>
      <c r="H425" s="110"/>
      <c r="I425" s="110"/>
      <c r="J425" s="424"/>
      <c r="K425" s="1"/>
      <c r="L425" s="1"/>
      <c r="M425" s="1"/>
      <c r="N425" s="1"/>
      <c r="O425" s="1"/>
      <c r="P425" s="1"/>
      <c r="Q425" s="1"/>
      <c r="R425" s="1"/>
      <c r="S425" s="1"/>
      <c r="T425" s="1"/>
      <c r="U425" s="1"/>
      <c r="V425" s="1"/>
      <c r="W425" s="1"/>
      <c r="X425" s="1"/>
      <c r="Y425" s="1"/>
      <c r="Z425" s="1"/>
    </row>
    <row r="426" spans="1:26" ht="47.25">
      <c r="A426" s="413" t="s">
        <v>1465</v>
      </c>
      <c r="B426" s="437" t="s">
        <v>1466</v>
      </c>
      <c r="C426" s="493" t="s">
        <v>3155</v>
      </c>
      <c r="D426" s="540">
        <v>0</v>
      </c>
      <c r="E426" s="505" t="s">
        <v>137</v>
      </c>
      <c r="F426" s="441"/>
      <c r="G426" s="441"/>
      <c r="H426" s="110"/>
      <c r="I426" s="110"/>
      <c r="J426" s="424"/>
      <c r="K426" s="1"/>
      <c r="L426" s="1"/>
      <c r="M426" s="1"/>
      <c r="N426" s="1"/>
      <c r="O426" s="1"/>
      <c r="P426" s="1"/>
      <c r="Q426" s="1"/>
      <c r="R426" s="1"/>
      <c r="S426" s="1"/>
      <c r="T426" s="1"/>
      <c r="U426" s="1"/>
      <c r="V426" s="1"/>
      <c r="W426" s="1"/>
      <c r="X426" s="1"/>
      <c r="Y426" s="1"/>
      <c r="Z426" s="1"/>
    </row>
    <row r="427" spans="1:26" ht="63" hidden="1">
      <c r="A427" s="583" t="s">
        <v>1467</v>
      </c>
      <c r="B427" s="437" t="s">
        <v>1468</v>
      </c>
      <c r="C427" s="441"/>
      <c r="D427" s="439"/>
      <c r="E427" s="490"/>
      <c r="F427" s="441"/>
      <c r="G427" s="441"/>
      <c r="H427" s="110"/>
      <c r="I427" s="110"/>
      <c r="J427" s="424"/>
      <c r="K427" s="1"/>
      <c r="L427" s="1"/>
      <c r="M427" s="1"/>
      <c r="N427" s="1"/>
      <c r="O427" s="1"/>
      <c r="P427" s="1"/>
      <c r="Q427" s="1"/>
      <c r="R427" s="1"/>
      <c r="S427" s="1"/>
      <c r="T427" s="1"/>
      <c r="U427" s="1"/>
      <c r="V427" s="1"/>
      <c r="W427" s="1"/>
      <c r="X427" s="1"/>
      <c r="Y427" s="1"/>
      <c r="Z427" s="1"/>
    </row>
    <row r="428" spans="1:26" ht="21">
      <c r="A428" s="641"/>
      <c r="B428" s="1308" t="s">
        <v>1471</v>
      </c>
      <c r="C428" s="1049"/>
      <c r="D428" s="1049"/>
      <c r="E428" s="1049"/>
      <c r="F428" s="1049"/>
      <c r="G428" s="1049"/>
      <c r="H428" s="110">
        <f>H429+H438+H450+H456+H464+H475</f>
        <v>0</v>
      </c>
      <c r="I428" s="110">
        <f>I429+I438+I450+I456+I464+I475</f>
        <v>108</v>
      </c>
      <c r="J428" s="424"/>
      <c r="K428" s="1"/>
      <c r="L428" s="1"/>
      <c r="M428" s="1"/>
      <c r="N428" s="1"/>
      <c r="O428" s="1"/>
      <c r="P428" s="1"/>
      <c r="Q428" s="1"/>
      <c r="R428" s="1"/>
      <c r="S428" s="1"/>
      <c r="T428" s="1"/>
      <c r="U428" s="1"/>
      <c r="V428" s="1"/>
      <c r="W428" s="1"/>
      <c r="X428" s="1"/>
      <c r="Y428" s="1"/>
      <c r="Z428" s="1"/>
    </row>
    <row r="429" spans="1:26" ht="39.75" customHeight="1">
      <c r="A429" s="649" t="s">
        <v>1474</v>
      </c>
      <c r="B429" s="1310" t="s">
        <v>1475</v>
      </c>
      <c r="C429" s="1049"/>
      <c r="D429" s="1049"/>
      <c r="E429" s="1049"/>
      <c r="F429" s="1049"/>
      <c r="G429" s="1049"/>
      <c r="H429" s="110">
        <f>SUM(D431:D437)</f>
        <v>0</v>
      </c>
      <c r="I429" s="110">
        <f>COUNT(D431:D437)*2</f>
        <v>12</v>
      </c>
      <c r="J429" s="424"/>
      <c r="K429" s="1"/>
      <c r="L429" s="1"/>
      <c r="M429" s="1"/>
      <c r="N429" s="1"/>
      <c r="O429" s="1"/>
      <c r="P429" s="1"/>
      <c r="Q429" s="1"/>
      <c r="R429" s="1"/>
      <c r="S429" s="1"/>
      <c r="T429" s="1"/>
      <c r="U429" s="1"/>
      <c r="V429" s="1"/>
      <c r="W429" s="1"/>
      <c r="X429" s="1"/>
      <c r="Y429" s="1"/>
      <c r="Z429" s="1"/>
    </row>
    <row r="430" spans="1:26" ht="31.5" hidden="1">
      <c r="A430" s="591" t="s">
        <v>1476</v>
      </c>
      <c r="B430" s="437" t="s">
        <v>1478</v>
      </c>
      <c r="C430" s="565"/>
      <c r="D430" s="443"/>
      <c r="E430" s="497"/>
      <c r="F430" s="565"/>
      <c r="G430" s="565"/>
      <c r="H430" s="110"/>
      <c r="I430" s="110"/>
      <c r="J430" s="424"/>
      <c r="K430" s="1"/>
      <c r="L430" s="1"/>
      <c r="M430" s="1"/>
      <c r="N430" s="1"/>
      <c r="O430" s="1"/>
      <c r="P430" s="1"/>
      <c r="Q430" s="1"/>
      <c r="R430" s="1"/>
      <c r="S430" s="1"/>
      <c r="T430" s="1"/>
      <c r="U430" s="1"/>
      <c r="V430" s="1"/>
      <c r="W430" s="1"/>
      <c r="X430" s="1"/>
      <c r="Y430" s="1"/>
      <c r="Z430" s="1"/>
    </row>
    <row r="431" spans="1:26" ht="63">
      <c r="A431" s="592" t="s">
        <v>1479</v>
      </c>
      <c r="B431" s="437" t="s">
        <v>1480</v>
      </c>
      <c r="C431" s="487" t="s">
        <v>1649</v>
      </c>
      <c r="D431" s="488">
        <v>0</v>
      </c>
      <c r="E431" s="497" t="s">
        <v>137</v>
      </c>
      <c r="F431" s="487" t="s">
        <v>1651</v>
      </c>
      <c r="G431" s="565"/>
      <c r="H431" s="110"/>
      <c r="I431" s="110"/>
      <c r="J431" s="424"/>
      <c r="K431" s="1"/>
      <c r="L431" s="1"/>
      <c r="M431" s="1"/>
      <c r="N431" s="1"/>
      <c r="O431" s="1"/>
      <c r="P431" s="1"/>
      <c r="Q431" s="1"/>
      <c r="R431" s="1"/>
      <c r="S431" s="1"/>
      <c r="T431" s="1"/>
      <c r="U431" s="1"/>
      <c r="V431" s="1"/>
      <c r="W431" s="1"/>
      <c r="X431" s="1"/>
      <c r="Y431" s="1"/>
      <c r="Z431" s="1"/>
    </row>
    <row r="432" spans="1:26" ht="45">
      <c r="A432" s="592"/>
      <c r="B432" s="437"/>
      <c r="C432" s="487" t="s">
        <v>3156</v>
      </c>
      <c r="D432" s="488">
        <v>0</v>
      </c>
      <c r="E432" s="497" t="s">
        <v>137</v>
      </c>
      <c r="F432" s="487"/>
      <c r="G432" s="565"/>
      <c r="H432" s="110"/>
      <c r="I432" s="110"/>
      <c r="J432" s="424"/>
      <c r="K432" s="1"/>
      <c r="L432" s="1"/>
      <c r="M432" s="1"/>
      <c r="N432" s="1"/>
      <c r="O432" s="1"/>
      <c r="P432" s="1"/>
      <c r="Q432" s="1"/>
      <c r="R432" s="1"/>
      <c r="S432" s="1"/>
      <c r="T432" s="1"/>
      <c r="U432" s="1"/>
      <c r="V432" s="1"/>
      <c r="W432" s="1"/>
      <c r="X432" s="1"/>
      <c r="Y432" s="1"/>
      <c r="Z432" s="1"/>
    </row>
    <row r="433" spans="1:26" ht="31.5" hidden="1">
      <c r="A433" s="591" t="s">
        <v>1481</v>
      </c>
      <c r="B433" s="437" t="s">
        <v>1482</v>
      </c>
      <c r="C433" s="565"/>
      <c r="D433" s="446"/>
      <c r="E433" s="497"/>
      <c r="F433" s="565"/>
      <c r="G433" s="565"/>
      <c r="H433" s="110"/>
      <c r="I433" s="110"/>
      <c r="J433" s="424"/>
      <c r="K433" s="1"/>
      <c r="L433" s="1"/>
      <c r="M433" s="1"/>
      <c r="N433" s="1"/>
      <c r="O433" s="1"/>
      <c r="P433" s="1"/>
      <c r="Q433" s="1"/>
      <c r="R433" s="1"/>
      <c r="S433" s="1"/>
      <c r="T433" s="1"/>
      <c r="U433" s="1"/>
      <c r="V433" s="1"/>
      <c r="W433" s="1"/>
      <c r="X433" s="1"/>
      <c r="Y433" s="1"/>
      <c r="Z433" s="1"/>
    </row>
    <row r="434" spans="1:26" ht="47.25">
      <c r="A434" s="592" t="s">
        <v>1484</v>
      </c>
      <c r="B434" s="437" t="s">
        <v>1487</v>
      </c>
      <c r="C434" s="489" t="s">
        <v>1488</v>
      </c>
      <c r="D434" s="488">
        <v>0</v>
      </c>
      <c r="E434" s="497" t="s">
        <v>137</v>
      </c>
      <c r="F434" s="487" t="s">
        <v>2533</v>
      </c>
      <c r="G434" s="565"/>
      <c r="H434" s="110"/>
      <c r="I434" s="110"/>
      <c r="J434" s="424"/>
      <c r="K434" s="1"/>
      <c r="L434" s="1"/>
      <c r="M434" s="1"/>
      <c r="N434" s="1"/>
      <c r="O434" s="1"/>
      <c r="P434" s="1"/>
      <c r="Q434" s="1"/>
      <c r="R434" s="1"/>
      <c r="S434" s="1"/>
      <c r="T434" s="1"/>
      <c r="U434" s="1"/>
      <c r="V434" s="1"/>
      <c r="W434" s="1"/>
      <c r="X434" s="1"/>
      <c r="Y434" s="1"/>
      <c r="Z434" s="1"/>
    </row>
    <row r="435" spans="1:26" ht="30">
      <c r="A435" s="592"/>
      <c r="B435" s="437"/>
      <c r="C435" s="489" t="s">
        <v>1491</v>
      </c>
      <c r="D435" s="488">
        <v>0</v>
      </c>
      <c r="E435" s="497" t="s">
        <v>137</v>
      </c>
      <c r="F435" s="454"/>
      <c r="G435" s="565"/>
      <c r="H435" s="110"/>
      <c r="I435" s="110"/>
      <c r="J435" s="424"/>
      <c r="K435" s="1"/>
      <c r="L435" s="1"/>
      <c r="M435" s="1"/>
      <c r="N435" s="1"/>
      <c r="O435" s="1"/>
      <c r="P435" s="1"/>
      <c r="Q435" s="1"/>
      <c r="R435" s="1"/>
      <c r="S435" s="1"/>
      <c r="T435" s="1"/>
      <c r="U435" s="1"/>
      <c r="V435" s="1"/>
      <c r="W435" s="1"/>
      <c r="X435" s="1"/>
      <c r="Y435" s="1"/>
      <c r="Z435" s="1"/>
    </row>
    <row r="436" spans="1:26" ht="63">
      <c r="A436" s="592" t="s">
        <v>1493</v>
      </c>
      <c r="B436" s="437" t="s">
        <v>1494</v>
      </c>
      <c r="C436" s="487" t="s">
        <v>1495</v>
      </c>
      <c r="D436" s="488">
        <v>0</v>
      </c>
      <c r="E436" s="497" t="s">
        <v>137</v>
      </c>
      <c r="F436" s="308" t="s">
        <v>1497</v>
      </c>
      <c r="G436" s="565"/>
      <c r="H436" s="110"/>
      <c r="I436" s="110"/>
      <c r="J436" s="424"/>
      <c r="K436" s="1"/>
      <c r="L436" s="1"/>
      <c r="M436" s="1"/>
      <c r="N436" s="1"/>
      <c r="O436" s="1"/>
      <c r="P436" s="1"/>
      <c r="Q436" s="1"/>
      <c r="R436" s="1"/>
      <c r="S436" s="1"/>
      <c r="T436" s="1"/>
      <c r="U436" s="1"/>
      <c r="V436" s="1"/>
      <c r="W436" s="1"/>
      <c r="X436" s="1"/>
      <c r="Y436" s="1"/>
      <c r="Z436" s="1"/>
    </row>
    <row r="437" spans="1:26" ht="31.5">
      <c r="A437" s="592" t="s">
        <v>1498</v>
      </c>
      <c r="B437" s="437" t="s">
        <v>1499</v>
      </c>
      <c r="C437" s="487" t="s">
        <v>1501</v>
      </c>
      <c r="D437" s="488">
        <v>0</v>
      </c>
      <c r="E437" s="497" t="s">
        <v>137</v>
      </c>
      <c r="F437" s="565"/>
      <c r="G437" s="565"/>
      <c r="H437" s="110"/>
      <c r="I437" s="110"/>
      <c r="J437" s="424"/>
      <c r="K437" s="1"/>
      <c r="L437" s="1"/>
      <c r="M437" s="1"/>
      <c r="N437" s="1"/>
      <c r="O437" s="1"/>
      <c r="P437" s="1"/>
      <c r="Q437" s="1"/>
      <c r="R437" s="1"/>
      <c r="S437" s="1"/>
      <c r="T437" s="1"/>
      <c r="U437" s="1"/>
      <c r="V437" s="1"/>
      <c r="W437" s="1"/>
      <c r="X437" s="1"/>
      <c r="Y437" s="1"/>
      <c r="Z437" s="1"/>
    </row>
    <row r="438" spans="1:26" ht="39.75" customHeight="1">
      <c r="A438" s="649" t="s">
        <v>1502</v>
      </c>
      <c r="B438" s="1310" t="s">
        <v>1503</v>
      </c>
      <c r="C438" s="1049"/>
      <c r="D438" s="1049"/>
      <c r="E438" s="1049"/>
      <c r="F438" s="1049"/>
      <c r="G438" s="1049"/>
      <c r="H438" s="110">
        <f>SUM(D439:D449)</f>
        <v>0</v>
      </c>
      <c r="I438" s="110">
        <f>COUNT(D439:D449)*2</f>
        <v>22</v>
      </c>
      <c r="J438" s="424"/>
      <c r="K438" s="1"/>
      <c r="L438" s="1"/>
      <c r="M438" s="1"/>
      <c r="N438" s="1"/>
      <c r="O438" s="1"/>
      <c r="P438" s="1"/>
      <c r="Q438" s="1"/>
      <c r="R438" s="1"/>
      <c r="S438" s="1"/>
      <c r="T438" s="1"/>
      <c r="U438" s="1"/>
      <c r="V438" s="1"/>
      <c r="W438" s="1"/>
      <c r="X438" s="1"/>
      <c r="Y438" s="1"/>
      <c r="Z438" s="1"/>
    </row>
    <row r="439" spans="1:26" ht="45">
      <c r="A439" s="592" t="s">
        <v>1505</v>
      </c>
      <c r="B439" s="437" t="s">
        <v>1506</v>
      </c>
      <c r="C439" s="489" t="s">
        <v>1507</v>
      </c>
      <c r="D439" s="446">
        <v>0</v>
      </c>
      <c r="E439" s="497" t="s">
        <v>183</v>
      </c>
      <c r="F439" s="342" t="s">
        <v>1508</v>
      </c>
      <c r="G439" s="565"/>
      <c r="H439" s="110"/>
      <c r="I439" s="110"/>
      <c r="J439" s="424"/>
      <c r="K439" s="1"/>
      <c r="L439" s="1"/>
      <c r="M439" s="1"/>
      <c r="N439" s="1"/>
      <c r="O439" s="1"/>
      <c r="P439" s="1"/>
      <c r="Q439" s="1"/>
      <c r="R439" s="1"/>
      <c r="S439" s="1"/>
      <c r="T439" s="1"/>
      <c r="U439" s="1"/>
      <c r="V439" s="1"/>
      <c r="W439" s="1"/>
      <c r="X439" s="1"/>
      <c r="Y439" s="1"/>
      <c r="Z439" s="1"/>
    </row>
    <row r="440" spans="1:26" ht="30">
      <c r="A440" s="645"/>
      <c r="B440" s="437"/>
      <c r="C440" s="489" t="s">
        <v>1509</v>
      </c>
      <c r="D440" s="446">
        <v>0</v>
      </c>
      <c r="E440" s="497" t="s">
        <v>264</v>
      </c>
      <c r="F440" s="342" t="s">
        <v>1510</v>
      </c>
      <c r="G440" s="565"/>
      <c r="H440" s="110"/>
      <c r="I440" s="110"/>
      <c r="J440" s="424"/>
      <c r="K440" s="1"/>
      <c r="L440" s="1"/>
      <c r="M440" s="1"/>
      <c r="N440" s="1"/>
      <c r="O440" s="1"/>
      <c r="P440" s="1"/>
      <c r="Q440" s="1"/>
      <c r="R440" s="1"/>
      <c r="S440" s="1"/>
      <c r="T440" s="1"/>
      <c r="U440" s="1"/>
      <c r="V440" s="1"/>
      <c r="W440" s="1"/>
      <c r="X440" s="1"/>
      <c r="Y440" s="1"/>
      <c r="Z440" s="1"/>
    </row>
    <row r="441" spans="1:26" ht="45">
      <c r="A441" s="645"/>
      <c r="B441" s="437"/>
      <c r="C441" s="489" t="s">
        <v>1511</v>
      </c>
      <c r="D441" s="446">
        <v>0</v>
      </c>
      <c r="E441" s="497" t="s">
        <v>264</v>
      </c>
      <c r="F441" s="342" t="s">
        <v>1513</v>
      </c>
      <c r="G441" s="565"/>
      <c r="H441" s="110"/>
      <c r="I441" s="110"/>
      <c r="J441" s="424"/>
      <c r="K441" s="1"/>
      <c r="L441" s="1"/>
      <c r="M441" s="1"/>
      <c r="N441" s="1"/>
      <c r="O441" s="1"/>
      <c r="P441" s="1"/>
      <c r="Q441" s="1"/>
      <c r="R441" s="1"/>
      <c r="S441" s="1"/>
      <c r="T441" s="1"/>
      <c r="U441" s="1"/>
      <c r="V441" s="1"/>
      <c r="W441" s="1"/>
      <c r="X441" s="1"/>
      <c r="Y441" s="1"/>
      <c r="Z441" s="1"/>
    </row>
    <row r="442" spans="1:26" ht="30">
      <c r="A442" s="645"/>
      <c r="B442" s="437"/>
      <c r="C442" s="489" t="s">
        <v>1516</v>
      </c>
      <c r="D442" s="446">
        <v>0</v>
      </c>
      <c r="E442" s="497" t="s">
        <v>264</v>
      </c>
      <c r="F442" s="342" t="s">
        <v>1518</v>
      </c>
      <c r="G442" s="565"/>
      <c r="H442" s="110"/>
      <c r="I442" s="110"/>
      <c r="J442" s="424"/>
      <c r="K442" s="1"/>
      <c r="L442" s="1"/>
      <c r="M442" s="1"/>
      <c r="N442" s="1"/>
      <c r="O442" s="1"/>
      <c r="P442" s="1"/>
      <c r="Q442" s="1"/>
      <c r="R442" s="1"/>
      <c r="S442" s="1"/>
      <c r="T442" s="1"/>
      <c r="U442" s="1"/>
      <c r="V442" s="1"/>
      <c r="W442" s="1"/>
      <c r="X442" s="1"/>
      <c r="Y442" s="1"/>
      <c r="Z442" s="1"/>
    </row>
    <row r="443" spans="1:26" ht="60">
      <c r="A443" s="645"/>
      <c r="B443" s="437"/>
      <c r="C443" s="489" t="s">
        <v>1520</v>
      </c>
      <c r="D443" s="446">
        <v>0</v>
      </c>
      <c r="E443" s="497" t="s">
        <v>183</v>
      </c>
      <c r="F443" s="342" t="s">
        <v>1521</v>
      </c>
      <c r="G443" s="565"/>
      <c r="H443" s="110"/>
      <c r="I443" s="110"/>
      <c r="J443" s="424"/>
      <c r="K443" s="1"/>
      <c r="L443" s="1"/>
      <c r="M443" s="1"/>
      <c r="N443" s="1"/>
      <c r="O443" s="1"/>
      <c r="P443" s="1"/>
      <c r="Q443" s="1"/>
      <c r="R443" s="1"/>
      <c r="S443" s="1"/>
      <c r="T443" s="1"/>
      <c r="U443" s="1"/>
      <c r="V443" s="1"/>
      <c r="W443" s="1"/>
      <c r="X443" s="1"/>
      <c r="Y443" s="1"/>
      <c r="Z443" s="1"/>
    </row>
    <row r="444" spans="1:26" ht="30">
      <c r="A444" s="645"/>
      <c r="B444" s="437"/>
      <c r="C444" s="503" t="s">
        <v>2457</v>
      </c>
      <c r="D444" s="446">
        <v>0</v>
      </c>
      <c r="E444" s="497" t="s">
        <v>183</v>
      </c>
      <c r="F444" s="565"/>
      <c r="G444" s="565"/>
      <c r="H444" s="110"/>
      <c r="I444" s="110"/>
      <c r="J444" s="424"/>
      <c r="K444" s="1"/>
      <c r="L444" s="1"/>
      <c r="M444" s="1"/>
      <c r="N444" s="1"/>
      <c r="O444" s="1"/>
      <c r="P444" s="1"/>
      <c r="Q444" s="1"/>
      <c r="R444" s="1"/>
      <c r="S444" s="1"/>
      <c r="T444" s="1"/>
      <c r="U444" s="1"/>
      <c r="V444" s="1"/>
      <c r="W444" s="1"/>
      <c r="X444" s="1"/>
      <c r="Y444" s="1"/>
      <c r="Z444" s="1"/>
    </row>
    <row r="445" spans="1:26" ht="60">
      <c r="A445" s="645"/>
      <c r="B445" s="437"/>
      <c r="C445" s="503" t="s">
        <v>2458</v>
      </c>
      <c r="D445" s="446">
        <v>0</v>
      </c>
      <c r="E445" s="497" t="s">
        <v>183</v>
      </c>
      <c r="F445" s="565"/>
      <c r="G445" s="565"/>
      <c r="H445" s="110"/>
      <c r="I445" s="110"/>
      <c r="J445" s="424"/>
      <c r="K445" s="1"/>
      <c r="L445" s="1"/>
      <c r="M445" s="1"/>
      <c r="N445" s="1"/>
      <c r="O445" s="1"/>
      <c r="P445" s="1"/>
      <c r="Q445" s="1"/>
      <c r="R445" s="1"/>
      <c r="S445" s="1"/>
      <c r="T445" s="1"/>
      <c r="U445" s="1"/>
      <c r="V445" s="1"/>
      <c r="W445" s="1"/>
      <c r="X445" s="1"/>
      <c r="Y445" s="1"/>
      <c r="Z445" s="1"/>
    </row>
    <row r="446" spans="1:26" ht="47.25">
      <c r="A446" s="592" t="s">
        <v>1522</v>
      </c>
      <c r="B446" s="437" t="s">
        <v>1523</v>
      </c>
      <c r="C446" s="489" t="s">
        <v>1524</v>
      </c>
      <c r="D446" s="446">
        <v>0</v>
      </c>
      <c r="E446" s="497" t="s">
        <v>87</v>
      </c>
      <c r="F446" s="342" t="s">
        <v>1525</v>
      </c>
      <c r="G446" s="565"/>
      <c r="H446" s="110"/>
      <c r="I446" s="110"/>
      <c r="J446" s="424"/>
      <c r="K446" s="1"/>
      <c r="L446" s="1"/>
      <c r="M446" s="1"/>
      <c r="N446" s="1"/>
      <c r="O446" s="1"/>
      <c r="P446" s="1"/>
      <c r="Q446" s="1"/>
      <c r="R446" s="1"/>
      <c r="S446" s="1"/>
      <c r="T446" s="1"/>
      <c r="U446" s="1"/>
      <c r="V446" s="1"/>
      <c r="W446" s="1"/>
      <c r="X446" s="1"/>
      <c r="Y446" s="1"/>
      <c r="Z446" s="1"/>
    </row>
    <row r="447" spans="1:26" ht="30">
      <c r="A447" s="592"/>
      <c r="B447" s="437"/>
      <c r="C447" s="489" t="s">
        <v>1526</v>
      </c>
      <c r="D447" s="446">
        <v>0</v>
      </c>
      <c r="E447" s="497" t="s">
        <v>350</v>
      </c>
      <c r="F447" s="454"/>
      <c r="G447" s="565"/>
      <c r="H447" s="110"/>
      <c r="I447" s="110"/>
      <c r="J447" s="424"/>
      <c r="K447" s="1"/>
      <c r="L447" s="1"/>
      <c r="M447" s="1"/>
      <c r="N447" s="1"/>
      <c r="O447" s="1"/>
      <c r="P447" s="1"/>
      <c r="Q447" s="1"/>
      <c r="R447" s="1"/>
      <c r="S447" s="1"/>
      <c r="T447" s="1"/>
      <c r="U447" s="1"/>
      <c r="V447" s="1"/>
      <c r="W447" s="1"/>
      <c r="X447" s="1"/>
      <c r="Y447" s="1"/>
      <c r="Z447" s="1"/>
    </row>
    <row r="448" spans="1:26" ht="47.25">
      <c r="A448" s="592" t="s">
        <v>1527</v>
      </c>
      <c r="B448" s="437" t="s">
        <v>1528</v>
      </c>
      <c r="C448" s="489" t="s">
        <v>1529</v>
      </c>
      <c r="D448" s="446">
        <v>0</v>
      </c>
      <c r="E448" s="497" t="s">
        <v>183</v>
      </c>
      <c r="F448" s="454"/>
      <c r="G448" s="565"/>
      <c r="H448" s="110"/>
      <c r="I448" s="110"/>
      <c r="J448" s="424"/>
      <c r="K448" s="1"/>
      <c r="L448" s="1"/>
      <c r="M448" s="1"/>
      <c r="N448" s="1"/>
      <c r="O448" s="1"/>
      <c r="P448" s="1"/>
      <c r="Q448" s="1"/>
      <c r="R448" s="1"/>
      <c r="S448" s="1"/>
      <c r="T448" s="1"/>
      <c r="U448" s="1"/>
      <c r="V448" s="1"/>
      <c r="W448" s="1"/>
      <c r="X448" s="1"/>
      <c r="Y448" s="1"/>
      <c r="Z448" s="1"/>
    </row>
    <row r="449" spans="1:26" ht="60">
      <c r="A449" s="592"/>
      <c r="B449" s="437"/>
      <c r="C449" s="308" t="s">
        <v>1531</v>
      </c>
      <c r="D449" s="446">
        <v>0</v>
      </c>
      <c r="E449" s="497" t="s">
        <v>264</v>
      </c>
      <c r="F449" s="487" t="s">
        <v>1532</v>
      </c>
      <c r="G449" s="565"/>
      <c r="H449" s="110"/>
      <c r="I449" s="110"/>
      <c r="J449" s="424"/>
      <c r="K449" s="1"/>
      <c r="L449" s="1"/>
      <c r="M449" s="1"/>
      <c r="N449" s="1"/>
      <c r="O449" s="1"/>
      <c r="P449" s="1"/>
      <c r="Q449" s="1"/>
      <c r="R449" s="1"/>
      <c r="S449" s="1"/>
      <c r="T449" s="1"/>
      <c r="U449" s="1"/>
      <c r="V449" s="1"/>
      <c r="W449" s="1"/>
      <c r="X449" s="1"/>
      <c r="Y449" s="1"/>
      <c r="Z449" s="1"/>
    </row>
    <row r="450" spans="1:26" ht="39.75" customHeight="1">
      <c r="A450" s="649" t="s">
        <v>1533</v>
      </c>
      <c r="B450" s="1310" t="s">
        <v>1534</v>
      </c>
      <c r="C450" s="1049"/>
      <c r="D450" s="1049"/>
      <c r="E450" s="1049"/>
      <c r="F450" s="1049"/>
      <c r="G450" s="1049"/>
      <c r="H450" s="110">
        <f>SUM(D451:D455)</f>
        <v>0</v>
      </c>
      <c r="I450" s="110">
        <f>COUNT(D451:D455)*2</f>
        <v>10</v>
      </c>
      <c r="J450" s="424"/>
      <c r="K450" s="1"/>
      <c r="L450" s="1"/>
      <c r="M450" s="1"/>
      <c r="N450" s="1"/>
      <c r="O450" s="1"/>
      <c r="P450" s="1"/>
      <c r="Q450" s="1"/>
      <c r="R450" s="1"/>
      <c r="S450" s="1"/>
      <c r="T450" s="1"/>
      <c r="U450" s="1"/>
      <c r="V450" s="1"/>
      <c r="W450" s="1"/>
      <c r="X450" s="1"/>
      <c r="Y450" s="1"/>
      <c r="Z450" s="1"/>
    </row>
    <row r="451" spans="1:26" ht="63">
      <c r="A451" s="592" t="s">
        <v>1538</v>
      </c>
      <c r="B451" s="566" t="s">
        <v>1539</v>
      </c>
      <c r="C451" s="308" t="s">
        <v>1545</v>
      </c>
      <c r="D451" s="446">
        <v>0</v>
      </c>
      <c r="E451" s="497" t="s">
        <v>264</v>
      </c>
      <c r="F451" s="565"/>
      <c r="G451" s="565"/>
      <c r="H451" s="110"/>
      <c r="I451" s="110"/>
      <c r="J451" s="424"/>
      <c r="K451" s="1"/>
      <c r="L451" s="1"/>
      <c r="M451" s="1"/>
      <c r="N451" s="1"/>
      <c r="O451" s="1"/>
      <c r="P451" s="1"/>
      <c r="Q451" s="1"/>
      <c r="R451" s="1"/>
      <c r="S451" s="1"/>
      <c r="T451" s="1"/>
      <c r="U451" s="1"/>
      <c r="V451" s="1"/>
      <c r="W451" s="1"/>
      <c r="X451" s="1"/>
      <c r="Y451" s="1"/>
      <c r="Z451" s="1"/>
    </row>
    <row r="452" spans="1:26" ht="30">
      <c r="A452" s="650"/>
      <c r="B452" s="566"/>
      <c r="C452" s="308" t="s">
        <v>3159</v>
      </c>
      <c r="D452" s="446">
        <v>0</v>
      </c>
      <c r="E452" s="497" t="s">
        <v>264</v>
      </c>
      <c r="F452" s="565"/>
      <c r="G452" s="565"/>
      <c r="H452" s="110"/>
      <c r="I452" s="110"/>
      <c r="J452" s="424"/>
      <c r="K452" s="1"/>
      <c r="L452" s="1"/>
      <c r="M452" s="1"/>
      <c r="N452" s="1"/>
      <c r="O452" s="1"/>
      <c r="P452" s="1"/>
      <c r="Q452" s="1"/>
      <c r="R452" s="1"/>
      <c r="S452" s="1"/>
      <c r="T452" s="1"/>
      <c r="U452" s="1"/>
      <c r="V452" s="1"/>
      <c r="W452" s="1"/>
      <c r="X452" s="1"/>
      <c r="Y452" s="1"/>
      <c r="Z452" s="1"/>
    </row>
    <row r="453" spans="1:26" ht="15.75">
      <c r="A453" s="650"/>
      <c r="B453" s="566"/>
      <c r="C453" s="308" t="s">
        <v>1547</v>
      </c>
      <c r="D453" s="446">
        <v>0</v>
      </c>
      <c r="E453" s="497" t="s">
        <v>264</v>
      </c>
      <c r="F453" s="565"/>
      <c r="G453" s="565"/>
      <c r="H453" s="110"/>
      <c r="I453" s="110"/>
      <c r="J453" s="424"/>
      <c r="K453" s="1"/>
      <c r="L453" s="1"/>
      <c r="M453" s="1"/>
      <c r="N453" s="1"/>
      <c r="O453" s="1"/>
      <c r="P453" s="1"/>
      <c r="Q453" s="1"/>
      <c r="R453" s="1"/>
      <c r="S453" s="1"/>
      <c r="T453" s="1"/>
      <c r="U453" s="1"/>
      <c r="V453" s="1"/>
      <c r="W453" s="1"/>
      <c r="X453" s="1"/>
      <c r="Y453" s="1"/>
      <c r="Z453" s="1"/>
    </row>
    <row r="454" spans="1:26" ht="47.25">
      <c r="A454" s="592" t="s">
        <v>1549</v>
      </c>
      <c r="B454" s="437" t="s">
        <v>1550</v>
      </c>
      <c r="C454" s="308" t="s">
        <v>3160</v>
      </c>
      <c r="D454" s="446">
        <v>0</v>
      </c>
      <c r="E454" s="497" t="s">
        <v>264</v>
      </c>
      <c r="F454" s="565"/>
      <c r="G454" s="565"/>
      <c r="H454" s="110"/>
      <c r="I454" s="110"/>
      <c r="J454" s="424"/>
      <c r="K454" s="1"/>
      <c r="L454" s="1"/>
      <c r="M454" s="1"/>
      <c r="N454" s="1"/>
      <c r="O454" s="1"/>
      <c r="P454" s="1"/>
      <c r="Q454" s="1"/>
      <c r="R454" s="1"/>
      <c r="S454" s="1"/>
      <c r="T454" s="1"/>
      <c r="U454" s="1"/>
      <c r="V454" s="1"/>
      <c r="W454" s="1"/>
      <c r="X454" s="1"/>
      <c r="Y454" s="1"/>
      <c r="Z454" s="1"/>
    </row>
    <row r="455" spans="1:26" ht="45">
      <c r="A455" s="592"/>
      <c r="B455" s="437"/>
      <c r="C455" s="487" t="s">
        <v>1553</v>
      </c>
      <c r="D455" s="446">
        <v>0</v>
      </c>
      <c r="E455" s="497" t="s">
        <v>350</v>
      </c>
      <c r="F455" s="565"/>
      <c r="G455" s="565"/>
      <c r="H455" s="110"/>
      <c r="I455" s="110"/>
      <c r="J455" s="424"/>
      <c r="K455" s="1"/>
      <c r="L455" s="1"/>
      <c r="M455" s="1"/>
      <c r="N455" s="1"/>
      <c r="O455" s="1"/>
      <c r="P455" s="1"/>
      <c r="Q455" s="1"/>
      <c r="R455" s="1"/>
      <c r="S455" s="1"/>
      <c r="T455" s="1"/>
      <c r="U455" s="1"/>
      <c r="V455" s="1"/>
      <c r="W455" s="1"/>
      <c r="X455" s="1"/>
      <c r="Y455" s="1"/>
      <c r="Z455" s="1"/>
    </row>
    <row r="456" spans="1:26" ht="39.75" customHeight="1">
      <c r="A456" s="649" t="s">
        <v>1554</v>
      </c>
      <c r="B456" s="1310" t="s">
        <v>1556</v>
      </c>
      <c r="C456" s="1049"/>
      <c r="D456" s="1049"/>
      <c r="E456" s="1049"/>
      <c r="F456" s="1049"/>
      <c r="G456" s="1049"/>
      <c r="H456" s="110">
        <f>SUM(D457:D463)</f>
        <v>0</v>
      </c>
      <c r="I456" s="110">
        <f>COUNT(D457:D463)*2</f>
        <v>14</v>
      </c>
      <c r="J456" s="424"/>
      <c r="K456" s="1"/>
      <c r="L456" s="1"/>
      <c r="M456" s="1"/>
      <c r="N456" s="1"/>
      <c r="O456" s="1"/>
      <c r="P456" s="1"/>
      <c r="Q456" s="1"/>
      <c r="R456" s="1"/>
      <c r="S456" s="1"/>
      <c r="T456" s="1"/>
      <c r="U456" s="1"/>
      <c r="V456" s="1"/>
      <c r="W456" s="1"/>
      <c r="X456" s="1"/>
      <c r="Y456" s="1"/>
      <c r="Z456" s="1"/>
    </row>
    <row r="457" spans="1:26" ht="75">
      <c r="A457" s="592" t="s">
        <v>1559</v>
      </c>
      <c r="B457" s="307" t="s">
        <v>1733</v>
      </c>
      <c r="C457" s="503" t="s">
        <v>1561</v>
      </c>
      <c r="D457" s="446">
        <v>0</v>
      </c>
      <c r="E457" s="497" t="s">
        <v>87</v>
      </c>
      <c r="F457" s="342" t="s">
        <v>3161</v>
      </c>
      <c r="G457" s="565"/>
      <c r="H457" s="110"/>
      <c r="I457" s="110"/>
      <c r="J457" s="424"/>
      <c r="K457" s="1"/>
      <c r="L457" s="1"/>
      <c r="M457" s="1"/>
      <c r="N457" s="1"/>
      <c r="O457" s="1"/>
      <c r="P457" s="1"/>
      <c r="Q457" s="1"/>
      <c r="R457" s="1"/>
      <c r="S457" s="1"/>
      <c r="T457" s="1"/>
      <c r="U457" s="1"/>
      <c r="V457" s="1"/>
      <c r="W457" s="1"/>
      <c r="X457" s="1"/>
      <c r="Y457" s="1"/>
      <c r="Z457" s="1"/>
    </row>
    <row r="458" spans="1:26" ht="90">
      <c r="A458" s="645"/>
      <c r="B458" s="307"/>
      <c r="C458" s="308" t="s">
        <v>3162</v>
      </c>
      <c r="D458" s="446">
        <v>0</v>
      </c>
      <c r="E458" s="497" t="s">
        <v>87</v>
      </c>
      <c r="F458" s="308" t="s">
        <v>3163</v>
      </c>
      <c r="G458" s="565"/>
      <c r="H458" s="110"/>
      <c r="I458" s="110"/>
      <c r="J458" s="424"/>
      <c r="K458" s="1"/>
      <c r="L458" s="1"/>
      <c r="M458" s="1"/>
      <c r="N458" s="1"/>
      <c r="O458" s="1"/>
      <c r="P458" s="1"/>
      <c r="Q458" s="1"/>
      <c r="R458" s="1"/>
      <c r="S458" s="1"/>
      <c r="T458" s="1"/>
      <c r="U458" s="1"/>
      <c r="V458" s="1"/>
      <c r="W458" s="1"/>
      <c r="X458" s="1"/>
      <c r="Y458" s="1"/>
      <c r="Z458" s="1"/>
    </row>
    <row r="459" spans="1:26" ht="45">
      <c r="A459" s="645"/>
      <c r="B459" s="307"/>
      <c r="C459" s="308" t="s">
        <v>1565</v>
      </c>
      <c r="D459" s="446">
        <v>0</v>
      </c>
      <c r="E459" s="497" t="s">
        <v>87</v>
      </c>
      <c r="F459" s="441" t="s">
        <v>1566</v>
      </c>
      <c r="G459" s="565"/>
      <c r="H459" s="110"/>
      <c r="I459" s="110"/>
      <c r="J459" s="424"/>
      <c r="K459" s="1"/>
      <c r="L459" s="1"/>
      <c r="M459" s="1"/>
      <c r="N459" s="1"/>
      <c r="O459" s="1"/>
      <c r="P459" s="1"/>
      <c r="Q459" s="1"/>
      <c r="R459" s="1"/>
      <c r="S459" s="1"/>
      <c r="T459" s="1"/>
      <c r="U459" s="1"/>
      <c r="V459" s="1"/>
      <c r="W459" s="1"/>
      <c r="X459" s="1"/>
      <c r="Y459" s="1"/>
      <c r="Z459" s="1"/>
    </row>
    <row r="460" spans="1:26" ht="60">
      <c r="A460" s="645"/>
      <c r="B460" s="307"/>
      <c r="C460" s="308" t="s">
        <v>1567</v>
      </c>
      <c r="D460" s="446">
        <v>0</v>
      </c>
      <c r="E460" s="497" t="s">
        <v>87</v>
      </c>
      <c r="F460" s="487" t="s">
        <v>1568</v>
      </c>
      <c r="G460" s="565"/>
      <c r="H460" s="110"/>
      <c r="I460" s="110"/>
      <c r="J460" s="424"/>
      <c r="K460" s="1"/>
      <c r="L460" s="1"/>
      <c r="M460" s="1"/>
      <c r="N460" s="1"/>
      <c r="O460" s="1"/>
      <c r="P460" s="1"/>
      <c r="Q460" s="1"/>
      <c r="R460" s="1"/>
      <c r="S460" s="1"/>
      <c r="T460" s="1"/>
      <c r="U460" s="1"/>
      <c r="V460" s="1"/>
      <c r="W460" s="1"/>
      <c r="X460" s="1"/>
      <c r="Y460" s="1"/>
      <c r="Z460" s="1"/>
    </row>
    <row r="461" spans="1:26" ht="30">
      <c r="A461" s="645"/>
      <c r="B461" s="307"/>
      <c r="C461" s="487" t="s">
        <v>1571</v>
      </c>
      <c r="D461" s="446">
        <v>0</v>
      </c>
      <c r="E461" s="497" t="s">
        <v>87</v>
      </c>
      <c r="F461" s="342"/>
      <c r="G461" s="565"/>
      <c r="H461" s="110"/>
      <c r="I461" s="110"/>
      <c r="J461" s="424"/>
      <c r="K461" s="1"/>
      <c r="L461" s="1"/>
      <c r="M461" s="1"/>
      <c r="N461" s="1"/>
      <c r="O461" s="1"/>
      <c r="P461" s="1"/>
      <c r="Q461" s="1"/>
      <c r="R461" s="1"/>
      <c r="S461" s="1"/>
      <c r="T461" s="1"/>
      <c r="U461" s="1"/>
      <c r="V461" s="1"/>
      <c r="W461" s="1"/>
      <c r="X461" s="1"/>
      <c r="Y461" s="1"/>
      <c r="Z461" s="1"/>
    </row>
    <row r="462" spans="1:26" ht="75">
      <c r="A462" s="592" t="s">
        <v>1572</v>
      </c>
      <c r="B462" s="307" t="s">
        <v>1573</v>
      </c>
      <c r="C462" s="489" t="s">
        <v>3164</v>
      </c>
      <c r="D462" s="446">
        <v>0</v>
      </c>
      <c r="E462" s="497" t="s">
        <v>87</v>
      </c>
      <c r="F462" s="308" t="s">
        <v>3165</v>
      </c>
      <c r="G462" s="565"/>
      <c r="H462" s="110"/>
      <c r="I462" s="110"/>
      <c r="J462" s="424"/>
      <c r="K462" s="1"/>
      <c r="L462" s="1"/>
      <c r="M462" s="1"/>
      <c r="N462" s="1"/>
      <c r="O462" s="1"/>
      <c r="P462" s="1"/>
      <c r="Q462" s="1"/>
      <c r="R462" s="1"/>
      <c r="S462" s="1"/>
      <c r="T462" s="1"/>
      <c r="U462" s="1"/>
      <c r="V462" s="1"/>
      <c r="W462" s="1"/>
      <c r="X462" s="1"/>
      <c r="Y462" s="1"/>
      <c r="Z462" s="1"/>
    </row>
    <row r="463" spans="1:26" ht="45">
      <c r="A463" s="645"/>
      <c r="B463" s="307"/>
      <c r="C463" s="308" t="s">
        <v>3166</v>
      </c>
      <c r="D463" s="446">
        <v>0</v>
      </c>
      <c r="E463" s="497" t="s">
        <v>87</v>
      </c>
      <c r="F463" s="565"/>
      <c r="G463" s="565"/>
      <c r="H463" s="110"/>
      <c r="I463" s="110"/>
      <c r="J463" s="424"/>
      <c r="K463" s="1"/>
      <c r="L463" s="1"/>
      <c r="M463" s="1"/>
      <c r="N463" s="1"/>
      <c r="O463" s="1"/>
      <c r="P463" s="1"/>
      <c r="Q463" s="1"/>
      <c r="R463" s="1"/>
      <c r="S463" s="1"/>
      <c r="T463" s="1"/>
      <c r="U463" s="1"/>
      <c r="V463" s="1"/>
      <c r="W463" s="1"/>
      <c r="X463" s="1"/>
      <c r="Y463" s="1"/>
      <c r="Z463" s="1"/>
    </row>
    <row r="464" spans="1:26" ht="39.75" customHeight="1">
      <c r="A464" s="651" t="s">
        <v>1579</v>
      </c>
      <c r="B464" s="1310" t="s">
        <v>1580</v>
      </c>
      <c r="C464" s="1049"/>
      <c r="D464" s="1049"/>
      <c r="E464" s="1049"/>
      <c r="F464" s="1049"/>
      <c r="G464" s="1049"/>
      <c r="H464" s="110">
        <f>SUM(D466:D474)</f>
        <v>0</v>
      </c>
      <c r="I464" s="110">
        <f>COUNT(B466:G475)*2</f>
        <v>18</v>
      </c>
      <c r="J464" s="424"/>
      <c r="K464" s="1"/>
      <c r="L464" s="1"/>
      <c r="M464" s="1"/>
      <c r="N464" s="1"/>
      <c r="O464" s="1"/>
      <c r="P464" s="1"/>
      <c r="Q464" s="1"/>
      <c r="R464" s="1"/>
      <c r="S464" s="1"/>
      <c r="T464" s="1"/>
      <c r="U464" s="1"/>
      <c r="V464" s="1"/>
      <c r="W464" s="1"/>
      <c r="X464" s="1"/>
      <c r="Y464" s="1"/>
      <c r="Z464" s="1"/>
    </row>
    <row r="465" spans="1:26" ht="45" hidden="1">
      <c r="A465" s="591" t="s">
        <v>1581</v>
      </c>
      <c r="B465" s="308" t="s">
        <v>1582</v>
      </c>
      <c r="C465" s="565"/>
      <c r="D465" s="443"/>
      <c r="E465" s="497"/>
      <c r="F465" s="565"/>
      <c r="G465" s="565"/>
      <c r="H465" s="110"/>
      <c r="I465" s="110"/>
      <c r="J465" s="424"/>
      <c r="K465" s="1"/>
      <c r="L465" s="1"/>
      <c r="M465" s="1"/>
      <c r="N465" s="1"/>
      <c r="O465" s="1"/>
      <c r="P465" s="1"/>
      <c r="Q465" s="1"/>
      <c r="R465" s="1"/>
      <c r="S465" s="1"/>
      <c r="T465" s="1"/>
      <c r="U465" s="1"/>
      <c r="V465" s="1"/>
      <c r="W465" s="1"/>
      <c r="X465" s="1"/>
      <c r="Y465" s="1"/>
      <c r="Z465" s="1"/>
    </row>
    <row r="466" spans="1:26" ht="60">
      <c r="A466" s="592" t="s">
        <v>1584</v>
      </c>
      <c r="B466" s="307" t="s">
        <v>1585</v>
      </c>
      <c r="C466" s="489" t="s">
        <v>1586</v>
      </c>
      <c r="D466" s="488">
        <v>0</v>
      </c>
      <c r="E466" s="497" t="s">
        <v>264</v>
      </c>
      <c r="F466" s="487" t="s">
        <v>1768</v>
      </c>
      <c r="G466" s="565"/>
      <c r="H466" s="110"/>
      <c r="I466" s="110"/>
      <c r="J466" s="424"/>
      <c r="K466" s="1"/>
      <c r="L466" s="1"/>
      <c r="M466" s="1"/>
      <c r="N466" s="1"/>
      <c r="O466" s="1"/>
      <c r="P466" s="1"/>
      <c r="Q466" s="1"/>
      <c r="R466" s="1"/>
      <c r="S466" s="1"/>
      <c r="T466" s="1"/>
      <c r="U466" s="1"/>
      <c r="V466" s="1"/>
      <c r="W466" s="1"/>
      <c r="X466" s="1"/>
      <c r="Y466" s="1"/>
      <c r="Z466" s="1"/>
    </row>
    <row r="467" spans="1:26" ht="45">
      <c r="A467" s="650"/>
      <c r="B467" s="307"/>
      <c r="C467" s="489" t="s">
        <v>1588</v>
      </c>
      <c r="D467" s="488">
        <v>0</v>
      </c>
      <c r="E467" s="497" t="s">
        <v>264</v>
      </c>
      <c r="F467" s="487" t="s">
        <v>1589</v>
      </c>
      <c r="G467" s="565"/>
      <c r="H467" s="110"/>
      <c r="I467" s="110"/>
      <c r="J467" s="424"/>
      <c r="K467" s="1"/>
      <c r="L467" s="1"/>
      <c r="M467" s="1"/>
      <c r="N467" s="1"/>
      <c r="O467" s="1"/>
      <c r="P467" s="1"/>
      <c r="Q467" s="1"/>
      <c r="R467" s="1"/>
      <c r="S467" s="1"/>
      <c r="T467" s="1"/>
      <c r="U467" s="1"/>
      <c r="V467" s="1"/>
      <c r="W467" s="1"/>
      <c r="X467" s="1"/>
      <c r="Y467" s="1"/>
      <c r="Z467" s="1"/>
    </row>
    <row r="468" spans="1:26" ht="60">
      <c r="A468" s="592" t="s">
        <v>1590</v>
      </c>
      <c r="B468" s="307" t="s">
        <v>1591</v>
      </c>
      <c r="C468" s="489" t="s">
        <v>1592</v>
      </c>
      <c r="D468" s="488">
        <v>0</v>
      </c>
      <c r="E468" s="497" t="s">
        <v>137</v>
      </c>
      <c r="F468" s="454"/>
      <c r="G468" s="565"/>
      <c r="H468" s="110"/>
      <c r="I468" s="110"/>
      <c r="J468" s="424"/>
      <c r="K468" s="1"/>
      <c r="L468" s="1"/>
      <c r="M468" s="1"/>
      <c r="N468" s="1"/>
      <c r="O468" s="1"/>
      <c r="P468" s="1"/>
      <c r="Q468" s="1"/>
      <c r="R468" s="1"/>
      <c r="S468" s="1"/>
      <c r="T468" s="1"/>
      <c r="U468" s="1"/>
      <c r="V468" s="1"/>
      <c r="W468" s="1"/>
      <c r="X468" s="1"/>
      <c r="Y468" s="1"/>
      <c r="Z468" s="1"/>
    </row>
    <row r="469" spans="1:26" ht="30">
      <c r="A469" s="592"/>
      <c r="B469" s="307"/>
      <c r="C469" s="489" t="s">
        <v>1593</v>
      </c>
      <c r="D469" s="488">
        <v>0</v>
      </c>
      <c r="E469" s="497" t="s">
        <v>137</v>
      </c>
      <c r="F469" s="454"/>
      <c r="G469" s="565"/>
      <c r="H469" s="110"/>
      <c r="I469" s="110"/>
      <c r="J469" s="424"/>
      <c r="K469" s="1"/>
      <c r="L469" s="1"/>
      <c r="M469" s="1"/>
      <c r="N469" s="1"/>
      <c r="O469" s="1"/>
      <c r="P469" s="1"/>
      <c r="Q469" s="1"/>
      <c r="R469" s="1"/>
      <c r="S469" s="1"/>
      <c r="T469" s="1"/>
      <c r="U469" s="1"/>
      <c r="V469" s="1"/>
      <c r="W469" s="1"/>
      <c r="X469" s="1"/>
      <c r="Y469" s="1"/>
      <c r="Z469" s="1"/>
    </row>
    <row r="470" spans="1:26" ht="45">
      <c r="A470" s="592"/>
      <c r="B470" s="307"/>
      <c r="C470" s="308" t="s">
        <v>1594</v>
      </c>
      <c r="D470" s="488">
        <v>0</v>
      </c>
      <c r="E470" s="497" t="s">
        <v>137</v>
      </c>
      <c r="F470" s="454"/>
      <c r="G470" s="565"/>
      <c r="H470" s="110"/>
      <c r="I470" s="110"/>
      <c r="J470" s="424"/>
      <c r="K470" s="1"/>
      <c r="L470" s="1"/>
      <c r="M470" s="1"/>
      <c r="N470" s="1"/>
      <c r="O470" s="1"/>
      <c r="P470" s="1"/>
      <c r="Q470" s="1"/>
      <c r="R470" s="1"/>
      <c r="S470" s="1"/>
      <c r="T470" s="1"/>
      <c r="U470" s="1"/>
      <c r="V470" s="1"/>
      <c r="W470" s="1"/>
      <c r="X470" s="1"/>
      <c r="Y470" s="1"/>
      <c r="Z470" s="1"/>
    </row>
    <row r="471" spans="1:26" ht="45">
      <c r="A471" s="592"/>
      <c r="B471" s="307"/>
      <c r="C471" s="489" t="s">
        <v>1595</v>
      </c>
      <c r="D471" s="488">
        <v>0</v>
      </c>
      <c r="E471" s="497" t="s">
        <v>264</v>
      </c>
      <c r="F471" s="487" t="s">
        <v>1596</v>
      </c>
      <c r="G471" s="565"/>
      <c r="H471" s="110"/>
      <c r="I471" s="110"/>
      <c r="J471" s="424"/>
      <c r="K471" s="1"/>
      <c r="L471" s="1"/>
      <c r="M471" s="1"/>
      <c r="N471" s="1"/>
      <c r="O471" s="1"/>
      <c r="P471" s="1"/>
      <c r="Q471" s="1"/>
      <c r="R471" s="1"/>
      <c r="S471" s="1"/>
      <c r="T471" s="1"/>
      <c r="U471" s="1"/>
      <c r="V471" s="1"/>
      <c r="W471" s="1"/>
      <c r="X471" s="1"/>
      <c r="Y471" s="1"/>
      <c r="Z471" s="1"/>
    </row>
    <row r="472" spans="1:26" ht="60">
      <c r="A472" s="592"/>
      <c r="B472" s="307"/>
      <c r="C472" s="489" t="s">
        <v>1597</v>
      </c>
      <c r="D472" s="488">
        <v>0</v>
      </c>
      <c r="E472" s="497" t="s">
        <v>264</v>
      </c>
      <c r="F472" s="487" t="s">
        <v>1598</v>
      </c>
      <c r="G472" s="565"/>
      <c r="H472" s="110"/>
      <c r="I472" s="110"/>
      <c r="J472" s="424"/>
      <c r="K472" s="1"/>
      <c r="L472" s="1"/>
      <c r="M472" s="1"/>
      <c r="N472" s="1"/>
      <c r="O472" s="1"/>
      <c r="P472" s="1"/>
      <c r="Q472" s="1"/>
      <c r="R472" s="1"/>
      <c r="S472" s="1"/>
      <c r="T472" s="1"/>
      <c r="U472" s="1"/>
      <c r="V472" s="1"/>
      <c r="W472" s="1"/>
      <c r="X472" s="1"/>
      <c r="Y472" s="1"/>
      <c r="Z472" s="1"/>
    </row>
    <row r="473" spans="1:26" ht="30">
      <c r="A473" s="592" t="s">
        <v>1599</v>
      </c>
      <c r="B473" s="308" t="s">
        <v>1600</v>
      </c>
      <c r="C473" s="308" t="s">
        <v>3167</v>
      </c>
      <c r="D473" s="488">
        <v>0</v>
      </c>
      <c r="E473" s="497" t="s">
        <v>264</v>
      </c>
      <c r="F473" s="565"/>
      <c r="G473" s="565"/>
      <c r="H473" s="110"/>
      <c r="I473" s="110"/>
      <c r="J473" s="424"/>
      <c r="K473" s="1"/>
      <c r="L473" s="1"/>
      <c r="M473" s="1"/>
      <c r="N473" s="1"/>
      <c r="O473" s="1"/>
      <c r="P473" s="1"/>
      <c r="Q473" s="1"/>
      <c r="R473" s="1"/>
      <c r="S473" s="1"/>
      <c r="T473" s="1"/>
      <c r="U473" s="1"/>
      <c r="V473" s="1"/>
      <c r="W473" s="1"/>
      <c r="X473" s="1"/>
      <c r="Y473" s="1"/>
      <c r="Z473" s="1"/>
    </row>
    <row r="474" spans="1:26" ht="30">
      <c r="A474" s="592" t="s">
        <v>1601</v>
      </c>
      <c r="B474" s="308" t="s">
        <v>1602</v>
      </c>
      <c r="C474" s="441" t="s">
        <v>3169</v>
      </c>
      <c r="D474" s="488">
        <v>0</v>
      </c>
      <c r="E474" s="497" t="s">
        <v>264</v>
      </c>
      <c r="F474" s="308" t="s">
        <v>3170</v>
      </c>
      <c r="G474" s="565"/>
      <c r="H474" s="110"/>
      <c r="I474" s="110"/>
      <c r="J474" s="424"/>
      <c r="K474" s="1"/>
      <c r="L474" s="1"/>
      <c r="M474" s="1"/>
      <c r="N474" s="1"/>
      <c r="O474" s="1"/>
      <c r="P474" s="1"/>
      <c r="Q474" s="1"/>
      <c r="R474" s="1"/>
      <c r="S474" s="1"/>
      <c r="T474" s="1"/>
      <c r="U474" s="1"/>
      <c r="V474" s="1"/>
      <c r="W474" s="1"/>
      <c r="X474" s="1"/>
      <c r="Y474" s="1"/>
      <c r="Z474" s="1"/>
    </row>
    <row r="475" spans="1:26" ht="39.75" customHeight="1">
      <c r="A475" s="652" t="s">
        <v>1603</v>
      </c>
      <c r="B475" s="1310" t="s">
        <v>1604</v>
      </c>
      <c r="C475" s="1049"/>
      <c r="D475" s="1049"/>
      <c r="E475" s="1049"/>
      <c r="F475" s="1049"/>
      <c r="G475" s="1049"/>
      <c r="H475" s="110">
        <f>SUM(D476:D491)</f>
        <v>0</v>
      </c>
      <c r="I475" s="110">
        <f>COUNT(D476:D491)*2</f>
        <v>32</v>
      </c>
      <c r="J475" s="424"/>
      <c r="K475" s="1"/>
      <c r="L475" s="1"/>
      <c r="M475" s="1"/>
      <c r="N475" s="1"/>
      <c r="O475" s="1"/>
      <c r="P475" s="1"/>
      <c r="Q475" s="1"/>
      <c r="R475" s="1"/>
      <c r="S475" s="1"/>
      <c r="T475" s="1"/>
      <c r="U475" s="1"/>
      <c r="V475" s="1"/>
      <c r="W475" s="1"/>
      <c r="X475" s="1"/>
      <c r="Y475" s="1"/>
      <c r="Z475" s="1"/>
    </row>
    <row r="476" spans="1:26" ht="47.25">
      <c r="A476" s="592" t="s">
        <v>1605</v>
      </c>
      <c r="B476" s="566" t="s">
        <v>1606</v>
      </c>
      <c r="C476" s="305" t="s">
        <v>1607</v>
      </c>
      <c r="D476" s="901">
        <v>0</v>
      </c>
      <c r="E476" s="721" t="s">
        <v>183</v>
      </c>
      <c r="F476" s="305" t="s">
        <v>4759</v>
      </c>
      <c r="G476" s="565"/>
      <c r="H476" s="110"/>
      <c r="I476" s="110"/>
      <c r="J476" s="424"/>
      <c r="K476" s="1"/>
      <c r="L476" s="1"/>
      <c r="M476" s="1"/>
      <c r="N476" s="1"/>
      <c r="O476" s="1"/>
      <c r="P476" s="1"/>
      <c r="Q476" s="1"/>
      <c r="R476" s="1"/>
      <c r="S476" s="1"/>
      <c r="T476" s="1"/>
      <c r="U476" s="1"/>
      <c r="V476" s="1"/>
      <c r="W476" s="1"/>
      <c r="X476" s="1"/>
      <c r="Y476" s="1"/>
      <c r="Z476" s="1"/>
    </row>
    <row r="477" spans="1:26" ht="30">
      <c r="A477" s="645"/>
      <c r="B477" s="566"/>
      <c r="C477" s="823" t="s">
        <v>5351</v>
      </c>
      <c r="D477" s="901">
        <v>0</v>
      </c>
      <c r="E477" s="721" t="s">
        <v>183</v>
      </c>
      <c r="F477" s="721"/>
      <c r="G477" s="565"/>
      <c r="H477" s="110"/>
      <c r="I477" s="110"/>
      <c r="J477" s="424"/>
      <c r="K477" s="1"/>
      <c r="L477" s="1"/>
      <c r="M477" s="1"/>
      <c r="N477" s="1"/>
      <c r="O477" s="1"/>
      <c r="P477" s="1"/>
      <c r="Q477" s="1"/>
      <c r="R477" s="1"/>
      <c r="S477" s="1"/>
      <c r="T477" s="1"/>
      <c r="U477" s="1"/>
      <c r="V477" s="1"/>
      <c r="W477" s="1"/>
      <c r="X477" s="1"/>
      <c r="Y477" s="1"/>
      <c r="Z477" s="1"/>
    </row>
    <row r="478" spans="1:26" ht="135">
      <c r="A478" s="645"/>
      <c r="B478" s="566"/>
      <c r="C478" s="823" t="s">
        <v>5352</v>
      </c>
      <c r="D478" s="901">
        <v>0</v>
      </c>
      <c r="E478" s="721" t="s">
        <v>264</v>
      </c>
      <c r="F478" s="823" t="s">
        <v>5353</v>
      </c>
      <c r="G478" s="565"/>
      <c r="H478" s="110"/>
      <c r="I478" s="110"/>
      <c r="J478" s="424"/>
      <c r="K478" s="1"/>
      <c r="L478" s="1"/>
      <c r="M478" s="1"/>
      <c r="N478" s="1"/>
      <c r="O478" s="1"/>
      <c r="P478" s="1"/>
      <c r="Q478" s="1"/>
      <c r="R478" s="1"/>
      <c r="S478" s="1"/>
      <c r="T478" s="1"/>
      <c r="U478" s="1"/>
      <c r="V478" s="1"/>
      <c r="W478" s="1"/>
      <c r="X478" s="1"/>
      <c r="Y478" s="1"/>
      <c r="Z478" s="1"/>
    </row>
    <row r="479" spans="1:26" ht="120">
      <c r="A479" s="645"/>
      <c r="B479" s="566"/>
      <c r="C479" s="823" t="s">
        <v>4762</v>
      </c>
      <c r="D479" s="901">
        <v>0</v>
      </c>
      <c r="E479" s="721" t="s">
        <v>183</v>
      </c>
      <c r="F479" s="823" t="s">
        <v>5354</v>
      </c>
      <c r="G479" s="565"/>
      <c r="H479" s="110"/>
      <c r="I479" s="110"/>
      <c r="J479" s="424"/>
      <c r="K479" s="1"/>
      <c r="L479" s="1"/>
      <c r="M479" s="1"/>
      <c r="N479" s="1"/>
      <c r="O479" s="1"/>
      <c r="P479" s="1"/>
      <c r="Q479" s="1"/>
      <c r="R479" s="1"/>
      <c r="S479" s="1"/>
      <c r="T479" s="1"/>
      <c r="U479" s="1"/>
      <c r="V479" s="1"/>
      <c r="W479" s="1"/>
      <c r="X479" s="1"/>
      <c r="Y479" s="1"/>
      <c r="Z479" s="1"/>
    </row>
    <row r="480" spans="1:26" ht="45">
      <c r="A480" s="645"/>
      <c r="B480" s="566"/>
      <c r="C480" s="305" t="s">
        <v>1609</v>
      </c>
      <c r="D480" s="901">
        <v>0</v>
      </c>
      <c r="E480" s="721" t="s">
        <v>183</v>
      </c>
      <c r="F480" s="305" t="s">
        <v>4763</v>
      </c>
      <c r="G480" s="565"/>
      <c r="H480" s="110"/>
      <c r="I480" s="110"/>
      <c r="J480" s="424"/>
      <c r="K480" s="1"/>
      <c r="L480" s="1"/>
      <c r="M480" s="1"/>
      <c r="N480" s="1"/>
      <c r="O480" s="1"/>
      <c r="P480" s="1"/>
      <c r="Q480" s="1"/>
      <c r="R480" s="1"/>
      <c r="S480" s="1"/>
      <c r="T480" s="1"/>
      <c r="U480" s="1"/>
      <c r="V480" s="1"/>
      <c r="W480" s="1"/>
      <c r="X480" s="1"/>
      <c r="Y480" s="1"/>
      <c r="Z480" s="1"/>
    </row>
    <row r="481" spans="1:26" ht="30">
      <c r="A481" s="645"/>
      <c r="B481" s="566"/>
      <c r="C481" s="304" t="s">
        <v>1611</v>
      </c>
      <c r="D481" s="901">
        <v>0</v>
      </c>
      <c r="E481" s="721"/>
      <c r="F481" s="721"/>
      <c r="G481" s="565"/>
      <c r="H481" s="110"/>
      <c r="I481" s="110"/>
      <c r="J481" s="424"/>
      <c r="K481" s="1"/>
      <c r="L481" s="1"/>
      <c r="M481" s="1"/>
      <c r="N481" s="1"/>
      <c r="O481" s="1"/>
      <c r="P481" s="1"/>
      <c r="Q481" s="1"/>
      <c r="R481" s="1"/>
      <c r="S481" s="1"/>
      <c r="T481" s="1"/>
      <c r="U481" s="1"/>
      <c r="V481" s="1"/>
      <c r="W481" s="1"/>
      <c r="X481" s="1"/>
      <c r="Y481" s="1"/>
      <c r="Z481" s="1"/>
    </row>
    <row r="482" spans="1:26" ht="47.25">
      <c r="A482" s="592" t="s">
        <v>1612</v>
      </c>
      <c r="B482" s="566" t="s">
        <v>1613</v>
      </c>
      <c r="C482" s="304" t="s">
        <v>1614</v>
      </c>
      <c r="D482" s="719">
        <v>0</v>
      </c>
      <c r="E482" s="711" t="s">
        <v>183</v>
      </c>
      <c r="F482" s="305" t="s">
        <v>5360</v>
      </c>
      <c r="G482" s="565"/>
      <c r="H482" s="110"/>
      <c r="I482" s="110"/>
      <c r="J482" s="424"/>
      <c r="K482" s="1"/>
      <c r="L482" s="1"/>
      <c r="M482" s="1"/>
      <c r="N482" s="1"/>
      <c r="O482" s="1"/>
      <c r="P482" s="1"/>
      <c r="Q482" s="1"/>
      <c r="R482" s="1"/>
      <c r="S482" s="1"/>
      <c r="T482" s="1"/>
      <c r="U482" s="1"/>
      <c r="V482" s="1"/>
      <c r="W482" s="1"/>
      <c r="X482" s="1"/>
      <c r="Y482" s="1"/>
      <c r="Z482" s="1"/>
    </row>
    <row r="483" spans="1:26" ht="180">
      <c r="A483" s="645"/>
      <c r="B483" s="566"/>
      <c r="C483" s="304" t="s">
        <v>5355</v>
      </c>
      <c r="D483" s="723">
        <v>0</v>
      </c>
      <c r="E483" s="711" t="s">
        <v>183</v>
      </c>
      <c r="F483" s="305" t="s">
        <v>5356</v>
      </c>
      <c r="G483" s="565"/>
      <c r="H483" s="110"/>
      <c r="I483" s="110"/>
      <c r="J483" s="424"/>
      <c r="K483" s="1"/>
      <c r="L483" s="1"/>
      <c r="M483" s="1"/>
      <c r="N483" s="1"/>
      <c r="O483" s="1"/>
      <c r="P483" s="1"/>
      <c r="Q483" s="1"/>
      <c r="R483" s="1"/>
      <c r="S483" s="1"/>
      <c r="T483" s="1"/>
      <c r="U483" s="1"/>
      <c r="V483" s="1"/>
      <c r="W483" s="1"/>
      <c r="X483" s="1"/>
      <c r="Y483" s="1"/>
      <c r="Z483" s="1"/>
    </row>
    <row r="484" spans="1:26" ht="45">
      <c r="A484" s="645"/>
      <c r="B484" s="566"/>
      <c r="C484" s="304" t="s">
        <v>1616</v>
      </c>
      <c r="D484" s="723">
        <v>0</v>
      </c>
      <c r="E484" s="711" t="s">
        <v>87</v>
      </c>
      <c r="F484" s="305" t="s">
        <v>1617</v>
      </c>
      <c r="G484" s="565"/>
      <c r="H484" s="110"/>
      <c r="I484" s="110"/>
      <c r="J484" s="424"/>
      <c r="K484" s="1"/>
      <c r="L484" s="1"/>
      <c r="M484" s="1"/>
      <c r="N484" s="1"/>
      <c r="O484" s="1"/>
      <c r="P484" s="1"/>
      <c r="Q484" s="1"/>
      <c r="R484" s="1"/>
      <c r="S484" s="1"/>
      <c r="T484" s="1"/>
      <c r="U484" s="1"/>
      <c r="V484" s="1"/>
      <c r="W484" s="1"/>
      <c r="X484" s="1"/>
      <c r="Y484" s="1"/>
      <c r="Z484" s="1"/>
    </row>
    <row r="485" spans="1:26" ht="60">
      <c r="A485" s="645"/>
      <c r="B485" s="566"/>
      <c r="C485" s="304" t="s">
        <v>1618</v>
      </c>
      <c r="D485" s="723">
        <v>0</v>
      </c>
      <c r="E485" s="711" t="s">
        <v>350</v>
      </c>
      <c r="F485" s="305" t="s">
        <v>1619</v>
      </c>
      <c r="G485" s="565"/>
      <c r="H485" s="110"/>
      <c r="I485" s="110"/>
      <c r="J485" s="424"/>
      <c r="K485" s="1"/>
      <c r="L485" s="1"/>
      <c r="M485" s="1"/>
      <c r="N485" s="1"/>
      <c r="O485" s="1"/>
      <c r="P485" s="1"/>
      <c r="Q485" s="1"/>
      <c r="R485" s="1"/>
      <c r="S485" s="1"/>
      <c r="T485" s="1"/>
      <c r="U485" s="1"/>
      <c r="V485" s="1"/>
      <c r="W485" s="1"/>
      <c r="X485" s="1"/>
      <c r="Y485" s="1"/>
      <c r="Z485" s="1"/>
    </row>
    <row r="486" spans="1:26" ht="75">
      <c r="A486" s="645"/>
      <c r="B486" s="566"/>
      <c r="C486" s="304" t="s">
        <v>5357</v>
      </c>
      <c r="D486" s="723">
        <v>0</v>
      </c>
      <c r="E486" s="709" t="s">
        <v>183</v>
      </c>
      <c r="F486" s="304" t="s">
        <v>5358</v>
      </c>
      <c r="G486" s="565"/>
      <c r="H486" s="110"/>
      <c r="I486" s="110"/>
      <c r="J486" s="424"/>
      <c r="K486" s="1"/>
      <c r="L486" s="1"/>
      <c r="M486" s="1"/>
      <c r="N486" s="1"/>
      <c r="O486" s="1"/>
      <c r="P486" s="1"/>
      <c r="Q486" s="1"/>
      <c r="R486" s="1"/>
      <c r="S486" s="1"/>
      <c r="T486" s="1"/>
      <c r="U486" s="1"/>
      <c r="V486" s="1"/>
      <c r="W486" s="1"/>
      <c r="X486" s="1"/>
      <c r="Y486" s="1"/>
      <c r="Z486" s="1"/>
    </row>
    <row r="487" spans="1:26" ht="47.25">
      <c r="A487" s="592" t="s">
        <v>1620</v>
      </c>
      <c r="B487" s="566" t="s">
        <v>1621</v>
      </c>
      <c r="C487" s="304" t="s">
        <v>1812</v>
      </c>
      <c r="D487" s="862">
        <v>0</v>
      </c>
      <c r="E487" s="720" t="s">
        <v>87</v>
      </c>
      <c r="F487" s="709"/>
      <c r="G487" s="565"/>
      <c r="H487" s="110"/>
      <c r="I487" s="110"/>
      <c r="J487" s="424"/>
      <c r="K487" s="1"/>
      <c r="L487" s="1"/>
      <c r="M487" s="1"/>
      <c r="N487" s="1"/>
      <c r="O487" s="1"/>
      <c r="P487" s="1"/>
      <c r="Q487" s="1"/>
      <c r="R487" s="1"/>
      <c r="S487" s="1"/>
      <c r="T487" s="1"/>
      <c r="U487" s="1"/>
      <c r="V487" s="1"/>
      <c r="W487" s="1"/>
      <c r="X487" s="1"/>
      <c r="Y487" s="1"/>
      <c r="Z487" s="1"/>
    </row>
    <row r="488" spans="1:26" ht="30">
      <c r="A488" s="592"/>
      <c r="B488" s="566"/>
      <c r="C488" s="304" t="s">
        <v>3171</v>
      </c>
      <c r="D488" s="862">
        <v>0</v>
      </c>
      <c r="E488" s="720" t="s">
        <v>87</v>
      </c>
      <c r="F488" s="709"/>
      <c r="G488" s="565"/>
      <c r="H488" s="110"/>
      <c r="I488" s="110"/>
      <c r="J488" s="424"/>
      <c r="K488" s="1"/>
      <c r="L488" s="1"/>
      <c r="M488" s="1"/>
      <c r="N488" s="1"/>
      <c r="O488" s="1"/>
      <c r="P488" s="1"/>
      <c r="Q488" s="1"/>
      <c r="R488" s="1"/>
      <c r="S488" s="1"/>
      <c r="T488" s="1"/>
      <c r="U488" s="1"/>
      <c r="V488" s="1"/>
      <c r="W488" s="1"/>
      <c r="X488" s="1"/>
      <c r="Y488" s="1"/>
      <c r="Z488" s="1"/>
    </row>
    <row r="489" spans="1:26" ht="15.75">
      <c r="A489" s="592"/>
      <c r="B489" s="566"/>
      <c r="C489" s="903" t="s">
        <v>1622</v>
      </c>
      <c r="D489" s="862">
        <v>0</v>
      </c>
      <c r="E489" s="709" t="s">
        <v>350</v>
      </c>
      <c r="F489" s="709"/>
      <c r="G489" s="565"/>
      <c r="H489" s="110"/>
      <c r="I489" s="110"/>
      <c r="J489" s="424"/>
      <c r="K489" s="1"/>
      <c r="L489" s="1"/>
      <c r="M489" s="1"/>
      <c r="N489" s="1"/>
      <c r="O489" s="1"/>
      <c r="P489" s="1"/>
      <c r="Q489" s="1"/>
      <c r="R489" s="1"/>
      <c r="S489" s="1"/>
      <c r="T489" s="1"/>
      <c r="U489" s="1"/>
      <c r="V489" s="1"/>
      <c r="W489" s="1"/>
      <c r="X489" s="1"/>
      <c r="Y489" s="1"/>
      <c r="Z489" s="1"/>
    </row>
    <row r="490" spans="1:26" ht="45">
      <c r="A490" s="592"/>
      <c r="B490" s="566"/>
      <c r="C490" s="304" t="s">
        <v>1623</v>
      </c>
      <c r="D490" s="862">
        <v>0</v>
      </c>
      <c r="E490" s="709" t="s">
        <v>87</v>
      </c>
      <c r="F490" s="709"/>
      <c r="G490" s="565"/>
      <c r="H490" s="110"/>
      <c r="I490" s="110"/>
      <c r="J490" s="424"/>
      <c r="K490" s="1"/>
      <c r="L490" s="1"/>
      <c r="M490" s="1"/>
      <c r="N490" s="1"/>
      <c r="O490" s="1"/>
      <c r="P490" s="1"/>
      <c r="Q490" s="1"/>
      <c r="R490" s="1"/>
      <c r="S490" s="1"/>
      <c r="T490" s="1"/>
      <c r="U490" s="1"/>
      <c r="V490" s="1"/>
      <c r="W490" s="1"/>
      <c r="X490" s="1"/>
      <c r="Y490" s="1"/>
      <c r="Z490" s="1"/>
    </row>
    <row r="491" spans="1:26" ht="30">
      <c r="A491" s="592"/>
      <c r="B491" s="566"/>
      <c r="C491" s="358" t="s">
        <v>1624</v>
      </c>
      <c r="D491" s="862">
        <v>0</v>
      </c>
      <c r="E491" s="709" t="s">
        <v>137</v>
      </c>
      <c r="F491" s="709"/>
      <c r="G491" s="565"/>
      <c r="H491" s="110"/>
      <c r="I491" s="110"/>
      <c r="J491" s="424"/>
      <c r="K491" s="1"/>
      <c r="L491" s="1"/>
      <c r="M491" s="1"/>
      <c r="N491" s="1"/>
      <c r="O491" s="1"/>
      <c r="P491" s="1"/>
      <c r="Q491" s="1"/>
      <c r="R491" s="1"/>
      <c r="S491" s="1"/>
      <c r="T491" s="1"/>
      <c r="U491" s="1"/>
      <c r="V491" s="1"/>
      <c r="W491" s="1"/>
      <c r="X491" s="1"/>
      <c r="Y491" s="1"/>
      <c r="Z491" s="1"/>
    </row>
    <row r="492" spans="1:26" ht="21">
      <c r="A492" s="641"/>
      <c r="B492" s="1308" t="s">
        <v>1625</v>
      </c>
      <c r="C492" s="1049"/>
      <c r="D492" s="1049"/>
      <c r="E492" s="1049"/>
      <c r="F492" s="1049"/>
      <c r="G492" s="1049"/>
      <c r="H492" s="110">
        <f>H493+H496+H501+H514+H541+H545+H551+H556+H560+H567</f>
        <v>0</v>
      </c>
      <c r="I492" s="110">
        <f>I493+I496+I501+I514+I541+I545+I551+I556+I560+I567</f>
        <v>104</v>
      </c>
      <c r="J492" s="424"/>
      <c r="K492" s="1"/>
      <c r="L492" s="1"/>
      <c r="M492" s="1"/>
      <c r="N492" s="1"/>
      <c r="O492" s="1"/>
      <c r="P492" s="1"/>
      <c r="Q492" s="1"/>
      <c r="R492" s="1"/>
      <c r="S492" s="1"/>
      <c r="T492" s="1"/>
      <c r="U492" s="1"/>
      <c r="V492" s="1"/>
      <c r="W492" s="1"/>
      <c r="X492" s="1"/>
      <c r="Y492" s="1"/>
      <c r="Z492" s="1"/>
    </row>
    <row r="493" spans="1:26" ht="39.75" customHeight="1">
      <c r="A493" s="417" t="s">
        <v>1627</v>
      </c>
      <c r="B493" s="1310" t="s">
        <v>1628</v>
      </c>
      <c r="C493" s="1049"/>
      <c r="D493" s="1049"/>
      <c r="E493" s="1049"/>
      <c r="F493" s="1049"/>
      <c r="G493" s="1049"/>
      <c r="H493" s="110">
        <f>SUM(D494)</f>
        <v>0</v>
      </c>
      <c r="I493" s="110">
        <f>COUNT(D494)*2</f>
        <v>2</v>
      </c>
      <c r="J493" s="424"/>
      <c r="K493" s="1"/>
      <c r="L493" s="1"/>
      <c r="M493" s="1"/>
      <c r="N493" s="1"/>
      <c r="O493" s="1"/>
      <c r="P493" s="1"/>
      <c r="Q493" s="1"/>
      <c r="R493" s="1"/>
      <c r="S493" s="1"/>
      <c r="T493" s="1"/>
      <c r="U493" s="1"/>
      <c r="V493" s="1"/>
      <c r="W493" s="1"/>
      <c r="X493" s="1"/>
      <c r="Y493" s="1"/>
      <c r="Z493" s="1"/>
    </row>
    <row r="494" spans="1:26" ht="63">
      <c r="A494" s="417" t="s">
        <v>1629</v>
      </c>
      <c r="B494" s="437" t="s">
        <v>1630</v>
      </c>
      <c r="C494" s="502" t="s">
        <v>1631</v>
      </c>
      <c r="D494" s="446">
        <v>0</v>
      </c>
      <c r="E494" s="490" t="s">
        <v>137</v>
      </c>
      <c r="F494" s="441"/>
      <c r="G494" s="441"/>
      <c r="H494" s="110"/>
      <c r="I494" s="110"/>
      <c r="J494" s="424"/>
      <c r="K494" s="1"/>
      <c r="L494" s="1"/>
      <c r="M494" s="1"/>
      <c r="N494" s="1"/>
      <c r="O494" s="1"/>
      <c r="P494" s="1"/>
      <c r="Q494" s="1"/>
      <c r="R494" s="1"/>
      <c r="S494" s="1"/>
      <c r="T494" s="1"/>
      <c r="U494" s="1"/>
      <c r="V494" s="1"/>
      <c r="W494" s="1"/>
      <c r="X494" s="1"/>
      <c r="Y494" s="1"/>
      <c r="Z494" s="1"/>
    </row>
    <row r="495" spans="1:26" ht="45" hidden="1">
      <c r="A495" s="585" t="s">
        <v>1632</v>
      </c>
      <c r="B495" s="308" t="s">
        <v>1633</v>
      </c>
      <c r="C495" s="441"/>
      <c r="D495" s="439"/>
      <c r="E495" s="490"/>
      <c r="F495" s="441"/>
      <c r="G495" s="441"/>
      <c r="H495" s="110"/>
      <c r="I495" s="110"/>
      <c r="J495" s="424"/>
      <c r="K495" s="1"/>
      <c r="L495" s="1"/>
      <c r="M495" s="1"/>
      <c r="N495" s="1"/>
      <c r="O495" s="1"/>
      <c r="P495" s="1"/>
      <c r="Q495" s="1"/>
      <c r="R495" s="1"/>
      <c r="S495" s="1"/>
      <c r="T495" s="1"/>
      <c r="U495" s="1"/>
      <c r="V495" s="1"/>
      <c r="W495" s="1"/>
      <c r="X495" s="1"/>
      <c r="Y495" s="1"/>
      <c r="Z495" s="1"/>
    </row>
    <row r="496" spans="1:26" ht="39.75" customHeight="1">
      <c r="A496" s="646" t="s">
        <v>1634</v>
      </c>
      <c r="B496" s="1310" t="s">
        <v>1635</v>
      </c>
      <c r="C496" s="1049"/>
      <c r="D496" s="1049"/>
      <c r="E496" s="1049"/>
      <c r="F496" s="1049"/>
      <c r="G496" s="1049"/>
      <c r="H496" s="110">
        <f>SUM(D497:D498)</f>
        <v>0</v>
      </c>
      <c r="I496" s="110">
        <f>COUNT(D497:D498)*2</f>
        <v>4</v>
      </c>
      <c r="J496" s="424"/>
      <c r="K496" s="1"/>
      <c r="L496" s="1"/>
      <c r="M496" s="1"/>
      <c r="N496" s="1"/>
      <c r="O496" s="1"/>
      <c r="P496" s="1"/>
      <c r="Q496" s="1"/>
      <c r="R496" s="1"/>
      <c r="S496" s="1"/>
      <c r="T496" s="1"/>
      <c r="U496" s="1"/>
      <c r="V496" s="1"/>
      <c r="W496" s="1"/>
      <c r="X496" s="1"/>
      <c r="Y496" s="1"/>
      <c r="Z496" s="1"/>
    </row>
    <row r="497" spans="1:26" ht="47.25">
      <c r="A497" s="417" t="s">
        <v>1637</v>
      </c>
      <c r="B497" s="566" t="s">
        <v>1638</v>
      </c>
      <c r="C497" s="342" t="s">
        <v>3172</v>
      </c>
      <c r="D497" s="446">
        <v>0</v>
      </c>
      <c r="E497" s="490" t="s">
        <v>667</v>
      </c>
      <c r="F497" s="441"/>
      <c r="G497" s="441"/>
      <c r="H497" s="110"/>
      <c r="I497" s="110"/>
      <c r="J497" s="424"/>
      <c r="K497" s="1"/>
      <c r="L497" s="1"/>
      <c r="M497" s="1"/>
      <c r="N497" s="1"/>
      <c r="O497" s="1"/>
      <c r="P497" s="1"/>
      <c r="Q497" s="1"/>
      <c r="R497" s="1"/>
      <c r="S497" s="1"/>
      <c r="T497" s="1"/>
      <c r="U497" s="1"/>
      <c r="V497" s="1"/>
      <c r="W497" s="1"/>
      <c r="X497" s="1"/>
      <c r="Y497" s="1"/>
      <c r="Z497" s="1"/>
    </row>
    <row r="498" spans="1:26" ht="45">
      <c r="A498" s="417"/>
      <c r="B498" s="566"/>
      <c r="C498" s="342" t="s">
        <v>2575</v>
      </c>
      <c r="D498" s="446">
        <v>0</v>
      </c>
      <c r="E498" s="490" t="s">
        <v>667</v>
      </c>
      <c r="F498" s="441"/>
      <c r="G498" s="441"/>
      <c r="H498" s="110"/>
      <c r="I498" s="110"/>
      <c r="J498" s="424"/>
      <c r="K498" s="1"/>
      <c r="L498" s="1"/>
      <c r="M498" s="1"/>
      <c r="N498" s="1"/>
      <c r="O498" s="1"/>
      <c r="P498" s="1"/>
      <c r="Q498" s="1"/>
      <c r="R498" s="1"/>
      <c r="S498" s="1"/>
      <c r="T498" s="1"/>
      <c r="U498" s="1"/>
      <c r="V498" s="1"/>
      <c r="W498" s="1"/>
      <c r="X498" s="1"/>
      <c r="Y498" s="1"/>
      <c r="Z498" s="1"/>
    </row>
    <row r="499" spans="1:26" ht="47.25" hidden="1">
      <c r="A499" s="585" t="s">
        <v>1640</v>
      </c>
      <c r="B499" s="566" t="s">
        <v>1641</v>
      </c>
      <c r="C499" s="441"/>
      <c r="D499" s="439"/>
      <c r="E499" s="490"/>
      <c r="F499" s="441"/>
      <c r="G499" s="441"/>
      <c r="H499" s="110"/>
      <c r="I499" s="110"/>
      <c r="J499" s="424"/>
      <c r="K499" s="1"/>
      <c r="L499" s="1"/>
      <c r="M499" s="1"/>
      <c r="N499" s="1"/>
      <c r="O499" s="1"/>
      <c r="P499" s="1"/>
      <c r="Q499" s="1"/>
      <c r="R499" s="1"/>
      <c r="S499" s="1"/>
      <c r="T499" s="1"/>
      <c r="U499" s="1"/>
      <c r="V499" s="1"/>
      <c r="W499" s="1"/>
      <c r="X499" s="1"/>
      <c r="Y499" s="1"/>
      <c r="Z499" s="1"/>
    </row>
    <row r="500" spans="1:26" ht="47.25" hidden="1">
      <c r="A500" s="585" t="s">
        <v>1642</v>
      </c>
      <c r="B500" s="566" t="s">
        <v>1643</v>
      </c>
      <c r="C500" s="441"/>
      <c r="D500" s="439"/>
      <c r="E500" s="490"/>
      <c r="F500" s="441"/>
      <c r="G500" s="441"/>
      <c r="H500" s="110"/>
      <c r="I500" s="110"/>
      <c r="J500" s="424"/>
      <c r="K500" s="1"/>
      <c r="L500" s="1"/>
      <c r="M500" s="1"/>
      <c r="N500" s="1"/>
      <c r="O500" s="1"/>
      <c r="P500" s="1"/>
      <c r="Q500" s="1"/>
      <c r="R500" s="1"/>
      <c r="S500" s="1"/>
      <c r="T500" s="1"/>
      <c r="U500" s="1"/>
      <c r="V500" s="1"/>
      <c r="W500" s="1"/>
      <c r="X500" s="1"/>
      <c r="Y500" s="1"/>
      <c r="Z500" s="1"/>
    </row>
    <row r="501" spans="1:26" ht="39.75" customHeight="1">
      <c r="A501" s="646" t="s">
        <v>1644</v>
      </c>
      <c r="B501" s="1310" t="s">
        <v>1645</v>
      </c>
      <c r="C501" s="1049"/>
      <c r="D501" s="1049"/>
      <c r="E501" s="1049"/>
      <c r="F501" s="1049"/>
      <c r="G501" s="1049"/>
      <c r="H501" s="110">
        <f>SUM(D502:D513)</f>
        <v>0</v>
      </c>
      <c r="I501" s="110">
        <f>COUNT(D502:D513)*2</f>
        <v>18</v>
      </c>
      <c r="J501" s="424"/>
      <c r="K501" s="1"/>
      <c r="L501" s="1"/>
      <c r="M501" s="1"/>
      <c r="N501" s="1"/>
      <c r="O501" s="1"/>
      <c r="P501" s="1"/>
      <c r="Q501" s="1"/>
      <c r="R501" s="1"/>
      <c r="S501" s="1"/>
      <c r="T501" s="1"/>
      <c r="U501" s="1"/>
      <c r="V501" s="1"/>
      <c r="W501" s="1"/>
      <c r="X501" s="1"/>
      <c r="Y501" s="1"/>
      <c r="Z501" s="1"/>
    </row>
    <row r="502" spans="1:26" ht="63">
      <c r="A502" s="413" t="s">
        <v>1647</v>
      </c>
      <c r="B502" s="566" t="s">
        <v>1648</v>
      </c>
      <c r="C502" s="342" t="s">
        <v>3174</v>
      </c>
      <c r="D502" s="446">
        <v>0</v>
      </c>
      <c r="E502" s="490" t="s">
        <v>137</v>
      </c>
      <c r="F502" s="441"/>
      <c r="G502" s="441"/>
      <c r="H502" s="110"/>
      <c r="I502" s="110"/>
      <c r="J502" s="424"/>
      <c r="K502" s="1"/>
      <c r="L502" s="1"/>
      <c r="M502" s="1"/>
      <c r="N502" s="1"/>
      <c r="O502" s="1"/>
      <c r="P502" s="1"/>
      <c r="Q502" s="1"/>
      <c r="R502" s="1"/>
      <c r="S502" s="1"/>
      <c r="T502" s="1"/>
      <c r="U502" s="1"/>
      <c r="V502" s="1"/>
      <c r="W502" s="1"/>
      <c r="X502" s="1"/>
      <c r="Y502" s="1"/>
      <c r="Z502" s="1"/>
    </row>
    <row r="503" spans="1:26" ht="30">
      <c r="A503" s="650"/>
      <c r="B503" s="566"/>
      <c r="C503" s="342" t="s">
        <v>3175</v>
      </c>
      <c r="D503" s="446">
        <v>0</v>
      </c>
      <c r="E503" s="490" t="s">
        <v>137</v>
      </c>
      <c r="F503" s="441"/>
      <c r="G503" s="441"/>
      <c r="H503" s="110"/>
      <c r="I503" s="110"/>
      <c r="J503" s="424"/>
      <c r="K503" s="1"/>
      <c r="L503" s="1"/>
      <c r="M503" s="1"/>
      <c r="N503" s="1"/>
      <c r="O503" s="1"/>
      <c r="P503" s="1"/>
      <c r="Q503" s="1"/>
      <c r="R503" s="1"/>
      <c r="S503" s="1"/>
      <c r="T503" s="1"/>
      <c r="U503" s="1"/>
      <c r="V503" s="1"/>
      <c r="W503" s="1"/>
      <c r="X503" s="1"/>
      <c r="Y503" s="1"/>
      <c r="Z503" s="1"/>
    </row>
    <row r="504" spans="1:26" ht="30">
      <c r="A504" s="650"/>
      <c r="B504" s="566"/>
      <c r="C504" s="342" t="s">
        <v>3176</v>
      </c>
      <c r="D504" s="446">
        <v>0</v>
      </c>
      <c r="E504" s="490" t="s">
        <v>137</v>
      </c>
      <c r="F504" s="441"/>
      <c r="G504" s="441"/>
      <c r="H504" s="110"/>
      <c r="I504" s="110"/>
      <c r="J504" s="424"/>
      <c r="K504" s="1"/>
      <c r="L504" s="1"/>
      <c r="M504" s="1"/>
      <c r="N504" s="1"/>
      <c r="O504" s="1"/>
      <c r="P504" s="1"/>
      <c r="Q504" s="1"/>
      <c r="R504" s="1"/>
      <c r="S504" s="1"/>
      <c r="T504" s="1"/>
      <c r="U504" s="1"/>
      <c r="V504" s="1"/>
      <c r="W504" s="1"/>
      <c r="X504" s="1"/>
      <c r="Y504" s="1"/>
      <c r="Z504" s="1"/>
    </row>
    <row r="505" spans="1:26" ht="30">
      <c r="A505" s="650"/>
      <c r="B505" s="566"/>
      <c r="C505" s="342" t="s">
        <v>3177</v>
      </c>
      <c r="D505" s="446">
        <v>0</v>
      </c>
      <c r="E505" s="490" t="s">
        <v>137</v>
      </c>
      <c r="F505" s="441"/>
      <c r="G505" s="441"/>
      <c r="H505" s="110"/>
      <c r="I505" s="110"/>
      <c r="J505" s="424"/>
      <c r="K505" s="1"/>
      <c r="L505" s="1"/>
      <c r="M505" s="1"/>
      <c r="N505" s="1"/>
      <c r="O505" s="1"/>
      <c r="P505" s="1"/>
      <c r="Q505" s="1"/>
      <c r="R505" s="1"/>
      <c r="S505" s="1"/>
      <c r="T505" s="1"/>
      <c r="U505" s="1"/>
      <c r="V505" s="1"/>
      <c r="W505" s="1"/>
      <c r="X505" s="1"/>
      <c r="Y505" s="1"/>
      <c r="Z505" s="1"/>
    </row>
    <row r="506" spans="1:26" ht="15.75" hidden="1">
      <c r="A506" s="653"/>
      <c r="B506" s="566"/>
      <c r="C506" s="342"/>
      <c r="D506" s="446"/>
      <c r="E506" s="490"/>
      <c r="F506" s="342"/>
      <c r="G506" s="441"/>
      <c r="H506" s="110"/>
      <c r="I506" s="110"/>
      <c r="J506" s="424"/>
      <c r="K506" s="1"/>
      <c r="L506" s="1"/>
      <c r="M506" s="1"/>
      <c r="N506" s="1"/>
      <c r="O506" s="1"/>
      <c r="P506" s="1"/>
      <c r="Q506" s="1"/>
      <c r="R506" s="1"/>
      <c r="S506" s="1"/>
      <c r="T506" s="1"/>
      <c r="U506" s="1"/>
      <c r="V506" s="1"/>
      <c r="W506" s="1"/>
      <c r="X506" s="1"/>
      <c r="Y506" s="1"/>
      <c r="Z506" s="1"/>
    </row>
    <row r="507" spans="1:26" ht="63">
      <c r="A507" s="413" t="s">
        <v>1653</v>
      </c>
      <c r="B507" s="566" t="s">
        <v>1654</v>
      </c>
      <c r="C507" s="342" t="s">
        <v>3178</v>
      </c>
      <c r="D507" s="446">
        <v>0</v>
      </c>
      <c r="E507" s="490" t="s">
        <v>137</v>
      </c>
      <c r="F507" s="441"/>
      <c r="G507" s="441"/>
      <c r="H507" s="110"/>
      <c r="I507" s="110"/>
      <c r="J507" s="424"/>
      <c r="K507" s="1"/>
      <c r="L507" s="1"/>
      <c r="M507" s="1"/>
      <c r="N507" s="1"/>
      <c r="O507" s="1"/>
      <c r="P507" s="1"/>
      <c r="Q507" s="1"/>
      <c r="R507" s="1"/>
      <c r="S507" s="1"/>
      <c r="T507" s="1"/>
      <c r="U507" s="1"/>
      <c r="V507" s="1"/>
      <c r="W507" s="1"/>
      <c r="X507" s="1"/>
      <c r="Y507" s="1"/>
      <c r="Z507" s="1"/>
    </row>
    <row r="508" spans="1:26" ht="30">
      <c r="A508" s="650"/>
      <c r="B508" s="566"/>
      <c r="C508" s="342" t="s">
        <v>3179</v>
      </c>
      <c r="D508" s="446">
        <v>0</v>
      </c>
      <c r="E508" s="490" t="s">
        <v>137</v>
      </c>
      <c r="F508" s="565"/>
      <c r="G508" s="441"/>
      <c r="H508" s="110"/>
      <c r="I508" s="110"/>
      <c r="J508" s="424"/>
      <c r="K508" s="1"/>
      <c r="L508" s="1"/>
      <c r="M508" s="1"/>
      <c r="N508" s="1"/>
      <c r="O508" s="1"/>
      <c r="P508" s="1"/>
      <c r="Q508" s="1"/>
      <c r="R508" s="1"/>
      <c r="S508" s="1"/>
      <c r="T508" s="1"/>
      <c r="U508" s="1"/>
      <c r="V508" s="1"/>
      <c r="W508" s="1"/>
      <c r="X508" s="1"/>
      <c r="Y508" s="1"/>
      <c r="Z508" s="1"/>
    </row>
    <row r="509" spans="1:26" ht="15.75" hidden="1">
      <c r="A509" s="653"/>
      <c r="B509" s="566"/>
      <c r="C509" s="342"/>
      <c r="D509" s="446"/>
      <c r="E509" s="490"/>
      <c r="F509" s="342"/>
      <c r="G509" s="441"/>
      <c r="H509" s="110"/>
      <c r="I509" s="110"/>
      <c r="J509" s="424"/>
      <c r="K509" s="1"/>
      <c r="L509" s="1"/>
      <c r="M509" s="1"/>
      <c r="N509" s="1"/>
      <c r="O509" s="1"/>
      <c r="P509" s="1"/>
      <c r="Q509" s="1"/>
      <c r="R509" s="1"/>
      <c r="S509" s="1"/>
      <c r="T509" s="1"/>
      <c r="U509" s="1"/>
      <c r="V509" s="1"/>
      <c r="W509" s="1"/>
      <c r="X509" s="1"/>
      <c r="Y509" s="1"/>
      <c r="Z509" s="1"/>
    </row>
    <row r="510" spans="1:26" ht="15.75" hidden="1">
      <c r="A510" s="653"/>
      <c r="B510" s="566"/>
      <c r="C510" s="342"/>
      <c r="D510" s="446"/>
      <c r="E510" s="490"/>
      <c r="F510" s="565"/>
      <c r="G510" s="441"/>
      <c r="H510" s="110"/>
      <c r="I510" s="110"/>
      <c r="J510" s="424"/>
      <c r="K510" s="1"/>
      <c r="L510" s="1"/>
      <c r="M510" s="1"/>
      <c r="N510" s="1"/>
      <c r="O510" s="1"/>
      <c r="P510" s="1"/>
      <c r="Q510" s="1"/>
      <c r="R510" s="1"/>
      <c r="S510" s="1"/>
      <c r="T510" s="1"/>
      <c r="U510" s="1"/>
      <c r="V510" s="1"/>
      <c r="W510" s="1"/>
      <c r="X510" s="1"/>
      <c r="Y510" s="1"/>
      <c r="Z510" s="1"/>
    </row>
    <row r="511" spans="1:26" ht="30">
      <c r="A511" s="650"/>
      <c r="B511" s="566"/>
      <c r="C511" s="342" t="s">
        <v>3181</v>
      </c>
      <c r="D511" s="446">
        <v>0</v>
      </c>
      <c r="E511" s="490" t="s">
        <v>137</v>
      </c>
      <c r="F511" s="565"/>
      <c r="G511" s="441"/>
      <c r="H511" s="110"/>
      <c r="I511" s="110"/>
      <c r="J511" s="424"/>
      <c r="K511" s="1"/>
      <c r="L511" s="1"/>
      <c r="M511" s="1"/>
      <c r="N511" s="1"/>
      <c r="O511" s="1"/>
      <c r="P511" s="1"/>
      <c r="Q511" s="1"/>
      <c r="R511" s="1"/>
      <c r="S511" s="1"/>
      <c r="T511" s="1"/>
      <c r="U511" s="1"/>
      <c r="V511" s="1"/>
      <c r="W511" s="1"/>
      <c r="X511" s="1"/>
      <c r="Y511" s="1"/>
      <c r="Z511" s="1"/>
    </row>
    <row r="512" spans="1:26" ht="63">
      <c r="A512" s="413" t="s">
        <v>1658</v>
      </c>
      <c r="B512" s="437" t="s">
        <v>1659</v>
      </c>
      <c r="C512" s="566" t="s">
        <v>1660</v>
      </c>
      <c r="D512" s="446">
        <v>0</v>
      </c>
      <c r="E512" s="490" t="s">
        <v>137</v>
      </c>
      <c r="F512" s="441"/>
      <c r="G512" s="441"/>
      <c r="H512" s="110"/>
      <c r="I512" s="110"/>
      <c r="J512" s="424"/>
      <c r="K512" s="1"/>
      <c r="L512" s="1"/>
      <c r="M512" s="1"/>
      <c r="N512" s="1"/>
      <c r="O512" s="1"/>
      <c r="P512" s="1"/>
      <c r="Q512" s="1"/>
      <c r="R512" s="1"/>
      <c r="S512" s="1"/>
      <c r="T512" s="1"/>
      <c r="U512" s="1"/>
      <c r="V512" s="1"/>
      <c r="W512" s="1"/>
      <c r="X512" s="1"/>
      <c r="Y512" s="1"/>
      <c r="Z512" s="1"/>
    </row>
    <row r="513" spans="1:26" ht="47.25">
      <c r="A513" s="588"/>
      <c r="B513" s="441"/>
      <c r="C513" s="566" t="s">
        <v>1662</v>
      </c>
      <c r="D513" s="446">
        <v>0</v>
      </c>
      <c r="E513" s="490" t="s">
        <v>350</v>
      </c>
      <c r="F513" s="441"/>
      <c r="G513" s="441"/>
      <c r="H513" s="110"/>
      <c r="I513" s="110"/>
      <c r="J513" s="424"/>
      <c r="K513" s="1"/>
      <c r="L513" s="1"/>
      <c r="M513" s="1"/>
      <c r="N513" s="1"/>
      <c r="O513" s="1"/>
      <c r="P513" s="1"/>
      <c r="Q513" s="1"/>
      <c r="R513" s="1"/>
      <c r="S513" s="1"/>
      <c r="T513" s="1"/>
      <c r="U513" s="1"/>
      <c r="V513" s="1"/>
      <c r="W513" s="1"/>
      <c r="X513" s="1"/>
      <c r="Y513" s="1"/>
      <c r="Z513" s="1"/>
    </row>
    <row r="514" spans="1:26" ht="39.75" customHeight="1">
      <c r="A514" s="646" t="s">
        <v>1663</v>
      </c>
      <c r="B514" s="1310" t="s">
        <v>1664</v>
      </c>
      <c r="C514" s="1049"/>
      <c r="D514" s="1049"/>
      <c r="E514" s="1049"/>
      <c r="F514" s="1049"/>
      <c r="G514" s="1049"/>
      <c r="H514" s="110">
        <f>SUM(D515:D540)</f>
        <v>0</v>
      </c>
      <c r="I514" s="110">
        <f>COUNT(D515:D540)*2</f>
        <v>52</v>
      </c>
      <c r="J514" s="424"/>
      <c r="K514" s="1"/>
      <c r="L514" s="1"/>
      <c r="M514" s="1"/>
      <c r="N514" s="1"/>
      <c r="O514" s="1"/>
      <c r="P514" s="1"/>
      <c r="Q514" s="1"/>
      <c r="R514" s="1"/>
      <c r="S514" s="1"/>
      <c r="T514" s="1"/>
      <c r="U514" s="1"/>
      <c r="V514" s="1"/>
      <c r="W514" s="1"/>
      <c r="X514" s="1"/>
      <c r="Y514" s="1"/>
      <c r="Z514" s="1"/>
    </row>
    <row r="515" spans="1:26" ht="47.25">
      <c r="A515" s="413" t="s">
        <v>1665</v>
      </c>
      <c r="B515" s="566" t="s">
        <v>1666</v>
      </c>
      <c r="C515" s="308" t="s">
        <v>3195</v>
      </c>
      <c r="D515" s="446">
        <v>0</v>
      </c>
      <c r="E515" s="490" t="s">
        <v>667</v>
      </c>
      <c r="F515" s="441"/>
      <c r="G515" s="441"/>
      <c r="H515" s="110"/>
      <c r="I515" s="110"/>
      <c r="J515" s="424"/>
      <c r="K515" s="1"/>
      <c r="L515" s="1"/>
      <c r="M515" s="1"/>
      <c r="N515" s="1"/>
      <c r="O515" s="1"/>
      <c r="P515" s="1"/>
      <c r="Q515" s="1"/>
      <c r="R515" s="1"/>
      <c r="S515" s="1"/>
      <c r="T515" s="1"/>
      <c r="U515" s="1"/>
      <c r="V515" s="1"/>
      <c r="W515" s="1"/>
      <c r="X515" s="1"/>
      <c r="Y515" s="1"/>
      <c r="Z515" s="1"/>
    </row>
    <row r="516" spans="1:26" ht="45">
      <c r="A516" s="650"/>
      <c r="B516" s="566"/>
      <c r="C516" s="489" t="s">
        <v>1668</v>
      </c>
      <c r="D516" s="446">
        <v>0</v>
      </c>
      <c r="E516" s="490" t="s">
        <v>262</v>
      </c>
      <c r="F516" s="441"/>
      <c r="G516" s="441"/>
      <c r="H516" s="110"/>
      <c r="I516" s="110"/>
      <c r="J516" s="424"/>
      <c r="K516" s="1"/>
      <c r="L516" s="1"/>
      <c r="M516" s="1"/>
      <c r="N516" s="1"/>
      <c r="O516" s="1"/>
      <c r="P516" s="1"/>
      <c r="Q516" s="1"/>
      <c r="R516" s="1"/>
      <c r="S516" s="1"/>
      <c r="T516" s="1"/>
      <c r="U516" s="1"/>
      <c r="V516" s="1"/>
      <c r="W516" s="1"/>
      <c r="X516" s="1"/>
      <c r="Y516" s="1"/>
      <c r="Z516" s="1"/>
    </row>
    <row r="517" spans="1:26" ht="63">
      <c r="A517" s="413" t="s">
        <v>1670</v>
      </c>
      <c r="B517" s="566" t="s">
        <v>1671</v>
      </c>
      <c r="C517" s="342" t="s">
        <v>3197</v>
      </c>
      <c r="D517" s="446">
        <v>0</v>
      </c>
      <c r="E517" s="490" t="s">
        <v>667</v>
      </c>
      <c r="F517" s="441"/>
      <c r="G517" s="441"/>
      <c r="H517" s="110"/>
      <c r="I517" s="110"/>
      <c r="J517" s="424"/>
      <c r="K517" s="1"/>
      <c r="L517" s="1"/>
      <c r="M517" s="1"/>
      <c r="N517" s="1"/>
      <c r="O517" s="1"/>
      <c r="P517" s="1"/>
      <c r="Q517" s="1"/>
      <c r="R517" s="1"/>
      <c r="S517" s="1"/>
      <c r="T517" s="1"/>
      <c r="U517" s="1"/>
      <c r="V517" s="1"/>
      <c r="W517" s="1"/>
      <c r="X517" s="1"/>
      <c r="Y517" s="1"/>
      <c r="Z517" s="1"/>
    </row>
    <row r="518" spans="1:26" ht="90">
      <c r="A518" s="650"/>
      <c r="B518" s="566"/>
      <c r="C518" s="342" t="s">
        <v>3199</v>
      </c>
      <c r="D518" s="446">
        <v>0</v>
      </c>
      <c r="E518" s="490" t="s">
        <v>667</v>
      </c>
      <c r="F518" s="441"/>
      <c r="G518" s="441"/>
      <c r="H518" s="110"/>
      <c r="I518" s="110"/>
      <c r="J518" s="424"/>
      <c r="K518" s="1"/>
      <c r="L518" s="1"/>
      <c r="M518" s="1"/>
      <c r="N518" s="1"/>
      <c r="O518" s="1"/>
      <c r="P518" s="1"/>
      <c r="Q518" s="1"/>
      <c r="R518" s="1"/>
      <c r="S518" s="1"/>
      <c r="T518" s="1"/>
      <c r="U518" s="1"/>
      <c r="V518" s="1"/>
      <c r="W518" s="1"/>
      <c r="X518" s="1"/>
      <c r="Y518" s="1"/>
      <c r="Z518" s="1"/>
    </row>
    <row r="519" spans="1:26" ht="45">
      <c r="A519" s="650"/>
      <c r="B519" s="566"/>
      <c r="C519" s="342" t="s">
        <v>3200</v>
      </c>
      <c r="D519" s="446">
        <v>0</v>
      </c>
      <c r="E519" s="490" t="s">
        <v>667</v>
      </c>
      <c r="F519" s="441"/>
      <c r="G519" s="441"/>
      <c r="H519" s="110"/>
      <c r="I519" s="110"/>
      <c r="J519" s="424"/>
      <c r="K519" s="1"/>
      <c r="L519" s="1"/>
      <c r="M519" s="1"/>
      <c r="N519" s="1"/>
      <c r="O519" s="1"/>
      <c r="P519" s="1"/>
      <c r="Q519" s="1"/>
      <c r="R519" s="1"/>
      <c r="S519" s="1"/>
      <c r="T519" s="1"/>
      <c r="U519" s="1"/>
      <c r="V519" s="1"/>
      <c r="W519" s="1"/>
      <c r="X519" s="1"/>
      <c r="Y519" s="1"/>
      <c r="Z519" s="1"/>
    </row>
    <row r="520" spans="1:26" ht="60">
      <c r="A520" s="650"/>
      <c r="B520" s="566"/>
      <c r="C520" s="342" t="s">
        <v>3201</v>
      </c>
      <c r="D520" s="446">
        <v>0</v>
      </c>
      <c r="E520" s="490" t="s">
        <v>667</v>
      </c>
      <c r="F520" s="441"/>
      <c r="G520" s="441"/>
      <c r="H520" s="110"/>
      <c r="I520" s="110"/>
      <c r="J520" s="424"/>
      <c r="K520" s="1"/>
      <c r="L520" s="1"/>
      <c r="M520" s="1"/>
      <c r="N520" s="1"/>
      <c r="O520" s="1"/>
      <c r="P520" s="1"/>
      <c r="Q520" s="1"/>
      <c r="R520" s="1"/>
      <c r="S520" s="1"/>
      <c r="T520" s="1"/>
      <c r="U520" s="1"/>
      <c r="V520" s="1"/>
      <c r="W520" s="1"/>
      <c r="X520" s="1"/>
      <c r="Y520" s="1"/>
      <c r="Z520" s="1"/>
    </row>
    <row r="521" spans="1:26" ht="75">
      <c r="A521" s="650"/>
      <c r="B521" s="566"/>
      <c r="C521" s="342" t="s">
        <v>3202</v>
      </c>
      <c r="D521" s="446">
        <v>0</v>
      </c>
      <c r="E521" s="490" t="s">
        <v>667</v>
      </c>
      <c r="F521" s="441"/>
      <c r="G521" s="441"/>
      <c r="H521" s="110"/>
      <c r="I521" s="110"/>
      <c r="J521" s="424"/>
      <c r="K521" s="1"/>
      <c r="L521" s="1"/>
      <c r="M521" s="1"/>
      <c r="N521" s="1"/>
      <c r="O521" s="1"/>
      <c r="P521" s="1"/>
      <c r="Q521" s="1"/>
      <c r="R521" s="1"/>
      <c r="S521" s="1"/>
      <c r="T521" s="1"/>
      <c r="U521" s="1"/>
      <c r="V521" s="1"/>
      <c r="W521" s="1"/>
      <c r="X521" s="1"/>
      <c r="Y521" s="1"/>
      <c r="Z521" s="1"/>
    </row>
    <row r="522" spans="1:26" ht="45">
      <c r="A522" s="650"/>
      <c r="B522" s="566"/>
      <c r="C522" s="342" t="s">
        <v>3203</v>
      </c>
      <c r="D522" s="446">
        <v>0</v>
      </c>
      <c r="E522" s="490" t="s">
        <v>667</v>
      </c>
      <c r="F522" s="441"/>
      <c r="G522" s="441"/>
      <c r="H522" s="110"/>
      <c r="I522" s="110"/>
      <c r="J522" s="424"/>
      <c r="K522" s="1"/>
      <c r="L522" s="1"/>
      <c r="M522" s="1"/>
      <c r="N522" s="1"/>
      <c r="O522" s="1"/>
      <c r="P522" s="1"/>
      <c r="Q522" s="1"/>
      <c r="R522" s="1"/>
      <c r="S522" s="1"/>
      <c r="T522" s="1"/>
      <c r="U522" s="1"/>
      <c r="V522" s="1"/>
      <c r="W522" s="1"/>
      <c r="X522" s="1"/>
      <c r="Y522" s="1"/>
      <c r="Z522" s="1"/>
    </row>
    <row r="523" spans="1:26" ht="45">
      <c r="A523" s="650"/>
      <c r="B523" s="566"/>
      <c r="C523" s="342" t="s">
        <v>3204</v>
      </c>
      <c r="D523" s="446">
        <v>0</v>
      </c>
      <c r="E523" s="490" t="s">
        <v>667</v>
      </c>
      <c r="F523" s="441"/>
      <c r="G523" s="441"/>
      <c r="H523" s="110"/>
      <c r="I523" s="110"/>
      <c r="J523" s="424"/>
      <c r="K523" s="1"/>
      <c r="L523" s="1"/>
      <c r="M523" s="1"/>
      <c r="N523" s="1"/>
      <c r="O523" s="1"/>
      <c r="P523" s="1"/>
      <c r="Q523" s="1"/>
      <c r="R523" s="1"/>
      <c r="S523" s="1"/>
      <c r="T523" s="1"/>
      <c r="U523" s="1"/>
      <c r="V523" s="1"/>
      <c r="W523" s="1"/>
      <c r="X523" s="1"/>
      <c r="Y523" s="1"/>
      <c r="Z523" s="1"/>
    </row>
    <row r="524" spans="1:26" ht="45">
      <c r="A524" s="650"/>
      <c r="B524" s="566"/>
      <c r="C524" s="342" t="s">
        <v>3205</v>
      </c>
      <c r="D524" s="446">
        <v>0</v>
      </c>
      <c r="E524" s="490" t="s">
        <v>667</v>
      </c>
      <c r="F524" s="441"/>
      <c r="G524" s="441"/>
      <c r="H524" s="110"/>
      <c r="I524" s="110"/>
      <c r="J524" s="424"/>
      <c r="K524" s="1"/>
      <c r="L524" s="1"/>
      <c r="M524" s="1"/>
      <c r="N524" s="1"/>
      <c r="O524" s="1"/>
      <c r="P524" s="1"/>
      <c r="Q524" s="1"/>
      <c r="R524" s="1"/>
      <c r="S524" s="1"/>
      <c r="T524" s="1"/>
      <c r="U524" s="1"/>
      <c r="V524" s="1"/>
      <c r="W524" s="1"/>
      <c r="X524" s="1"/>
      <c r="Y524" s="1"/>
      <c r="Z524" s="1"/>
    </row>
    <row r="525" spans="1:26" ht="45">
      <c r="A525" s="650"/>
      <c r="B525" s="566"/>
      <c r="C525" s="342" t="s">
        <v>3206</v>
      </c>
      <c r="D525" s="446">
        <v>0</v>
      </c>
      <c r="E525" s="490" t="s">
        <v>667</v>
      </c>
      <c r="F525" s="441"/>
      <c r="G525" s="441"/>
      <c r="H525" s="110"/>
      <c r="I525" s="110"/>
      <c r="J525" s="424"/>
      <c r="K525" s="1"/>
      <c r="L525" s="1"/>
      <c r="M525" s="1"/>
      <c r="N525" s="1"/>
      <c r="O525" s="1"/>
      <c r="P525" s="1"/>
      <c r="Q525" s="1"/>
      <c r="R525" s="1"/>
      <c r="S525" s="1"/>
      <c r="T525" s="1"/>
      <c r="U525" s="1"/>
      <c r="V525" s="1"/>
      <c r="W525" s="1"/>
      <c r="X525" s="1"/>
      <c r="Y525" s="1"/>
      <c r="Z525" s="1"/>
    </row>
    <row r="526" spans="1:26" ht="60">
      <c r="A526" s="650"/>
      <c r="B526" s="566"/>
      <c r="C526" s="342" t="s">
        <v>3207</v>
      </c>
      <c r="D526" s="446">
        <v>0</v>
      </c>
      <c r="E526" s="490" t="s">
        <v>667</v>
      </c>
      <c r="F526" s="441"/>
      <c r="G526" s="441"/>
      <c r="H526" s="110"/>
      <c r="I526" s="110"/>
      <c r="J526" s="424"/>
      <c r="K526" s="1"/>
      <c r="L526" s="1"/>
      <c r="M526" s="1"/>
      <c r="N526" s="1"/>
      <c r="O526" s="1"/>
      <c r="P526" s="1"/>
      <c r="Q526" s="1"/>
      <c r="R526" s="1"/>
      <c r="S526" s="1"/>
      <c r="T526" s="1"/>
      <c r="U526" s="1"/>
      <c r="V526" s="1"/>
      <c r="W526" s="1"/>
      <c r="X526" s="1"/>
      <c r="Y526" s="1"/>
      <c r="Z526" s="1"/>
    </row>
    <row r="527" spans="1:26" ht="75">
      <c r="A527" s="650"/>
      <c r="B527" s="566"/>
      <c r="C527" s="342" t="s">
        <v>3208</v>
      </c>
      <c r="D527" s="446">
        <v>0</v>
      </c>
      <c r="E527" s="490" t="s">
        <v>667</v>
      </c>
      <c r="F527" s="441"/>
      <c r="G527" s="441"/>
      <c r="H527" s="110"/>
      <c r="I527" s="110"/>
      <c r="J527" s="424"/>
      <c r="K527" s="1"/>
      <c r="L527" s="1"/>
      <c r="M527" s="1"/>
      <c r="N527" s="1"/>
      <c r="O527" s="1"/>
      <c r="P527" s="1"/>
      <c r="Q527" s="1"/>
      <c r="R527" s="1"/>
      <c r="S527" s="1"/>
      <c r="T527" s="1"/>
      <c r="U527" s="1"/>
      <c r="V527" s="1"/>
      <c r="W527" s="1"/>
      <c r="X527" s="1"/>
      <c r="Y527" s="1"/>
      <c r="Z527" s="1"/>
    </row>
    <row r="528" spans="1:26" ht="60">
      <c r="A528" s="650"/>
      <c r="B528" s="566"/>
      <c r="C528" s="342" t="s">
        <v>3209</v>
      </c>
      <c r="D528" s="446">
        <v>0</v>
      </c>
      <c r="E528" s="490" t="s">
        <v>667</v>
      </c>
      <c r="F528" s="441"/>
      <c r="G528" s="441"/>
      <c r="H528" s="110"/>
      <c r="I528" s="110"/>
      <c r="J528" s="424"/>
      <c r="K528" s="1"/>
      <c r="L528" s="1"/>
      <c r="M528" s="1"/>
      <c r="N528" s="1"/>
      <c r="O528" s="1"/>
      <c r="P528" s="1"/>
      <c r="Q528" s="1"/>
      <c r="R528" s="1"/>
      <c r="S528" s="1"/>
      <c r="T528" s="1"/>
      <c r="U528" s="1"/>
      <c r="V528" s="1"/>
      <c r="W528" s="1"/>
      <c r="X528" s="1"/>
      <c r="Y528" s="1"/>
      <c r="Z528" s="1"/>
    </row>
    <row r="529" spans="1:26" ht="45">
      <c r="A529" s="650"/>
      <c r="B529" s="566"/>
      <c r="C529" s="342" t="s">
        <v>3210</v>
      </c>
      <c r="D529" s="446">
        <v>0</v>
      </c>
      <c r="E529" s="490" t="s">
        <v>667</v>
      </c>
      <c r="F529" s="441"/>
      <c r="G529" s="441"/>
      <c r="H529" s="110"/>
      <c r="I529" s="110"/>
      <c r="J529" s="424"/>
      <c r="K529" s="1"/>
      <c r="L529" s="1"/>
      <c r="M529" s="1"/>
      <c r="N529" s="1"/>
      <c r="O529" s="1"/>
      <c r="P529" s="1"/>
      <c r="Q529" s="1"/>
      <c r="R529" s="1"/>
      <c r="S529" s="1"/>
      <c r="T529" s="1"/>
      <c r="U529" s="1"/>
      <c r="V529" s="1"/>
      <c r="W529" s="1"/>
      <c r="X529" s="1"/>
      <c r="Y529" s="1"/>
      <c r="Z529" s="1"/>
    </row>
    <row r="530" spans="1:26" ht="45">
      <c r="A530" s="650"/>
      <c r="B530" s="566"/>
      <c r="C530" s="342" t="s">
        <v>3211</v>
      </c>
      <c r="D530" s="446">
        <v>0</v>
      </c>
      <c r="E530" s="490" t="s">
        <v>667</v>
      </c>
      <c r="F530" s="441"/>
      <c r="G530" s="441"/>
      <c r="H530" s="110"/>
      <c r="I530" s="110"/>
      <c r="J530" s="424"/>
      <c r="K530" s="1"/>
      <c r="L530" s="1"/>
      <c r="M530" s="1"/>
      <c r="N530" s="1"/>
      <c r="O530" s="1"/>
      <c r="P530" s="1"/>
      <c r="Q530" s="1"/>
      <c r="R530" s="1"/>
      <c r="S530" s="1"/>
      <c r="T530" s="1"/>
      <c r="U530" s="1"/>
      <c r="V530" s="1"/>
      <c r="W530" s="1"/>
      <c r="X530" s="1"/>
      <c r="Y530" s="1"/>
      <c r="Z530" s="1"/>
    </row>
    <row r="531" spans="1:26" ht="75">
      <c r="A531" s="650"/>
      <c r="B531" s="566"/>
      <c r="C531" s="342" t="s">
        <v>3212</v>
      </c>
      <c r="D531" s="446">
        <v>0</v>
      </c>
      <c r="E531" s="490" t="s">
        <v>667</v>
      </c>
      <c r="F531" s="441"/>
      <c r="G531" s="441"/>
      <c r="H531" s="110"/>
      <c r="I531" s="110"/>
      <c r="J531" s="424"/>
      <c r="K531" s="1"/>
      <c r="L531" s="1"/>
      <c r="M531" s="1"/>
      <c r="N531" s="1"/>
      <c r="O531" s="1"/>
      <c r="P531" s="1"/>
      <c r="Q531" s="1"/>
      <c r="R531" s="1"/>
      <c r="S531" s="1"/>
      <c r="T531" s="1"/>
      <c r="U531" s="1"/>
      <c r="V531" s="1"/>
      <c r="W531" s="1"/>
      <c r="X531" s="1"/>
      <c r="Y531" s="1"/>
      <c r="Z531" s="1"/>
    </row>
    <row r="532" spans="1:26" ht="75">
      <c r="A532" s="650"/>
      <c r="B532" s="566"/>
      <c r="C532" s="342" t="s">
        <v>3213</v>
      </c>
      <c r="D532" s="446">
        <v>0</v>
      </c>
      <c r="E532" s="490" t="s">
        <v>667</v>
      </c>
      <c r="F532" s="441"/>
      <c r="G532" s="441"/>
      <c r="H532" s="110"/>
      <c r="I532" s="110"/>
      <c r="J532" s="424"/>
      <c r="K532" s="1"/>
      <c r="L532" s="1"/>
      <c r="M532" s="1"/>
      <c r="N532" s="1"/>
      <c r="O532" s="1"/>
      <c r="P532" s="1"/>
      <c r="Q532" s="1"/>
      <c r="R532" s="1"/>
      <c r="S532" s="1"/>
      <c r="T532" s="1"/>
      <c r="U532" s="1"/>
      <c r="V532" s="1"/>
      <c r="W532" s="1"/>
      <c r="X532" s="1"/>
      <c r="Y532" s="1"/>
      <c r="Z532" s="1"/>
    </row>
    <row r="533" spans="1:26" ht="45">
      <c r="A533" s="650"/>
      <c r="B533" s="566"/>
      <c r="C533" s="342" t="s">
        <v>3214</v>
      </c>
      <c r="D533" s="446">
        <v>0</v>
      </c>
      <c r="E533" s="490" t="s">
        <v>667</v>
      </c>
      <c r="F533" s="441"/>
      <c r="G533" s="441"/>
      <c r="H533" s="110"/>
      <c r="I533" s="110"/>
      <c r="J533" s="424"/>
      <c r="K533" s="1"/>
      <c r="L533" s="1"/>
      <c r="M533" s="1"/>
      <c r="N533" s="1"/>
      <c r="O533" s="1"/>
      <c r="P533" s="1"/>
      <c r="Q533" s="1"/>
      <c r="R533" s="1"/>
      <c r="S533" s="1"/>
      <c r="T533" s="1"/>
      <c r="U533" s="1"/>
      <c r="V533" s="1"/>
      <c r="W533" s="1"/>
      <c r="X533" s="1"/>
      <c r="Y533" s="1"/>
      <c r="Z533" s="1"/>
    </row>
    <row r="534" spans="1:26" ht="90">
      <c r="A534" s="650"/>
      <c r="B534" s="566"/>
      <c r="C534" s="342" t="s">
        <v>3215</v>
      </c>
      <c r="D534" s="446">
        <v>0</v>
      </c>
      <c r="E534" s="490" t="s">
        <v>667</v>
      </c>
      <c r="F534" s="441"/>
      <c r="G534" s="441"/>
      <c r="H534" s="110"/>
      <c r="I534" s="110"/>
      <c r="J534" s="424"/>
      <c r="K534" s="1"/>
      <c r="L534" s="1"/>
      <c r="M534" s="1"/>
      <c r="N534" s="1"/>
      <c r="O534" s="1"/>
      <c r="P534" s="1"/>
      <c r="Q534" s="1"/>
      <c r="R534" s="1"/>
      <c r="S534" s="1"/>
      <c r="T534" s="1"/>
      <c r="U534" s="1"/>
      <c r="V534" s="1"/>
      <c r="W534" s="1"/>
      <c r="X534" s="1"/>
      <c r="Y534" s="1"/>
      <c r="Z534" s="1"/>
    </row>
    <row r="535" spans="1:26" ht="45">
      <c r="A535" s="650"/>
      <c r="B535" s="566"/>
      <c r="C535" s="342" t="s">
        <v>3216</v>
      </c>
      <c r="D535" s="446">
        <v>0</v>
      </c>
      <c r="E535" s="490" t="s">
        <v>667</v>
      </c>
      <c r="F535" s="308"/>
      <c r="G535" s="441"/>
      <c r="H535" s="110"/>
      <c r="I535" s="110"/>
      <c r="J535" s="424"/>
      <c r="K535" s="1"/>
      <c r="L535" s="1"/>
      <c r="M535" s="1"/>
      <c r="N535" s="1"/>
      <c r="O535" s="1"/>
      <c r="P535" s="1"/>
      <c r="Q535" s="1"/>
      <c r="R535" s="1"/>
      <c r="S535" s="1"/>
      <c r="T535" s="1"/>
      <c r="U535" s="1"/>
      <c r="V535" s="1"/>
      <c r="W535" s="1"/>
      <c r="X535" s="1"/>
      <c r="Y535" s="1"/>
      <c r="Z535" s="1"/>
    </row>
    <row r="536" spans="1:26" ht="60">
      <c r="A536" s="650"/>
      <c r="B536" s="566"/>
      <c r="C536" s="342" t="s">
        <v>3217</v>
      </c>
      <c r="D536" s="446">
        <v>0</v>
      </c>
      <c r="E536" s="490" t="s">
        <v>667</v>
      </c>
      <c r="F536" s="441"/>
      <c r="G536" s="441"/>
      <c r="H536" s="110"/>
      <c r="I536" s="110"/>
      <c r="J536" s="424"/>
      <c r="K536" s="1"/>
      <c r="L536" s="1"/>
      <c r="M536" s="1"/>
      <c r="N536" s="1"/>
      <c r="O536" s="1"/>
      <c r="P536" s="1"/>
      <c r="Q536" s="1"/>
      <c r="R536" s="1"/>
      <c r="S536" s="1"/>
      <c r="T536" s="1"/>
      <c r="U536" s="1"/>
      <c r="V536" s="1"/>
      <c r="W536" s="1"/>
      <c r="X536" s="1"/>
      <c r="Y536" s="1"/>
      <c r="Z536" s="1"/>
    </row>
    <row r="537" spans="1:26" ht="30">
      <c r="A537" s="650"/>
      <c r="B537" s="566"/>
      <c r="C537" s="342" t="s">
        <v>3218</v>
      </c>
      <c r="D537" s="446">
        <v>0</v>
      </c>
      <c r="E537" s="490" t="s">
        <v>667</v>
      </c>
      <c r="F537" s="441"/>
      <c r="G537" s="441"/>
      <c r="H537" s="110"/>
      <c r="I537" s="110"/>
      <c r="J537" s="424"/>
      <c r="K537" s="1"/>
      <c r="L537" s="1"/>
      <c r="M537" s="1"/>
      <c r="N537" s="1"/>
      <c r="O537" s="1"/>
      <c r="P537" s="1"/>
      <c r="Q537" s="1"/>
      <c r="R537" s="1"/>
      <c r="S537" s="1"/>
      <c r="T537" s="1"/>
      <c r="U537" s="1"/>
      <c r="V537" s="1"/>
      <c r="W537" s="1"/>
      <c r="X537" s="1"/>
      <c r="Y537" s="1"/>
      <c r="Z537" s="1"/>
    </row>
    <row r="538" spans="1:26" ht="60">
      <c r="A538" s="650"/>
      <c r="B538" s="566"/>
      <c r="C538" s="342" t="s">
        <v>3219</v>
      </c>
      <c r="D538" s="446">
        <v>0</v>
      </c>
      <c r="E538" s="490" t="s">
        <v>667</v>
      </c>
      <c r="F538" s="441"/>
      <c r="G538" s="441"/>
      <c r="H538" s="110"/>
      <c r="I538" s="110"/>
      <c r="J538" s="424"/>
      <c r="K538" s="1"/>
      <c r="L538" s="1"/>
      <c r="M538" s="1"/>
      <c r="N538" s="1"/>
      <c r="O538" s="1"/>
      <c r="P538" s="1"/>
      <c r="Q538" s="1"/>
      <c r="R538" s="1"/>
      <c r="S538" s="1"/>
      <c r="T538" s="1"/>
      <c r="U538" s="1"/>
      <c r="V538" s="1"/>
      <c r="W538" s="1"/>
      <c r="X538" s="1"/>
      <c r="Y538" s="1"/>
      <c r="Z538" s="1"/>
    </row>
    <row r="539" spans="1:26" ht="47.25">
      <c r="A539" s="413" t="s">
        <v>1691</v>
      </c>
      <c r="B539" s="566" t="s">
        <v>1692</v>
      </c>
      <c r="C539" s="342" t="s">
        <v>2596</v>
      </c>
      <c r="D539" s="446">
        <v>0</v>
      </c>
      <c r="E539" s="490" t="s">
        <v>137</v>
      </c>
      <c r="F539" s="441"/>
      <c r="G539" s="441"/>
      <c r="H539" s="110"/>
      <c r="I539" s="110"/>
      <c r="J539" s="424"/>
      <c r="K539" s="1"/>
      <c r="L539" s="1"/>
      <c r="M539" s="1"/>
      <c r="N539" s="1"/>
      <c r="O539" s="1"/>
      <c r="P539" s="1"/>
      <c r="Q539" s="1"/>
      <c r="R539" s="1"/>
      <c r="S539" s="1"/>
      <c r="T539" s="1"/>
      <c r="U539" s="1"/>
      <c r="V539" s="1"/>
      <c r="W539" s="1"/>
      <c r="X539" s="1"/>
      <c r="Y539" s="1"/>
      <c r="Z539" s="1"/>
    </row>
    <row r="540" spans="1:26" ht="31.5">
      <c r="A540" s="413" t="s">
        <v>1695</v>
      </c>
      <c r="B540" s="566" t="s">
        <v>1696</v>
      </c>
      <c r="C540" s="342" t="s">
        <v>3220</v>
      </c>
      <c r="D540" s="446">
        <v>0</v>
      </c>
      <c r="E540" s="490" t="s">
        <v>183</v>
      </c>
      <c r="F540" s="308" t="s">
        <v>3221</v>
      </c>
      <c r="G540" s="441"/>
      <c r="H540" s="110"/>
      <c r="I540" s="110"/>
      <c r="J540" s="424"/>
      <c r="K540" s="1"/>
      <c r="L540" s="1"/>
      <c r="M540" s="1"/>
      <c r="N540" s="1"/>
      <c r="O540" s="1"/>
      <c r="P540" s="1"/>
      <c r="Q540" s="1"/>
      <c r="R540" s="1"/>
      <c r="S540" s="1"/>
      <c r="T540" s="1"/>
      <c r="U540" s="1"/>
      <c r="V540" s="1"/>
      <c r="W540" s="1"/>
      <c r="X540" s="1"/>
      <c r="Y540" s="1"/>
      <c r="Z540" s="1"/>
    </row>
    <row r="541" spans="1:26" ht="39.75" customHeight="1">
      <c r="A541" s="646" t="s">
        <v>1699</v>
      </c>
      <c r="B541" s="1310" t="s">
        <v>1700</v>
      </c>
      <c r="C541" s="1049"/>
      <c r="D541" s="1049"/>
      <c r="E541" s="1049"/>
      <c r="F541" s="1049"/>
      <c r="G541" s="1049"/>
      <c r="H541" s="110">
        <f>SUM(D542:D544)</f>
        <v>0</v>
      </c>
      <c r="I541" s="110">
        <f>COUNT(D542:D544)*2</f>
        <v>6</v>
      </c>
      <c r="J541" s="424"/>
      <c r="K541" s="1"/>
      <c r="L541" s="1"/>
      <c r="M541" s="1"/>
      <c r="N541" s="1"/>
      <c r="O541" s="1"/>
      <c r="P541" s="1"/>
      <c r="Q541" s="1"/>
      <c r="R541" s="1"/>
      <c r="S541" s="1"/>
      <c r="T541" s="1"/>
      <c r="U541" s="1"/>
      <c r="V541" s="1"/>
      <c r="W541" s="1"/>
      <c r="X541" s="1"/>
      <c r="Y541" s="1"/>
      <c r="Z541" s="1"/>
    </row>
    <row r="542" spans="1:26" ht="31.5">
      <c r="A542" s="413" t="s">
        <v>1701</v>
      </c>
      <c r="B542" s="566" t="s">
        <v>1702</v>
      </c>
      <c r="C542" s="342" t="s">
        <v>1703</v>
      </c>
      <c r="D542" s="446">
        <v>0</v>
      </c>
      <c r="E542" s="490" t="s">
        <v>137</v>
      </c>
      <c r="F542" s="441"/>
      <c r="G542" s="441"/>
      <c r="H542" s="110"/>
      <c r="I542" s="110"/>
      <c r="J542" s="424"/>
      <c r="K542" s="1"/>
      <c r="L542" s="1"/>
      <c r="M542" s="1"/>
      <c r="N542" s="1"/>
      <c r="O542" s="1"/>
      <c r="P542" s="1"/>
      <c r="Q542" s="1"/>
      <c r="R542" s="1"/>
      <c r="S542" s="1"/>
      <c r="T542" s="1"/>
      <c r="U542" s="1"/>
      <c r="V542" s="1"/>
      <c r="W542" s="1"/>
      <c r="X542" s="1"/>
      <c r="Y542" s="1"/>
      <c r="Z542" s="1"/>
    </row>
    <row r="543" spans="1:26" ht="47.25">
      <c r="A543" s="413" t="s">
        <v>1705</v>
      </c>
      <c r="B543" s="566" t="s">
        <v>1706</v>
      </c>
      <c r="C543" s="487" t="s">
        <v>1707</v>
      </c>
      <c r="D543" s="446">
        <v>0</v>
      </c>
      <c r="E543" s="490" t="s">
        <v>137</v>
      </c>
      <c r="F543" s="441"/>
      <c r="G543" s="441"/>
      <c r="H543" s="110"/>
      <c r="I543" s="110"/>
      <c r="J543" s="424"/>
      <c r="K543" s="1"/>
      <c r="L543" s="1"/>
      <c r="M543" s="1"/>
      <c r="N543" s="1"/>
      <c r="O543" s="1"/>
      <c r="P543" s="1"/>
      <c r="Q543" s="1"/>
      <c r="R543" s="1"/>
      <c r="S543" s="1"/>
      <c r="T543" s="1"/>
      <c r="U543" s="1"/>
      <c r="V543" s="1"/>
      <c r="W543" s="1"/>
      <c r="X543" s="1"/>
      <c r="Y543" s="1"/>
      <c r="Z543" s="1"/>
    </row>
    <row r="544" spans="1:26" ht="47.25">
      <c r="A544" s="413" t="s">
        <v>1708</v>
      </c>
      <c r="B544" s="566" t="s">
        <v>1709</v>
      </c>
      <c r="C544" s="489" t="s">
        <v>1710</v>
      </c>
      <c r="D544" s="446">
        <v>0</v>
      </c>
      <c r="E544" s="490" t="s">
        <v>137</v>
      </c>
      <c r="F544" s="441"/>
      <c r="G544" s="441"/>
      <c r="H544" s="110"/>
      <c r="I544" s="110"/>
      <c r="J544" s="424"/>
      <c r="K544" s="1"/>
      <c r="L544" s="1"/>
      <c r="M544" s="1"/>
      <c r="N544" s="1"/>
      <c r="O544" s="1"/>
      <c r="P544" s="1"/>
      <c r="Q544" s="1"/>
      <c r="R544" s="1"/>
      <c r="S544" s="1"/>
      <c r="T544" s="1"/>
      <c r="U544" s="1"/>
      <c r="V544" s="1"/>
      <c r="W544" s="1"/>
      <c r="X544" s="1"/>
      <c r="Y544" s="1"/>
      <c r="Z544" s="1"/>
    </row>
    <row r="545" spans="1:26" ht="39.75" customHeight="1">
      <c r="A545" s="646" t="s">
        <v>1711</v>
      </c>
      <c r="B545" s="1311" t="s">
        <v>1712</v>
      </c>
      <c r="C545" s="1049"/>
      <c r="D545" s="1049"/>
      <c r="E545" s="1049"/>
      <c r="F545" s="1049"/>
      <c r="G545" s="1049"/>
      <c r="H545" s="110">
        <f>SUM(D546:D550)</f>
        <v>0</v>
      </c>
      <c r="I545" s="110">
        <f>COUNT(D546:D550)*2</f>
        <v>8</v>
      </c>
      <c r="J545" s="424"/>
      <c r="K545" s="1"/>
      <c r="L545" s="1"/>
      <c r="M545" s="1"/>
      <c r="N545" s="1"/>
      <c r="O545" s="1"/>
      <c r="P545" s="1"/>
      <c r="Q545" s="1"/>
      <c r="R545" s="1"/>
      <c r="S545" s="1"/>
      <c r="T545" s="1"/>
      <c r="U545" s="1"/>
      <c r="V545" s="1"/>
      <c r="W545" s="1"/>
      <c r="X545" s="1"/>
      <c r="Y545" s="1"/>
      <c r="Z545" s="1"/>
    </row>
    <row r="546" spans="1:26" ht="31.5">
      <c r="A546" s="413" t="s">
        <v>1715</v>
      </c>
      <c r="B546" s="484" t="s">
        <v>1716</v>
      </c>
      <c r="C546" s="487" t="s">
        <v>1717</v>
      </c>
      <c r="D546" s="446">
        <v>0</v>
      </c>
      <c r="E546" s="490" t="s">
        <v>780</v>
      </c>
      <c r="F546" s="441"/>
      <c r="G546" s="441"/>
      <c r="H546" s="110"/>
      <c r="I546" s="110"/>
      <c r="J546" s="424"/>
      <c r="K546" s="1"/>
      <c r="L546" s="1"/>
      <c r="M546" s="1"/>
      <c r="N546" s="1"/>
      <c r="O546" s="1"/>
      <c r="P546" s="1"/>
      <c r="Q546" s="1"/>
      <c r="R546" s="1"/>
      <c r="S546" s="1"/>
      <c r="T546" s="1"/>
      <c r="U546" s="1"/>
      <c r="V546" s="1"/>
      <c r="W546" s="1"/>
      <c r="X546" s="1"/>
      <c r="Y546" s="1"/>
      <c r="Z546" s="1"/>
    </row>
    <row r="547" spans="1:26" ht="47.25" hidden="1">
      <c r="A547" s="583" t="s">
        <v>1718</v>
      </c>
      <c r="B547" s="484" t="s">
        <v>1719</v>
      </c>
      <c r="C547" s="342"/>
      <c r="D547" s="446"/>
      <c r="E547" s="490"/>
      <c r="F547" s="441"/>
      <c r="G547" s="441"/>
      <c r="H547" s="110"/>
      <c r="I547" s="110"/>
      <c r="J547" s="424"/>
      <c r="K547" s="1"/>
      <c r="L547" s="1"/>
      <c r="M547" s="1"/>
      <c r="N547" s="1"/>
      <c r="O547" s="1"/>
      <c r="P547" s="1"/>
      <c r="Q547" s="1"/>
      <c r="R547" s="1"/>
      <c r="S547" s="1"/>
      <c r="T547" s="1"/>
      <c r="U547" s="1"/>
      <c r="V547" s="1"/>
      <c r="W547" s="1"/>
      <c r="X547" s="1"/>
      <c r="Y547" s="1"/>
      <c r="Z547" s="1"/>
    </row>
    <row r="548" spans="1:26" ht="63">
      <c r="A548" s="413" t="s">
        <v>1722</v>
      </c>
      <c r="B548" s="496" t="s">
        <v>1723</v>
      </c>
      <c r="C548" s="308" t="s">
        <v>1724</v>
      </c>
      <c r="D548" s="446">
        <v>0</v>
      </c>
      <c r="E548" s="490" t="s">
        <v>780</v>
      </c>
      <c r="F548" s="441"/>
      <c r="G548" s="441"/>
      <c r="H548" s="110"/>
      <c r="I548" s="110"/>
      <c r="J548" s="424"/>
      <c r="K548" s="1"/>
      <c r="L548" s="1"/>
      <c r="M548" s="1"/>
      <c r="N548" s="1"/>
      <c r="O548" s="1"/>
      <c r="P548" s="1"/>
      <c r="Q548" s="1"/>
      <c r="R548" s="1"/>
      <c r="S548" s="1"/>
      <c r="T548" s="1"/>
      <c r="U548" s="1"/>
      <c r="V548" s="1"/>
      <c r="W548" s="1"/>
      <c r="X548" s="1"/>
      <c r="Y548" s="1"/>
      <c r="Z548" s="1"/>
    </row>
    <row r="549" spans="1:26" ht="47.25">
      <c r="A549" s="413" t="s">
        <v>1725</v>
      </c>
      <c r="B549" s="484" t="s">
        <v>1726</v>
      </c>
      <c r="C549" s="342" t="s">
        <v>1727</v>
      </c>
      <c r="D549" s="446">
        <v>0</v>
      </c>
      <c r="E549" s="490" t="s">
        <v>780</v>
      </c>
      <c r="F549" s="441"/>
      <c r="G549" s="441"/>
      <c r="H549" s="110"/>
      <c r="I549" s="110"/>
      <c r="J549" s="424"/>
      <c r="K549" s="1"/>
      <c r="L549" s="1"/>
      <c r="M549" s="1"/>
      <c r="N549" s="1"/>
      <c r="O549" s="1"/>
      <c r="P549" s="1"/>
      <c r="Q549" s="1"/>
      <c r="R549" s="1"/>
      <c r="S549" s="1"/>
      <c r="T549" s="1"/>
      <c r="U549" s="1"/>
      <c r="V549" s="1"/>
      <c r="W549" s="1"/>
      <c r="X549" s="1"/>
      <c r="Y549" s="1"/>
      <c r="Z549" s="1"/>
    </row>
    <row r="550" spans="1:26" ht="63">
      <c r="A550" s="413" t="s">
        <v>1728</v>
      </c>
      <c r="B550" s="484" t="s">
        <v>1729</v>
      </c>
      <c r="C550" s="487" t="s">
        <v>1730</v>
      </c>
      <c r="D550" s="446">
        <v>0</v>
      </c>
      <c r="E550" s="490" t="s">
        <v>780</v>
      </c>
      <c r="F550" s="441"/>
      <c r="G550" s="441"/>
      <c r="H550" s="110"/>
      <c r="I550" s="110"/>
      <c r="J550" s="424"/>
      <c r="K550" s="1"/>
      <c r="L550" s="1"/>
      <c r="M550" s="1"/>
      <c r="N550" s="1"/>
      <c r="O550" s="1"/>
      <c r="P550" s="1"/>
      <c r="Q550" s="1"/>
      <c r="R550" s="1"/>
      <c r="S550" s="1"/>
      <c r="T550" s="1"/>
      <c r="U550" s="1"/>
      <c r="V550" s="1"/>
      <c r="W550" s="1"/>
      <c r="X550" s="1"/>
      <c r="Y550" s="1"/>
      <c r="Z550" s="1"/>
    </row>
    <row r="551" spans="1:26" ht="39.75" customHeight="1">
      <c r="A551" s="646" t="s">
        <v>1732</v>
      </c>
      <c r="B551" s="1053" t="s">
        <v>4801</v>
      </c>
      <c r="C551" s="1054"/>
      <c r="D551" s="1212"/>
      <c r="E551" s="1054"/>
      <c r="F551" s="1054"/>
      <c r="G551" s="1075"/>
      <c r="H551" s="110">
        <f>SUM(D553:D555)</f>
        <v>0</v>
      </c>
      <c r="I551" s="110">
        <f>COUNT(D553:D555)*2</f>
        <v>6</v>
      </c>
      <c r="J551" s="424"/>
      <c r="K551" s="1"/>
      <c r="L551" s="1"/>
      <c r="M551" s="1"/>
      <c r="N551" s="1"/>
      <c r="O551" s="1"/>
      <c r="P551" s="1"/>
      <c r="Q551" s="1"/>
      <c r="R551" s="1"/>
      <c r="S551" s="1"/>
      <c r="T551" s="1"/>
      <c r="U551" s="1"/>
      <c r="V551" s="1"/>
      <c r="W551" s="1"/>
      <c r="X551" s="1"/>
      <c r="Y551" s="1"/>
      <c r="Z551" s="1"/>
    </row>
    <row r="552" spans="1:26" ht="31.5" hidden="1">
      <c r="A552" s="583" t="s">
        <v>1739</v>
      </c>
      <c r="B552" s="484" t="s">
        <v>1740</v>
      </c>
      <c r="C552" s="826"/>
      <c r="D552" s="844"/>
      <c r="E552" s="844"/>
      <c r="F552" s="826"/>
      <c r="G552" s="826"/>
      <c r="H552" s="110"/>
      <c r="I552" s="110"/>
      <c r="J552" s="424"/>
      <c r="K552" s="1"/>
      <c r="L552" s="1"/>
      <c r="M552" s="1"/>
      <c r="N552" s="1"/>
      <c r="O552" s="1"/>
      <c r="P552" s="1"/>
      <c r="Q552" s="1"/>
      <c r="R552" s="1"/>
      <c r="S552" s="1"/>
      <c r="T552" s="1"/>
      <c r="U552" s="1"/>
      <c r="V552" s="1"/>
      <c r="W552" s="1"/>
      <c r="X552" s="1"/>
      <c r="Y552" s="1"/>
      <c r="Z552" s="1"/>
    </row>
    <row r="553" spans="1:26" ht="135">
      <c r="A553" s="817" t="s">
        <v>1743</v>
      </c>
      <c r="B553" s="823" t="s">
        <v>4811</v>
      </c>
      <c r="C553" s="823" t="s">
        <v>4812</v>
      </c>
      <c r="D553" s="545">
        <v>0</v>
      </c>
      <c r="E553" s="844" t="s">
        <v>780</v>
      </c>
      <c r="F553" s="825" t="s">
        <v>4813</v>
      </c>
      <c r="G553" s="826"/>
      <c r="H553" s="110"/>
      <c r="I553" s="110"/>
      <c r="J553" s="424"/>
      <c r="K553" s="1"/>
      <c r="L553" s="1"/>
      <c r="M553" s="1"/>
      <c r="N553" s="1"/>
      <c r="O553" s="1"/>
      <c r="P553" s="1"/>
      <c r="Q553" s="1"/>
      <c r="R553" s="1"/>
      <c r="S553" s="1"/>
      <c r="T553" s="1"/>
      <c r="U553" s="1"/>
      <c r="V553" s="1"/>
      <c r="W553" s="1"/>
      <c r="X553" s="1"/>
      <c r="Y553" s="1"/>
      <c r="Z553" s="1"/>
    </row>
    <row r="554" spans="1:26" ht="90">
      <c r="A554" s="817" t="s">
        <v>4814</v>
      </c>
      <c r="B554" s="823" t="s">
        <v>4815</v>
      </c>
      <c r="C554" s="823" t="s">
        <v>4816</v>
      </c>
      <c r="D554" s="545">
        <v>0</v>
      </c>
      <c r="E554" s="844" t="s">
        <v>350</v>
      </c>
      <c r="F554" s="825" t="s">
        <v>4817</v>
      </c>
      <c r="G554" s="826"/>
      <c r="H554" s="110"/>
      <c r="I554" s="110"/>
      <c r="J554" s="424"/>
      <c r="K554" s="1"/>
      <c r="L554" s="1"/>
      <c r="M554" s="1"/>
      <c r="N554" s="1"/>
      <c r="O554" s="1"/>
      <c r="P554" s="1"/>
      <c r="Q554" s="1"/>
      <c r="R554" s="1"/>
      <c r="S554" s="1"/>
      <c r="T554" s="1"/>
      <c r="U554" s="1"/>
      <c r="V554" s="1"/>
      <c r="W554" s="1"/>
      <c r="X554" s="1"/>
      <c r="Y554" s="1"/>
      <c r="Z554" s="1"/>
    </row>
    <row r="555" spans="1:26" ht="150">
      <c r="A555" s="822" t="s">
        <v>4822</v>
      </c>
      <c r="B555" s="823" t="s">
        <v>4823</v>
      </c>
      <c r="C555" s="823" t="s">
        <v>4824</v>
      </c>
      <c r="D555" s="545">
        <v>0</v>
      </c>
      <c r="E555" s="844" t="s">
        <v>137</v>
      </c>
      <c r="F555" s="825" t="s">
        <v>5411</v>
      </c>
      <c r="G555" s="826"/>
      <c r="H555" s="110"/>
      <c r="I555" s="110"/>
      <c r="J555" s="424"/>
      <c r="K555" s="1"/>
      <c r="L555" s="1"/>
      <c r="M555" s="1"/>
      <c r="N555" s="1"/>
      <c r="O555" s="1"/>
      <c r="P555" s="1"/>
      <c r="Q555" s="1"/>
      <c r="R555" s="1"/>
      <c r="S555" s="1"/>
      <c r="T555" s="1"/>
      <c r="U555" s="1"/>
      <c r="V555" s="1"/>
      <c r="W555" s="1"/>
      <c r="X555" s="1"/>
      <c r="Y555" s="1"/>
      <c r="Z555" s="1"/>
    </row>
    <row r="556" spans="1:26" ht="39.75" customHeight="1">
      <c r="A556" s="646" t="s">
        <v>1744</v>
      </c>
      <c r="B556" s="1311" t="s">
        <v>1745</v>
      </c>
      <c r="C556" s="1049"/>
      <c r="D556" s="1049"/>
      <c r="E556" s="1049"/>
      <c r="F556" s="1049"/>
      <c r="G556" s="1049"/>
      <c r="H556" s="110">
        <f>SUM(D557:D559)</f>
        <v>0</v>
      </c>
      <c r="I556" s="110">
        <f>COUNT(D557:D559)*2</f>
        <v>6</v>
      </c>
      <c r="J556" s="424"/>
      <c r="K556" s="1"/>
      <c r="L556" s="1"/>
      <c r="M556" s="1"/>
      <c r="N556" s="1"/>
      <c r="O556" s="1"/>
      <c r="P556" s="1"/>
      <c r="Q556" s="1"/>
      <c r="R556" s="1"/>
      <c r="S556" s="1"/>
      <c r="T556" s="1"/>
      <c r="U556" s="1"/>
      <c r="V556" s="1"/>
      <c r="W556" s="1"/>
      <c r="X556" s="1"/>
      <c r="Y556" s="1"/>
      <c r="Z556" s="1"/>
    </row>
    <row r="557" spans="1:26" ht="47.25">
      <c r="A557" s="413" t="s">
        <v>1750</v>
      </c>
      <c r="B557" s="502" t="s">
        <v>1751</v>
      </c>
      <c r="C557" s="304" t="s">
        <v>4826</v>
      </c>
      <c r="D557" s="545">
        <v>0</v>
      </c>
      <c r="E557" s="844" t="s">
        <v>137</v>
      </c>
      <c r="F557" s="748" t="s">
        <v>4827</v>
      </c>
      <c r="G557" s="826"/>
      <c r="H557" s="110"/>
      <c r="I557" s="110"/>
      <c r="J557" s="424"/>
      <c r="K557" s="1"/>
      <c r="L557" s="1"/>
      <c r="M557" s="1"/>
      <c r="N557" s="1"/>
      <c r="O557" s="1"/>
      <c r="P557" s="1"/>
      <c r="Q557" s="1"/>
      <c r="R557" s="1"/>
      <c r="S557" s="1"/>
      <c r="T557" s="1"/>
      <c r="U557" s="1"/>
      <c r="V557" s="1"/>
      <c r="W557" s="1"/>
      <c r="X557" s="1"/>
      <c r="Y557" s="1"/>
      <c r="Z557" s="1"/>
    </row>
    <row r="558" spans="1:26" ht="30">
      <c r="A558" s="413"/>
      <c r="B558" s="502"/>
      <c r="C558" s="304" t="s">
        <v>5412</v>
      </c>
      <c r="D558" s="545">
        <v>0</v>
      </c>
      <c r="E558" s="844" t="s">
        <v>87</v>
      </c>
      <c r="F558" s="748" t="s">
        <v>5413</v>
      </c>
      <c r="G558" s="826"/>
      <c r="H558" s="110"/>
      <c r="I558" s="110"/>
      <c r="J558" s="424"/>
      <c r="K558" s="1"/>
      <c r="L558" s="1"/>
      <c r="M558" s="1"/>
      <c r="N558" s="1"/>
      <c r="O558" s="1"/>
      <c r="P558" s="1"/>
      <c r="Q558" s="1"/>
      <c r="R558" s="1"/>
      <c r="S558" s="1"/>
      <c r="T558" s="1"/>
      <c r="U558" s="1"/>
      <c r="V558" s="1"/>
      <c r="W558" s="1"/>
      <c r="X558" s="1"/>
      <c r="Y558" s="1"/>
      <c r="Z558" s="1"/>
    </row>
    <row r="559" spans="1:26" ht="45">
      <c r="A559" s="413" t="s">
        <v>1756</v>
      </c>
      <c r="B559" s="502" t="s">
        <v>1757</v>
      </c>
      <c r="C559" s="748" t="s">
        <v>4828</v>
      </c>
      <c r="D559" s="545">
        <v>0</v>
      </c>
      <c r="E559" s="844" t="s">
        <v>137</v>
      </c>
      <c r="F559" s="304" t="s">
        <v>4829</v>
      </c>
      <c r="G559" s="826"/>
      <c r="H559" s="110"/>
      <c r="I559" s="110"/>
      <c r="J559" s="424"/>
      <c r="K559" s="1"/>
      <c r="L559" s="1"/>
      <c r="M559" s="1"/>
      <c r="N559" s="1"/>
      <c r="O559" s="1"/>
      <c r="P559" s="1"/>
      <c r="Q559" s="1"/>
      <c r="R559" s="1"/>
      <c r="S559" s="1"/>
      <c r="T559" s="1"/>
      <c r="U559" s="1"/>
      <c r="V559" s="1"/>
      <c r="W559" s="1"/>
      <c r="X559" s="1"/>
      <c r="Y559" s="1"/>
      <c r="Z559" s="1"/>
    </row>
    <row r="560" spans="1:26" ht="15.75" hidden="1">
      <c r="A560" s="775" t="s">
        <v>4830</v>
      </c>
      <c r="B560" s="1064" t="s">
        <v>4831</v>
      </c>
      <c r="C560" s="1065"/>
      <c r="D560" s="1065"/>
      <c r="E560" s="1065"/>
      <c r="F560" s="1065"/>
      <c r="G560" s="1066"/>
      <c r="H560" s="797">
        <f>SUM(D561:D566)</f>
        <v>0</v>
      </c>
      <c r="I560" s="797">
        <f>COUNT(D561:D566)*2</f>
        <v>0</v>
      </c>
      <c r="J560" s="424"/>
      <c r="K560" s="1"/>
      <c r="L560" s="1"/>
      <c r="M560" s="1"/>
      <c r="N560" s="1"/>
      <c r="O560" s="1"/>
      <c r="P560" s="1"/>
      <c r="Q560" s="1"/>
      <c r="R560" s="1"/>
      <c r="S560" s="1"/>
      <c r="T560" s="1"/>
      <c r="U560" s="1"/>
      <c r="V560" s="1"/>
      <c r="W560" s="1"/>
      <c r="X560" s="1"/>
      <c r="Y560" s="1"/>
      <c r="Z560" s="1"/>
    </row>
    <row r="561" spans="1:26" ht="60" hidden="1">
      <c r="A561" s="775" t="s">
        <v>4832</v>
      </c>
      <c r="B561" s="827" t="s">
        <v>4833</v>
      </c>
      <c r="C561" s="827"/>
      <c r="D561" s="914"/>
      <c r="E561" s="827"/>
      <c r="F561" s="827"/>
      <c r="G561" s="827"/>
      <c r="H561" s="797"/>
      <c r="I561" s="797"/>
      <c r="J561" s="424"/>
      <c r="K561" s="1"/>
      <c r="L561" s="1"/>
      <c r="M561" s="1"/>
      <c r="N561" s="1"/>
      <c r="O561" s="1"/>
      <c r="P561" s="1"/>
      <c r="Q561" s="1"/>
      <c r="R561" s="1"/>
      <c r="S561" s="1"/>
      <c r="T561" s="1"/>
      <c r="U561" s="1"/>
      <c r="V561" s="1"/>
      <c r="W561" s="1"/>
      <c r="X561" s="1"/>
      <c r="Y561" s="1"/>
      <c r="Z561" s="1"/>
    </row>
    <row r="562" spans="1:26" ht="60" hidden="1">
      <c r="A562" s="775" t="s">
        <v>4834</v>
      </c>
      <c r="B562" s="827" t="s">
        <v>4835</v>
      </c>
      <c r="C562" s="827"/>
      <c r="D562" s="914"/>
      <c r="E562" s="827"/>
      <c r="F562" s="827"/>
      <c r="G562" s="827"/>
      <c r="H562" s="797"/>
      <c r="I562" s="797"/>
      <c r="J562" s="424"/>
      <c r="K562" s="1"/>
      <c r="L562" s="1"/>
      <c r="M562" s="1"/>
      <c r="N562" s="1"/>
      <c r="O562" s="1"/>
      <c r="P562" s="1"/>
      <c r="Q562" s="1"/>
      <c r="R562" s="1"/>
      <c r="S562" s="1"/>
      <c r="T562" s="1"/>
      <c r="U562" s="1"/>
      <c r="V562" s="1"/>
      <c r="W562" s="1"/>
      <c r="X562" s="1"/>
      <c r="Y562" s="1"/>
      <c r="Z562" s="1"/>
    </row>
    <row r="563" spans="1:26" ht="60" hidden="1">
      <c r="A563" s="775" t="s">
        <v>4836</v>
      </c>
      <c r="B563" s="827" t="s">
        <v>4837</v>
      </c>
      <c r="C563" s="827"/>
      <c r="D563" s="914"/>
      <c r="E563" s="827"/>
      <c r="F563" s="827"/>
      <c r="G563" s="827"/>
      <c r="H563" s="797"/>
      <c r="I563" s="797"/>
      <c r="J563" s="424"/>
      <c r="K563" s="1"/>
      <c r="L563" s="1"/>
      <c r="M563" s="1"/>
      <c r="N563" s="1"/>
      <c r="O563" s="1"/>
      <c r="P563" s="1"/>
      <c r="Q563" s="1"/>
      <c r="R563" s="1"/>
      <c r="S563" s="1"/>
      <c r="T563" s="1"/>
      <c r="U563" s="1"/>
      <c r="V563" s="1"/>
      <c r="W563" s="1"/>
      <c r="X563" s="1"/>
      <c r="Y563" s="1"/>
      <c r="Z563" s="1"/>
    </row>
    <row r="564" spans="1:26" ht="90" hidden="1">
      <c r="A564" s="775" t="s">
        <v>4838</v>
      </c>
      <c r="B564" s="827" t="s">
        <v>4839</v>
      </c>
      <c r="C564" s="827"/>
      <c r="D564" s="914"/>
      <c r="E564" s="827"/>
      <c r="F564" s="827"/>
      <c r="G564" s="827"/>
      <c r="H564" s="797"/>
      <c r="I564" s="797"/>
      <c r="J564" s="424"/>
      <c r="K564" s="1"/>
      <c r="L564" s="1"/>
      <c r="M564" s="1"/>
      <c r="N564" s="1"/>
      <c r="O564" s="1"/>
      <c r="P564" s="1"/>
      <c r="Q564" s="1"/>
      <c r="R564" s="1"/>
      <c r="S564" s="1"/>
      <c r="T564" s="1"/>
      <c r="U564" s="1"/>
      <c r="V564" s="1"/>
      <c r="W564" s="1"/>
      <c r="X564" s="1"/>
      <c r="Y564" s="1"/>
      <c r="Z564" s="1"/>
    </row>
    <row r="565" spans="1:26" ht="30" hidden="1">
      <c r="A565" s="775" t="s">
        <v>4840</v>
      </c>
      <c r="B565" s="827" t="s">
        <v>4841</v>
      </c>
      <c r="C565" s="827"/>
      <c r="D565" s="914"/>
      <c r="E565" s="827"/>
      <c r="F565" s="827"/>
      <c r="G565" s="827"/>
      <c r="H565" s="797"/>
      <c r="I565" s="797"/>
      <c r="J565" s="424"/>
      <c r="K565" s="1"/>
      <c r="L565" s="1"/>
      <c r="M565" s="1"/>
      <c r="N565" s="1"/>
      <c r="O565" s="1"/>
      <c r="P565" s="1"/>
      <c r="Q565" s="1"/>
      <c r="R565" s="1"/>
      <c r="S565" s="1"/>
      <c r="T565" s="1"/>
      <c r="U565" s="1"/>
      <c r="V565" s="1"/>
      <c r="W565" s="1"/>
      <c r="X565" s="1"/>
      <c r="Y565" s="1"/>
      <c r="Z565" s="1"/>
    </row>
    <row r="566" spans="1:26" ht="30" hidden="1">
      <c r="A566" s="775" t="s">
        <v>4842</v>
      </c>
      <c r="B566" s="827" t="s">
        <v>4843</v>
      </c>
      <c r="C566" s="827"/>
      <c r="D566" s="914"/>
      <c r="E566" s="827"/>
      <c r="F566" s="827"/>
      <c r="G566" s="827"/>
      <c r="H566" s="797"/>
      <c r="I566" s="797"/>
      <c r="J566" s="424"/>
      <c r="K566" s="1"/>
      <c r="L566" s="1"/>
      <c r="M566" s="1"/>
      <c r="N566" s="1"/>
      <c r="O566" s="1"/>
      <c r="P566" s="1"/>
      <c r="Q566" s="1"/>
      <c r="R566" s="1"/>
      <c r="S566" s="1"/>
      <c r="T566" s="1"/>
      <c r="U566" s="1"/>
      <c r="V566" s="1"/>
      <c r="W566" s="1"/>
      <c r="X566" s="1"/>
      <c r="Y566" s="1"/>
      <c r="Z566" s="1"/>
    </row>
    <row r="567" spans="1:26" ht="15.75">
      <c r="A567" s="345" t="s">
        <v>4844</v>
      </c>
      <c r="B567" s="1064" t="s">
        <v>4845</v>
      </c>
      <c r="C567" s="1065"/>
      <c r="D567" s="1065"/>
      <c r="E567" s="1065"/>
      <c r="F567" s="1065"/>
      <c r="G567" s="1066"/>
      <c r="H567" s="797">
        <f>SUM(D568:D577)</f>
        <v>0</v>
      </c>
      <c r="I567" s="797">
        <f>COUNT(D568:D577)*2</f>
        <v>2</v>
      </c>
      <c r="J567" s="424"/>
      <c r="K567" s="1"/>
      <c r="L567" s="1"/>
      <c r="M567" s="1"/>
      <c r="N567" s="1"/>
      <c r="O567" s="1"/>
      <c r="P567" s="1"/>
      <c r="Q567" s="1"/>
      <c r="R567" s="1"/>
      <c r="S567" s="1"/>
      <c r="T567" s="1"/>
      <c r="U567" s="1"/>
      <c r="V567" s="1"/>
      <c r="W567" s="1"/>
      <c r="X567" s="1"/>
      <c r="Y567" s="1"/>
      <c r="Z567" s="1"/>
    </row>
    <row r="568" spans="1:26" ht="90" hidden="1">
      <c r="A568" s="775" t="s">
        <v>4846</v>
      </c>
      <c r="B568" s="827" t="s">
        <v>4847</v>
      </c>
      <c r="C568" s="921"/>
      <c r="D568" s="921"/>
      <c r="E568" s="921"/>
      <c r="F568" s="921"/>
      <c r="G568" s="921"/>
      <c r="H568" s="797"/>
      <c r="I568" s="797"/>
      <c r="J568" s="424"/>
      <c r="K568" s="1"/>
      <c r="L568" s="1"/>
      <c r="M568" s="1"/>
      <c r="N568" s="1"/>
      <c r="O568" s="1"/>
      <c r="P568" s="1"/>
      <c r="Q568" s="1"/>
      <c r="R568" s="1"/>
      <c r="S568" s="1"/>
      <c r="T568" s="1"/>
      <c r="U568" s="1"/>
      <c r="V568" s="1"/>
      <c r="W568" s="1"/>
      <c r="X568" s="1"/>
      <c r="Y568" s="1"/>
      <c r="Z568" s="1"/>
    </row>
    <row r="569" spans="1:26" ht="75" hidden="1">
      <c r="A569" s="775" t="s">
        <v>4848</v>
      </c>
      <c r="B569" s="827" t="s">
        <v>4849</v>
      </c>
      <c r="C569" s="921"/>
      <c r="D569" s="921"/>
      <c r="E569" s="921"/>
      <c r="F569" s="921"/>
      <c r="G569" s="921"/>
      <c r="H569" s="797"/>
      <c r="I569" s="797"/>
      <c r="J569" s="424"/>
      <c r="K569" s="1"/>
      <c r="L569" s="1"/>
      <c r="M569" s="1"/>
      <c r="N569" s="1"/>
      <c r="O569" s="1"/>
      <c r="P569" s="1"/>
      <c r="Q569" s="1"/>
      <c r="R569" s="1"/>
      <c r="S569" s="1"/>
      <c r="T569" s="1"/>
      <c r="U569" s="1"/>
      <c r="V569" s="1"/>
      <c r="W569" s="1"/>
      <c r="X569" s="1"/>
      <c r="Y569" s="1"/>
      <c r="Z569" s="1"/>
    </row>
    <row r="570" spans="1:26" ht="75" hidden="1">
      <c r="A570" s="775" t="s">
        <v>4850</v>
      </c>
      <c r="B570" s="827" t="s">
        <v>4851</v>
      </c>
      <c r="C570" s="921"/>
      <c r="D570" s="921"/>
      <c r="E570" s="921"/>
      <c r="F570" s="921"/>
      <c r="G570" s="921"/>
      <c r="H570" s="797"/>
      <c r="I570" s="797"/>
      <c r="J570" s="424"/>
      <c r="K570" s="1"/>
      <c r="L570" s="1"/>
      <c r="M570" s="1"/>
      <c r="N570" s="1"/>
      <c r="O570" s="1"/>
      <c r="P570" s="1"/>
      <c r="Q570" s="1"/>
      <c r="R570" s="1"/>
      <c r="S570" s="1"/>
      <c r="T570" s="1"/>
      <c r="U570" s="1"/>
      <c r="V570" s="1"/>
      <c r="W570" s="1"/>
      <c r="X570" s="1"/>
      <c r="Y570" s="1"/>
      <c r="Z570" s="1"/>
    </row>
    <row r="571" spans="1:26" ht="45" hidden="1">
      <c r="A571" s="775" t="s">
        <v>4852</v>
      </c>
      <c r="B571" s="827" t="s">
        <v>4853</v>
      </c>
      <c r="C571" s="921"/>
      <c r="D571" s="921"/>
      <c r="E571" s="921"/>
      <c r="F571" s="921"/>
      <c r="G571" s="921"/>
      <c r="H571" s="797"/>
      <c r="I571" s="797"/>
      <c r="J571" s="424"/>
      <c r="K571" s="1"/>
      <c r="L571" s="1"/>
      <c r="M571" s="1"/>
      <c r="N571" s="1"/>
      <c r="O571" s="1"/>
      <c r="P571" s="1"/>
      <c r="Q571" s="1"/>
      <c r="R571" s="1"/>
      <c r="S571" s="1"/>
      <c r="T571" s="1"/>
      <c r="U571" s="1"/>
      <c r="V571" s="1"/>
      <c r="W571" s="1"/>
      <c r="X571" s="1"/>
      <c r="Y571" s="1"/>
      <c r="Z571" s="1"/>
    </row>
    <row r="572" spans="1:26" ht="60" hidden="1">
      <c r="A572" s="775" t="s">
        <v>4854</v>
      </c>
      <c r="B572" s="827" t="s">
        <v>4855</v>
      </c>
      <c r="C572" s="921"/>
      <c r="D572" s="921"/>
      <c r="E572" s="921"/>
      <c r="F572" s="921"/>
      <c r="G572" s="921"/>
      <c r="H572" s="797"/>
      <c r="I572" s="797"/>
      <c r="J572" s="424"/>
      <c r="K572" s="1"/>
      <c r="L572" s="1"/>
      <c r="M572" s="1"/>
      <c r="N572" s="1"/>
      <c r="O572" s="1"/>
      <c r="P572" s="1"/>
      <c r="Q572" s="1"/>
      <c r="R572" s="1"/>
      <c r="S572" s="1"/>
      <c r="T572" s="1"/>
      <c r="U572" s="1"/>
      <c r="V572" s="1"/>
      <c r="W572" s="1"/>
      <c r="X572" s="1"/>
      <c r="Y572" s="1"/>
      <c r="Z572" s="1"/>
    </row>
    <row r="573" spans="1:26" ht="90">
      <c r="A573" s="345" t="s">
        <v>4856</v>
      </c>
      <c r="B573" s="827" t="s">
        <v>4857</v>
      </c>
      <c r="C573" s="823" t="s">
        <v>4858</v>
      </c>
      <c r="D573" s="864">
        <v>0</v>
      </c>
      <c r="E573" s="846" t="s">
        <v>137</v>
      </c>
      <c r="F573" s="823" t="s">
        <v>5415</v>
      </c>
      <c r="G573" s="354"/>
      <c r="H573" s="797"/>
      <c r="I573" s="797"/>
      <c r="J573" s="424"/>
      <c r="K573" s="1"/>
      <c r="L573" s="1"/>
      <c r="M573" s="1"/>
      <c r="N573" s="1"/>
      <c r="O573" s="1"/>
      <c r="P573" s="1"/>
      <c r="Q573" s="1"/>
      <c r="R573" s="1"/>
      <c r="S573" s="1"/>
      <c r="T573" s="1"/>
      <c r="U573" s="1"/>
      <c r="V573" s="1"/>
      <c r="W573" s="1"/>
      <c r="X573" s="1"/>
      <c r="Y573" s="1"/>
      <c r="Z573" s="1"/>
    </row>
    <row r="574" spans="1:26" ht="90" hidden="1">
      <c r="A574" s="778" t="s">
        <v>4860</v>
      </c>
      <c r="B574" s="378" t="s">
        <v>4861</v>
      </c>
      <c r="C574" s="378"/>
      <c r="D574" s="796"/>
      <c r="E574" s="748"/>
      <c r="F574" s="378"/>
      <c r="G574" s="354"/>
      <c r="H574" s="797"/>
      <c r="I574" s="797"/>
      <c r="J574" s="424"/>
      <c r="K574" s="1"/>
      <c r="L574" s="1"/>
      <c r="M574" s="1"/>
      <c r="N574" s="1"/>
      <c r="O574" s="1"/>
      <c r="P574" s="1"/>
      <c r="Q574" s="1"/>
      <c r="R574" s="1"/>
      <c r="S574" s="1"/>
      <c r="T574" s="1"/>
      <c r="U574" s="1"/>
      <c r="V574" s="1"/>
      <c r="W574" s="1"/>
      <c r="X574" s="1"/>
      <c r="Y574" s="1"/>
      <c r="Z574" s="1"/>
    </row>
    <row r="575" spans="1:26" ht="45" hidden="1">
      <c r="A575" s="778" t="s">
        <v>4862</v>
      </c>
      <c r="B575" s="378" t="s">
        <v>4863</v>
      </c>
      <c r="C575" s="378"/>
      <c r="D575" s="796"/>
      <c r="E575" s="748"/>
      <c r="F575" s="378"/>
      <c r="G575" s="354"/>
      <c r="H575" s="797"/>
      <c r="I575" s="797"/>
      <c r="J575" s="424"/>
      <c r="K575" s="1"/>
      <c r="L575" s="1"/>
      <c r="M575" s="1"/>
      <c r="N575" s="1"/>
      <c r="O575" s="1"/>
      <c r="P575" s="1"/>
      <c r="Q575" s="1"/>
      <c r="R575" s="1"/>
      <c r="S575" s="1"/>
      <c r="T575" s="1"/>
      <c r="U575" s="1"/>
      <c r="V575" s="1"/>
      <c r="W575" s="1"/>
      <c r="X575" s="1"/>
      <c r="Y575" s="1"/>
      <c r="Z575" s="1"/>
    </row>
    <row r="576" spans="1:26" ht="45" hidden="1">
      <c r="A576" s="778" t="s">
        <v>4864</v>
      </c>
      <c r="B576" s="378" t="s">
        <v>5416</v>
      </c>
      <c r="C576" s="378"/>
      <c r="D576" s="796"/>
      <c r="E576" s="748"/>
      <c r="F576" s="378"/>
      <c r="G576" s="354"/>
      <c r="H576" s="797"/>
      <c r="I576" s="797"/>
      <c r="J576" s="424"/>
      <c r="K576" s="1"/>
      <c r="L576" s="1"/>
      <c r="M576" s="1"/>
      <c r="N576" s="1"/>
      <c r="O576" s="1"/>
      <c r="P576" s="1"/>
      <c r="Q576" s="1"/>
      <c r="R576" s="1"/>
      <c r="S576" s="1"/>
      <c r="T576" s="1"/>
      <c r="U576" s="1"/>
      <c r="V576" s="1"/>
      <c r="W576" s="1"/>
      <c r="X576" s="1"/>
      <c r="Y576" s="1"/>
      <c r="Z576" s="1"/>
    </row>
    <row r="577" spans="1:26" ht="75" hidden="1">
      <c r="A577" s="778" t="s">
        <v>4866</v>
      </c>
      <c r="B577" s="378" t="s">
        <v>4867</v>
      </c>
      <c r="C577" s="378"/>
      <c r="D577" s="796"/>
      <c r="E577" s="748"/>
      <c r="F577" s="378"/>
      <c r="G577" s="354"/>
      <c r="H577" s="797"/>
      <c r="I577" s="797"/>
      <c r="J577" s="424"/>
      <c r="K577" s="1"/>
      <c r="L577" s="1"/>
      <c r="M577" s="1"/>
      <c r="N577" s="1"/>
      <c r="O577" s="1"/>
      <c r="P577" s="1"/>
      <c r="Q577" s="1"/>
      <c r="R577" s="1"/>
      <c r="S577" s="1"/>
      <c r="T577" s="1"/>
      <c r="U577" s="1"/>
      <c r="V577" s="1"/>
      <c r="W577" s="1"/>
      <c r="X577" s="1"/>
      <c r="Y577" s="1"/>
      <c r="Z577" s="1"/>
    </row>
    <row r="578" spans="1:26" ht="21">
      <c r="A578" s="641"/>
      <c r="B578" s="1308" t="s">
        <v>1760</v>
      </c>
      <c r="C578" s="1049"/>
      <c r="D578" s="1049"/>
      <c r="E578" s="1049"/>
      <c r="F578" s="1049"/>
      <c r="G578" s="1049"/>
      <c r="H578" s="110">
        <f>H579+H590+H598+H605</f>
        <v>0</v>
      </c>
      <c r="I578" s="110">
        <f>I579+I590+I598+I605</f>
        <v>40</v>
      </c>
      <c r="J578" s="424"/>
      <c r="K578" s="1"/>
      <c r="L578" s="1"/>
      <c r="M578" s="1"/>
      <c r="N578" s="1"/>
      <c r="O578" s="1"/>
      <c r="P578" s="1"/>
      <c r="Q578" s="1"/>
      <c r="R578" s="1"/>
      <c r="S578" s="1"/>
      <c r="T578" s="1"/>
      <c r="U578" s="1"/>
      <c r="V578" s="1"/>
      <c r="W578" s="1"/>
      <c r="X578" s="1"/>
      <c r="Y578" s="1"/>
      <c r="Z578" s="1"/>
    </row>
    <row r="579" spans="1:26" ht="39.75" customHeight="1">
      <c r="A579" s="644" t="s">
        <v>1761</v>
      </c>
      <c r="B579" s="1310" t="s">
        <v>1762</v>
      </c>
      <c r="C579" s="1049"/>
      <c r="D579" s="1049"/>
      <c r="E579" s="1049"/>
      <c r="F579" s="1049"/>
      <c r="G579" s="1049"/>
      <c r="H579" s="110">
        <f>SUM(D580:D588)</f>
        <v>0</v>
      </c>
      <c r="I579" s="110">
        <f>COUNT(D580:D588)*2</f>
        <v>14</v>
      </c>
      <c r="J579" s="424"/>
      <c r="K579" s="1"/>
      <c r="L579" s="1"/>
      <c r="M579" s="1"/>
      <c r="N579" s="1"/>
      <c r="O579" s="1"/>
      <c r="P579" s="1"/>
      <c r="Q579" s="1"/>
      <c r="R579" s="1"/>
      <c r="S579" s="1"/>
      <c r="T579" s="1"/>
      <c r="U579" s="1"/>
      <c r="V579" s="1"/>
      <c r="W579" s="1"/>
      <c r="X579" s="1"/>
      <c r="Y579" s="1"/>
      <c r="Z579" s="1"/>
    </row>
    <row r="580" spans="1:26" ht="30">
      <c r="A580" s="413" t="s">
        <v>1765</v>
      </c>
      <c r="B580" s="308" t="s">
        <v>1766</v>
      </c>
      <c r="C580" s="594" t="s">
        <v>3231</v>
      </c>
      <c r="D580" s="446">
        <v>0</v>
      </c>
      <c r="E580" s="497" t="s">
        <v>667</v>
      </c>
      <c r="F580" s="565"/>
      <c r="G580" s="565"/>
      <c r="H580" s="110"/>
      <c r="I580" s="110"/>
      <c r="J580" s="424"/>
      <c r="K580" s="1"/>
      <c r="L580" s="1"/>
      <c r="M580" s="1"/>
      <c r="N580" s="1"/>
      <c r="O580" s="1"/>
      <c r="P580" s="1"/>
      <c r="Q580" s="1"/>
      <c r="R580" s="1"/>
      <c r="S580" s="1"/>
      <c r="T580" s="1"/>
      <c r="U580" s="1"/>
      <c r="V580" s="1"/>
      <c r="W580" s="1"/>
      <c r="X580" s="1"/>
      <c r="Y580" s="1"/>
      <c r="Z580" s="1"/>
    </row>
    <row r="581" spans="1:26" ht="30">
      <c r="A581" s="413"/>
      <c r="B581" s="308"/>
      <c r="C581" s="594" t="s">
        <v>3233</v>
      </c>
      <c r="D581" s="446">
        <v>0</v>
      </c>
      <c r="E581" s="497" t="s">
        <v>667</v>
      </c>
      <c r="F581" s="565"/>
      <c r="G581" s="565"/>
      <c r="H581" s="110"/>
      <c r="I581" s="110"/>
      <c r="J581" s="424"/>
      <c r="K581" s="1"/>
      <c r="L581" s="1"/>
      <c r="M581" s="1"/>
      <c r="N581" s="1"/>
      <c r="O581" s="1"/>
      <c r="P581" s="1"/>
      <c r="Q581" s="1"/>
      <c r="R581" s="1"/>
      <c r="S581" s="1"/>
      <c r="T581" s="1"/>
      <c r="U581" s="1"/>
      <c r="V581" s="1"/>
      <c r="W581" s="1"/>
      <c r="X581" s="1"/>
      <c r="Y581" s="1"/>
      <c r="Z581" s="1"/>
    </row>
    <row r="582" spans="1:26" hidden="1">
      <c r="A582" s="583"/>
      <c r="B582" s="308"/>
      <c r="C582" s="594"/>
      <c r="D582" s="446"/>
      <c r="E582" s="497"/>
      <c r="F582" s="565"/>
      <c r="G582" s="565"/>
      <c r="H582" s="110"/>
      <c r="I582" s="110"/>
      <c r="J582" s="424"/>
      <c r="K582" s="1"/>
      <c r="L582" s="1"/>
      <c r="M582" s="1"/>
      <c r="N582" s="1"/>
      <c r="O582" s="1"/>
      <c r="P582" s="1"/>
      <c r="Q582" s="1"/>
      <c r="R582" s="1"/>
      <c r="S582" s="1"/>
      <c r="T582" s="1"/>
      <c r="U582" s="1"/>
      <c r="V582" s="1"/>
      <c r="W582" s="1"/>
      <c r="X582" s="1"/>
      <c r="Y582" s="1"/>
      <c r="Z582" s="1"/>
    </row>
    <row r="583" spans="1:26" hidden="1">
      <c r="A583" s="583"/>
      <c r="B583" s="308"/>
      <c r="C583" s="654"/>
      <c r="D583" s="446"/>
      <c r="E583" s="497"/>
      <c r="F583" s="565"/>
      <c r="G583" s="565"/>
      <c r="H583" s="110"/>
      <c r="I583" s="110"/>
      <c r="J583" s="424"/>
      <c r="K583" s="1"/>
      <c r="L583" s="1"/>
      <c r="M583" s="1"/>
      <c r="N583" s="1"/>
      <c r="O583" s="1"/>
      <c r="P583" s="1"/>
      <c r="Q583" s="1"/>
      <c r="R583" s="1"/>
      <c r="S583" s="1"/>
      <c r="T583" s="1"/>
      <c r="U583" s="1"/>
      <c r="V583" s="1"/>
      <c r="W583" s="1"/>
      <c r="X583" s="1"/>
      <c r="Y583" s="1"/>
      <c r="Z583" s="1"/>
    </row>
    <row r="584" spans="1:26" ht="30">
      <c r="A584" s="413"/>
      <c r="B584" s="308"/>
      <c r="C584" s="594" t="s">
        <v>3234</v>
      </c>
      <c r="D584" s="446">
        <v>0</v>
      </c>
      <c r="E584" s="497" t="s">
        <v>667</v>
      </c>
      <c r="F584" s="565"/>
      <c r="G584" s="565"/>
      <c r="H584" s="110"/>
      <c r="I584" s="110"/>
      <c r="J584" s="424"/>
      <c r="K584" s="1"/>
      <c r="L584" s="1"/>
      <c r="M584" s="1"/>
      <c r="N584" s="1"/>
      <c r="O584" s="1"/>
      <c r="P584" s="1"/>
      <c r="Q584" s="1"/>
      <c r="R584" s="1"/>
      <c r="S584" s="1"/>
      <c r="T584" s="1"/>
      <c r="U584" s="1"/>
      <c r="V584" s="1"/>
      <c r="W584" s="1"/>
      <c r="X584" s="1"/>
      <c r="Y584" s="1"/>
      <c r="Z584" s="1"/>
    </row>
    <row r="585" spans="1:26" ht="30">
      <c r="A585" s="413"/>
      <c r="B585" s="308"/>
      <c r="C585" s="702" t="s">
        <v>3235</v>
      </c>
      <c r="D585" s="446">
        <v>0</v>
      </c>
      <c r="E585" s="497" t="s">
        <v>667</v>
      </c>
      <c r="F585" s="565"/>
      <c r="G585" s="565"/>
      <c r="H585" s="110"/>
      <c r="I585" s="110"/>
      <c r="J585" s="424"/>
      <c r="K585" s="1"/>
      <c r="L585" s="1"/>
      <c r="M585" s="1"/>
      <c r="N585" s="1"/>
      <c r="O585" s="1"/>
      <c r="P585" s="1"/>
      <c r="Q585" s="1"/>
      <c r="R585" s="1"/>
      <c r="S585" s="1"/>
      <c r="T585" s="1"/>
      <c r="U585" s="1"/>
      <c r="V585" s="1"/>
      <c r="W585" s="1"/>
      <c r="X585" s="1"/>
      <c r="Y585" s="1"/>
      <c r="Z585" s="1"/>
    </row>
    <row r="586" spans="1:26" ht="30">
      <c r="A586" s="413"/>
      <c r="B586" s="308"/>
      <c r="C586" s="594" t="s">
        <v>3236</v>
      </c>
      <c r="D586" s="446">
        <v>0</v>
      </c>
      <c r="E586" s="497" t="s">
        <v>667</v>
      </c>
      <c r="F586" s="565"/>
      <c r="G586" s="565"/>
      <c r="H586" s="110"/>
      <c r="I586" s="110"/>
      <c r="J586" s="424"/>
      <c r="K586" s="1"/>
      <c r="L586" s="1"/>
      <c r="M586" s="1"/>
      <c r="N586" s="1"/>
      <c r="O586" s="1"/>
      <c r="P586" s="1"/>
      <c r="Q586" s="1"/>
      <c r="R586" s="1"/>
      <c r="S586" s="1"/>
      <c r="T586" s="1"/>
      <c r="U586" s="1"/>
      <c r="V586" s="1"/>
      <c r="W586" s="1"/>
      <c r="X586" s="1"/>
      <c r="Y586" s="1"/>
      <c r="Z586" s="1"/>
    </row>
    <row r="587" spans="1:26" ht="30">
      <c r="A587" s="413"/>
      <c r="B587" s="308"/>
      <c r="C587" s="594" t="s">
        <v>3237</v>
      </c>
      <c r="D587" s="446">
        <v>0</v>
      </c>
      <c r="E587" s="497" t="s">
        <v>667</v>
      </c>
      <c r="F587" s="565"/>
      <c r="G587" s="565"/>
      <c r="H587" s="110"/>
      <c r="I587" s="110"/>
      <c r="J587" s="424"/>
      <c r="K587" s="1"/>
      <c r="L587" s="1"/>
      <c r="M587" s="1"/>
      <c r="N587" s="1"/>
      <c r="O587" s="1"/>
      <c r="P587" s="1"/>
      <c r="Q587" s="1"/>
      <c r="R587" s="1"/>
      <c r="S587" s="1"/>
      <c r="T587" s="1"/>
      <c r="U587" s="1"/>
      <c r="V587" s="1"/>
      <c r="W587" s="1"/>
      <c r="X587" s="1"/>
      <c r="Y587" s="1"/>
      <c r="Z587" s="1"/>
    </row>
    <row r="588" spans="1:26" ht="30">
      <c r="A588" s="413" t="s">
        <v>1777</v>
      </c>
      <c r="B588" s="308" t="s">
        <v>1778</v>
      </c>
      <c r="C588" s="594" t="s">
        <v>3238</v>
      </c>
      <c r="D588" s="446">
        <v>0</v>
      </c>
      <c r="E588" s="497" t="s">
        <v>667</v>
      </c>
      <c r="F588" s="565"/>
      <c r="G588" s="565"/>
      <c r="H588" s="110"/>
      <c r="I588" s="110"/>
      <c r="J588" s="424"/>
      <c r="K588" s="1"/>
      <c r="L588" s="1"/>
      <c r="M588" s="1"/>
      <c r="N588" s="1"/>
      <c r="O588" s="1"/>
      <c r="P588" s="1"/>
      <c r="Q588" s="1"/>
      <c r="R588" s="1"/>
      <c r="S588" s="1"/>
      <c r="T588" s="1"/>
      <c r="U588" s="1"/>
      <c r="V588" s="1"/>
      <c r="W588" s="1"/>
      <c r="X588" s="1"/>
      <c r="Y588" s="1"/>
      <c r="Z588" s="1"/>
    </row>
    <row r="589" spans="1:26" ht="60" hidden="1">
      <c r="A589" s="583" t="s">
        <v>1780</v>
      </c>
      <c r="B589" s="308" t="s">
        <v>1782</v>
      </c>
      <c r="C589" s="594"/>
      <c r="D589" s="443"/>
      <c r="E589" s="497"/>
      <c r="F589" s="565"/>
      <c r="G589" s="565"/>
      <c r="H589" s="110"/>
      <c r="I589" s="110"/>
      <c r="J589" s="424"/>
      <c r="K589" s="1"/>
      <c r="L589" s="1"/>
      <c r="M589" s="1"/>
      <c r="N589" s="1"/>
      <c r="O589" s="1"/>
      <c r="P589" s="1"/>
      <c r="Q589" s="1"/>
      <c r="R589" s="1"/>
      <c r="S589" s="1"/>
      <c r="T589" s="1"/>
      <c r="U589" s="1"/>
      <c r="V589" s="1"/>
      <c r="W589" s="1"/>
      <c r="X589" s="1"/>
      <c r="Y589" s="1"/>
      <c r="Z589" s="1"/>
    </row>
    <row r="590" spans="1:26" ht="39.75" customHeight="1">
      <c r="A590" s="644" t="s">
        <v>1784</v>
      </c>
      <c r="B590" s="1310" t="s">
        <v>1785</v>
      </c>
      <c r="C590" s="1049"/>
      <c r="D590" s="1049"/>
      <c r="E590" s="1049"/>
      <c r="F590" s="1049"/>
      <c r="G590" s="1049"/>
      <c r="H590" s="110">
        <f>SUM(D591:D596)</f>
        <v>0</v>
      </c>
      <c r="I590" s="110">
        <f>COUNT(D591:D596)*2</f>
        <v>12</v>
      </c>
      <c r="J590" s="424"/>
      <c r="K590" s="1"/>
      <c r="L590" s="1"/>
      <c r="M590" s="1"/>
      <c r="N590" s="1"/>
      <c r="O590" s="1"/>
      <c r="P590" s="1"/>
      <c r="Q590" s="1"/>
      <c r="R590" s="1"/>
      <c r="S590" s="1"/>
      <c r="T590" s="1"/>
      <c r="U590" s="1"/>
      <c r="V590" s="1"/>
      <c r="W590" s="1"/>
      <c r="X590" s="1"/>
      <c r="Y590" s="1"/>
      <c r="Z590" s="1"/>
    </row>
    <row r="591" spans="1:26" ht="30">
      <c r="A591" s="413" t="s">
        <v>1788</v>
      </c>
      <c r="B591" s="308" t="s">
        <v>1790</v>
      </c>
      <c r="C591" s="594" t="s">
        <v>3241</v>
      </c>
      <c r="D591" s="446">
        <v>0</v>
      </c>
      <c r="E591" s="506" t="s">
        <v>667</v>
      </c>
      <c r="F591" s="565"/>
      <c r="G591" s="565"/>
      <c r="H591" s="110"/>
      <c r="I591" s="110"/>
      <c r="J591" s="424"/>
      <c r="K591" s="1"/>
      <c r="L591" s="1"/>
      <c r="M591" s="1"/>
      <c r="N591" s="1"/>
      <c r="O591" s="1"/>
      <c r="P591" s="1"/>
      <c r="Q591" s="1"/>
      <c r="R591" s="1"/>
      <c r="S591" s="1"/>
      <c r="T591" s="1"/>
      <c r="U591" s="1"/>
      <c r="V591" s="1"/>
      <c r="W591" s="1"/>
      <c r="X591" s="1"/>
      <c r="Y591" s="1"/>
      <c r="Z591" s="1"/>
    </row>
    <row r="592" spans="1:26" ht="30">
      <c r="A592" s="413"/>
      <c r="B592" s="308"/>
      <c r="C592" s="594" t="s">
        <v>3242</v>
      </c>
      <c r="D592" s="446">
        <v>0</v>
      </c>
      <c r="E592" s="506" t="s">
        <v>667</v>
      </c>
      <c r="F592" s="565"/>
      <c r="G592" s="565"/>
      <c r="H592" s="110"/>
      <c r="I592" s="110"/>
      <c r="J592" s="424"/>
      <c r="K592" s="1"/>
      <c r="L592" s="1"/>
      <c r="M592" s="1"/>
      <c r="N592" s="1"/>
      <c r="O592" s="1"/>
      <c r="P592" s="1"/>
      <c r="Q592" s="1"/>
      <c r="R592" s="1"/>
      <c r="S592" s="1"/>
      <c r="T592" s="1"/>
      <c r="U592" s="1"/>
      <c r="V592" s="1"/>
      <c r="W592" s="1"/>
      <c r="X592" s="1"/>
      <c r="Y592" s="1"/>
      <c r="Z592" s="1"/>
    </row>
    <row r="593" spans="1:26" ht="75">
      <c r="A593" s="413"/>
      <c r="B593" s="308" t="s">
        <v>1560</v>
      </c>
      <c r="C593" s="594" t="s">
        <v>3243</v>
      </c>
      <c r="D593" s="446">
        <v>0</v>
      </c>
      <c r="E593" s="506" t="s">
        <v>667</v>
      </c>
      <c r="F593" s="565"/>
      <c r="G593" s="565"/>
      <c r="H593" s="110"/>
      <c r="I593" s="110"/>
      <c r="J593" s="424"/>
      <c r="K593" s="1"/>
      <c r="L593" s="1"/>
      <c r="M593" s="1"/>
      <c r="N593" s="1"/>
      <c r="O593" s="1"/>
      <c r="P593" s="1"/>
      <c r="Q593" s="1"/>
      <c r="R593" s="1"/>
      <c r="S593" s="1"/>
      <c r="T593" s="1"/>
      <c r="U593" s="1"/>
      <c r="V593" s="1"/>
      <c r="W593" s="1"/>
      <c r="X593" s="1"/>
      <c r="Y593" s="1"/>
      <c r="Z593" s="1"/>
    </row>
    <row r="594" spans="1:26" ht="30">
      <c r="A594" s="413"/>
      <c r="B594" s="308"/>
      <c r="C594" s="594" t="s">
        <v>3244</v>
      </c>
      <c r="D594" s="446">
        <v>0</v>
      </c>
      <c r="E594" s="506" t="s">
        <v>667</v>
      </c>
      <c r="F594" s="565"/>
      <c r="G594" s="565"/>
      <c r="H594" s="110"/>
      <c r="I594" s="110"/>
      <c r="J594" s="424"/>
      <c r="K594" s="1"/>
      <c r="L594" s="1"/>
      <c r="M594" s="1"/>
      <c r="N594" s="1"/>
      <c r="O594" s="1"/>
      <c r="P594" s="1"/>
      <c r="Q594" s="1"/>
      <c r="R594" s="1"/>
      <c r="S594" s="1"/>
      <c r="T594" s="1"/>
      <c r="U594" s="1"/>
      <c r="V594" s="1"/>
      <c r="W594" s="1"/>
      <c r="X594" s="1"/>
      <c r="Y594" s="1"/>
      <c r="Z594" s="1"/>
    </row>
    <row r="595" spans="1:26" ht="30">
      <c r="A595" s="413"/>
      <c r="B595" s="308"/>
      <c r="C595" s="594" t="s">
        <v>3245</v>
      </c>
      <c r="D595" s="446">
        <v>0</v>
      </c>
      <c r="E595" s="506" t="s">
        <v>667</v>
      </c>
      <c r="F595" s="565"/>
      <c r="G595" s="565"/>
      <c r="H595" s="110"/>
      <c r="I595" s="110"/>
      <c r="J595" s="424"/>
      <c r="K595" s="1"/>
      <c r="L595" s="1"/>
      <c r="M595" s="1"/>
      <c r="N595" s="1"/>
      <c r="O595" s="1"/>
      <c r="P595" s="1"/>
      <c r="Q595" s="1"/>
      <c r="R595" s="1"/>
      <c r="S595" s="1"/>
      <c r="T595" s="1"/>
      <c r="U595" s="1"/>
      <c r="V595" s="1"/>
      <c r="W595" s="1"/>
      <c r="X595" s="1"/>
      <c r="Y595" s="1"/>
      <c r="Z595" s="1"/>
    </row>
    <row r="596" spans="1:26" ht="45">
      <c r="A596" s="413"/>
      <c r="B596" s="308"/>
      <c r="C596" s="594" t="s">
        <v>3246</v>
      </c>
      <c r="D596" s="446">
        <v>0</v>
      </c>
      <c r="E596" s="506" t="s">
        <v>667</v>
      </c>
      <c r="F596" s="565"/>
      <c r="G596" s="565"/>
      <c r="H596" s="110"/>
      <c r="I596" s="110"/>
      <c r="J596" s="424"/>
      <c r="K596" s="1"/>
      <c r="L596" s="1"/>
      <c r="M596" s="1"/>
      <c r="N596" s="1"/>
      <c r="O596" s="1"/>
      <c r="P596" s="1"/>
      <c r="Q596" s="1"/>
      <c r="R596" s="1"/>
      <c r="S596" s="1"/>
      <c r="T596" s="1"/>
      <c r="U596" s="1"/>
      <c r="V596" s="1"/>
      <c r="W596" s="1"/>
      <c r="X596" s="1"/>
      <c r="Y596" s="1"/>
      <c r="Z596" s="1"/>
    </row>
    <row r="597" spans="1:26" ht="45" hidden="1">
      <c r="A597" s="583" t="s">
        <v>1793</v>
      </c>
      <c r="B597" s="308" t="s">
        <v>1794</v>
      </c>
      <c r="C597" s="594"/>
      <c r="D597" s="443"/>
      <c r="E597" s="506"/>
      <c r="F597" s="565"/>
      <c r="G597" s="565"/>
      <c r="H597" s="110"/>
      <c r="I597" s="110"/>
      <c r="J597" s="424"/>
      <c r="K597" s="1"/>
      <c r="L597" s="1"/>
      <c r="M597" s="1"/>
      <c r="N597" s="1"/>
      <c r="O597" s="1"/>
      <c r="P597" s="1"/>
      <c r="Q597" s="1"/>
      <c r="R597" s="1"/>
      <c r="S597" s="1"/>
      <c r="T597" s="1"/>
      <c r="U597" s="1"/>
      <c r="V597" s="1"/>
      <c r="W597" s="1"/>
      <c r="X597" s="1"/>
      <c r="Y597" s="1"/>
      <c r="Z597" s="1"/>
    </row>
    <row r="598" spans="1:26" ht="39.75" customHeight="1">
      <c r="A598" s="644" t="s">
        <v>1795</v>
      </c>
      <c r="B598" s="1310" t="s">
        <v>1796</v>
      </c>
      <c r="C598" s="1049"/>
      <c r="D598" s="1049"/>
      <c r="E598" s="1049"/>
      <c r="F598" s="1049"/>
      <c r="G598" s="1049"/>
      <c r="H598" s="110">
        <f>SUM(D599:D603)</f>
        <v>0</v>
      </c>
      <c r="I598" s="110">
        <f>COUNT(D599:D603)*2</f>
        <v>10</v>
      </c>
      <c r="J598" s="424"/>
      <c r="K598" s="1"/>
      <c r="L598" s="1"/>
      <c r="M598" s="1"/>
      <c r="N598" s="1"/>
      <c r="O598" s="1"/>
      <c r="P598" s="1"/>
      <c r="Q598" s="1"/>
      <c r="R598" s="1"/>
      <c r="S598" s="1"/>
      <c r="T598" s="1"/>
      <c r="U598" s="1"/>
      <c r="V598" s="1"/>
      <c r="W598" s="1"/>
      <c r="X598" s="1"/>
      <c r="Y598" s="1"/>
      <c r="Z598" s="1"/>
    </row>
    <row r="599" spans="1:26" ht="45">
      <c r="A599" s="413" t="s">
        <v>1799</v>
      </c>
      <c r="B599" s="308" t="s">
        <v>1800</v>
      </c>
      <c r="C599" s="702" t="s">
        <v>3251</v>
      </c>
      <c r="D599" s="446">
        <v>0</v>
      </c>
      <c r="E599" s="506" t="s">
        <v>667</v>
      </c>
      <c r="F599" s="565"/>
      <c r="G599" s="565"/>
      <c r="H599" s="110"/>
      <c r="I599" s="110"/>
      <c r="J599" s="424"/>
      <c r="K599" s="1"/>
      <c r="L599" s="1"/>
      <c r="M599" s="1"/>
      <c r="N599" s="1"/>
      <c r="O599" s="1"/>
      <c r="P599" s="1"/>
      <c r="Q599" s="1"/>
      <c r="R599" s="1"/>
      <c r="S599" s="1"/>
      <c r="T599" s="1"/>
      <c r="U599" s="1"/>
      <c r="V599" s="1"/>
      <c r="W599" s="1"/>
      <c r="X599" s="1"/>
      <c r="Y599" s="1"/>
      <c r="Z599" s="1"/>
    </row>
    <row r="600" spans="1:26" ht="30">
      <c r="A600" s="413"/>
      <c r="B600" s="308"/>
      <c r="C600" s="703" t="s">
        <v>1900</v>
      </c>
      <c r="D600" s="446">
        <v>0</v>
      </c>
      <c r="E600" s="506" t="s">
        <v>667</v>
      </c>
      <c r="F600" s="565"/>
      <c r="G600" s="565"/>
      <c r="H600" s="110"/>
      <c r="I600" s="110"/>
      <c r="J600" s="424"/>
      <c r="K600" s="1"/>
      <c r="L600" s="1"/>
      <c r="M600" s="1"/>
      <c r="N600" s="1"/>
      <c r="O600" s="1"/>
      <c r="P600" s="1"/>
      <c r="Q600" s="1"/>
      <c r="R600" s="1"/>
      <c r="S600" s="1"/>
      <c r="T600" s="1"/>
      <c r="U600" s="1"/>
      <c r="V600" s="1"/>
      <c r="W600" s="1"/>
      <c r="X600" s="1"/>
      <c r="Y600" s="1"/>
      <c r="Z600" s="1"/>
    </row>
    <row r="601" spans="1:26" ht="60">
      <c r="A601" s="413"/>
      <c r="B601" s="308"/>
      <c r="C601" s="702" t="s">
        <v>3253</v>
      </c>
      <c r="D601" s="446">
        <v>0</v>
      </c>
      <c r="E601" s="506" t="s">
        <v>667</v>
      </c>
      <c r="F601" s="569" t="s">
        <v>3254</v>
      </c>
      <c r="G601" s="565"/>
      <c r="H601" s="110"/>
      <c r="I601" s="110"/>
      <c r="J601" s="424"/>
      <c r="K601" s="1"/>
      <c r="L601" s="1"/>
      <c r="M601" s="1"/>
      <c r="N601" s="1"/>
      <c r="O601" s="1"/>
      <c r="P601" s="1"/>
      <c r="Q601" s="1"/>
      <c r="R601" s="1"/>
      <c r="S601" s="1"/>
      <c r="T601" s="1"/>
      <c r="U601" s="1"/>
      <c r="V601" s="1"/>
      <c r="W601" s="1"/>
      <c r="X601" s="1"/>
      <c r="Y601" s="1"/>
      <c r="Z601" s="1"/>
    </row>
    <row r="602" spans="1:26" ht="45">
      <c r="A602" s="413"/>
      <c r="B602" s="308"/>
      <c r="C602" s="308" t="s">
        <v>3255</v>
      </c>
      <c r="D602" s="446">
        <v>0</v>
      </c>
      <c r="E602" s="506" t="s">
        <v>667</v>
      </c>
      <c r="F602" s="342" t="s">
        <v>3256</v>
      </c>
      <c r="G602" s="565"/>
      <c r="H602" s="110"/>
      <c r="I602" s="110"/>
      <c r="J602" s="424"/>
      <c r="K602" s="1"/>
      <c r="L602" s="1"/>
      <c r="M602" s="1"/>
      <c r="N602" s="1"/>
      <c r="O602" s="1"/>
      <c r="P602" s="1"/>
      <c r="Q602" s="1"/>
      <c r="R602" s="1"/>
      <c r="S602" s="1"/>
      <c r="T602" s="1"/>
      <c r="U602" s="1"/>
      <c r="V602" s="1"/>
      <c r="W602" s="1"/>
      <c r="X602" s="1"/>
      <c r="Y602" s="1"/>
      <c r="Z602" s="1"/>
    </row>
    <row r="603" spans="1:26" ht="30">
      <c r="A603" s="413"/>
      <c r="B603" s="308"/>
      <c r="C603" s="703" t="s">
        <v>3258</v>
      </c>
      <c r="D603" s="446">
        <v>0</v>
      </c>
      <c r="E603" s="506" t="s">
        <v>667</v>
      </c>
      <c r="F603" s="342" t="s">
        <v>3259</v>
      </c>
      <c r="G603" s="565"/>
      <c r="H603" s="110"/>
      <c r="I603" s="110"/>
      <c r="J603" s="424"/>
      <c r="K603" s="1"/>
      <c r="L603" s="1"/>
      <c r="M603" s="1"/>
      <c r="N603" s="1"/>
      <c r="O603" s="1"/>
      <c r="P603" s="1"/>
      <c r="Q603" s="1"/>
      <c r="R603" s="1"/>
      <c r="S603" s="1"/>
      <c r="T603" s="1"/>
      <c r="U603" s="1"/>
      <c r="V603" s="1"/>
      <c r="W603" s="1"/>
      <c r="X603" s="1"/>
      <c r="Y603" s="1"/>
      <c r="Z603" s="1"/>
    </row>
    <row r="604" spans="1:26" ht="45" hidden="1">
      <c r="A604" s="583" t="s">
        <v>1807</v>
      </c>
      <c r="B604" s="308" t="s">
        <v>1808</v>
      </c>
      <c r="C604" s="565"/>
      <c r="D604" s="443"/>
      <c r="E604" s="497"/>
      <c r="F604" s="565"/>
      <c r="G604" s="565"/>
      <c r="H604" s="110"/>
      <c r="I604" s="110"/>
      <c r="J604" s="424"/>
      <c r="K604" s="1"/>
      <c r="L604" s="1"/>
      <c r="M604" s="1"/>
      <c r="N604" s="1"/>
      <c r="O604" s="1"/>
      <c r="P604" s="1"/>
      <c r="Q604" s="1"/>
      <c r="R604" s="1"/>
      <c r="S604" s="1"/>
      <c r="T604" s="1"/>
      <c r="U604" s="1"/>
      <c r="V604" s="1"/>
      <c r="W604" s="1"/>
      <c r="X604" s="1"/>
      <c r="Y604" s="1"/>
      <c r="Z604" s="1"/>
    </row>
    <row r="605" spans="1:26" ht="39.75" customHeight="1">
      <c r="A605" s="644" t="s">
        <v>1809</v>
      </c>
      <c r="B605" s="1310" t="s">
        <v>1810</v>
      </c>
      <c r="C605" s="1049"/>
      <c r="D605" s="1049"/>
      <c r="E605" s="1049"/>
      <c r="F605" s="1049"/>
      <c r="G605" s="1049"/>
      <c r="H605" s="110">
        <f>SUM(D606:D607)</f>
        <v>0</v>
      </c>
      <c r="I605" s="110">
        <f>COUNT(D606:D607)*2</f>
        <v>4</v>
      </c>
      <c r="J605" s="424"/>
      <c r="K605" s="1"/>
      <c r="L605" s="1"/>
      <c r="M605" s="1"/>
      <c r="N605" s="1"/>
      <c r="O605" s="1"/>
      <c r="P605" s="1"/>
      <c r="Q605" s="1"/>
      <c r="R605" s="1"/>
      <c r="S605" s="1"/>
      <c r="T605" s="1"/>
      <c r="U605" s="1"/>
      <c r="V605" s="1"/>
      <c r="W605" s="1"/>
      <c r="X605" s="1"/>
      <c r="Y605" s="1"/>
      <c r="Z605" s="1"/>
    </row>
    <row r="606" spans="1:26" ht="45">
      <c r="A606" s="413" t="s">
        <v>1814</v>
      </c>
      <c r="B606" s="308" t="s">
        <v>1815</v>
      </c>
      <c r="C606" s="594" t="s">
        <v>3260</v>
      </c>
      <c r="D606" s="446">
        <v>0</v>
      </c>
      <c r="E606" s="497" t="s">
        <v>667</v>
      </c>
      <c r="F606" s="565"/>
      <c r="G606" s="565"/>
      <c r="H606" s="110"/>
      <c r="I606" s="110"/>
      <c r="J606" s="424"/>
      <c r="K606" s="1"/>
      <c r="L606" s="1"/>
      <c r="M606" s="1"/>
      <c r="N606" s="1"/>
      <c r="O606" s="1"/>
      <c r="P606" s="1"/>
      <c r="Q606" s="1"/>
      <c r="R606" s="1"/>
      <c r="S606" s="1"/>
      <c r="T606" s="1"/>
      <c r="U606" s="1"/>
      <c r="V606" s="1"/>
      <c r="W606" s="1"/>
      <c r="X606" s="1"/>
      <c r="Y606" s="1"/>
      <c r="Z606" s="1"/>
    </row>
    <row r="607" spans="1:26" ht="30">
      <c r="A607" s="413"/>
      <c r="B607" s="308"/>
      <c r="C607" s="342" t="s">
        <v>3262</v>
      </c>
      <c r="D607" s="446">
        <v>0</v>
      </c>
      <c r="E607" s="497" t="s">
        <v>667</v>
      </c>
      <c r="F607" s="565"/>
      <c r="G607" s="565"/>
      <c r="H607" s="110"/>
      <c r="I607" s="110"/>
      <c r="J607" s="424"/>
      <c r="K607" s="1"/>
      <c r="L607" s="1"/>
      <c r="M607" s="1"/>
      <c r="N607" s="1"/>
      <c r="O607" s="1"/>
      <c r="P607" s="1"/>
      <c r="Q607" s="1"/>
      <c r="R607" s="1"/>
      <c r="S607" s="1"/>
      <c r="T607" s="1"/>
      <c r="U607" s="1"/>
      <c r="V607" s="1"/>
      <c r="W607" s="1"/>
      <c r="X607" s="1"/>
      <c r="Y607" s="1"/>
      <c r="Z607" s="1"/>
    </row>
    <row r="608" spans="1:26" ht="45" hidden="1">
      <c r="A608" s="622" t="s">
        <v>1821</v>
      </c>
      <c r="B608" s="16" t="s">
        <v>1822</v>
      </c>
      <c r="C608" s="97"/>
      <c r="D608" s="576"/>
      <c r="E608" s="698"/>
      <c r="F608" s="97"/>
      <c r="G608" s="97"/>
      <c r="H608" s="110"/>
      <c r="I608" s="110"/>
      <c r="J608" s="424"/>
      <c r="K608" s="1"/>
      <c r="L608" s="1"/>
      <c r="M608" s="1"/>
      <c r="N608" s="1"/>
      <c r="O608" s="1"/>
      <c r="P608" s="1"/>
      <c r="Q608" s="1"/>
      <c r="R608" s="1"/>
      <c r="S608" s="1"/>
      <c r="T608" s="1"/>
      <c r="U608" s="1"/>
      <c r="V608" s="1"/>
      <c r="W608" s="1"/>
      <c r="X608" s="1"/>
      <c r="Y608" s="1"/>
      <c r="Z608" s="1"/>
    </row>
    <row r="609" spans="1:26">
      <c r="A609" s="1"/>
      <c r="B609" s="1"/>
      <c r="C609" s="1"/>
      <c r="D609" s="429"/>
      <c r="E609" s="699"/>
      <c r="F609" s="1"/>
      <c r="G609" s="1"/>
      <c r="H609" s="110"/>
      <c r="I609" s="110"/>
      <c r="J609" s="424"/>
      <c r="K609" s="1"/>
      <c r="L609" s="1"/>
      <c r="M609" s="1"/>
      <c r="N609" s="1"/>
      <c r="O609" s="1"/>
      <c r="P609" s="1"/>
      <c r="Q609" s="1"/>
      <c r="R609" s="1"/>
      <c r="S609" s="1"/>
      <c r="T609" s="1"/>
      <c r="U609" s="1"/>
      <c r="V609" s="1"/>
      <c r="W609" s="1"/>
      <c r="X609" s="1"/>
      <c r="Y609" s="1"/>
      <c r="Z609" s="1"/>
    </row>
    <row r="610" spans="1:26" ht="86.25" customHeight="1">
      <c r="A610" s="1055" t="s">
        <v>3264</v>
      </c>
      <c r="B610" s="1056"/>
      <c r="C610" s="1052"/>
      <c r="D610" s="429"/>
      <c r="E610" s="699"/>
      <c r="F610" s="1"/>
      <c r="G610" s="1"/>
      <c r="H610" s="110"/>
      <c r="I610" s="110"/>
      <c r="J610" s="424"/>
      <c r="K610" s="1"/>
      <c r="L610" s="1"/>
      <c r="M610" s="1"/>
      <c r="N610" s="1"/>
      <c r="O610" s="1"/>
      <c r="P610" s="1"/>
      <c r="Q610" s="1"/>
      <c r="R610" s="1"/>
      <c r="S610" s="1"/>
      <c r="T610" s="1"/>
      <c r="U610" s="1"/>
      <c r="V610" s="1"/>
      <c r="W610" s="1"/>
      <c r="X610" s="1"/>
      <c r="Y610" s="1"/>
      <c r="Z610" s="1"/>
    </row>
    <row r="611" spans="1:26" ht="63">
      <c r="A611" s="93"/>
      <c r="B611" s="80" t="s">
        <v>3265</v>
      </c>
      <c r="C611" s="76">
        <f>D631</f>
        <v>0</v>
      </c>
      <c r="D611" s="429"/>
      <c r="E611" s="699"/>
      <c r="F611" s="1"/>
      <c r="G611" s="1"/>
      <c r="H611" s="110"/>
      <c r="I611" s="110"/>
      <c r="J611" s="424"/>
      <c r="K611" s="1"/>
      <c r="L611" s="1"/>
      <c r="M611" s="1"/>
      <c r="N611" s="1"/>
      <c r="O611" s="1"/>
      <c r="P611" s="1"/>
      <c r="Q611" s="1"/>
      <c r="R611" s="1"/>
      <c r="S611" s="1"/>
      <c r="T611" s="1"/>
      <c r="U611" s="1"/>
      <c r="V611" s="1"/>
      <c r="W611" s="1"/>
      <c r="X611" s="1"/>
      <c r="Y611" s="1"/>
      <c r="Z611" s="1"/>
    </row>
    <row r="612" spans="1:26" ht="69" customHeight="1">
      <c r="A612" s="93"/>
      <c r="B612" s="1209" t="s">
        <v>1826</v>
      </c>
      <c r="C612" s="1052"/>
      <c r="D612" s="429"/>
      <c r="E612" s="699"/>
      <c r="F612" s="1"/>
      <c r="G612" s="1"/>
      <c r="H612" s="110"/>
      <c r="I612" s="110"/>
      <c r="J612" s="424"/>
      <c r="K612" s="1"/>
      <c r="L612" s="1"/>
      <c r="M612" s="1"/>
      <c r="N612" s="1"/>
      <c r="O612" s="1"/>
      <c r="P612" s="1"/>
      <c r="Q612" s="1"/>
      <c r="R612" s="1"/>
      <c r="S612" s="1"/>
      <c r="T612" s="1"/>
      <c r="U612" s="1"/>
      <c r="V612" s="1"/>
      <c r="W612" s="1"/>
      <c r="X612" s="1"/>
      <c r="Y612" s="1"/>
      <c r="Z612" s="1"/>
    </row>
    <row r="613" spans="1:26" ht="21">
      <c r="A613" s="30" t="s">
        <v>1833</v>
      </c>
      <c r="B613" s="77" t="s">
        <v>1834</v>
      </c>
      <c r="C613" s="94">
        <f t="shared" ref="C613:C620" si="0">D623</f>
        <v>0</v>
      </c>
      <c r="D613" s="429"/>
      <c r="E613" s="699"/>
      <c r="F613" s="1"/>
      <c r="G613" s="1"/>
      <c r="H613" s="110"/>
      <c r="I613" s="110"/>
      <c r="J613" s="424"/>
      <c r="K613" s="1"/>
      <c r="L613" s="1"/>
      <c r="M613" s="1"/>
      <c r="N613" s="1"/>
      <c r="O613" s="1"/>
      <c r="P613" s="1"/>
      <c r="Q613" s="1"/>
      <c r="R613" s="1"/>
      <c r="S613" s="1"/>
      <c r="T613" s="1"/>
      <c r="U613" s="1"/>
      <c r="V613" s="1"/>
      <c r="W613" s="1"/>
      <c r="X613" s="1"/>
      <c r="Y613" s="1"/>
      <c r="Z613" s="1"/>
    </row>
    <row r="614" spans="1:26" ht="21">
      <c r="A614" s="30" t="s">
        <v>1836</v>
      </c>
      <c r="B614" s="77" t="s">
        <v>1837</v>
      </c>
      <c r="C614" s="94">
        <f t="shared" si="0"/>
        <v>0</v>
      </c>
      <c r="D614" s="429"/>
      <c r="E614" s="699"/>
      <c r="F614" s="1"/>
      <c r="G614" s="1"/>
      <c r="H614" s="110"/>
      <c r="I614" s="110"/>
      <c r="J614" s="424"/>
      <c r="K614" s="1"/>
      <c r="L614" s="1"/>
      <c r="M614" s="1"/>
      <c r="N614" s="1"/>
      <c r="O614" s="1"/>
      <c r="P614" s="1"/>
      <c r="Q614" s="1"/>
      <c r="R614" s="1"/>
      <c r="S614" s="1"/>
      <c r="T614" s="1"/>
      <c r="U614" s="1"/>
      <c r="V614" s="1"/>
      <c r="W614" s="1"/>
      <c r="X614" s="1"/>
      <c r="Y614" s="1"/>
      <c r="Z614" s="1"/>
    </row>
    <row r="615" spans="1:26" ht="21">
      <c r="A615" s="30" t="s">
        <v>1839</v>
      </c>
      <c r="B615" s="77" t="s">
        <v>1840</v>
      </c>
      <c r="C615" s="94">
        <f t="shared" si="0"/>
        <v>0</v>
      </c>
      <c r="D615" s="429"/>
      <c r="E615" s="699"/>
      <c r="F615" s="1"/>
      <c r="G615" s="1"/>
      <c r="H615" s="110"/>
      <c r="I615" s="110"/>
      <c r="J615" s="424"/>
      <c r="K615" s="1"/>
      <c r="L615" s="1"/>
      <c r="M615" s="1"/>
      <c r="N615" s="1"/>
      <c r="O615" s="1"/>
      <c r="P615" s="1"/>
      <c r="Q615" s="1"/>
      <c r="R615" s="1"/>
      <c r="S615" s="1"/>
      <c r="T615" s="1"/>
      <c r="U615" s="1"/>
      <c r="V615" s="1"/>
      <c r="W615" s="1"/>
      <c r="X615" s="1"/>
      <c r="Y615" s="1"/>
      <c r="Z615" s="1"/>
    </row>
    <row r="616" spans="1:26" ht="21">
      <c r="A616" s="30" t="s">
        <v>1843</v>
      </c>
      <c r="B616" s="77" t="s">
        <v>497</v>
      </c>
      <c r="C616" s="94">
        <f t="shared" si="0"/>
        <v>0</v>
      </c>
      <c r="D616" s="429"/>
      <c r="E616" s="699"/>
      <c r="F616" s="1"/>
      <c r="G616" s="1"/>
      <c r="H616" s="110"/>
      <c r="I616" s="110"/>
      <c r="J616" s="424"/>
      <c r="K616" s="1"/>
      <c r="L616" s="1"/>
      <c r="M616" s="1"/>
      <c r="N616" s="1"/>
      <c r="O616" s="1"/>
      <c r="P616" s="1"/>
      <c r="Q616" s="1"/>
      <c r="R616" s="1"/>
      <c r="S616" s="1"/>
      <c r="T616" s="1"/>
      <c r="U616" s="1"/>
      <c r="V616" s="1"/>
      <c r="W616" s="1"/>
      <c r="X616" s="1"/>
      <c r="Y616" s="1"/>
      <c r="Z616" s="1"/>
    </row>
    <row r="617" spans="1:26" ht="21">
      <c r="A617" s="30" t="s">
        <v>1845</v>
      </c>
      <c r="B617" s="77" t="s">
        <v>1847</v>
      </c>
      <c r="C617" s="94">
        <f t="shared" si="0"/>
        <v>0</v>
      </c>
      <c r="D617" s="429"/>
      <c r="E617" s="699"/>
      <c r="F617" s="1"/>
      <c r="G617" s="1"/>
      <c r="H617" s="110"/>
      <c r="I617" s="110"/>
      <c r="J617" s="424"/>
      <c r="K617" s="1"/>
      <c r="L617" s="1"/>
      <c r="M617" s="1"/>
      <c r="N617" s="1"/>
      <c r="O617" s="1"/>
      <c r="P617" s="1"/>
      <c r="Q617" s="1"/>
      <c r="R617" s="1"/>
      <c r="S617" s="1"/>
      <c r="T617" s="1"/>
      <c r="U617" s="1"/>
      <c r="V617" s="1"/>
      <c r="W617" s="1"/>
      <c r="X617" s="1"/>
      <c r="Y617" s="1"/>
      <c r="Z617" s="1"/>
    </row>
    <row r="618" spans="1:26" ht="21">
      <c r="A618" s="30" t="s">
        <v>1849</v>
      </c>
      <c r="B618" s="77" t="s">
        <v>1850</v>
      </c>
      <c r="C618" s="94">
        <f t="shared" si="0"/>
        <v>0</v>
      </c>
      <c r="D618" s="429"/>
      <c r="E618" s="699"/>
      <c r="F618" s="1"/>
      <c r="G618" s="1"/>
      <c r="H618" s="110"/>
      <c r="I618" s="110"/>
      <c r="J618" s="424"/>
      <c r="K618" s="1"/>
      <c r="L618" s="1"/>
      <c r="M618" s="1"/>
      <c r="N618" s="1"/>
      <c r="O618" s="1"/>
      <c r="P618" s="1"/>
      <c r="Q618" s="1"/>
      <c r="R618" s="1"/>
      <c r="S618" s="1"/>
      <c r="T618" s="1"/>
      <c r="U618" s="1"/>
      <c r="V618" s="1"/>
      <c r="W618" s="1"/>
      <c r="X618" s="1"/>
      <c r="Y618" s="1"/>
      <c r="Z618" s="1"/>
    </row>
    <row r="619" spans="1:26" ht="21">
      <c r="A619" s="30" t="s">
        <v>1854</v>
      </c>
      <c r="B619" s="77" t="s">
        <v>1855</v>
      </c>
      <c r="C619" s="94">
        <f t="shared" si="0"/>
        <v>0</v>
      </c>
      <c r="D619" s="429"/>
      <c r="E619" s="699"/>
      <c r="F619" s="1"/>
      <c r="G619" s="1"/>
      <c r="H619" s="110"/>
      <c r="I619" s="110"/>
      <c r="J619" s="424"/>
      <c r="K619" s="1"/>
      <c r="L619" s="1"/>
      <c r="M619" s="1"/>
      <c r="N619" s="1"/>
      <c r="O619" s="1"/>
      <c r="P619" s="1"/>
      <c r="Q619" s="1"/>
      <c r="R619" s="1"/>
      <c r="S619" s="1"/>
      <c r="T619" s="1"/>
      <c r="U619" s="1"/>
      <c r="V619" s="1"/>
      <c r="W619" s="1"/>
      <c r="X619" s="1"/>
      <c r="Y619" s="1"/>
      <c r="Z619" s="1"/>
    </row>
    <row r="620" spans="1:26" ht="21">
      <c r="A620" s="30" t="s">
        <v>1857</v>
      </c>
      <c r="B620" s="77" t="s">
        <v>1859</v>
      </c>
      <c r="C620" s="94">
        <f t="shared" si="0"/>
        <v>0</v>
      </c>
      <c r="D620" s="429"/>
      <c r="E620" s="699"/>
      <c r="F620" s="1"/>
      <c r="G620" s="1"/>
      <c r="H620" s="110"/>
      <c r="I620" s="110"/>
      <c r="J620" s="424"/>
      <c r="K620" s="1"/>
      <c r="L620" s="1"/>
      <c r="M620" s="1"/>
      <c r="N620" s="1"/>
      <c r="O620" s="1"/>
      <c r="P620" s="1"/>
      <c r="Q620" s="1"/>
      <c r="R620" s="1"/>
      <c r="S620" s="1"/>
      <c r="T620" s="1"/>
      <c r="U620" s="1"/>
      <c r="V620" s="1"/>
      <c r="W620" s="1"/>
      <c r="X620" s="1"/>
      <c r="Y620" s="1"/>
      <c r="Z620" s="1"/>
    </row>
    <row r="621" spans="1:26">
      <c r="A621" s="110"/>
      <c r="B621" s="110"/>
      <c r="C621" s="110"/>
      <c r="D621" s="456"/>
      <c r="E621" s="699"/>
      <c r="F621" s="1"/>
      <c r="G621" s="1"/>
      <c r="H621" s="110"/>
      <c r="I621" s="110"/>
      <c r="J621" s="424"/>
      <c r="K621" s="1"/>
      <c r="L621" s="1"/>
      <c r="M621" s="1"/>
      <c r="N621" s="1"/>
      <c r="O621" s="1"/>
      <c r="P621" s="1"/>
      <c r="Q621" s="1"/>
      <c r="R621" s="1"/>
      <c r="S621" s="1"/>
      <c r="T621" s="1"/>
      <c r="U621" s="1"/>
      <c r="V621" s="1"/>
      <c r="W621" s="1"/>
      <c r="X621" s="1"/>
      <c r="Y621" s="1"/>
      <c r="Z621" s="1"/>
    </row>
    <row r="622" spans="1:26">
      <c r="A622" s="110"/>
      <c r="B622" s="110" t="s">
        <v>2642</v>
      </c>
      <c r="C622" s="110" t="s">
        <v>1863</v>
      </c>
      <c r="D622" s="456" t="s">
        <v>3268</v>
      </c>
      <c r="E622" s="753"/>
      <c r="F622" s="714"/>
      <c r="G622" s="714"/>
      <c r="H622" s="110"/>
      <c r="I622" s="110"/>
      <c r="J622" s="424"/>
      <c r="K622" s="1"/>
      <c r="L622" s="1"/>
      <c r="M622" s="1"/>
      <c r="N622" s="1"/>
      <c r="O622" s="1"/>
      <c r="P622" s="1"/>
      <c r="Q622" s="1"/>
      <c r="R622" s="1"/>
      <c r="S622" s="1"/>
      <c r="T622" s="1"/>
      <c r="U622" s="1"/>
      <c r="V622" s="1"/>
      <c r="W622" s="1"/>
      <c r="X622" s="1"/>
      <c r="Y622" s="1"/>
      <c r="Z622" s="1"/>
    </row>
    <row r="623" spans="1:26">
      <c r="A623" s="110" t="s">
        <v>1833</v>
      </c>
      <c r="B623" s="110">
        <f>H4</f>
        <v>0</v>
      </c>
      <c r="C623" s="110">
        <f>I4</f>
        <v>16</v>
      </c>
      <c r="D623" s="456">
        <f t="shared" ref="D623:D630" si="1">B623*100/C623</f>
        <v>0</v>
      </c>
      <c r="E623" s="753"/>
      <c r="F623" s="714"/>
      <c r="G623" s="714"/>
      <c r="H623" s="110"/>
      <c r="I623" s="110"/>
      <c r="J623" s="424"/>
      <c r="K623" s="1"/>
      <c r="L623" s="1"/>
      <c r="M623" s="1"/>
      <c r="N623" s="1"/>
      <c r="O623" s="1"/>
      <c r="P623" s="1"/>
      <c r="Q623" s="1"/>
      <c r="R623" s="1"/>
      <c r="S623" s="1"/>
      <c r="T623" s="1"/>
      <c r="U623" s="1"/>
      <c r="V623" s="1"/>
      <c r="W623" s="1"/>
      <c r="X623" s="1"/>
      <c r="Y623" s="1"/>
      <c r="Z623" s="1"/>
    </row>
    <row r="624" spans="1:26">
      <c r="A624" s="110" t="s">
        <v>1836</v>
      </c>
      <c r="B624" s="110">
        <f>H67</f>
        <v>0</v>
      </c>
      <c r="C624" s="110">
        <f>I67</f>
        <v>40</v>
      </c>
      <c r="D624" s="456">
        <f t="shared" si="1"/>
        <v>0</v>
      </c>
      <c r="E624" s="753"/>
      <c r="F624" s="714"/>
      <c r="G624" s="714"/>
      <c r="H624" s="110"/>
      <c r="I624" s="110"/>
      <c r="J624" s="424"/>
      <c r="K624" s="1"/>
      <c r="L624" s="1"/>
      <c r="M624" s="1"/>
      <c r="N624" s="1"/>
      <c r="O624" s="1"/>
      <c r="P624" s="1"/>
      <c r="Q624" s="1"/>
      <c r="R624" s="1"/>
      <c r="S624" s="1"/>
      <c r="T624" s="1"/>
      <c r="U624" s="1"/>
      <c r="V624" s="1"/>
      <c r="W624" s="1"/>
      <c r="X624" s="1"/>
      <c r="Y624" s="1"/>
      <c r="Z624" s="1"/>
    </row>
    <row r="625" spans="1:26">
      <c r="A625" s="110" t="s">
        <v>1839</v>
      </c>
      <c r="B625" s="110">
        <f>H116</f>
        <v>0</v>
      </c>
      <c r="C625" s="110">
        <f>I116</f>
        <v>116</v>
      </c>
      <c r="D625" s="456">
        <f t="shared" si="1"/>
        <v>0</v>
      </c>
      <c r="E625" s="753"/>
      <c r="F625" s="714"/>
      <c r="G625" s="714"/>
      <c r="H625" s="110"/>
      <c r="I625" s="110"/>
      <c r="J625" s="424"/>
      <c r="K625" s="1"/>
      <c r="L625" s="1"/>
      <c r="M625" s="1"/>
      <c r="N625" s="1"/>
      <c r="O625" s="1"/>
      <c r="P625" s="1"/>
      <c r="Q625" s="1"/>
      <c r="R625" s="1"/>
      <c r="S625" s="1"/>
      <c r="T625" s="1"/>
      <c r="U625" s="1"/>
      <c r="V625" s="1"/>
      <c r="W625" s="1"/>
      <c r="X625" s="1"/>
      <c r="Y625" s="1"/>
      <c r="Z625" s="1"/>
    </row>
    <row r="626" spans="1:26">
      <c r="A626" s="110" t="s">
        <v>1843</v>
      </c>
      <c r="B626" s="110">
        <f>H198</f>
        <v>0</v>
      </c>
      <c r="C626" s="110">
        <f>I198</f>
        <v>94</v>
      </c>
      <c r="D626" s="456">
        <f t="shared" si="1"/>
        <v>0</v>
      </c>
      <c r="E626" s="753"/>
      <c r="F626" s="714"/>
      <c r="G626" s="714"/>
      <c r="H626" s="110"/>
      <c r="I626" s="110"/>
      <c r="J626" s="424"/>
      <c r="K626" s="1"/>
      <c r="L626" s="1"/>
      <c r="M626" s="1"/>
      <c r="N626" s="1"/>
      <c r="O626" s="1"/>
      <c r="P626" s="1"/>
      <c r="Q626" s="1"/>
      <c r="R626" s="1"/>
      <c r="S626" s="1"/>
      <c r="T626" s="1"/>
      <c r="U626" s="1"/>
      <c r="V626" s="1"/>
      <c r="W626" s="1"/>
      <c r="X626" s="1"/>
      <c r="Y626" s="1"/>
      <c r="Z626" s="1"/>
    </row>
    <row r="627" spans="1:26">
      <c r="A627" s="110" t="s">
        <v>1845</v>
      </c>
      <c r="B627" s="110">
        <f>H277</f>
        <v>0</v>
      </c>
      <c r="C627" s="110">
        <f>I277</f>
        <v>58</v>
      </c>
      <c r="D627" s="456">
        <f t="shared" si="1"/>
        <v>0</v>
      </c>
      <c r="E627" s="753"/>
      <c r="F627" s="714"/>
      <c r="G627" s="714"/>
      <c r="H627" s="110"/>
      <c r="I627" s="110"/>
      <c r="J627" s="424"/>
      <c r="K627" s="1"/>
      <c r="L627" s="1"/>
      <c r="M627" s="1"/>
      <c r="N627" s="1"/>
      <c r="O627" s="1"/>
      <c r="P627" s="1"/>
      <c r="Q627" s="1"/>
      <c r="R627" s="1"/>
      <c r="S627" s="1"/>
      <c r="T627" s="1"/>
      <c r="U627" s="1"/>
      <c r="V627" s="1"/>
      <c r="W627" s="1"/>
      <c r="X627" s="1"/>
      <c r="Y627" s="1"/>
      <c r="Z627" s="1"/>
    </row>
    <row r="628" spans="1:26">
      <c r="A628" s="110" t="s">
        <v>1849</v>
      </c>
      <c r="B628" s="110">
        <f>H428</f>
        <v>0</v>
      </c>
      <c r="C628" s="110">
        <f>I428</f>
        <v>108</v>
      </c>
      <c r="D628" s="456">
        <f t="shared" si="1"/>
        <v>0</v>
      </c>
      <c r="E628" s="753"/>
      <c r="F628" s="714"/>
      <c r="G628" s="714"/>
      <c r="H628" s="110"/>
      <c r="I628" s="110"/>
      <c r="J628" s="424"/>
      <c r="K628" s="1"/>
      <c r="L628" s="1"/>
      <c r="M628" s="1"/>
      <c r="N628" s="1"/>
      <c r="O628" s="1"/>
      <c r="P628" s="1"/>
      <c r="Q628" s="1"/>
      <c r="R628" s="1"/>
      <c r="S628" s="1"/>
      <c r="T628" s="1"/>
      <c r="U628" s="1"/>
      <c r="V628" s="1"/>
      <c r="W628" s="1"/>
      <c r="X628" s="1"/>
      <c r="Y628" s="1"/>
      <c r="Z628" s="1"/>
    </row>
    <row r="629" spans="1:26">
      <c r="A629" s="110" t="s">
        <v>1854</v>
      </c>
      <c r="B629" s="110">
        <f>H492</f>
        <v>0</v>
      </c>
      <c r="C629" s="110">
        <f>I492</f>
        <v>104</v>
      </c>
      <c r="D629" s="456">
        <f t="shared" si="1"/>
        <v>0</v>
      </c>
      <c r="E629" s="753"/>
      <c r="F629" s="714"/>
      <c r="G629" s="714"/>
      <c r="H629" s="110"/>
      <c r="I629" s="110"/>
      <c r="J629" s="424"/>
      <c r="K629" s="1"/>
      <c r="L629" s="1"/>
      <c r="M629" s="1"/>
      <c r="N629" s="1"/>
      <c r="O629" s="1"/>
      <c r="P629" s="1"/>
      <c r="Q629" s="1"/>
      <c r="R629" s="1"/>
      <c r="S629" s="1"/>
      <c r="T629" s="1"/>
      <c r="U629" s="1"/>
      <c r="V629" s="1"/>
      <c r="W629" s="1"/>
      <c r="X629" s="1"/>
      <c r="Y629" s="1"/>
      <c r="Z629" s="1"/>
    </row>
    <row r="630" spans="1:26">
      <c r="A630" s="110" t="s">
        <v>1857</v>
      </c>
      <c r="B630" s="110">
        <f>H578</f>
        <v>0</v>
      </c>
      <c r="C630" s="110">
        <f>I578</f>
        <v>40</v>
      </c>
      <c r="D630" s="456">
        <f t="shared" si="1"/>
        <v>0</v>
      </c>
      <c r="E630" s="753"/>
      <c r="F630" s="714"/>
      <c r="G630" s="714"/>
      <c r="H630" s="110"/>
      <c r="I630" s="110"/>
      <c r="J630" s="424"/>
      <c r="K630" s="1"/>
      <c r="L630" s="1"/>
      <c r="M630" s="1"/>
      <c r="N630" s="1"/>
      <c r="O630" s="1"/>
      <c r="P630" s="1"/>
      <c r="Q630" s="1"/>
      <c r="R630" s="1"/>
      <c r="S630" s="1"/>
      <c r="T630" s="1"/>
      <c r="U630" s="1"/>
      <c r="V630" s="1"/>
      <c r="W630" s="1"/>
      <c r="X630" s="1"/>
      <c r="Y630" s="1"/>
      <c r="Z630" s="1"/>
    </row>
    <row r="631" spans="1:26">
      <c r="A631" s="110" t="s">
        <v>1880</v>
      </c>
      <c r="B631" s="110">
        <f>IF(G2=0,0,SUM(B623:B630))</f>
        <v>0</v>
      </c>
      <c r="C631" s="110">
        <f>IF(G2=0,0,SUM(C623:C630))</f>
        <v>576</v>
      </c>
      <c r="D631" s="456">
        <f>IF(G2=0,0,B631*100/C631)</f>
        <v>0</v>
      </c>
      <c r="E631" s="753"/>
      <c r="F631" s="714"/>
      <c r="G631" s="714"/>
      <c r="H631" s="110"/>
      <c r="I631" s="110"/>
      <c r="J631" s="424"/>
      <c r="K631" s="1"/>
      <c r="L631" s="1"/>
      <c r="M631" s="1"/>
      <c r="N631" s="1"/>
      <c r="O631" s="1"/>
      <c r="P631" s="1"/>
      <c r="Q631" s="1"/>
      <c r="R631" s="1"/>
      <c r="S631" s="1"/>
      <c r="T631" s="1"/>
      <c r="U631" s="1"/>
      <c r="V631" s="1"/>
      <c r="W631" s="1"/>
      <c r="X631" s="1"/>
      <c r="Y631" s="1"/>
      <c r="Z631" s="1"/>
    </row>
    <row r="632" spans="1:26">
      <c r="A632" s="110"/>
      <c r="B632" s="110"/>
      <c r="C632" s="110"/>
      <c r="D632" s="456"/>
      <c r="E632" s="753"/>
      <c r="F632" s="714"/>
      <c r="G632" s="714"/>
      <c r="H632" s="110"/>
      <c r="I632" s="110"/>
      <c r="J632" s="424"/>
      <c r="K632" s="1"/>
      <c r="L632" s="1"/>
      <c r="M632" s="1"/>
      <c r="N632" s="1"/>
      <c r="O632" s="1"/>
      <c r="P632" s="1"/>
      <c r="Q632" s="1"/>
      <c r="R632" s="1"/>
      <c r="S632" s="1"/>
      <c r="T632" s="1"/>
      <c r="U632" s="1"/>
      <c r="V632" s="1"/>
      <c r="W632" s="1"/>
      <c r="X632" s="1"/>
      <c r="Y632" s="1"/>
      <c r="Z632" s="1"/>
    </row>
    <row r="633" spans="1:26">
      <c r="A633" s="110">
        <v>0</v>
      </c>
      <c r="B633" s="110"/>
      <c r="C633" s="110"/>
      <c r="D633" s="456"/>
      <c r="E633" s="753"/>
      <c r="F633" s="714"/>
      <c r="G633" s="714"/>
      <c r="H633" s="110"/>
      <c r="I633" s="110"/>
      <c r="J633" s="424"/>
      <c r="K633" s="1"/>
      <c r="L633" s="1"/>
      <c r="M633" s="1"/>
      <c r="N633" s="1"/>
      <c r="O633" s="1"/>
      <c r="P633" s="1"/>
      <c r="Q633" s="1"/>
      <c r="R633" s="1"/>
      <c r="S633" s="1"/>
      <c r="T633" s="1"/>
      <c r="U633" s="1"/>
      <c r="V633" s="1"/>
      <c r="W633" s="1"/>
      <c r="X633" s="1"/>
      <c r="Y633" s="1"/>
      <c r="Z633" s="1"/>
    </row>
    <row r="634" spans="1:26">
      <c r="A634" s="110">
        <v>1</v>
      </c>
      <c r="B634" s="110"/>
      <c r="C634" s="110"/>
      <c r="D634" s="456"/>
      <c r="E634" s="753"/>
      <c r="F634" s="714"/>
      <c r="G634" s="714"/>
      <c r="H634" s="110"/>
      <c r="I634" s="110"/>
      <c r="J634" s="424"/>
      <c r="K634" s="1"/>
      <c r="L634" s="1"/>
      <c r="M634" s="1"/>
      <c r="N634" s="1"/>
      <c r="O634" s="1"/>
      <c r="P634" s="1"/>
      <c r="Q634" s="1"/>
      <c r="R634" s="1"/>
      <c r="S634" s="1"/>
      <c r="T634" s="1"/>
      <c r="U634" s="1"/>
      <c r="V634" s="1"/>
      <c r="W634" s="1"/>
      <c r="X634" s="1"/>
      <c r="Y634" s="1"/>
      <c r="Z634" s="1"/>
    </row>
    <row r="635" spans="1:26">
      <c r="A635" s="110">
        <v>2</v>
      </c>
      <c r="B635" s="110"/>
      <c r="C635" s="110"/>
      <c r="D635" s="456"/>
      <c r="E635" s="753"/>
      <c r="F635" s="714"/>
      <c r="G635" s="714"/>
      <c r="H635" s="110"/>
      <c r="I635" s="110"/>
      <c r="J635" s="424"/>
      <c r="K635" s="1"/>
      <c r="L635" s="1"/>
      <c r="M635" s="1"/>
      <c r="N635" s="1"/>
      <c r="O635" s="1"/>
      <c r="P635" s="1"/>
      <c r="Q635" s="1"/>
      <c r="R635" s="1"/>
      <c r="S635" s="1"/>
      <c r="T635" s="1"/>
      <c r="U635" s="1"/>
      <c r="V635" s="1"/>
      <c r="W635" s="1"/>
      <c r="X635" s="1"/>
      <c r="Y635" s="1"/>
      <c r="Z635" s="1"/>
    </row>
    <row r="636" spans="1:26">
      <c r="A636" s="110"/>
      <c r="B636" s="110"/>
      <c r="C636" s="110"/>
      <c r="D636" s="456"/>
      <c r="E636" s="753"/>
      <c r="F636" s="714"/>
      <c r="G636" s="714"/>
      <c r="H636" s="110"/>
      <c r="I636" s="110"/>
      <c r="J636" s="424"/>
      <c r="K636" s="1"/>
      <c r="L636" s="1"/>
      <c r="M636" s="1"/>
      <c r="N636" s="1"/>
      <c r="O636" s="1"/>
      <c r="P636" s="1"/>
      <c r="Q636" s="1"/>
      <c r="R636" s="1"/>
      <c r="S636" s="1"/>
      <c r="T636" s="1"/>
      <c r="U636" s="1"/>
      <c r="V636" s="1"/>
      <c r="W636" s="1"/>
      <c r="X636" s="1"/>
      <c r="Y636" s="1"/>
      <c r="Z636" s="1"/>
    </row>
    <row r="637" spans="1:26">
      <c r="A637" s="110"/>
      <c r="B637" s="110"/>
      <c r="C637" s="110"/>
      <c r="D637" s="456"/>
      <c r="E637" s="753"/>
      <c r="F637" s="714"/>
      <c r="G637" s="714"/>
      <c r="H637" s="110"/>
      <c r="I637" s="110"/>
      <c r="J637" s="424"/>
      <c r="K637" s="1"/>
      <c r="L637" s="1"/>
      <c r="M637" s="1"/>
      <c r="N637" s="1"/>
      <c r="O637" s="1"/>
      <c r="P637" s="1"/>
      <c r="Q637" s="1"/>
      <c r="R637" s="1"/>
      <c r="S637" s="1"/>
      <c r="T637" s="1"/>
      <c r="U637" s="1"/>
      <c r="V637" s="1"/>
      <c r="W637" s="1"/>
      <c r="X637" s="1"/>
      <c r="Y637" s="1"/>
      <c r="Z637" s="1"/>
    </row>
    <row r="638" spans="1:26">
      <c r="A638" s="110"/>
      <c r="B638" s="110"/>
      <c r="C638" s="110"/>
      <c r="D638" s="456"/>
      <c r="E638" s="753"/>
      <c r="F638" s="714"/>
      <c r="G638" s="714"/>
      <c r="H638" s="110"/>
      <c r="I638" s="110"/>
      <c r="J638" s="424"/>
      <c r="K638" s="1"/>
      <c r="L638" s="1"/>
      <c r="M638" s="1"/>
      <c r="N638" s="1"/>
      <c r="O638" s="1"/>
      <c r="P638" s="1"/>
      <c r="Q638" s="1"/>
      <c r="R638" s="1"/>
      <c r="S638" s="1"/>
      <c r="T638" s="1"/>
      <c r="U638" s="1"/>
      <c r="V638" s="1"/>
      <c r="W638" s="1"/>
      <c r="X638" s="1"/>
      <c r="Y638" s="1"/>
      <c r="Z638" s="1"/>
    </row>
    <row r="639" spans="1:26">
      <c r="A639" s="714"/>
      <c r="B639" s="714"/>
      <c r="C639" s="714"/>
      <c r="D639" s="753"/>
      <c r="E639" s="753"/>
      <c r="F639" s="714"/>
      <c r="G639" s="714"/>
      <c r="H639" s="110"/>
      <c r="I639" s="110"/>
      <c r="J639" s="424"/>
      <c r="K639" s="1"/>
      <c r="L639" s="1"/>
      <c r="M639" s="1"/>
      <c r="N639" s="1"/>
      <c r="O639" s="1"/>
      <c r="P639" s="1"/>
      <c r="Q639" s="1"/>
      <c r="R639" s="1"/>
      <c r="S639" s="1"/>
      <c r="T639" s="1"/>
      <c r="U639" s="1"/>
      <c r="V639" s="1"/>
      <c r="W639" s="1"/>
      <c r="X639" s="1"/>
      <c r="Y639" s="1"/>
      <c r="Z639" s="1"/>
    </row>
    <row r="640" spans="1:26">
      <c r="A640" s="714"/>
      <c r="B640" s="714"/>
      <c r="C640" s="714"/>
      <c r="D640" s="753"/>
      <c r="E640" s="753"/>
      <c r="F640" s="714"/>
      <c r="G640" s="714"/>
      <c r="H640" s="110"/>
      <c r="I640" s="110"/>
      <c r="J640" s="424"/>
      <c r="K640" s="1"/>
      <c r="L640" s="1"/>
      <c r="M640" s="1"/>
      <c r="N640" s="1"/>
      <c r="O640" s="1"/>
      <c r="P640" s="1"/>
      <c r="Q640" s="1"/>
      <c r="R640" s="1"/>
      <c r="S640" s="1"/>
      <c r="T640" s="1"/>
      <c r="U640" s="1"/>
      <c r="V640" s="1"/>
      <c r="W640" s="1"/>
      <c r="X640" s="1"/>
      <c r="Y640" s="1"/>
      <c r="Z640" s="1"/>
    </row>
    <row r="641" spans="1:26">
      <c r="A641" s="714"/>
      <c r="B641" s="714"/>
      <c r="C641" s="714"/>
      <c r="D641" s="753"/>
      <c r="E641" s="753"/>
      <c r="F641" s="714"/>
      <c r="G641" s="714"/>
      <c r="H641" s="110"/>
      <c r="I641" s="110"/>
      <c r="J641" s="424"/>
      <c r="K641" s="1"/>
      <c r="L641" s="1"/>
      <c r="M641" s="1"/>
      <c r="N641" s="1"/>
      <c r="O641" s="1"/>
      <c r="P641" s="1"/>
      <c r="Q641" s="1"/>
      <c r="R641" s="1"/>
      <c r="S641" s="1"/>
      <c r="T641" s="1"/>
      <c r="U641" s="1"/>
      <c r="V641" s="1"/>
      <c r="W641" s="1"/>
      <c r="X641" s="1"/>
      <c r="Y641" s="1"/>
      <c r="Z641" s="1"/>
    </row>
    <row r="642" spans="1:26">
      <c r="A642" s="714"/>
      <c r="B642" s="714"/>
      <c r="C642" s="714"/>
      <c r="D642" s="753"/>
      <c r="E642" s="753"/>
      <c r="F642" s="714"/>
      <c r="G642" s="714"/>
      <c r="H642" s="110"/>
      <c r="I642" s="110"/>
      <c r="J642" s="424"/>
      <c r="K642" s="1"/>
      <c r="L642" s="1"/>
      <c r="M642" s="1"/>
      <c r="N642" s="1"/>
      <c r="O642" s="1"/>
      <c r="P642" s="1"/>
      <c r="Q642" s="1"/>
      <c r="R642" s="1"/>
      <c r="S642" s="1"/>
      <c r="T642" s="1"/>
      <c r="U642" s="1"/>
      <c r="V642" s="1"/>
      <c r="W642" s="1"/>
      <c r="X642" s="1"/>
      <c r="Y642" s="1"/>
      <c r="Z642" s="1"/>
    </row>
    <row r="643" spans="1:26">
      <c r="A643" s="714"/>
      <c r="B643" s="714"/>
      <c r="C643" s="714"/>
      <c r="D643" s="753"/>
      <c r="E643" s="753"/>
      <c r="F643" s="714"/>
      <c r="G643" s="714"/>
      <c r="H643" s="110"/>
      <c r="I643" s="110"/>
      <c r="J643" s="424"/>
      <c r="K643" s="1"/>
      <c r="L643" s="1"/>
      <c r="M643" s="1"/>
      <c r="N643" s="1"/>
      <c r="O643" s="1"/>
      <c r="P643" s="1"/>
      <c r="Q643" s="1"/>
      <c r="R643" s="1"/>
      <c r="S643" s="1"/>
      <c r="T643" s="1"/>
      <c r="U643" s="1"/>
      <c r="V643" s="1"/>
      <c r="W643" s="1"/>
      <c r="X643" s="1"/>
      <c r="Y643" s="1"/>
      <c r="Z643" s="1"/>
    </row>
    <row r="644" spans="1:26">
      <c r="A644" s="714"/>
      <c r="B644" s="714"/>
      <c r="C644" s="714"/>
      <c r="D644" s="753"/>
      <c r="E644" s="753"/>
      <c r="F644" s="714"/>
      <c r="G644" s="714"/>
      <c r="H644" s="110"/>
      <c r="I644" s="110"/>
      <c r="J644" s="424"/>
      <c r="K644" s="1"/>
      <c r="L644" s="1"/>
      <c r="M644" s="1"/>
      <c r="N644" s="1"/>
      <c r="O644" s="1"/>
      <c r="P644" s="1"/>
      <c r="Q644" s="1"/>
      <c r="R644" s="1"/>
      <c r="S644" s="1"/>
      <c r="T644" s="1"/>
      <c r="U644" s="1"/>
      <c r="V644" s="1"/>
      <c r="W644" s="1"/>
      <c r="X644" s="1"/>
      <c r="Y644" s="1"/>
      <c r="Z644" s="1"/>
    </row>
    <row r="645" spans="1:26">
      <c r="A645" s="714"/>
      <c r="B645" s="714"/>
      <c r="C645" s="714"/>
      <c r="D645" s="753"/>
      <c r="E645" s="753"/>
      <c r="F645" s="714"/>
      <c r="G645" s="714"/>
      <c r="H645" s="110"/>
      <c r="I645" s="110"/>
      <c r="J645" s="424"/>
      <c r="K645" s="1"/>
      <c r="L645" s="1"/>
      <c r="M645" s="1"/>
      <c r="N645" s="1"/>
      <c r="O645" s="1"/>
      <c r="P645" s="1"/>
      <c r="Q645" s="1"/>
      <c r="R645" s="1"/>
      <c r="S645" s="1"/>
      <c r="T645" s="1"/>
      <c r="U645" s="1"/>
      <c r="V645" s="1"/>
      <c r="W645" s="1"/>
      <c r="X645" s="1"/>
      <c r="Y645" s="1"/>
      <c r="Z645" s="1"/>
    </row>
    <row r="646" spans="1:26">
      <c r="A646" s="714"/>
      <c r="B646" s="714"/>
      <c r="C646" s="714"/>
      <c r="D646" s="753"/>
      <c r="E646" s="753"/>
      <c r="F646" s="714"/>
      <c r="G646" s="714"/>
      <c r="H646" s="110"/>
      <c r="I646" s="110"/>
      <c r="J646" s="424"/>
      <c r="K646" s="1"/>
      <c r="L646" s="1"/>
      <c r="M646" s="1"/>
      <c r="N646" s="1"/>
      <c r="O646" s="1"/>
      <c r="P646" s="1"/>
      <c r="Q646" s="1"/>
      <c r="R646" s="1"/>
      <c r="S646" s="1"/>
      <c r="T646" s="1"/>
      <c r="U646" s="1"/>
      <c r="V646" s="1"/>
      <c r="W646" s="1"/>
      <c r="X646" s="1"/>
      <c r="Y646" s="1"/>
      <c r="Z646" s="1"/>
    </row>
    <row r="647" spans="1:26">
      <c r="A647" s="714"/>
      <c r="B647" s="714"/>
      <c r="C647" s="714"/>
      <c r="D647" s="753"/>
      <c r="E647" s="753"/>
      <c r="F647" s="714"/>
      <c r="G647" s="714"/>
      <c r="H647" s="110"/>
      <c r="I647" s="110"/>
      <c r="J647" s="424"/>
      <c r="K647" s="1"/>
      <c r="L647" s="1"/>
      <c r="M647" s="1"/>
      <c r="N647" s="1"/>
      <c r="O647" s="1"/>
      <c r="P647" s="1"/>
      <c r="Q647" s="1"/>
      <c r="R647" s="1"/>
      <c r="S647" s="1"/>
      <c r="T647" s="1"/>
      <c r="U647" s="1"/>
      <c r="V647" s="1"/>
      <c r="W647" s="1"/>
      <c r="X647" s="1"/>
      <c r="Y647" s="1"/>
      <c r="Z647" s="1"/>
    </row>
    <row r="648" spans="1:26">
      <c r="A648" s="714"/>
      <c r="B648" s="714"/>
      <c r="C648" s="714"/>
      <c r="D648" s="753"/>
      <c r="E648" s="753"/>
      <c r="F648" s="714"/>
      <c r="G648" s="714"/>
      <c r="H648" s="110"/>
      <c r="I648" s="110"/>
      <c r="J648" s="424"/>
      <c r="K648" s="1"/>
      <c r="L648" s="1"/>
      <c r="M648" s="1"/>
      <c r="N648" s="1"/>
      <c r="O648" s="1"/>
      <c r="P648" s="1"/>
      <c r="Q648" s="1"/>
      <c r="R648" s="1"/>
      <c r="S648" s="1"/>
      <c r="T648" s="1"/>
      <c r="U648" s="1"/>
      <c r="V648" s="1"/>
      <c r="W648" s="1"/>
      <c r="X648" s="1"/>
      <c r="Y648" s="1"/>
      <c r="Z648" s="1"/>
    </row>
    <row r="649" spans="1:26">
      <c r="A649" s="714"/>
      <c r="B649" s="714"/>
      <c r="C649" s="714"/>
      <c r="D649" s="753"/>
      <c r="E649" s="753"/>
      <c r="F649" s="714"/>
      <c r="G649" s="714"/>
      <c r="H649" s="110"/>
      <c r="I649" s="110"/>
      <c r="J649" s="424"/>
      <c r="K649" s="1"/>
      <c r="L649" s="1"/>
      <c r="M649" s="1"/>
      <c r="N649" s="1"/>
      <c r="O649" s="1"/>
      <c r="P649" s="1"/>
      <c r="Q649" s="1"/>
      <c r="R649" s="1"/>
      <c r="S649" s="1"/>
      <c r="T649" s="1"/>
      <c r="U649" s="1"/>
      <c r="V649" s="1"/>
      <c r="W649" s="1"/>
      <c r="X649" s="1"/>
      <c r="Y649" s="1"/>
      <c r="Z649" s="1"/>
    </row>
    <row r="650" spans="1:26">
      <c r="A650" s="714"/>
      <c r="B650" s="714"/>
      <c r="C650" s="714"/>
      <c r="D650" s="753"/>
      <c r="E650" s="753"/>
      <c r="F650" s="714"/>
      <c r="G650" s="714"/>
      <c r="H650" s="110"/>
      <c r="I650" s="110"/>
      <c r="J650" s="424"/>
      <c r="K650" s="1"/>
      <c r="L650" s="1"/>
      <c r="M650" s="1"/>
      <c r="N650" s="1"/>
      <c r="O650" s="1"/>
      <c r="P650" s="1"/>
      <c r="Q650" s="1"/>
      <c r="R650" s="1"/>
      <c r="S650" s="1"/>
      <c r="T650" s="1"/>
      <c r="U650" s="1"/>
      <c r="V650" s="1"/>
      <c r="W650" s="1"/>
      <c r="X650" s="1"/>
      <c r="Y650" s="1"/>
      <c r="Z650" s="1"/>
    </row>
    <row r="651" spans="1:26">
      <c r="A651" s="714"/>
      <c r="B651" s="714"/>
      <c r="C651" s="714"/>
      <c r="D651" s="753"/>
      <c r="E651" s="753"/>
      <c r="F651" s="714"/>
      <c r="G651" s="714"/>
      <c r="H651" s="110"/>
      <c r="I651" s="110"/>
      <c r="J651" s="424"/>
      <c r="K651" s="1"/>
      <c r="L651" s="1"/>
      <c r="M651" s="1"/>
      <c r="N651" s="1"/>
      <c r="O651" s="1"/>
      <c r="P651" s="1"/>
      <c r="Q651" s="1"/>
      <c r="R651" s="1"/>
      <c r="S651" s="1"/>
      <c r="T651" s="1"/>
      <c r="U651" s="1"/>
      <c r="V651" s="1"/>
      <c r="W651" s="1"/>
      <c r="X651" s="1"/>
      <c r="Y651" s="1"/>
      <c r="Z651" s="1"/>
    </row>
    <row r="652" spans="1:26">
      <c r="A652" s="714"/>
      <c r="B652" s="714"/>
      <c r="C652" s="714"/>
      <c r="D652" s="753"/>
      <c r="E652" s="753"/>
      <c r="F652" s="714"/>
      <c r="G652" s="714"/>
      <c r="H652" s="110"/>
      <c r="I652" s="110"/>
      <c r="J652" s="424"/>
      <c r="K652" s="1"/>
      <c r="L652" s="1"/>
      <c r="M652" s="1"/>
      <c r="N652" s="1"/>
      <c r="O652" s="1"/>
      <c r="P652" s="1"/>
      <c r="Q652" s="1"/>
      <c r="R652" s="1"/>
      <c r="S652" s="1"/>
      <c r="T652" s="1"/>
      <c r="U652" s="1"/>
      <c r="V652" s="1"/>
      <c r="W652" s="1"/>
      <c r="X652" s="1"/>
      <c r="Y652" s="1"/>
      <c r="Z652" s="1"/>
    </row>
    <row r="653" spans="1:26">
      <c r="A653" s="714"/>
      <c r="B653" s="714"/>
      <c r="C653" s="714"/>
      <c r="D653" s="753"/>
      <c r="E653" s="753"/>
      <c r="F653" s="714"/>
      <c r="G653" s="714"/>
      <c r="H653" s="110"/>
      <c r="I653" s="110"/>
      <c r="J653" s="424"/>
      <c r="K653" s="1"/>
      <c r="L653" s="1"/>
      <c r="M653" s="1"/>
      <c r="N653" s="1"/>
      <c r="O653" s="1"/>
      <c r="P653" s="1"/>
      <c r="Q653" s="1"/>
      <c r="R653" s="1"/>
      <c r="S653" s="1"/>
      <c r="T653" s="1"/>
      <c r="U653" s="1"/>
      <c r="V653" s="1"/>
      <c r="W653" s="1"/>
      <c r="X653" s="1"/>
      <c r="Y653" s="1"/>
      <c r="Z653" s="1"/>
    </row>
    <row r="654" spans="1:26">
      <c r="A654" s="714"/>
      <c r="B654" s="714"/>
      <c r="C654" s="714"/>
      <c r="D654" s="753"/>
      <c r="E654" s="753"/>
      <c r="F654" s="714"/>
      <c r="G654" s="714"/>
      <c r="H654" s="110"/>
      <c r="I654" s="110"/>
      <c r="J654" s="424"/>
      <c r="K654" s="1"/>
      <c r="L654" s="1"/>
      <c r="M654" s="1"/>
      <c r="N654" s="1"/>
      <c r="O654" s="1"/>
      <c r="P654" s="1"/>
      <c r="Q654" s="1"/>
      <c r="R654" s="1"/>
      <c r="S654" s="1"/>
      <c r="T654" s="1"/>
      <c r="U654" s="1"/>
      <c r="V654" s="1"/>
      <c r="W654" s="1"/>
      <c r="X654" s="1"/>
      <c r="Y654" s="1"/>
      <c r="Z654" s="1"/>
    </row>
    <row r="655" spans="1:26">
      <c r="A655" s="714"/>
      <c r="B655" s="714"/>
      <c r="C655" s="714"/>
      <c r="D655" s="753"/>
      <c r="E655" s="753"/>
      <c r="F655" s="714"/>
      <c r="G655" s="714"/>
      <c r="H655" s="110"/>
      <c r="I655" s="110"/>
      <c r="J655" s="424"/>
      <c r="K655" s="1"/>
      <c r="L655" s="1"/>
      <c r="M655" s="1"/>
      <c r="N655" s="1"/>
      <c r="O655" s="1"/>
      <c r="P655" s="1"/>
      <c r="Q655" s="1"/>
      <c r="R655" s="1"/>
      <c r="S655" s="1"/>
      <c r="T655" s="1"/>
      <c r="U655" s="1"/>
      <c r="V655" s="1"/>
      <c r="W655" s="1"/>
      <c r="X655" s="1"/>
      <c r="Y655" s="1"/>
      <c r="Z655" s="1"/>
    </row>
    <row r="656" spans="1:26">
      <c r="A656" s="714"/>
      <c r="B656" s="714"/>
      <c r="C656" s="714"/>
      <c r="D656" s="753"/>
      <c r="E656" s="753"/>
      <c r="F656" s="714"/>
      <c r="G656" s="714"/>
      <c r="H656" s="110"/>
      <c r="I656" s="110"/>
      <c r="J656" s="424"/>
      <c r="K656" s="1"/>
      <c r="L656" s="1"/>
      <c r="M656" s="1"/>
      <c r="N656" s="1"/>
      <c r="O656" s="1"/>
      <c r="P656" s="1"/>
      <c r="Q656" s="1"/>
      <c r="R656" s="1"/>
      <c r="S656" s="1"/>
      <c r="T656" s="1"/>
      <c r="U656" s="1"/>
      <c r="V656" s="1"/>
      <c r="W656" s="1"/>
      <c r="X656" s="1"/>
      <c r="Y656" s="1"/>
      <c r="Z656" s="1"/>
    </row>
    <row r="657" spans="1:26">
      <c r="A657" s="714"/>
      <c r="B657" s="714"/>
      <c r="C657" s="714"/>
      <c r="D657" s="753"/>
      <c r="E657" s="753"/>
      <c r="F657" s="714"/>
      <c r="G657" s="714"/>
      <c r="H657" s="110"/>
      <c r="I657" s="110"/>
      <c r="J657" s="424"/>
      <c r="K657" s="1"/>
      <c r="L657" s="1"/>
      <c r="M657" s="1"/>
      <c r="N657" s="1"/>
      <c r="O657" s="1"/>
      <c r="P657" s="1"/>
      <c r="Q657" s="1"/>
      <c r="R657" s="1"/>
      <c r="S657" s="1"/>
      <c r="T657" s="1"/>
      <c r="U657" s="1"/>
      <c r="V657" s="1"/>
      <c r="W657" s="1"/>
      <c r="X657" s="1"/>
      <c r="Y657" s="1"/>
      <c r="Z657" s="1"/>
    </row>
    <row r="658" spans="1:26">
      <c r="A658" s="714"/>
      <c r="B658" s="714"/>
      <c r="C658" s="714"/>
      <c r="D658" s="753"/>
      <c r="E658" s="753"/>
      <c r="F658" s="714"/>
      <c r="G658" s="714"/>
      <c r="H658" s="110"/>
      <c r="I658" s="110"/>
      <c r="J658" s="424"/>
      <c r="K658" s="1"/>
      <c r="L658" s="1"/>
      <c r="M658" s="1"/>
      <c r="N658" s="1"/>
      <c r="O658" s="1"/>
      <c r="P658" s="1"/>
      <c r="Q658" s="1"/>
      <c r="R658" s="1"/>
      <c r="S658" s="1"/>
      <c r="T658" s="1"/>
      <c r="U658" s="1"/>
      <c r="V658" s="1"/>
      <c r="W658" s="1"/>
      <c r="X658" s="1"/>
      <c r="Y658" s="1"/>
      <c r="Z658" s="1"/>
    </row>
    <row r="659" spans="1:26">
      <c r="A659" s="714"/>
      <c r="B659" s="714"/>
      <c r="C659" s="714"/>
      <c r="D659" s="753"/>
      <c r="E659" s="753"/>
      <c r="F659" s="714"/>
      <c r="G659" s="714"/>
      <c r="H659" s="110"/>
      <c r="I659" s="110"/>
      <c r="J659" s="424"/>
      <c r="K659" s="1"/>
      <c r="L659" s="1"/>
      <c r="M659" s="1"/>
      <c r="N659" s="1"/>
      <c r="O659" s="1"/>
      <c r="P659" s="1"/>
      <c r="Q659" s="1"/>
      <c r="R659" s="1"/>
      <c r="S659" s="1"/>
      <c r="T659" s="1"/>
      <c r="U659" s="1"/>
      <c r="V659" s="1"/>
      <c r="W659" s="1"/>
      <c r="X659" s="1"/>
      <c r="Y659" s="1"/>
      <c r="Z659" s="1"/>
    </row>
    <row r="660" spans="1:26">
      <c r="A660" s="714"/>
      <c r="B660" s="714"/>
      <c r="C660" s="714"/>
      <c r="D660" s="753"/>
      <c r="E660" s="753"/>
      <c r="F660" s="714"/>
      <c r="G660" s="714"/>
      <c r="H660" s="110"/>
      <c r="I660" s="110"/>
      <c r="J660" s="424"/>
      <c r="K660" s="1"/>
      <c r="L660" s="1"/>
      <c r="M660" s="1"/>
      <c r="N660" s="1"/>
      <c r="O660" s="1"/>
      <c r="P660" s="1"/>
      <c r="Q660" s="1"/>
      <c r="R660" s="1"/>
      <c r="S660" s="1"/>
      <c r="T660" s="1"/>
      <c r="U660" s="1"/>
      <c r="V660" s="1"/>
      <c r="W660" s="1"/>
      <c r="X660" s="1"/>
      <c r="Y660" s="1"/>
      <c r="Z660" s="1"/>
    </row>
    <row r="661" spans="1:26">
      <c r="A661" s="714"/>
      <c r="B661" s="714"/>
      <c r="C661" s="714"/>
      <c r="D661" s="753"/>
      <c r="E661" s="753"/>
      <c r="F661" s="714"/>
      <c r="G661" s="714"/>
      <c r="H661" s="110"/>
      <c r="I661" s="110"/>
      <c r="J661" s="424"/>
      <c r="K661" s="1"/>
      <c r="L661" s="1"/>
      <c r="M661" s="1"/>
      <c r="N661" s="1"/>
      <c r="O661" s="1"/>
      <c r="P661" s="1"/>
      <c r="Q661" s="1"/>
      <c r="R661" s="1"/>
      <c r="S661" s="1"/>
      <c r="T661" s="1"/>
      <c r="U661" s="1"/>
      <c r="V661" s="1"/>
      <c r="W661" s="1"/>
      <c r="X661" s="1"/>
      <c r="Y661" s="1"/>
      <c r="Z661" s="1"/>
    </row>
    <row r="662" spans="1:26">
      <c r="A662" s="714"/>
      <c r="B662" s="714"/>
      <c r="C662" s="714"/>
      <c r="D662" s="753"/>
      <c r="E662" s="753"/>
      <c r="F662" s="714"/>
      <c r="G662" s="714"/>
      <c r="H662" s="110"/>
      <c r="I662" s="110"/>
      <c r="J662" s="424"/>
      <c r="K662" s="1"/>
      <c r="L662" s="1"/>
      <c r="M662" s="1"/>
      <c r="N662" s="1"/>
      <c r="O662" s="1"/>
      <c r="P662" s="1"/>
      <c r="Q662" s="1"/>
      <c r="R662" s="1"/>
      <c r="S662" s="1"/>
      <c r="T662" s="1"/>
      <c r="U662" s="1"/>
      <c r="V662" s="1"/>
      <c r="W662" s="1"/>
      <c r="X662" s="1"/>
      <c r="Y662" s="1"/>
      <c r="Z662" s="1"/>
    </row>
    <row r="663" spans="1:26">
      <c r="A663" s="714"/>
      <c r="B663" s="714"/>
      <c r="C663" s="714"/>
      <c r="D663" s="753"/>
      <c r="E663" s="753"/>
      <c r="F663" s="714"/>
      <c r="G663" s="714"/>
      <c r="H663" s="110"/>
      <c r="I663" s="110"/>
      <c r="J663" s="424"/>
      <c r="K663" s="1"/>
      <c r="L663" s="1"/>
      <c r="M663" s="1"/>
      <c r="N663" s="1"/>
      <c r="O663" s="1"/>
      <c r="P663" s="1"/>
      <c r="Q663" s="1"/>
      <c r="R663" s="1"/>
      <c r="S663" s="1"/>
      <c r="T663" s="1"/>
      <c r="U663" s="1"/>
      <c r="V663" s="1"/>
      <c r="W663" s="1"/>
      <c r="X663" s="1"/>
      <c r="Y663" s="1"/>
      <c r="Z663" s="1"/>
    </row>
    <row r="664" spans="1:26">
      <c r="A664" s="714"/>
      <c r="B664" s="714"/>
      <c r="C664" s="714"/>
      <c r="D664" s="753"/>
      <c r="E664" s="753"/>
      <c r="F664" s="714"/>
      <c r="G664" s="714"/>
      <c r="H664" s="110"/>
      <c r="I664" s="110"/>
      <c r="J664" s="424"/>
      <c r="K664" s="1"/>
      <c r="L664" s="1"/>
      <c r="M664" s="1"/>
      <c r="N664" s="1"/>
      <c r="O664" s="1"/>
      <c r="P664" s="1"/>
      <c r="Q664" s="1"/>
      <c r="R664" s="1"/>
      <c r="S664" s="1"/>
      <c r="T664" s="1"/>
      <c r="U664" s="1"/>
      <c r="V664" s="1"/>
      <c r="W664" s="1"/>
      <c r="X664" s="1"/>
      <c r="Y664" s="1"/>
      <c r="Z664" s="1"/>
    </row>
    <row r="665" spans="1:26">
      <c r="A665" s="714"/>
      <c r="B665" s="714"/>
      <c r="C665" s="714"/>
      <c r="D665" s="753"/>
      <c r="E665" s="753"/>
      <c r="F665" s="714"/>
      <c r="G665" s="714"/>
      <c r="H665" s="110"/>
      <c r="I665" s="110"/>
      <c r="J665" s="424"/>
      <c r="K665" s="1"/>
      <c r="L665" s="1"/>
      <c r="M665" s="1"/>
      <c r="N665" s="1"/>
      <c r="O665" s="1"/>
      <c r="P665" s="1"/>
      <c r="Q665" s="1"/>
      <c r="R665" s="1"/>
      <c r="S665" s="1"/>
      <c r="T665" s="1"/>
      <c r="U665" s="1"/>
      <c r="V665" s="1"/>
      <c r="W665" s="1"/>
      <c r="X665" s="1"/>
      <c r="Y665" s="1"/>
      <c r="Z665" s="1"/>
    </row>
    <row r="666" spans="1:26">
      <c r="A666" s="714"/>
      <c r="B666" s="714"/>
      <c r="C666" s="714"/>
      <c r="D666" s="753"/>
      <c r="E666" s="753"/>
      <c r="F666" s="714"/>
      <c r="G666" s="714"/>
      <c r="H666" s="110"/>
      <c r="I666" s="110"/>
      <c r="J666" s="424"/>
      <c r="K666" s="1"/>
      <c r="L666" s="1"/>
      <c r="M666" s="1"/>
      <c r="N666" s="1"/>
      <c r="O666" s="1"/>
      <c r="P666" s="1"/>
      <c r="Q666" s="1"/>
      <c r="R666" s="1"/>
      <c r="S666" s="1"/>
      <c r="T666" s="1"/>
      <c r="U666" s="1"/>
      <c r="V666" s="1"/>
      <c r="W666" s="1"/>
      <c r="X666" s="1"/>
      <c r="Y666" s="1"/>
      <c r="Z666" s="1"/>
    </row>
    <row r="667" spans="1:26">
      <c r="A667" s="714"/>
      <c r="B667" s="714"/>
      <c r="C667" s="714"/>
      <c r="D667" s="753"/>
      <c r="E667" s="753"/>
      <c r="F667" s="714"/>
      <c r="G667" s="714"/>
      <c r="H667" s="110"/>
      <c r="I667" s="110"/>
      <c r="J667" s="424"/>
      <c r="K667" s="1"/>
      <c r="L667" s="1"/>
      <c r="M667" s="1"/>
      <c r="N667" s="1"/>
      <c r="O667" s="1"/>
      <c r="P667" s="1"/>
      <c r="Q667" s="1"/>
      <c r="R667" s="1"/>
      <c r="S667" s="1"/>
      <c r="T667" s="1"/>
      <c r="U667" s="1"/>
      <c r="V667" s="1"/>
      <c r="W667" s="1"/>
      <c r="X667" s="1"/>
      <c r="Y667" s="1"/>
      <c r="Z667" s="1"/>
    </row>
    <row r="668" spans="1:26">
      <c r="A668" s="714"/>
      <c r="B668" s="714"/>
      <c r="C668" s="714"/>
      <c r="D668" s="753"/>
      <c r="E668" s="753"/>
      <c r="F668" s="714"/>
      <c r="G668" s="714"/>
      <c r="H668" s="110"/>
      <c r="I668" s="110"/>
      <c r="J668" s="424"/>
      <c r="K668" s="1"/>
      <c r="L668" s="1"/>
      <c r="M668" s="1"/>
      <c r="N668" s="1"/>
      <c r="O668" s="1"/>
      <c r="P668" s="1"/>
      <c r="Q668" s="1"/>
      <c r="R668" s="1"/>
      <c r="S668" s="1"/>
      <c r="T668" s="1"/>
      <c r="U668" s="1"/>
      <c r="V668" s="1"/>
      <c r="W668" s="1"/>
      <c r="X668" s="1"/>
      <c r="Y668" s="1"/>
      <c r="Z668" s="1"/>
    </row>
    <row r="669" spans="1:26">
      <c r="A669" s="714"/>
      <c r="B669" s="714"/>
      <c r="C669" s="714"/>
      <c r="D669" s="753"/>
      <c r="E669" s="753"/>
      <c r="F669" s="714"/>
      <c r="G669" s="714"/>
      <c r="H669" s="110"/>
      <c r="I669" s="110"/>
      <c r="J669" s="424"/>
      <c r="K669" s="1"/>
      <c r="L669" s="1"/>
      <c r="M669" s="1"/>
      <c r="N669" s="1"/>
      <c r="O669" s="1"/>
      <c r="P669" s="1"/>
      <c r="Q669" s="1"/>
      <c r="R669" s="1"/>
      <c r="S669" s="1"/>
      <c r="T669" s="1"/>
      <c r="U669" s="1"/>
      <c r="V669" s="1"/>
      <c r="W669" s="1"/>
      <c r="X669" s="1"/>
      <c r="Y669" s="1"/>
      <c r="Z669" s="1"/>
    </row>
    <row r="670" spans="1:26">
      <c r="A670" s="714"/>
      <c r="B670" s="714"/>
      <c r="C670" s="714"/>
      <c r="D670" s="753"/>
      <c r="E670" s="753"/>
      <c r="F670" s="714"/>
      <c r="G670" s="714"/>
      <c r="H670" s="110"/>
      <c r="I670" s="110"/>
      <c r="J670" s="424"/>
      <c r="K670" s="1"/>
      <c r="L670" s="1"/>
      <c r="M670" s="1"/>
      <c r="N670" s="1"/>
      <c r="O670" s="1"/>
      <c r="P670" s="1"/>
      <c r="Q670" s="1"/>
      <c r="R670" s="1"/>
      <c r="S670" s="1"/>
      <c r="T670" s="1"/>
      <c r="U670" s="1"/>
      <c r="V670" s="1"/>
      <c r="W670" s="1"/>
      <c r="X670" s="1"/>
      <c r="Y670" s="1"/>
      <c r="Z670" s="1"/>
    </row>
    <row r="671" spans="1:26">
      <c r="A671" s="714"/>
      <c r="B671" s="714"/>
      <c r="C671" s="714"/>
      <c r="D671" s="753"/>
      <c r="E671" s="753"/>
      <c r="F671" s="714"/>
      <c r="G671" s="714"/>
      <c r="H671" s="110"/>
      <c r="I671" s="110"/>
      <c r="J671" s="424"/>
      <c r="K671" s="1"/>
      <c r="L671" s="1"/>
      <c r="M671" s="1"/>
      <c r="N671" s="1"/>
      <c r="O671" s="1"/>
      <c r="P671" s="1"/>
      <c r="Q671" s="1"/>
      <c r="R671" s="1"/>
      <c r="S671" s="1"/>
      <c r="T671" s="1"/>
      <c r="U671" s="1"/>
      <c r="V671" s="1"/>
      <c r="W671" s="1"/>
      <c r="X671" s="1"/>
      <c r="Y671" s="1"/>
      <c r="Z671" s="1"/>
    </row>
    <row r="672" spans="1:26">
      <c r="A672" s="714"/>
      <c r="B672" s="714"/>
      <c r="C672" s="714"/>
      <c r="D672" s="753"/>
      <c r="E672" s="753"/>
      <c r="F672" s="714"/>
      <c r="G672" s="714"/>
      <c r="H672" s="110"/>
      <c r="I672" s="110"/>
      <c r="J672" s="424"/>
      <c r="K672" s="1"/>
      <c r="L672" s="1"/>
      <c r="M672" s="1"/>
      <c r="N672" s="1"/>
      <c r="O672" s="1"/>
      <c r="P672" s="1"/>
      <c r="Q672" s="1"/>
      <c r="R672" s="1"/>
      <c r="S672" s="1"/>
      <c r="T672" s="1"/>
      <c r="U672" s="1"/>
      <c r="V672" s="1"/>
      <c r="W672" s="1"/>
      <c r="X672" s="1"/>
      <c r="Y672" s="1"/>
      <c r="Z672" s="1"/>
    </row>
    <row r="673" spans="1:26">
      <c r="A673" s="714"/>
      <c r="B673" s="714"/>
      <c r="C673" s="714"/>
      <c r="D673" s="753"/>
      <c r="E673" s="753"/>
      <c r="F673" s="714"/>
      <c r="G673" s="714"/>
      <c r="H673" s="110"/>
      <c r="I673" s="110"/>
      <c r="J673" s="424"/>
      <c r="K673" s="1"/>
      <c r="L673" s="1"/>
      <c r="M673" s="1"/>
      <c r="N673" s="1"/>
      <c r="O673" s="1"/>
      <c r="P673" s="1"/>
      <c r="Q673" s="1"/>
      <c r="R673" s="1"/>
      <c r="S673" s="1"/>
      <c r="T673" s="1"/>
      <c r="U673" s="1"/>
      <c r="V673" s="1"/>
      <c r="W673" s="1"/>
      <c r="X673" s="1"/>
      <c r="Y673" s="1"/>
      <c r="Z673" s="1"/>
    </row>
    <row r="674" spans="1:26">
      <c r="A674" s="714"/>
      <c r="B674" s="714"/>
      <c r="C674" s="714"/>
      <c r="D674" s="753"/>
      <c r="E674" s="753"/>
      <c r="F674" s="714"/>
      <c r="G674" s="714"/>
      <c r="H674" s="110"/>
      <c r="I674" s="110"/>
      <c r="J674" s="424"/>
      <c r="K674" s="1"/>
      <c r="L674" s="1"/>
      <c r="M674" s="1"/>
      <c r="N674" s="1"/>
      <c r="O674" s="1"/>
      <c r="P674" s="1"/>
      <c r="Q674" s="1"/>
      <c r="R674" s="1"/>
      <c r="S674" s="1"/>
      <c r="T674" s="1"/>
      <c r="U674" s="1"/>
      <c r="V674" s="1"/>
      <c r="W674" s="1"/>
      <c r="X674" s="1"/>
      <c r="Y674" s="1"/>
      <c r="Z674" s="1"/>
    </row>
    <row r="675" spans="1:26">
      <c r="A675" s="714"/>
      <c r="B675" s="714"/>
      <c r="C675" s="714"/>
      <c r="D675" s="753"/>
      <c r="E675" s="753"/>
      <c r="F675" s="714"/>
      <c r="G675" s="714"/>
      <c r="H675" s="110"/>
      <c r="I675" s="110"/>
      <c r="J675" s="424"/>
      <c r="K675" s="1"/>
      <c r="L675" s="1"/>
      <c r="M675" s="1"/>
      <c r="N675" s="1"/>
      <c r="O675" s="1"/>
      <c r="P675" s="1"/>
      <c r="Q675" s="1"/>
      <c r="R675" s="1"/>
      <c r="S675" s="1"/>
      <c r="T675" s="1"/>
      <c r="U675" s="1"/>
      <c r="V675" s="1"/>
      <c r="W675" s="1"/>
      <c r="X675" s="1"/>
      <c r="Y675" s="1"/>
      <c r="Z675" s="1"/>
    </row>
    <row r="676" spans="1:26">
      <c r="A676" s="714"/>
      <c r="B676" s="714"/>
      <c r="C676" s="714"/>
      <c r="D676" s="753"/>
      <c r="E676" s="753"/>
      <c r="F676" s="714"/>
      <c r="G676" s="714"/>
      <c r="H676" s="110"/>
      <c r="I676" s="110"/>
      <c r="J676" s="424"/>
      <c r="K676" s="1"/>
      <c r="L676" s="1"/>
      <c r="M676" s="1"/>
      <c r="N676" s="1"/>
      <c r="O676" s="1"/>
      <c r="P676" s="1"/>
      <c r="Q676" s="1"/>
      <c r="R676" s="1"/>
      <c r="S676" s="1"/>
      <c r="T676" s="1"/>
      <c r="U676" s="1"/>
      <c r="V676" s="1"/>
      <c r="W676" s="1"/>
      <c r="X676" s="1"/>
      <c r="Y676" s="1"/>
      <c r="Z676" s="1"/>
    </row>
    <row r="677" spans="1:26">
      <c r="A677" s="714"/>
      <c r="B677" s="714"/>
      <c r="C677" s="714"/>
      <c r="D677" s="753"/>
      <c r="E677" s="753"/>
      <c r="F677" s="714"/>
      <c r="G677" s="714"/>
      <c r="H677" s="110"/>
      <c r="I677" s="110"/>
      <c r="J677" s="424"/>
      <c r="K677" s="1"/>
      <c r="L677" s="1"/>
      <c r="M677" s="1"/>
      <c r="N677" s="1"/>
      <c r="O677" s="1"/>
      <c r="P677" s="1"/>
      <c r="Q677" s="1"/>
      <c r="R677" s="1"/>
      <c r="S677" s="1"/>
      <c r="T677" s="1"/>
      <c r="U677" s="1"/>
      <c r="V677" s="1"/>
      <c r="W677" s="1"/>
      <c r="X677" s="1"/>
      <c r="Y677" s="1"/>
      <c r="Z677" s="1"/>
    </row>
    <row r="678" spans="1:26">
      <c r="A678" s="714"/>
      <c r="B678" s="714"/>
      <c r="C678" s="714"/>
      <c r="D678" s="753"/>
      <c r="E678" s="753"/>
      <c r="F678" s="714"/>
      <c r="G678" s="714"/>
      <c r="H678" s="110"/>
      <c r="I678" s="110"/>
      <c r="J678" s="424"/>
      <c r="K678" s="1"/>
      <c r="L678" s="1"/>
      <c r="M678" s="1"/>
      <c r="N678" s="1"/>
      <c r="O678" s="1"/>
      <c r="P678" s="1"/>
      <c r="Q678" s="1"/>
      <c r="R678" s="1"/>
      <c r="S678" s="1"/>
      <c r="T678" s="1"/>
      <c r="U678" s="1"/>
      <c r="V678" s="1"/>
      <c r="W678" s="1"/>
      <c r="X678" s="1"/>
      <c r="Y678" s="1"/>
      <c r="Z678" s="1"/>
    </row>
    <row r="679" spans="1:26">
      <c r="A679" s="714"/>
      <c r="B679" s="714"/>
      <c r="C679" s="714"/>
      <c r="D679" s="753"/>
      <c r="E679" s="753"/>
      <c r="F679" s="714"/>
      <c r="G679" s="714"/>
      <c r="H679" s="110"/>
      <c r="I679" s="110"/>
      <c r="J679" s="424"/>
      <c r="K679" s="1"/>
      <c r="L679" s="1"/>
      <c r="M679" s="1"/>
      <c r="N679" s="1"/>
      <c r="O679" s="1"/>
      <c r="P679" s="1"/>
      <c r="Q679" s="1"/>
      <c r="R679" s="1"/>
      <c r="S679" s="1"/>
      <c r="T679" s="1"/>
      <c r="U679" s="1"/>
      <c r="V679" s="1"/>
      <c r="W679" s="1"/>
      <c r="X679" s="1"/>
      <c r="Y679" s="1"/>
      <c r="Z679" s="1"/>
    </row>
    <row r="680" spans="1:26">
      <c r="A680" s="714"/>
      <c r="B680" s="714"/>
      <c r="C680" s="714"/>
      <c r="D680" s="753"/>
      <c r="E680" s="753"/>
      <c r="F680" s="714"/>
      <c r="G680" s="714"/>
      <c r="H680" s="110"/>
      <c r="I680" s="110"/>
      <c r="J680" s="424"/>
      <c r="K680" s="1"/>
      <c r="L680" s="1"/>
      <c r="M680" s="1"/>
      <c r="N680" s="1"/>
      <c r="O680" s="1"/>
      <c r="P680" s="1"/>
      <c r="Q680" s="1"/>
      <c r="R680" s="1"/>
      <c r="S680" s="1"/>
      <c r="T680" s="1"/>
      <c r="U680" s="1"/>
      <c r="V680" s="1"/>
      <c r="W680" s="1"/>
      <c r="X680" s="1"/>
      <c r="Y680" s="1"/>
      <c r="Z680" s="1"/>
    </row>
    <row r="681" spans="1:26">
      <c r="A681" s="714"/>
      <c r="B681" s="714"/>
      <c r="C681" s="714"/>
      <c r="D681" s="753"/>
      <c r="E681" s="753"/>
      <c r="F681" s="714"/>
      <c r="G681" s="714"/>
      <c r="H681" s="110"/>
      <c r="I681" s="110"/>
      <c r="J681" s="424"/>
      <c r="K681" s="1"/>
      <c r="L681" s="1"/>
      <c r="M681" s="1"/>
      <c r="N681" s="1"/>
      <c r="O681" s="1"/>
      <c r="P681" s="1"/>
      <c r="Q681" s="1"/>
      <c r="R681" s="1"/>
      <c r="S681" s="1"/>
      <c r="T681" s="1"/>
      <c r="U681" s="1"/>
      <c r="V681" s="1"/>
      <c r="W681" s="1"/>
      <c r="X681" s="1"/>
      <c r="Y681" s="1"/>
      <c r="Z681" s="1"/>
    </row>
    <row r="682" spans="1:26">
      <c r="A682" s="714"/>
      <c r="B682" s="714"/>
      <c r="C682" s="714"/>
      <c r="D682" s="753"/>
      <c r="E682" s="753"/>
      <c r="F682" s="714"/>
      <c r="G682" s="714"/>
      <c r="H682" s="110"/>
      <c r="I682" s="110"/>
      <c r="J682" s="424"/>
      <c r="K682" s="1"/>
      <c r="L682" s="1"/>
      <c r="M682" s="1"/>
      <c r="N682" s="1"/>
      <c r="O682" s="1"/>
      <c r="P682" s="1"/>
      <c r="Q682" s="1"/>
      <c r="R682" s="1"/>
      <c r="S682" s="1"/>
      <c r="T682" s="1"/>
      <c r="U682" s="1"/>
      <c r="V682" s="1"/>
      <c r="W682" s="1"/>
      <c r="X682" s="1"/>
      <c r="Y682" s="1"/>
      <c r="Z682" s="1"/>
    </row>
    <row r="683" spans="1:26">
      <c r="A683" s="714"/>
      <c r="B683" s="714"/>
      <c r="C683" s="714"/>
      <c r="D683" s="753"/>
      <c r="E683" s="753"/>
      <c r="F683" s="714"/>
      <c r="G683" s="714"/>
      <c r="H683" s="110"/>
      <c r="I683" s="110"/>
      <c r="J683" s="424"/>
      <c r="K683" s="1"/>
      <c r="L683" s="1"/>
      <c r="M683" s="1"/>
      <c r="N683" s="1"/>
      <c r="O683" s="1"/>
      <c r="P683" s="1"/>
      <c r="Q683" s="1"/>
      <c r="R683" s="1"/>
      <c r="S683" s="1"/>
      <c r="T683" s="1"/>
      <c r="U683" s="1"/>
      <c r="V683" s="1"/>
      <c r="W683" s="1"/>
      <c r="X683" s="1"/>
      <c r="Y683" s="1"/>
      <c r="Z683" s="1"/>
    </row>
    <row r="684" spans="1:26">
      <c r="A684" s="714"/>
      <c r="B684" s="714"/>
      <c r="C684" s="714"/>
      <c r="D684" s="753"/>
      <c r="E684" s="753"/>
      <c r="F684" s="714"/>
      <c r="G684" s="714"/>
      <c r="H684" s="110"/>
      <c r="I684" s="110"/>
      <c r="J684" s="424"/>
      <c r="K684" s="1"/>
      <c r="L684" s="1"/>
      <c r="M684" s="1"/>
      <c r="N684" s="1"/>
      <c r="O684" s="1"/>
      <c r="P684" s="1"/>
      <c r="Q684" s="1"/>
      <c r="R684" s="1"/>
      <c r="S684" s="1"/>
      <c r="T684" s="1"/>
      <c r="U684" s="1"/>
      <c r="V684" s="1"/>
      <c r="W684" s="1"/>
      <c r="X684" s="1"/>
      <c r="Y684" s="1"/>
      <c r="Z684" s="1"/>
    </row>
    <row r="685" spans="1:26">
      <c r="A685" s="714"/>
      <c r="B685" s="714"/>
      <c r="C685" s="714"/>
      <c r="D685" s="753"/>
      <c r="E685" s="753"/>
      <c r="F685" s="714"/>
      <c r="G685" s="714"/>
      <c r="H685" s="110"/>
      <c r="I685" s="110"/>
      <c r="J685" s="424"/>
      <c r="K685" s="1"/>
      <c r="L685" s="1"/>
      <c r="M685" s="1"/>
      <c r="N685" s="1"/>
      <c r="O685" s="1"/>
      <c r="P685" s="1"/>
      <c r="Q685" s="1"/>
      <c r="R685" s="1"/>
      <c r="S685" s="1"/>
      <c r="T685" s="1"/>
      <c r="U685" s="1"/>
      <c r="V685" s="1"/>
      <c r="W685" s="1"/>
      <c r="X685" s="1"/>
      <c r="Y685" s="1"/>
      <c r="Z685" s="1"/>
    </row>
    <row r="686" spans="1:26">
      <c r="A686" s="714"/>
      <c r="B686" s="714"/>
      <c r="C686" s="714"/>
      <c r="D686" s="753"/>
      <c r="E686" s="753"/>
      <c r="F686" s="714"/>
      <c r="G686" s="714"/>
      <c r="H686" s="110"/>
      <c r="I686" s="110"/>
      <c r="J686" s="424"/>
      <c r="K686" s="1"/>
      <c r="L686" s="1"/>
      <c r="M686" s="1"/>
      <c r="N686" s="1"/>
      <c r="O686" s="1"/>
      <c r="P686" s="1"/>
      <c r="Q686" s="1"/>
      <c r="R686" s="1"/>
      <c r="S686" s="1"/>
      <c r="T686" s="1"/>
      <c r="U686" s="1"/>
      <c r="V686" s="1"/>
      <c r="W686" s="1"/>
      <c r="X686" s="1"/>
      <c r="Y686" s="1"/>
      <c r="Z686" s="1"/>
    </row>
    <row r="687" spans="1:26">
      <c r="A687" s="714"/>
      <c r="B687" s="714"/>
      <c r="C687" s="714"/>
      <c r="D687" s="753"/>
      <c r="E687" s="753"/>
      <c r="F687" s="714"/>
      <c r="G687" s="714"/>
      <c r="H687" s="110"/>
      <c r="I687" s="110"/>
      <c r="J687" s="424"/>
      <c r="K687" s="1"/>
      <c r="L687" s="1"/>
      <c r="M687" s="1"/>
      <c r="N687" s="1"/>
      <c r="O687" s="1"/>
      <c r="P687" s="1"/>
      <c r="Q687" s="1"/>
      <c r="R687" s="1"/>
      <c r="S687" s="1"/>
      <c r="T687" s="1"/>
      <c r="U687" s="1"/>
      <c r="V687" s="1"/>
      <c r="W687" s="1"/>
      <c r="X687" s="1"/>
      <c r="Y687" s="1"/>
      <c r="Z687" s="1"/>
    </row>
    <row r="688" spans="1:26">
      <c r="A688" s="714"/>
      <c r="B688" s="714"/>
      <c r="C688" s="714"/>
      <c r="D688" s="753"/>
      <c r="E688" s="753"/>
      <c r="F688" s="714"/>
      <c r="G688" s="714"/>
      <c r="H688" s="110"/>
      <c r="I688" s="110"/>
      <c r="J688" s="424"/>
      <c r="K688" s="1"/>
      <c r="L688" s="1"/>
      <c r="M688" s="1"/>
      <c r="N688" s="1"/>
      <c r="O688" s="1"/>
      <c r="P688" s="1"/>
      <c r="Q688" s="1"/>
      <c r="R688" s="1"/>
      <c r="S688" s="1"/>
      <c r="T688" s="1"/>
      <c r="U688" s="1"/>
      <c r="V688" s="1"/>
      <c r="W688" s="1"/>
      <c r="X688" s="1"/>
      <c r="Y688" s="1"/>
      <c r="Z688" s="1"/>
    </row>
    <row r="689" spans="1:26">
      <c r="A689" s="714"/>
      <c r="B689" s="714"/>
      <c r="C689" s="714"/>
      <c r="D689" s="753"/>
      <c r="E689" s="753"/>
      <c r="F689" s="714"/>
      <c r="G689" s="714"/>
      <c r="H689" s="110"/>
      <c r="I689" s="110"/>
      <c r="J689" s="424"/>
      <c r="K689" s="1"/>
      <c r="L689" s="1"/>
      <c r="M689" s="1"/>
      <c r="N689" s="1"/>
      <c r="O689" s="1"/>
      <c r="P689" s="1"/>
      <c r="Q689" s="1"/>
      <c r="R689" s="1"/>
      <c r="S689" s="1"/>
      <c r="T689" s="1"/>
      <c r="U689" s="1"/>
      <c r="V689" s="1"/>
      <c r="W689" s="1"/>
      <c r="X689" s="1"/>
      <c r="Y689" s="1"/>
      <c r="Z689" s="1"/>
    </row>
    <row r="690" spans="1:26">
      <c r="A690" s="714"/>
      <c r="B690" s="714"/>
      <c r="C690" s="714"/>
      <c r="D690" s="753"/>
      <c r="E690" s="753"/>
      <c r="F690" s="714"/>
      <c r="G690" s="714"/>
      <c r="H690" s="110"/>
      <c r="I690" s="110"/>
      <c r="J690" s="424"/>
      <c r="K690" s="1"/>
      <c r="L690" s="1"/>
      <c r="M690" s="1"/>
      <c r="N690" s="1"/>
      <c r="O690" s="1"/>
      <c r="P690" s="1"/>
      <c r="Q690" s="1"/>
      <c r="R690" s="1"/>
      <c r="S690" s="1"/>
      <c r="T690" s="1"/>
      <c r="U690" s="1"/>
      <c r="V690" s="1"/>
      <c r="W690" s="1"/>
      <c r="X690" s="1"/>
      <c r="Y690" s="1"/>
      <c r="Z690" s="1"/>
    </row>
    <row r="691" spans="1:26">
      <c r="A691" s="714"/>
      <c r="B691" s="714"/>
      <c r="C691" s="714"/>
      <c r="D691" s="753"/>
      <c r="E691" s="753"/>
      <c r="F691" s="714"/>
      <c r="G691" s="714"/>
      <c r="H691" s="110"/>
      <c r="I691" s="110"/>
      <c r="J691" s="424"/>
      <c r="K691" s="1"/>
      <c r="L691" s="1"/>
      <c r="M691" s="1"/>
      <c r="N691" s="1"/>
      <c r="O691" s="1"/>
      <c r="P691" s="1"/>
      <c r="Q691" s="1"/>
      <c r="R691" s="1"/>
      <c r="S691" s="1"/>
      <c r="T691" s="1"/>
      <c r="U691" s="1"/>
      <c r="V691" s="1"/>
      <c r="W691" s="1"/>
      <c r="X691" s="1"/>
      <c r="Y691" s="1"/>
      <c r="Z691" s="1"/>
    </row>
    <row r="692" spans="1:26">
      <c r="A692" s="714"/>
      <c r="B692" s="714"/>
      <c r="C692" s="714"/>
      <c r="D692" s="753"/>
      <c r="E692" s="753"/>
      <c r="F692" s="714"/>
      <c r="G692" s="714"/>
      <c r="H692" s="110"/>
      <c r="I692" s="110"/>
      <c r="J692" s="424"/>
      <c r="K692" s="1"/>
      <c r="L692" s="1"/>
      <c r="M692" s="1"/>
      <c r="N692" s="1"/>
      <c r="O692" s="1"/>
      <c r="P692" s="1"/>
      <c r="Q692" s="1"/>
      <c r="R692" s="1"/>
      <c r="S692" s="1"/>
      <c r="T692" s="1"/>
      <c r="U692" s="1"/>
      <c r="V692" s="1"/>
      <c r="W692" s="1"/>
      <c r="X692" s="1"/>
      <c r="Y692" s="1"/>
      <c r="Z692" s="1"/>
    </row>
    <row r="693" spans="1:26">
      <c r="A693" s="714"/>
      <c r="B693" s="714"/>
      <c r="C693" s="714"/>
      <c r="D693" s="753"/>
      <c r="E693" s="753"/>
      <c r="F693" s="714"/>
      <c r="G693" s="714"/>
      <c r="H693" s="110"/>
      <c r="I693" s="110"/>
      <c r="J693" s="424"/>
      <c r="K693" s="1"/>
      <c r="L693" s="1"/>
      <c r="M693" s="1"/>
      <c r="N693" s="1"/>
      <c r="O693" s="1"/>
      <c r="P693" s="1"/>
      <c r="Q693" s="1"/>
      <c r="R693" s="1"/>
      <c r="S693" s="1"/>
      <c r="T693" s="1"/>
      <c r="U693" s="1"/>
      <c r="V693" s="1"/>
      <c r="W693" s="1"/>
      <c r="X693" s="1"/>
      <c r="Y693" s="1"/>
      <c r="Z693" s="1"/>
    </row>
    <row r="694" spans="1:26">
      <c r="A694" s="714"/>
      <c r="B694" s="714"/>
      <c r="C694" s="714"/>
      <c r="D694" s="753"/>
      <c r="E694" s="753"/>
      <c r="F694" s="714"/>
      <c r="G694" s="714"/>
      <c r="H694" s="110"/>
      <c r="I694" s="110"/>
      <c r="J694" s="424"/>
      <c r="K694" s="1"/>
      <c r="L694" s="1"/>
      <c r="M694" s="1"/>
      <c r="N694" s="1"/>
      <c r="O694" s="1"/>
      <c r="P694" s="1"/>
      <c r="Q694" s="1"/>
      <c r="R694" s="1"/>
      <c r="S694" s="1"/>
      <c r="T694" s="1"/>
      <c r="U694" s="1"/>
      <c r="V694" s="1"/>
      <c r="W694" s="1"/>
      <c r="X694" s="1"/>
      <c r="Y694" s="1"/>
      <c r="Z694" s="1"/>
    </row>
    <row r="695" spans="1:26">
      <c r="A695" s="714"/>
      <c r="B695" s="714"/>
      <c r="C695" s="714"/>
      <c r="D695" s="753"/>
      <c r="E695" s="753"/>
      <c r="F695" s="714"/>
      <c r="G695" s="714"/>
      <c r="H695" s="110"/>
      <c r="I695" s="110"/>
      <c r="J695" s="424"/>
      <c r="K695" s="1"/>
      <c r="L695" s="1"/>
      <c r="M695" s="1"/>
      <c r="N695" s="1"/>
      <c r="O695" s="1"/>
      <c r="P695" s="1"/>
      <c r="Q695" s="1"/>
      <c r="R695" s="1"/>
      <c r="S695" s="1"/>
      <c r="T695" s="1"/>
      <c r="U695" s="1"/>
      <c r="V695" s="1"/>
      <c r="W695" s="1"/>
      <c r="X695" s="1"/>
      <c r="Y695" s="1"/>
      <c r="Z695" s="1"/>
    </row>
    <row r="696" spans="1:26">
      <c r="A696" s="1"/>
      <c r="B696" s="1"/>
      <c r="C696" s="1"/>
      <c r="D696" s="429"/>
      <c r="E696" s="699"/>
      <c r="F696" s="1"/>
      <c r="G696" s="1"/>
      <c r="H696" s="110"/>
      <c r="I696" s="110"/>
      <c r="J696" s="424"/>
      <c r="K696" s="1"/>
      <c r="L696" s="1"/>
      <c r="M696" s="1"/>
      <c r="N696" s="1"/>
      <c r="O696" s="1"/>
      <c r="P696" s="1"/>
      <c r="Q696" s="1"/>
      <c r="R696" s="1"/>
      <c r="S696" s="1"/>
      <c r="T696" s="1"/>
      <c r="U696" s="1"/>
      <c r="V696" s="1"/>
      <c r="W696" s="1"/>
      <c r="X696" s="1"/>
      <c r="Y696" s="1"/>
      <c r="Z696" s="1"/>
    </row>
    <row r="697" spans="1:26">
      <c r="A697" s="1"/>
      <c r="B697" s="1"/>
      <c r="C697" s="1"/>
      <c r="D697" s="429"/>
      <c r="E697" s="699"/>
      <c r="F697" s="1"/>
      <c r="G697" s="1"/>
      <c r="H697" s="110"/>
      <c r="I697" s="110"/>
      <c r="J697" s="424"/>
      <c r="K697" s="1"/>
      <c r="L697" s="1"/>
      <c r="M697" s="1"/>
      <c r="N697" s="1"/>
      <c r="O697" s="1"/>
      <c r="P697" s="1"/>
      <c r="Q697" s="1"/>
      <c r="R697" s="1"/>
      <c r="S697" s="1"/>
      <c r="T697" s="1"/>
      <c r="U697" s="1"/>
      <c r="V697" s="1"/>
      <c r="W697" s="1"/>
      <c r="X697" s="1"/>
      <c r="Y697" s="1"/>
      <c r="Z697" s="1"/>
    </row>
    <row r="698" spans="1:26">
      <c r="A698" s="1"/>
      <c r="B698" s="1"/>
      <c r="C698" s="1"/>
      <c r="D698" s="429"/>
      <c r="E698" s="699"/>
      <c r="F698" s="1"/>
      <c r="G698" s="1"/>
      <c r="H698" s="110"/>
      <c r="I698" s="110"/>
      <c r="J698" s="424"/>
      <c r="K698" s="1"/>
      <c r="L698" s="1"/>
      <c r="M698" s="1"/>
      <c r="N698" s="1"/>
      <c r="O698" s="1"/>
      <c r="P698" s="1"/>
      <c r="Q698" s="1"/>
      <c r="R698" s="1"/>
      <c r="S698" s="1"/>
      <c r="T698" s="1"/>
      <c r="U698" s="1"/>
      <c r="V698" s="1"/>
      <c r="W698" s="1"/>
      <c r="X698" s="1"/>
      <c r="Y698" s="1"/>
      <c r="Z698" s="1"/>
    </row>
    <row r="699" spans="1:26">
      <c r="A699" s="1"/>
      <c r="B699" s="1"/>
      <c r="C699" s="1"/>
      <c r="D699" s="429"/>
      <c r="E699" s="699"/>
      <c r="F699" s="1"/>
      <c r="G699" s="1"/>
      <c r="H699" s="110"/>
      <c r="I699" s="110"/>
      <c r="J699" s="424"/>
      <c r="K699" s="1"/>
      <c r="L699" s="1"/>
      <c r="M699" s="1"/>
      <c r="N699" s="1"/>
      <c r="O699" s="1"/>
      <c r="P699" s="1"/>
      <c r="Q699" s="1"/>
      <c r="R699" s="1"/>
      <c r="S699" s="1"/>
      <c r="T699" s="1"/>
      <c r="U699" s="1"/>
      <c r="V699" s="1"/>
      <c r="W699" s="1"/>
      <c r="X699" s="1"/>
      <c r="Y699" s="1"/>
      <c r="Z699" s="1"/>
    </row>
    <row r="700" spans="1:26">
      <c r="A700" s="1"/>
      <c r="B700" s="1"/>
      <c r="C700" s="1"/>
      <c r="D700" s="429"/>
      <c r="E700" s="699"/>
      <c r="F700" s="1"/>
      <c r="G700" s="1"/>
      <c r="H700" s="110"/>
      <c r="I700" s="110"/>
      <c r="J700" s="424"/>
      <c r="K700" s="1"/>
      <c r="L700" s="1"/>
      <c r="M700" s="1"/>
      <c r="N700" s="1"/>
      <c r="O700" s="1"/>
      <c r="P700" s="1"/>
      <c r="Q700" s="1"/>
      <c r="R700" s="1"/>
      <c r="S700" s="1"/>
      <c r="T700" s="1"/>
      <c r="U700" s="1"/>
      <c r="V700" s="1"/>
      <c r="W700" s="1"/>
      <c r="X700" s="1"/>
      <c r="Y700" s="1"/>
      <c r="Z700" s="1"/>
    </row>
    <row r="701" spans="1:26">
      <c r="A701" s="1"/>
      <c r="B701" s="1"/>
      <c r="C701" s="1"/>
      <c r="D701" s="429"/>
      <c r="E701" s="699"/>
      <c r="F701" s="1"/>
      <c r="G701" s="1"/>
      <c r="H701" s="110"/>
      <c r="I701" s="110"/>
      <c r="J701" s="424"/>
      <c r="K701" s="1"/>
      <c r="L701" s="1"/>
      <c r="M701" s="1"/>
      <c r="N701" s="1"/>
      <c r="O701" s="1"/>
      <c r="P701" s="1"/>
      <c r="Q701" s="1"/>
      <c r="R701" s="1"/>
      <c r="S701" s="1"/>
      <c r="T701" s="1"/>
      <c r="U701" s="1"/>
      <c r="V701" s="1"/>
      <c r="W701" s="1"/>
      <c r="X701" s="1"/>
      <c r="Y701" s="1"/>
      <c r="Z701" s="1"/>
    </row>
    <row r="702" spans="1:26">
      <c r="A702" s="1"/>
      <c r="B702" s="1"/>
      <c r="C702" s="1"/>
      <c r="D702" s="429"/>
      <c r="E702" s="699"/>
      <c r="F702" s="1"/>
      <c r="G702" s="1"/>
      <c r="H702" s="110"/>
      <c r="I702" s="110"/>
      <c r="J702" s="424"/>
      <c r="K702" s="1"/>
      <c r="L702" s="1"/>
      <c r="M702" s="1"/>
      <c r="N702" s="1"/>
      <c r="O702" s="1"/>
      <c r="P702" s="1"/>
      <c r="Q702" s="1"/>
      <c r="R702" s="1"/>
      <c r="S702" s="1"/>
      <c r="T702" s="1"/>
      <c r="U702" s="1"/>
      <c r="V702" s="1"/>
      <c r="W702" s="1"/>
      <c r="X702" s="1"/>
      <c r="Y702" s="1"/>
      <c r="Z702" s="1"/>
    </row>
    <row r="703" spans="1:26">
      <c r="A703" s="1"/>
      <c r="B703" s="1"/>
      <c r="C703" s="1"/>
      <c r="D703" s="429"/>
      <c r="E703" s="699"/>
      <c r="F703" s="1"/>
      <c r="G703" s="1"/>
      <c r="H703" s="110"/>
      <c r="I703" s="110"/>
      <c r="J703" s="424"/>
      <c r="K703" s="1"/>
      <c r="L703" s="1"/>
      <c r="M703" s="1"/>
      <c r="N703" s="1"/>
      <c r="O703" s="1"/>
      <c r="P703" s="1"/>
      <c r="Q703" s="1"/>
      <c r="R703" s="1"/>
      <c r="S703" s="1"/>
      <c r="T703" s="1"/>
      <c r="U703" s="1"/>
      <c r="V703" s="1"/>
      <c r="W703" s="1"/>
      <c r="X703" s="1"/>
      <c r="Y703" s="1"/>
      <c r="Z703" s="1"/>
    </row>
    <row r="704" spans="1:26">
      <c r="A704" s="1"/>
      <c r="B704" s="1"/>
      <c r="C704" s="1"/>
      <c r="D704" s="429"/>
      <c r="E704" s="699"/>
      <c r="F704" s="1"/>
      <c r="G704" s="1"/>
      <c r="H704" s="110"/>
      <c r="I704" s="110"/>
      <c r="J704" s="424"/>
      <c r="K704" s="1"/>
      <c r="L704" s="1"/>
      <c r="M704" s="1"/>
      <c r="N704" s="1"/>
      <c r="O704" s="1"/>
      <c r="P704" s="1"/>
      <c r="Q704" s="1"/>
      <c r="R704" s="1"/>
      <c r="S704" s="1"/>
      <c r="T704" s="1"/>
      <c r="U704" s="1"/>
      <c r="V704" s="1"/>
      <c r="W704" s="1"/>
      <c r="X704" s="1"/>
      <c r="Y704" s="1"/>
      <c r="Z704" s="1"/>
    </row>
    <row r="705" spans="1:26">
      <c r="A705" s="1"/>
      <c r="B705" s="1"/>
      <c r="C705" s="1"/>
      <c r="D705" s="429"/>
      <c r="E705" s="699"/>
      <c r="F705" s="1"/>
      <c r="G705" s="1"/>
      <c r="H705" s="110"/>
      <c r="I705" s="110"/>
      <c r="J705" s="424"/>
      <c r="K705" s="1"/>
      <c r="L705" s="1"/>
      <c r="M705" s="1"/>
      <c r="N705" s="1"/>
      <c r="O705" s="1"/>
      <c r="P705" s="1"/>
      <c r="Q705" s="1"/>
      <c r="R705" s="1"/>
      <c r="S705" s="1"/>
      <c r="T705" s="1"/>
      <c r="U705" s="1"/>
      <c r="V705" s="1"/>
      <c r="W705" s="1"/>
      <c r="X705" s="1"/>
      <c r="Y705" s="1"/>
      <c r="Z705" s="1"/>
    </row>
    <row r="706" spans="1:26">
      <c r="A706" s="1"/>
      <c r="B706" s="1"/>
      <c r="C706" s="1"/>
      <c r="D706" s="429"/>
      <c r="E706" s="699"/>
      <c r="F706" s="1"/>
      <c r="G706" s="1"/>
      <c r="H706" s="110"/>
      <c r="I706" s="110"/>
      <c r="J706" s="424"/>
      <c r="K706" s="1"/>
      <c r="L706" s="1"/>
      <c r="M706" s="1"/>
      <c r="N706" s="1"/>
      <c r="O706" s="1"/>
      <c r="P706" s="1"/>
      <c r="Q706" s="1"/>
      <c r="R706" s="1"/>
      <c r="S706" s="1"/>
      <c r="T706" s="1"/>
      <c r="U706" s="1"/>
      <c r="V706" s="1"/>
      <c r="W706" s="1"/>
      <c r="X706" s="1"/>
      <c r="Y706" s="1"/>
      <c r="Z706" s="1"/>
    </row>
    <row r="707" spans="1:26">
      <c r="A707" s="1"/>
      <c r="B707" s="1"/>
      <c r="C707" s="1"/>
      <c r="D707" s="429"/>
      <c r="E707" s="699"/>
      <c r="F707" s="1"/>
      <c r="G707" s="1"/>
      <c r="H707" s="110"/>
      <c r="I707" s="110"/>
      <c r="J707" s="424"/>
      <c r="K707" s="1"/>
      <c r="L707" s="1"/>
      <c r="M707" s="1"/>
      <c r="N707" s="1"/>
      <c r="O707" s="1"/>
      <c r="P707" s="1"/>
      <c r="Q707" s="1"/>
      <c r="R707" s="1"/>
      <c r="S707" s="1"/>
      <c r="T707" s="1"/>
      <c r="U707" s="1"/>
      <c r="V707" s="1"/>
      <c r="W707" s="1"/>
      <c r="X707" s="1"/>
      <c r="Y707" s="1"/>
      <c r="Z707" s="1"/>
    </row>
    <row r="708" spans="1:26">
      <c r="A708" s="1"/>
      <c r="B708" s="1"/>
      <c r="C708" s="1"/>
      <c r="D708" s="429"/>
      <c r="E708" s="699"/>
      <c r="F708" s="1"/>
      <c r="G708" s="1"/>
      <c r="H708" s="110"/>
      <c r="I708" s="110"/>
      <c r="J708" s="424"/>
      <c r="K708" s="1"/>
      <c r="L708" s="1"/>
      <c r="M708" s="1"/>
      <c r="N708" s="1"/>
      <c r="O708" s="1"/>
      <c r="P708" s="1"/>
      <c r="Q708" s="1"/>
      <c r="R708" s="1"/>
      <c r="S708" s="1"/>
      <c r="T708" s="1"/>
      <c r="U708" s="1"/>
      <c r="V708" s="1"/>
      <c r="W708" s="1"/>
      <c r="X708" s="1"/>
      <c r="Y708" s="1"/>
      <c r="Z708" s="1"/>
    </row>
    <row r="709" spans="1:26">
      <c r="A709" s="1"/>
      <c r="B709" s="1"/>
      <c r="C709" s="1"/>
      <c r="D709" s="429"/>
      <c r="E709" s="699"/>
      <c r="F709" s="1"/>
      <c r="G709" s="1"/>
      <c r="H709" s="110"/>
      <c r="I709" s="110"/>
      <c r="J709" s="424"/>
      <c r="K709" s="1"/>
      <c r="L709" s="1"/>
      <c r="M709" s="1"/>
      <c r="N709" s="1"/>
      <c r="O709" s="1"/>
      <c r="P709" s="1"/>
      <c r="Q709" s="1"/>
      <c r="R709" s="1"/>
      <c r="S709" s="1"/>
      <c r="T709" s="1"/>
      <c r="U709" s="1"/>
      <c r="V709" s="1"/>
      <c r="W709" s="1"/>
      <c r="X709" s="1"/>
      <c r="Y709" s="1"/>
      <c r="Z709" s="1"/>
    </row>
    <row r="710" spans="1:26">
      <c r="A710" s="1"/>
      <c r="B710" s="1"/>
      <c r="C710" s="1"/>
      <c r="D710" s="429"/>
      <c r="E710" s="699"/>
      <c r="F710" s="1"/>
      <c r="G710" s="1"/>
      <c r="H710" s="110"/>
      <c r="I710" s="110"/>
      <c r="J710" s="424"/>
      <c r="K710" s="1"/>
      <c r="L710" s="1"/>
      <c r="M710" s="1"/>
      <c r="N710" s="1"/>
      <c r="O710" s="1"/>
      <c r="P710" s="1"/>
      <c r="Q710" s="1"/>
      <c r="R710" s="1"/>
      <c r="S710" s="1"/>
      <c r="T710" s="1"/>
      <c r="U710" s="1"/>
      <c r="V710" s="1"/>
      <c r="W710" s="1"/>
      <c r="X710" s="1"/>
      <c r="Y710" s="1"/>
      <c r="Z710" s="1"/>
    </row>
    <row r="711" spans="1:26">
      <c r="A711" s="1"/>
      <c r="B711" s="1"/>
      <c r="C711" s="1"/>
      <c r="D711" s="429"/>
      <c r="E711" s="699"/>
      <c r="F711" s="1"/>
      <c r="G711" s="1"/>
      <c r="H711" s="110"/>
      <c r="I711" s="110"/>
      <c r="J711" s="424"/>
      <c r="K711" s="1"/>
      <c r="L711" s="1"/>
      <c r="M711" s="1"/>
      <c r="N711" s="1"/>
      <c r="O711" s="1"/>
      <c r="P711" s="1"/>
      <c r="Q711" s="1"/>
      <c r="R711" s="1"/>
      <c r="S711" s="1"/>
      <c r="T711" s="1"/>
      <c r="U711" s="1"/>
      <c r="V711" s="1"/>
      <c r="W711" s="1"/>
      <c r="X711" s="1"/>
      <c r="Y711" s="1"/>
      <c r="Z711" s="1"/>
    </row>
    <row r="712" spans="1:26">
      <c r="A712" s="1"/>
      <c r="B712" s="1"/>
      <c r="C712" s="1"/>
      <c r="D712" s="429"/>
      <c r="E712" s="699"/>
      <c r="F712" s="1"/>
      <c r="G712" s="1"/>
      <c r="H712" s="110"/>
      <c r="I712" s="110"/>
      <c r="J712" s="424"/>
      <c r="K712" s="1"/>
      <c r="L712" s="1"/>
      <c r="M712" s="1"/>
      <c r="N712" s="1"/>
      <c r="O712" s="1"/>
      <c r="P712" s="1"/>
      <c r="Q712" s="1"/>
      <c r="R712" s="1"/>
      <c r="S712" s="1"/>
      <c r="T712" s="1"/>
      <c r="U712" s="1"/>
      <c r="V712" s="1"/>
      <c r="W712" s="1"/>
      <c r="X712" s="1"/>
      <c r="Y712" s="1"/>
      <c r="Z712" s="1"/>
    </row>
    <row r="713" spans="1:26">
      <c r="A713" s="1"/>
      <c r="B713" s="1"/>
      <c r="C713" s="1"/>
      <c r="D713" s="429"/>
      <c r="E713" s="699"/>
      <c r="F713" s="1"/>
      <c r="G713" s="1"/>
      <c r="H713" s="110"/>
      <c r="I713" s="110"/>
      <c r="J713" s="424"/>
      <c r="K713" s="1"/>
      <c r="L713" s="1"/>
      <c r="M713" s="1"/>
      <c r="N713" s="1"/>
      <c r="O713" s="1"/>
      <c r="P713" s="1"/>
      <c r="Q713" s="1"/>
      <c r="R713" s="1"/>
      <c r="S713" s="1"/>
      <c r="T713" s="1"/>
      <c r="U713" s="1"/>
      <c r="V713" s="1"/>
      <c r="W713" s="1"/>
      <c r="X713" s="1"/>
      <c r="Y713" s="1"/>
      <c r="Z713" s="1"/>
    </row>
    <row r="714" spans="1:26">
      <c r="A714" s="1"/>
      <c r="B714" s="1"/>
      <c r="C714" s="1"/>
      <c r="D714" s="429"/>
      <c r="E714" s="699"/>
      <c r="F714" s="1"/>
      <c r="G714" s="1"/>
      <c r="H714" s="110"/>
      <c r="I714" s="110"/>
      <c r="J714" s="424"/>
      <c r="K714" s="1"/>
      <c r="L714" s="1"/>
      <c r="M714" s="1"/>
      <c r="N714" s="1"/>
      <c r="O714" s="1"/>
      <c r="P714" s="1"/>
      <c r="Q714" s="1"/>
      <c r="R714" s="1"/>
      <c r="S714" s="1"/>
      <c r="T714" s="1"/>
      <c r="U714" s="1"/>
      <c r="V714" s="1"/>
      <c r="W714" s="1"/>
      <c r="X714" s="1"/>
      <c r="Y714" s="1"/>
      <c r="Z714" s="1"/>
    </row>
    <row r="715" spans="1:26">
      <c r="A715" s="1"/>
      <c r="B715" s="1"/>
      <c r="C715" s="1"/>
      <c r="D715" s="429"/>
      <c r="E715" s="699"/>
      <c r="F715" s="1"/>
      <c r="G715" s="1"/>
      <c r="H715" s="110"/>
      <c r="I715" s="110"/>
      <c r="J715" s="424"/>
      <c r="K715" s="1"/>
      <c r="L715" s="1"/>
      <c r="M715" s="1"/>
      <c r="N715" s="1"/>
      <c r="O715" s="1"/>
      <c r="P715" s="1"/>
      <c r="Q715" s="1"/>
      <c r="R715" s="1"/>
      <c r="S715" s="1"/>
      <c r="T715" s="1"/>
      <c r="U715" s="1"/>
      <c r="V715" s="1"/>
      <c r="W715" s="1"/>
      <c r="X715" s="1"/>
      <c r="Y715" s="1"/>
      <c r="Z715" s="1"/>
    </row>
    <row r="716" spans="1:26">
      <c r="A716" s="1"/>
      <c r="B716" s="1"/>
      <c r="C716" s="1"/>
      <c r="D716" s="429"/>
      <c r="E716" s="699"/>
      <c r="F716" s="1"/>
      <c r="G716" s="1"/>
      <c r="H716" s="110"/>
      <c r="I716" s="110"/>
      <c r="J716" s="424"/>
      <c r="K716" s="1"/>
      <c r="L716" s="1"/>
      <c r="M716" s="1"/>
      <c r="N716" s="1"/>
      <c r="O716" s="1"/>
      <c r="P716" s="1"/>
      <c r="Q716" s="1"/>
      <c r="R716" s="1"/>
      <c r="S716" s="1"/>
      <c r="T716" s="1"/>
      <c r="U716" s="1"/>
      <c r="V716" s="1"/>
      <c r="W716" s="1"/>
      <c r="X716" s="1"/>
      <c r="Y716" s="1"/>
      <c r="Z716" s="1"/>
    </row>
    <row r="717" spans="1:26">
      <c r="A717" s="1"/>
      <c r="B717" s="1"/>
      <c r="C717" s="1"/>
      <c r="D717" s="429"/>
      <c r="E717" s="699"/>
      <c r="F717" s="1"/>
      <c r="G717" s="1"/>
      <c r="H717" s="110"/>
      <c r="I717" s="110"/>
      <c r="J717" s="424"/>
      <c r="K717" s="1"/>
      <c r="L717" s="1"/>
      <c r="M717" s="1"/>
      <c r="N717" s="1"/>
      <c r="O717" s="1"/>
      <c r="P717" s="1"/>
      <c r="Q717" s="1"/>
      <c r="R717" s="1"/>
      <c r="S717" s="1"/>
      <c r="T717" s="1"/>
      <c r="U717" s="1"/>
      <c r="V717" s="1"/>
      <c r="W717" s="1"/>
      <c r="X717" s="1"/>
      <c r="Y717" s="1"/>
      <c r="Z717" s="1"/>
    </row>
    <row r="718" spans="1:26">
      <c r="A718" s="1"/>
      <c r="B718" s="1"/>
      <c r="C718" s="1"/>
      <c r="D718" s="429"/>
      <c r="E718" s="699"/>
      <c r="F718" s="1"/>
      <c r="G718" s="1"/>
      <c r="H718" s="110"/>
      <c r="I718" s="110"/>
      <c r="J718" s="424"/>
      <c r="K718" s="1"/>
      <c r="L718" s="1"/>
      <c r="M718" s="1"/>
      <c r="N718" s="1"/>
      <c r="O718" s="1"/>
      <c r="P718" s="1"/>
      <c r="Q718" s="1"/>
      <c r="R718" s="1"/>
      <c r="S718" s="1"/>
      <c r="T718" s="1"/>
      <c r="U718" s="1"/>
      <c r="V718" s="1"/>
      <c r="W718" s="1"/>
      <c r="X718" s="1"/>
      <c r="Y718" s="1"/>
      <c r="Z718" s="1"/>
    </row>
    <row r="719" spans="1:26">
      <c r="A719" s="1"/>
      <c r="B719" s="1"/>
      <c r="C719" s="1"/>
      <c r="D719" s="429"/>
      <c r="E719" s="699"/>
      <c r="F719" s="1"/>
      <c r="G719" s="1"/>
      <c r="H719" s="110"/>
      <c r="I719" s="110"/>
      <c r="J719" s="424"/>
      <c r="K719" s="1"/>
      <c r="L719" s="1"/>
      <c r="M719" s="1"/>
      <c r="N719" s="1"/>
      <c r="O719" s="1"/>
      <c r="P719" s="1"/>
      <c r="Q719" s="1"/>
      <c r="R719" s="1"/>
      <c r="S719" s="1"/>
      <c r="T719" s="1"/>
      <c r="U719" s="1"/>
      <c r="V719" s="1"/>
      <c r="W719" s="1"/>
      <c r="X719" s="1"/>
      <c r="Y719" s="1"/>
      <c r="Z719" s="1"/>
    </row>
    <row r="720" spans="1:26">
      <c r="A720" s="1"/>
      <c r="B720" s="1"/>
      <c r="C720" s="1"/>
      <c r="D720" s="429"/>
      <c r="E720" s="699"/>
      <c r="F720" s="1"/>
      <c r="G720" s="1"/>
      <c r="H720" s="110"/>
      <c r="I720" s="110"/>
      <c r="J720" s="424"/>
      <c r="K720" s="1"/>
      <c r="L720" s="1"/>
      <c r="M720" s="1"/>
      <c r="N720" s="1"/>
      <c r="O720" s="1"/>
      <c r="P720" s="1"/>
      <c r="Q720" s="1"/>
      <c r="R720" s="1"/>
      <c r="S720" s="1"/>
      <c r="T720" s="1"/>
      <c r="U720" s="1"/>
      <c r="V720" s="1"/>
      <c r="W720" s="1"/>
      <c r="X720" s="1"/>
      <c r="Y720" s="1"/>
      <c r="Z720" s="1"/>
    </row>
    <row r="721" spans="1:26">
      <c r="A721" s="1"/>
      <c r="B721" s="1"/>
      <c r="C721" s="1"/>
      <c r="D721" s="429"/>
      <c r="E721" s="699"/>
      <c r="F721" s="1"/>
      <c r="G721" s="1"/>
      <c r="H721" s="110"/>
      <c r="I721" s="110"/>
      <c r="J721" s="424"/>
      <c r="K721" s="1"/>
      <c r="L721" s="1"/>
      <c r="M721" s="1"/>
      <c r="N721" s="1"/>
      <c r="O721" s="1"/>
      <c r="P721" s="1"/>
      <c r="Q721" s="1"/>
      <c r="R721" s="1"/>
      <c r="S721" s="1"/>
      <c r="T721" s="1"/>
      <c r="U721" s="1"/>
      <c r="V721" s="1"/>
      <c r="W721" s="1"/>
      <c r="X721" s="1"/>
      <c r="Y721" s="1"/>
      <c r="Z721" s="1"/>
    </row>
    <row r="722" spans="1:26">
      <c r="A722" s="1"/>
      <c r="B722" s="1"/>
      <c r="C722" s="1"/>
      <c r="D722" s="429"/>
      <c r="E722" s="699"/>
      <c r="F722" s="1"/>
      <c r="G722" s="1"/>
      <c r="H722" s="110"/>
      <c r="I722" s="110"/>
      <c r="J722" s="424"/>
      <c r="K722" s="1"/>
      <c r="L722" s="1"/>
      <c r="M722" s="1"/>
      <c r="N722" s="1"/>
      <c r="O722" s="1"/>
      <c r="P722" s="1"/>
      <c r="Q722" s="1"/>
      <c r="R722" s="1"/>
      <c r="S722" s="1"/>
      <c r="T722" s="1"/>
      <c r="U722" s="1"/>
      <c r="V722" s="1"/>
      <c r="W722" s="1"/>
      <c r="X722" s="1"/>
      <c r="Y722" s="1"/>
      <c r="Z722" s="1"/>
    </row>
    <row r="723" spans="1:26">
      <c r="A723" s="1"/>
      <c r="B723" s="1"/>
      <c r="C723" s="1"/>
      <c r="D723" s="429"/>
      <c r="E723" s="699"/>
      <c r="F723" s="1"/>
      <c r="G723" s="1"/>
      <c r="H723" s="110"/>
      <c r="I723" s="110"/>
      <c r="J723" s="424"/>
      <c r="K723" s="1"/>
      <c r="L723" s="1"/>
      <c r="M723" s="1"/>
      <c r="N723" s="1"/>
      <c r="O723" s="1"/>
      <c r="P723" s="1"/>
      <c r="Q723" s="1"/>
      <c r="R723" s="1"/>
      <c r="S723" s="1"/>
      <c r="T723" s="1"/>
      <c r="U723" s="1"/>
      <c r="V723" s="1"/>
      <c r="W723" s="1"/>
      <c r="X723" s="1"/>
      <c r="Y723" s="1"/>
      <c r="Z723" s="1"/>
    </row>
    <row r="724" spans="1:26">
      <c r="A724" s="1"/>
      <c r="B724" s="1"/>
      <c r="C724" s="1"/>
      <c r="D724" s="429"/>
      <c r="E724" s="699"/>
      <c r="F724" s="1"/>
      <c r="G724" s="1"/>
      <c r="H724" s="110"/>
      <c r="I724" s="110"/>
      <c r="J724" s="424"/>
      <c r="K724" s="1"/>
      <c r="L724" s="1"/>
      <c r="M724" s="1"/>
      <c r="N724" s="1"/>
      <c r="O724" s="1"/>
      <c r="P724" s="1"/>
      <c r="Q724" s="1"/>
      <c r="R724" s="1"/>
      <c r="S724" s="1"/>
      <c r="T724" s="1"/>
      <c r="U724" s="1"/>
      <c r="V724" s="1"/>
      <c r="W724" s="1"/>
      <c r="X724" s="1"/>
      <c r="Y724" s="1"/>
      <c r="Z724" s="1"/>
    </row>
    <row r="725" spans="1:26">
      <c r="A725" s="1"/>
      <c r="B725" s="1"/>
      <c r="C725" s="1"/>
      <c r="D725" s="429"/>
      <c r="E725" s="699"/>
      <c r="F725" s="1"/>
      <c r="G725" s="1"/>
      <c r="H725" s="110"/>
      <c r="I725" s="110"/>
      <c r="J725" s="424"/>
      <c r="K725" s="1"/>
      <c r="L725" s="1"/>
      <c r="M725" s="1"/>
      <c r="N725" s="1"/>
      <c r="O725" s="1"/>
      <c r="P725" s="1"/>
      <c r="Q725" s="1"/>
      <c r="R725" s="1"/>
      <c r="S725" s="1"/>
      <c r="T725" s="1"/>
      <c r="U725" s="1"/>
      <c r="V725" s="1"/>
      <c r="W725" s="1"/>
      <c r="X725" s="1"/>
      <c r="Y725" s="1"/>
      <c r="Z725" s="1"/>
    </row>
    <row r="726" spans="1:26">
      <c r="A726" s="1"/>
      <c r="B726" s="1"/>
      <c r="C726" s="1"/>
      <c r="D726" s="429"/>
      <c r="E726" s="699"/>
      <c r="F726" s="1"/>
      <c r="G726" s="1"/>
      <c r="H726" s="110"/>
      <c r="I726" s="110"/>
      <c r="J726" s="424"/>
      <c r="K726" s="1"/>
      <c r="L726" s="1"/>
      <c r="M726" s="1"/>
      <c r="N726" s="1"/>
      <c r="O726" s="1"/>
      <c r="P726" s="1"/>
      <c r="Q726" s="1"/>
      <c r="R726" s="1"/>
      <c r="S726" s="1"/>
      <c r="T726" s="1"/>
      <c r="U726" s="1"/>
      <c r="V726" s="1"/>
      <c r="W726" s="1"/>
      <c r="X726" s="1"/>
      <c r="Y726" s="1"/>
      <c r="Z726" s="1"/>
    </row>
    <row r="727" spans="1:26">
      <c r="A727" s="1"/>
      <c r="B727" s="1"/>
      <c r="C727" s="1"/>
      <c r="D727" s="429"/>
      <c r="E727" s="699"/>
      <c r="F727" s="1"/>
      <c r="G727" s="1"/>
      <c r="H727" s="110"/>
      <c r="I727" s="110"/>
      <c r="J727" s="424"/>
      <c r="K727" s="1"/>
      <c r="L727" s="1"/>
      <c r="M727" s="1"/>
      <c r="N727" s="1"/>
      <c r="O727" s="1"/>
      <c r="P727" s="1"/>
      <c r="Q727" s="1"/>
      <c r="R727" s="1"/>
      <c r="S727" s="1"/>
      <c r="T727" s="1"/>
      <c r="U727" s="1"/>
      <c r="V727" s="1"/>
      <c r="W727" s="1"/>
      <c r="X727" s="1"/>
      <c r="Y727" s="1"/>
      <c r="Z727" s="1"/>
    </row>
    <row r="728" spans="1:26">
      <c r="A728" s="1"/>
      <c r="B728" s="1"/>
      <c r="C728" s="1"/>
      <c r="D728" s="429"/>
      <c r="E728" s="699"/>
      <c r="F728" s="1"/>
      <c r="G728" s="1"/>
      <c r="H728" s="110"/>
      <c r="I728" s="110"/>
      <c r="J728" s="424"/>
      <c r="K728" s="1"/>
      <c r="L728" s="1"/>
      <c r="M728" s="1"/>
      <c r="N728" s="1"/>
      <c r="O728" s="1"/>
      <c r="P728" s="1"/>
      <c r="Q728" s="1"/>
      <c r="R728" s="1"/>
      <c r="S728" s="1"/>
      <c r="T728" s="1"/>
      <c r="U728" s="1"/>
      <c r="V728" s="1"/>
      <c r="W728" s="1"/>
      <c r="X728" s="1"/>
      <c r="Y728" s="1"/>
      <c r="Z728" s="1"/>
    </row>
    <row r="729" spans="1:26">
      <c r="A729" s="1"/>
      <c r="B729" s="1"/>
      <c r="C729" s="1"/>
      <c r="D729" s="429"/>
      <c r="E729" s="699"/>
      <c r="F729" s="1"/>
      <c r="G729" s="1"/>
      <c r="H729" s="110"/>
      <c r="I729" s="110"/>
      <c r="J729" s="424"/>
      <c r="K729" s="1"/>
      <c r="L729" s="1"/>
      <c r="M729" s="1"/>
      <c r="N729" s="1"/>
      <c r="O729" s="1"/>
      <c r="P729" s="1"/>
      <c r="Q729" s="1"/>
      <c r="R729" s="1"/>
      <c r="S729" s="1"/>
      <c r="T729" s="1"/>
      <c r="U729" s="1"/>
      <c r="V729" s="1"/>
      <c r="W729" s="1"/>
      <c r="X729" s="1"/>
      <c r="Y729" s="1"/>
      <c r="Z729" s="1"/>
    </row>
    <row r="730" spans="1:26">
      <c r="A730" s="1"/>
      <c r="B730" s="1"/>
      <c r="C730" s="1"/>
      <c r="D730" s="429"/>
      <c r="E730" s="699"/>
      <c r="F730" s="1"/>
      <c r="G730" s="1"/>
      <c r="H730" s="110"/>
      <c r="I730" s="110"/>
      <c r="J730" s="424"/>
      <c r="K730" s="1"/>
      <c r="L730" s="1"/>
      <c r="M730" s="1"/>
      <c r="N730" s="1"/>
      <c r="O730" s="1"/>
      <c r="P730" s="1"/>
      <c r="Q730" s="1"/>
      <c r="R730" s="1"/>
      <c r="S730" s="1"/>
      <c r="T730" s="1"/>
      <c r="U730" s="1"/>
      <c r="V730" s="1"/>
      <c r="W730" s="1"/>
      <c r="X730" s="1"/>
      <c r="Y730" s="1"/>
      <c r="Z730" s="1"/>
    </row>
    <row r="731" spans="1:26">
      <c r="A731" s="1"/>
      <c r="B731" s="1"/>
      <c r="C731" s="1"/>
      <c r="D731" s="429"/>
      <c r="E731" s="699"/>
      <c r="F731" s="1"/>
      <c r="G731" s="1"/>
      <c r="H731" s="110"/>
      <c r="I731" s="110"/>
      <c r="J731" s="424"/>
      <c r="K731" s="1"/>
      <c r="L731" s="1"/>
      <c r="M731" s="1"/>
      <c r="N731" s="1"/>
      <c r="O731" s="1"/>
      <c r="P731" s="1"/>
      <c r="Q731" s="1"/>
      <c r="R731" s="1"/>
      <c r="S731" s="1"/>
      <c r="T731" s="1"/>
      <c r="U731" s="1"/>
      <c r="V731" s="1"/>
      <c r="W731" s="1"/>
      <c r="X731" s="1"/>
      <c r="Y731" s="1"/>
      <c r="Z731" s="1"/>
    </row>
    <row r="732" spans="1:26">
      <c r="A732" s="1"/>
      <c r="B732" s="1"/>
      <c r="C732" s="1"/>
      <c r="D732" s="429"/>
      <c r="E732" s="699"/>
      <c r="F732" s="1"/>
      <c r="G732" s="1"/>
      <c r="H732" s="110"/>
      <c r="I732" s="110"/>
      <c r="J732" s="424"/>
      <c r="K732" s="1"/>
      <c r="L732" s="1"/>
      <c r="M732" s="1"/>
      <c r="N732" s="1"/>
      <c r="O732" s="1"/>
      <c r="P732" s="1"/>
      <c r="Q732" s="1"/>
      <c r="R732" s="1"/>
      <c r="S732" s="1"/>
      <c r="T732" s="1"/>
      <c r="U732" s="1"/>
      <c r="V732" s="1"/>
      <c r="W732" s="1"/>
      <c r="X732" s="1"/>
      <c r="Y732" s="1"/>
      <c r="Z732" s="1"/>
    </row>
    <row r="733" spans="1:26">
      <c r="A733" s="1"/>
      <c r="B733" s="1"/>
      <c r="C733" s="1"/>
      <c r="D733" s="429"/>
      <c r="E733" s="699"/>
      <c r="F733" s="1"/>
      <c r="G733" s="1"/>
      <c r="H733" s="110"/>
      <c r="I733" s="110"/>
      <c r="J733" s="424"/>
      <c r="K733" s="1"/>
      <c r="L733" s="1"/>
      <c r="M733" s="1"/>
      <c r="N733" s="1"/>
      <c r="O733" s="1"/>
      <c r="P733" s="1"/>
      <c r="Q733" s="1"/>
      <c r="R733" s="1"/>
      <c r="S733" s="1"/>
      <c r="T733" s="1"/>
      <c r="U733" s="1"/>
      <c r="V733" s="1"/>
      <c r="W733" s="1"/>
      <c r="X733" s="1"/>
      <c r="Y733" s="1"/>
      <c r="Z733" s="1"/>
    </row>
    <row r="734" spans="1:26">
      <c r="A734" s="1"/>
      <c r="B734" s="1"/>
      <c r="C734" s="1"/>
      <c r="D734" s="429"/>
      <c r="E734" s="699"/>
      <c r="F734" s="1"/>
      <c r="G734" s="1"/>
      <c r="H734" s="110"/>
      <c r="I734" s="110"/>
      <c r="J734" s="424"/>
      <c r="K734" s="1"/>
      <c r="L734" s="1"/>
      <c r="M734" s="1"/>
      <c r="N734" s="1"/>
      <c r="O734" s="1"/>
      <c r="P734" s="1"/>
      <c r="Q734" s="1"/>
      <c r="R734" s="1"/>
      <c r="S734" s="1"/>
      <c r="T734" s="1"/>
      <c r="U734" s="1"/>
      <c r="V734" s="1"/>
      <c r="W734" s="1"/>
      <c r="X734" s="1"/>
      <c r="Y734" s="1"/>
      <c r="Z734" s="1"/>
    </row>
    <row r="735" spans="1:26">
      <c r="A735" s="1"/>
      <c r="B735" s="1"/>
      <c r="C735" s="1"/>
      <c r="D735" s="429"/>
      <c r="E735" s="699"/>
      <c r="F735" s="1"/>
      <c r="G735" s="1"/>
      <c r="H735" s="110"/>
      <c r="I735" s="110"/>
      <c r="J735" s="424"/>
      <c r="K735" s="1"/>
      <c r="L735" s="1"/>
      <c r="M735" s="1"/>
      <c r="N735" s="1"/>
      <c r="O735" s="1"/>
      <c r="P735" s="1"/>
      <c r="Q735" s="1"/>
      <c r="R735" s="1"/>
      <c r="S735" s="1"/>
      <c r="T735" s="1"/>
      <c r="U735" s="1"/>
      <c r="V735" s="1"/>
      <c r="W735" s="1"/>
      <c r="X735" s="1"/>
      <c r="Y735" s="1"/>
      <c r="Z735" s="1"/>
    </row>
    <row r="736" spans="1:26">
      <c r="A736" s="1"/>
      <c r="B736" s="1"/>
      <c r="C736" s="1"/>
      <c r="D736" s="429"/>
      <c r="E736" s="699"/>
      <c r="F736" s="1"/>
      <c r="G736" s="1"/>
      <c r="H736" s="110"/>
      <c r="I736" s="110"/>
      <c r="J736" s="424"/>
      <c r="K736" s="1"/>
      <c r="L736" s="1"/>
      <c r="M736" s="1"/>
      <c r="N736" s="1"/>
      <c r="O736" s="1"/>
      <c r="P736" s="1"/>
      <c r="Q736" s="1"/>
      <c r="R736" s="1"/>
      <c r="S736" s="1"/>
      <c r="T736" s="1"/>
      <c r="U736" s="1"/>
      <c r="V736" s="1"/>
      <c r="W736" s="1"/>
      <c r="X736" s="1"/>
      <c r="Y736" s="1"/>
      <c r="Z736" s="1"/>
    </row>
    <row r="737" spans="1:26">
      <c r="A737" s="1"/>
      <c r="B737" s="1"/>
      <c r="C737" s="1"/>
      <c r="D737" s="429"/>
      <c r="E737" s="699"/>
      <c r="F737" s="1"/>
      <c r="G737" s="1"/>
      <c r="H737" s="110"/>
      <c r="I737" s="110"/>
      <c r="J737" s="424"/>
      <c r="K737" s="1"/>
      <c r="L737" s="1"/>
      <c r="M737" s="1"/>
      <c r="N737" s="1"/>
      <c r="O737" s="1"/>
      <c r="P737" s="1"/>
      <c r="Q737" s="1"/>
      <c r="R737" s="1"/>
      <c r="S737" s="1"/>
      <c r="T737" s="1"/>
      <c r="U737" s="1"/>
      <c r="V737" s="1"/>
      <c r="W737" s="1"/>
      <c r="X737" s="1"/>
      <c r="Y737" s="1"/>
      <c r="Z737" s="1"/>
    </row>
    <row r="738" spans="1:26">
      <c r="A738" s="1"/>
      <c r="B738" s="1"/>
      <c r="C738" s="1"/>
      <c r="D738" s="429"/>
      <c r="E738" s="699"/>
      <c r="F738" s="1"/>
      <c r="G738" s="1"/>
      <c r="H738" s="110"/>
      <c r="I738" s="110"/>
      <c r="J738" s="424"/>
      <c r="K738" s="1"/>
      <c r="L738" s="1"/>
      <c r="M738" s="1"/>
      <c r="N738" s="1"/>
      <c r="O738" s="1"/>
      <c r="P738" s="1"/>
      <c r="Q738" s="1"/>
      <c r="R738" s="1"/>
      <c r="S738" s="1"/>
      <c r="T738" s="1"/>
      <c r="U738" s="1"/>
      <c r="V738" s="1"/>
      <c r="W738" s="1"/>
      <c r="X738" s="1"/>
      <c r="Y738" s="1"/>
      <c r="Z738" s="1"/>
    </row>
    <row r="739" spans="1:26">
      <c r="A739" s="1"/>
      <c r="B739" s="1"/>
      <c r="C739" s="1"/>
      <c r="D739" s="429"/>
      <c r="E739" s="699"/>
      <c r="F739" s="1"/>
      <c r="G739" s="1"/>
      <c r="H739" s="110"/>
      <c r="I739" s="110"/>
      <c r="J739" s="424"/>
      <c r="K739" s="1"/>
      <c r="L739" s="1"/>
      <c r="M739" s="1"/>
      <c r="N739" s="1"/>
      <c r="O739" s="1"/>
      <c r="P739" s="1"/>
      <c r="Q739" s="1"/>
      <c r="R739" s="1"/>
      <c r="S739" s="1"/>
      <c r="T739" s="1"/>
      <c r="U739" s="1"/>
      <c r="V739" s="1"/>
      <c r="W739" s="1"/>
      <c r="X739" s="1"/>
      <c r="Y739" s="1"/>
      <c r="Z739" s="1"/>
    </row>
    <row r="740" spans="1:26">
      <c r="A740" s="1"/>
      <c r="B740" s="1"/>
      <c r="C740" s="1"/>
      <c r="D740" s="429"/>
      <c r="E740" s="699"/>
      <c r="F740" s="1"/>
      <c r="G740" s="1"/>
      <c r="H740" s="110"/>
      <c r="I740" s="110"/>
      <c r="J740" s="424"/>
      <c r="K740" s="1"/>
      <c r="L740" s="1"/>
      <c r="M740" s="1"/>
      <c r="N740" s="1"/>
      <c r="O740" s="1"/>
      <c r="P740" s="1"/>
      <c r="Q740" s="1"/>
      <c r="R740" s="1"/>
      <c r="S740" s="1"/>
      <c r="T740" s="1"/>
      <c r="U740" s="1"/>
      <c r="V740" s="1"/>
      <c r="W740" s="1"/>
      <c r="X740" s="1"/>
      <c r="Y740" s="1"/>
      <c r="Z740" s="1"/>
    </row>
    <row r="741" spans="1:26">
      <c r="A741" s="1"/>
      <c r="B741" s="1"/>
      <c r="C741" s="1"/>
      <c r="D741" s="429"/>
      <c r="E741" s="699"/>
      <c r="F741" s="1"/>
      <c r="G741" s="1"/>
      <c r="H741" s="110"/>
      <c r="I741" s="110"/>
      <c r="J741" s="424"/>
      <c r="K741" s="1"/>
      <c r="L741" s="1"/>
      <c r="M741" s="1"/>
      <c r="N741" s="1"/>
      <c r="O741" s="1"/>
      <c r="P741" s="1"/>
      <c r="Q741" s="1"/>
      <c r="R741" s="1"/>
      <c r="S741" s="1"/>
      <c r="T741" s="1"/>
      <c r="U741" s="1"/>
      <c r="V741" s="1"/>
      <c r="W741" s="1"/>
      <c r="X741" s="1"/>
      <c r="Y741" s="1"/>
      <c r="Z741" s="1"/>
    </row>
    <row r="742" spans="1:26">
      <c r="A742" s="1"/>
      <c r="B742" s="1"/>
      <c r="C742" s="1"/>
      <c r="D742" s="429"/>
      <c r="E742" s="699"/>
      <c r="F742" s="1"/>
      <c r="G742" s="1"/>
      <c r="H742" s="110"/>
      <c r="I742" s="110"/>
      <c r="J742" s="424"/>
      <c r="K742" s="1"/>
      <c r="L742" s="1"/>
      <c r="M742" s="1"/>
      <c r="N742" s="1"/>
      <c r="O742" s="1"/>
      <c r="P742" s="1"/>
      <c r="Q742" s="1"/>
      <c r="R742" s="1"/>
      <c r="S742" s="1"/>
      <c r="T742" s="1"/>
      <c r="U742" s="1"/>
      <c r="V742" s="1"/>
      <c r="W742" s="1"/>
      <c r="X742" s="1"/>
      <c r="Y742" s="1"/>
      <c r="Z742" s="1"/>
    </row>
    <row r="743" spans="1:26">
      <c r="A743" s="1"/>
      <c r="B743" s="1"/>
      <c r="C743" s="1"/>
      <c r="D743" s="429"/>
      <c r="E743" s="699"/>
      <c r="F743" s="1"/>
      <c r="G743" s="1"/>
      <c r="H743" s="110"/>
      <c r="I743" s="110"/>
      <c r="J743" s="424"/>
      <c r="K743" s="1"/>
      <c r="L743" s="1"/>
      <c r="M743" s="1"/>
      <c r="N743" s="1"/>
      <c r="O743" s="1"/>
      <c r="P743" s="1"/>
      <c r="Q743" s="1"/>
      <c r="R743" s="1"/>
      <c r="S743" s="1"/>
      <c r="T743" s="1"/>
      <c r="U743" s="1"/>
      <c r="V743" s="1"/>
      <c r="W743" s="1"/>
      <c r="X743" s="1"/>
      <c r="Y743" s="1"/>
      <c r="Z743" s="1"/>
    </row>
    <row r="744" spans="1:26">
      <c r="A744" s="1"/>
      <c r="B744" s="1"/>
      <c r="C744" s="1"/>
      <c r="D744" s="429"/>
      <c r="E744" s="699"/>
      <c r="F744" s="1"/>
      <c r="G744" s="1"/>
      <c r="H744" s="110"/>
      <c r="I744" s="110"/>
      <c r="J744" s="424"/>
      <c r="K744" s="1"/>
      <c r="L744" s="1"/>
      <c r="M744" s="1"/>
      <c r="N744" s="1"/>
      <c r="O744" s="1"/>
      <c r="P744" s="1"/>
      <c r="Q744" s="1"/>
      <c r="R744" s="1"/>
      <c r="S744" s="1"/>
      <c r="T744" s="1"/>
      <c r="U744" s="1"/>
      <c r="V744" s="1"/>
      <c r="W744" s="1"/>
      <c r="X744" s="1"/>
      <c r="Y744" s="1"/>
      <c r="Z744" s="1"/>
    </row>
    <row r="745" spans="1:26">
      <c r="A745" s="1"/>
      <c r="B745" s="1"/>
      <c r="C745" s="1"/>
      <c r="D745" s="429"/>
      <c r="E745" s="699"/>
      <c r="F745" s="1"/>
      <c r="G745" s="1"/>
      <c r="H745" s="110"/>
      <c r="I745" s="110"/>
      <c r="J745" s="424"/>
      <c r="K745" s="1"/>
      <c r="L745" s="1"/>
      <c r="M745" s="1"/>
      <c r="N745" s="1"/>
      <c r="O745" s="1"/>
      <c r="P745" s="1"/>
      <c r="Q745" s="1"/>
      <c r="R745" s="1"/>
      <c r="S745" s="1"/>
      <c r="T745" s="1"/>
      <c r="U745" s="1"/>
      <c r="V745" s="1"/>
      <c r="W745" s="1"/>
      <c r="X745" s="1"/>
      <c r="Y745" s="1"/>
      <c r="Z745" s="1"/>
    </row>
    <row r="746" spans="1:26">
      <c r="A746" s="1"/>
      <c r="B746" s="1"/>
      <c r="C746" s="1"/>
      <c r="D746" s="429"/>
      <c r="E746" s="699"/>
      <c r="F746" s="1"/>
      <c r="G746" s="1"/>
      <c r="H746" s="110"/>
      <c r="I746" s="110"/>
      <c r="J746" s="424"/>
      <c r="K746" s="1"/>
      <c r="L746" s="1"/>
      <c r="M746" s="1"/>
      <c r="N746" s="1"/>
      <c r="O746" s="1"/>
      <c r="P746" s="1"/>
      <c r="Q746" s="1"/>
      <c r="R746" s="1"/>
      <c r="S746" s="1"/>
      <c r="T746" s="1"/>
      <c r="U746" s="1"/>
      <c r="V746" s="1"/>
      <c r="W746" s="1"/>
      <c r="X746" s="1"/>
      <c r="Y746" s="1"/>
      <c r="Z746" s="1"/>
    </row>
    <row r="747" spans="1:26">
      <c r="A747" s="1"/>
      <c r="B747" s="1"/>
      <c r="C747" s="1"/>
      <c r="D747" s="429"/>
      <c r="E747" s="699"/>
      <c r="F747" s="1"/>
      <c r="G747" s="1"/>
      <c r="H747" s="110"/>
      <c r="I747" s="110"/>
      <c r="J747" s="424"/>
      <c r="K747" s="1"/>
      <c r="L747" s="1"/>
      <c r="M747" s="1"/>
      <c r="N747" s="1"/>
      <c r="O747" s="1"/>
      <c r="P747" s="1"/>
      <c r="Q747" s="1"/>
      <c r="R747" s="1"/>
      <c r="S747" s="1"/>
      <c r="T747" s="1"/>
      <c r="U747" s="1"/>
      <c r="V747" s="1"/>
      <c r="W747" s="1"/>
      <c r="X747" s="1"/>
      <c r="Y747" s="1"/>
      <c r="Z747" s="1"/>
    </row>
    <row r="748" spans="1:26">
      <c r="A748" s="1"/>
      <c r="B748" s="1"/>
      <c r="C748" s="1"/>
      <c r="D748" s="429"/>
      <c r="E748" s="699"/>
      <c r="F748" s="1"/>
      <c r="G748" s="1"/>
      <c r="H748" s="110"/>
      <c r="I748" s="110"/>
      <c r="J748" s="424"/>
      <c r="K748" s="1"/>
      <c r="L748" s="1"/>
      <c r="M748" s="1"/>
      <c r="N748" s="1"/>
      <c r="O748" s="1"/>
      <c r="P748" s="1"/>
      <c r="Q748" s="1"/>
      <c r="R748" s="1"/>
      <c r="S748" s="1"/>
      <c r="T748" s="1"/>
      <c r="U748" s="1"/>
      <c r="V748" s="1"/>
      <c r="W748" s="1"/>
      <c r="X748" s="1"/>
      <c r="Y748" s="1"/>
      <c r="Z748" s="1"/>
    </row>
    <row r="749" spans="1:26">
      <c r="A749" s="1"/>
      <c r="B749" s="1"/>
      <c r="C749" s="1"/>
      <c r="D749" s="429"/>
      <c r="E749" s="699"/>
      <c r="F749" s="1"/>
      <c r="G749" s="1"/>
      <c r="H749" s="110"/>
      <c r="I749" s="110"/>
      <c r="J749" s="424"/>
      <c r="K749" s="1"/>
      <c r="L749" s="1"/>
      <c r="M749" s="1"/>
      <c r="N749" s="1"/>
      <c r="O749" s="1"/>
      <c r="P749" s="1"/>
      <c r="Q749" s="1"/>
      <c r="R749" s="1"/>
      <c r="S749" s="1"/>
      <c r="T749" s="1"/>
      <c r="U749" s="1"/>
      <c r="V749" s="1"/>
      <c r="W749" s="1"/>
      <c r="X749" s="1"/>
      <c r="Y749" s="1"/>
      <c r="Z749" s="1"/>
    </row>
    <row r="750" spans="1:26">
      <c r="A750" s="1"/>
      <c r="B750" s="1"/>
      <c r="C750" s="1"/>
      <c r="D750" s="429"/>
      <c r="E750" s="699"/>
      <c r="F750" s="1"/>
      <c r="G750" s="1"/>
      <c r="H750" s="110"/>
      <c r="I750" s="110"/>
      <c r="J750" s="424"/>
      <c r="K750" s="1"/>
      <c r="L750" s="1"/>
      <c r="M750" s="1"/>
      <c r="N750" s="1"/>
      <c r="O750" s="1"/>
      <c r="P750" s="1"/>
      <c r="Q750" s="1"/>
      <c r="R750" s="1"/>
      <c r="S750" s="1"/>
      <c r="T750" s="1"/>
      <c r="U750" s="1"/>
      <c r="V750" s="1"/>
      <c r="W750" s="1"/>
      <c r="X750" s="1"/>
      <c r="Y750" s="1"/>
      <c r="Z750" s="1"/>
    </row>
    <row r="751" spans="1:26">
      <c r="A751" s="1"/>
      <c r="B751" s="1"/>
      <c r="C751" s="1"/>
      <c r="D751" s="429"/>
      <c r="E751" s="699"/>
      <c r="F751" s="1"/>
      <c r="G751" s="1"/>
      <c r="H751" s="110"/>
      <c r="I751" s="110"/>
      <c r="J751" s="424"/>
      <c r="K751" s="1"/>
      <c r="L751" s="1"/>
      <c r="M751" s="1"/>
      <c r="N751" s="1"/>
      <c r="O751" s="1"/>
      <c r="P751" s="1"/>
      <c r="Q751" s="1"/>
      <c r="R751" s="1"/>
      <c r="S751" s="1"/>
      <c r="T751" s="1"/>
      <c r="U751" s="1"/>
      <c r="V751" s="1"/>
      <c r="W751" s="1"/>
      <c r="X751" s="1"/>
      <c r="Y751" s="1"/>
      <c r="Z751" s="1"/>
    </row>
    <row r="752" spans="1:26">
      <c r="A752" s="1"/>
      <c r="B752" s="1"/>
      <c r="C752" s="1"/>
      <c r="D752" s="429"/>
      <c r="E752" s="699"/>
      <c r="F752" s="1"/>
      <c r="G752" s="1"/>
      <c r="H752" s="110"/>
      <c r="I752" s="110"/>
      <c r="J752" s="424"/>
      <c r="K752" s="1"/>
      <c r="L752" s="1"/>
      <c r="M752" s="1"/>
      <c r="N752" s="1"/>
      <c r="O752" s="1"/>
      <c r="P752" s="1"/>
      <c r="Q752" s="1"/>
      <c r="R752" s="1"/>
      <c r="S752" s="1"/>
      <c r="T752" s="1"/>
      <c r="U752" s="1"/>
      <c r="V752" s="1"/>
      <c r="W752" s="1"/>
      <c r="X752" s="1"/>
      <c r="Y752" s="1"/>
      <c r="Z752" s="1"/>
    </row>
    <row r="753" spans="1:26">
      <c r="A753" s="1"/>
      <c r="B753" s="1"/>
      <c r="C753" s="1"/>
      <c r="D753" s="429"/>
      <c r="E753" s="699"/>
      <c r="F753" s="1"/>
      <c r="G753" s="1"/>
      <c r="H753" s="110"/>
      <c r="I753" s="110"/>
      <c r="J753" s="424"/>
      <c r="K753" s="1"/>
      <c r="L753" s="1"/>
      <c r="M753" s="1"/>
      <c r="N753" s="1"/>
      <c r="O753" s="1"/>
      <c r="P753" s="1"/>
      <c r="Q753" s="1"/>
      <c r="R753" s="1"/>
      <c r="S753" s="1"/>
      <c r="T753" s="1"/>
      <c r="U753" s="1"/>
      <c r="V753" s="1"/>
      <c r="W753" s="1"/>
      <c r="X753" s="1"/>
      <c r="Y753" s="1"/>
      <c r="Z753" s="1"/>
    </row>
    <row r="754" spans="1:26">
      <c r="A754" s="1"/>
      <c r="B754" s="1"/>
      <c r="C754" s="1"/>
      <c r="D754" s="429"/>
      <c r="E754" s="699"/>
      <c r="F754" s="1"/>
      <c r="G754" s="1"/>
      <c r="H754" s="110"/>
      <c r="I754" s="110"/>
      <c r="J754" s="424"/>
      <c r="K754" s="1"/>
      <c r="L754" s="1"/>
      <c r="M754" s="1"/>
      <c r="N754" s="1"/>
      <c r="O754" s="1"/>
      <c r="P754" s="1"/>
      <c r="Q754" s="1"/>
      <c r="R754" s="1"/>
      <c r="S754" s="1"/>
      <c r="T754" s="1"/>
      <c r="U754" s="1"/>
      <c r="V754" s="1"/>
      <c r="W754" s="1"/>
      <c r="X754" s="1"/>
      <c r="Y754" s="1"/>
      <c r="Z754" s="1"/>
    </row>
    <row r="755" spans="1:26">
      <c r="A755" s="1"/>
      <c r="B755" s="1"/>
      <c r="C755" s="1"/>
      <c r="D755" s="429"/>
      <c r="E755" s="699"/>
      <c r="F755" s="1"/>
      <c r="G755" s="1"/>
      <c r="H755" s="110"/>
      <c r="I755" s="110"/>
      <c r="J755" s="424"/>
      <c r="K755" s="1"/>
      <c r="L755" s="1"/>
      <c r="M755" s="1"/>
      <c r="N755" s="1"/>
      <c r="O755" s="1"/>
      <c r="P755" s="1"/>
      <c r="Q755" s="1"/>
      <c r="R755" s="1"/>
      <c r="S755" s="1"/>
      <c r="T755" s="1"/>
      <c r="U755" s="1"/>
      <c r="V755" s="1"/>
      <c r="W755" s="1"/>
      <c r="X755" s="1"/>
      <c r="Y755" s="1"/>
      <c r="Z755" s="1"/>
    </row>
    <row r="756" spans="1:26">
      <c r="A756" s="1"/>
      <c r="B756" s="1"/>
      <c r="C756" s="1"/>
      <c r="D756" s="429"/>
      <c r="E756" s="699"/>
      <c r="F756" s="1"/>
      <c r="G756" s="1"/>
      <c r="H756" s="110"/>
      <c r="I756" s="110"/>
      <c r="J756" s="424"/>
      <c r="K756" s="1"/>
      <c r="L756" s="1"/>
      <c r="M756" s="1"/>
      <c r="N756" s="1"/>
      <c r="O756" s="1"/>
      <c r="P756" s="1"/>
      <c r="Q756" s="1"/>
      <c r="R756" s="1"/>
      <c r="S756" s="1"/>
      <c r="T756" s="1"/>
      <c r="U756" s="1"/>
      <c r="V756" s="1"/>
      <c r="W756" s="1"/>
      <c r="X756" s="1"/>
      <c r="Y756" s="1"/>
      <c r="Z756" s="1"/>
    </row>
    <row r="757" spans="1:26">
      <c r="A757" s="1"/>
      <c r="B757" s="1"/>
      <c r="C757" s="1"/>
      <c r="D757" s="429"/>
      <c r="E757" s="699"/>
      <c r="F757" s="1"/>
      <c r="G757" s="1"/>
      <c r="H757" s="110"/>
      <c r="I757" s="110"/>
      <c r="J757" s="424"/>
      <c r="K757" s="1"/>
      <c r="L757" s="1"/>
      <c r="M757" s="1"/>
      <c r="N757" s="1"/>
      <c r="O757" s="1"/>
      <c r="P757" s="1"/>
      <c r="Q757" s="1"/>
      <c r="R757" s="1"/>
      <c r="S757" s="1"/>
      <c r="T757" s="1"/>
      <c r="U757" s="1"/>
      <c r="V757" s="1"/>
      <c r="W757" s="1"/>
      <c r="X757" s="1"/>
      <c r="Y757" s="1"/>
      <c r="Z757" s="1"/>
    </row>
    <row r="758" spans="1:26">
      <c r="A758" s="1"/>
      <c r="B758" s="1"/>
      <c r="C758" s="1"/>
      <c r="D758" s="429"/>
      <c r="E758" s="699"/>
      <c r="F758" s="1"/>
      <c r="G758" s="1"/>
      <c r="H758" s="110"/>
      <c r="I758" s="110"/>
      <c r="J758" s="424"/>
      <c r="K758" s="1"/>
      <c r="L758" s="1"/>
      <c r="M758" s="1"/>
      <c r="N758" s="1"/>
      <c r="O758" s="1"/>
      <c r="P758" s="1"/>
      <c r="Q758" s="1"/>
      <c r="R758" s="1"/>
      <c r="S758" s="1"/>
      <c r="T758" s="1"/>
      <c r="U758" s="1"/>
      <c r="V758" s="1"/>
      <c r="W758" s="1"/>
      <c r="X758" s="1"/>
      <c r="Y758" s="1"/>
      <c r="Z758" s="1"/>
    </row>
    <row r="759" spans="1:26">
      <c r="A759" s="1"/>
      <c r="B759" s="1"/>
      <c r="C759" s="1"/>
      <c r="D759" s="429"/>
      <c r="E759" s="699"/>
      <c r="F759" s="1"/>
      <c r="G759" s="1"/>
      <c r="H759" s="110"/>
      <c r="I759" s="110"/>
      <c r="J759" s="424"/>
      <c r="K759" s="1"/>
      <c r="L759" s="1"/>
      <c r="M759" s="1"/>
      <c r="N759" s="1"/>
      <c r="O759" s="1"/>
      <c r="P759" s="1"/>
      <c r="Q759" s="1"/>
      <c r="R759" s="1"/>
      <c r="S759" s="1"/>
      <c r="T759" s="1"/>
      <c r="U759" s="1"/>
      <c r="V759" s="1"/>
      <c r="W759" s="1"/>
      <c r="X759" s="1"/>
      <c r="Y759" s="1"/>
      <c r="Z759" s="1"/>
    </row>
    <row r="760" spans="1:26">
      <c r="A760" s="1"/>
      <c r="B760" s="1"/>
      <c r="C760" s="1"/>
      <c r="D760" s="429"/>
      <c r="E760" s="699"/>
      <c r="F760" s="1"/>
      <c r="G760" s="1"/>
      <c r="H760" s="110"/>
      <c r="I760" s="110"/>
      <c r="J760" s="424"/>
      <c r="K760" s="1"/>
      <c r="L760" s="1"/>
      <c r="M760" s="1"/>
      <c r="N760" s="1"/>
      <c r="O760" s="1"/>
      <c r="P760" s="1"/>
      <c r="Q760" s="1"/>
      <c r="R760" s="1"/>
      <c r="S760" s="1"/>
      <c r="T760" s="1"/>
      <c r="U760" s="1"/>
      <c r="V760" s="1"/>
      <c r="W760" s="1"/>
      <c r="X760" s="1"/>
      <c r="Y760" s="1"/>
      <c r="Z760" s="1"/>
    </row>
    <row r="761" spans="1:26">
      <c r="A761" s="1"/>
      <c r="B761" s="1"/>
      <c r="C761" s="1"/>
      <c r="D761" s="429"/>
      <c r="E761" s="699"/>
      <c r="F761" s="1"/>
      <c r="G761" s="1"/>
      <c r="H761" s="110"/>
      <c r="I761" s="110"/>
      <c r="J761" s="424"/>
      <c r="K761" s="1"/>
      <c r="L761" s="1"/>
      <c r="M761" s="1"/>
      <c r="N761" s="1"/>
      <c r="O761" s="1"/>
      <c r="P761" s="1"/>
      <c r="Q761" s="1"/>
      <c r="R761" s="1"/>
      <c r="S761" s="1"/>
      <c r="T761" s="1"/>
      <c r="U761" s="1"/>
      <c r="V761" s="1"/>
      <c r="W761" s="1"/>
      <c r="X761" s="1"/>
      <c r="Y761" s="1"/>
      <c r="Z761" s="1"/>
    </row>
    <row r="762" spans="1:26">
      <c r="A762" s="1"/>
      <c r="B762" s="1"/>
      <c r="C762" s="1"/>
      <c r="D762" s="429"/>
      <c r="E762" s="699"/>
      <c r="F762" s="1"/>
      <c r="G762" s="1"/>
      <c r="H762" s="110"/>
      <c r="I762" s="110"/>
      <c r="J762" s="424"/>
      <c r="K762" s="1"/>
      <c r="L762" s="1"/>
      <c r="M762" s="1"/>
      <c r="N762" s="1"/>
      <c r="O762" s="1"/>
      <c r="P762" s="1"/>
      <c r="Q762" s="1"/>
      <c r="R762" s="1"/>
      <c r="S762" s="1"/>
      <c r="T762" s="1"/>
      <c r="U762" s="1"/>
      <c r="V762" s="1"/>
      <c r="W762" s="1"/>
      <c r="X762" s="1"/>
      <c r="Y762" s="1"/>
      <c r="Z762" s="1"/>
    </row>
    <row r="763" spans="1:26">
      <c r="A763" s="1"/>
      <c r="B763" s="1"/>
      <c r="C763" s="1"/>
      <c r="D763" s="429"/>
      <c r="E763" s="699"/>
      <c r="F763" s="1"/>
      <c r="G763" s="1"/>
      <c r="H763" s="110"/>
      <c r="I763" s="110"/>
      <c r="J763" s="424"/>
      <c r="K763" s="1"/>
      <c r="L763" s="1"/>
      <c r="M763" s="1"/>
      <c r="N763" s="1"/>
      <c r="O763" s="1"/>
      <c r="P763" s="1"/>
      <c r="Q763" s="1"/>
      <c r="R763" s="1"/>
      <c r="S763" s="1"/>
      <c r="T763" s="1"/>
      <c r="U763" s="1"/>
      <c r="V763" s="1"/>
      <c r="W763" s="1"/>
      <c r="X763" s="1"/>
      <c r="Y763" s="1"/>
      <c r="Z763" s="1"/>
    </row>
    <row r="764" spans="1:26">
      <c r="A764" s="1"/>
      <c r="B764" s="1"/>
      <c r="C764" s="1"/>
      <c r="D764" s="429"/>
      <c r="E764" s="699"/>
      <c r="F764" s="1"/>
      <c r="G764" s="1"/>
      <c r="H764" s="110"/>
      <c r="I764" s="110"/>
      <c r="J764" s="424"/>
      <c r="K764" s="1"/>
      <c r="L764" s="1"/>
      <c r="M764" s="1"/>
      <c r="N764" s="1"/>
      <c r="O764" s="1"/>
      <c r="P764" s="1"/>
      <c r="Q764" s="1"/>
      <c r="R764" s="1"/>
      <c r="S764" s="1"/>
      <c r="T764" s="1"/>
      <c r="U764" s="1"/>
      <c r="V764" s="1"/>
      <c r="W764" s="1"/>
      <c r="X764" s="1"/>
      <c r="Y764" s="1"/>
      <c r="Z764" s="1"/>
    </row>
    <row r="765" spans="1:26">
      <c r="A765" s="1"/>
      <c r="B765" s="1"/>
      <c r="C765" s="1"/>
      <c r="D765" s="429"/>
      <c r="E765" s="699"/>
      <c r="F765" s="1"/>
      <c r="G765" s="1"/>
      <c r="H765" s="110"/>
      <c r="I765" s="110"/>
      <c r="J765" s="424"/>
      <c r="K765" s="1"/>
      <c r="L765" s="1"/>
      <c r="M765" s="1"/>
      <c r="N765" s="1"/>
      <c r="O765" s="1"/>
      <c r="P765" s="1"/>
      <c r="Q765" s="1"/>
      <c r="R765" s="1"/>
      <c r="S765" s="1"/>
      <c r="T765" s="1"/>
      <c r="U765" s="1"/>
      <c r="V765" s="1"/>
      <c r="W765" s="1"/>
      <c r="X765" s="1"/>
      <c r="Y765" s="1"/>
      <c r="Z765" s="1"/>
    </row>
    <row r="766" spans="1:26">
      <c r="A766" s="1"/>
      <c r="B766" s="1"/>
      <c r="C766" s="1"/>
      <c r="D766" s="429"/>
      <c r="E766" s="699"/>
      <c r="F766" s="1"/>
      <c r="G766" s="1"/>
      <c r="H766" s="110"/>
      <c r="I766" s="110"/>
      <c r="J766" s="424"/>
      <c r="K766" s="1"/>
      <c r="L766" s="1"/>
      <c r="M766" s="1"/>
      <c r="N766" s="1"/>
      <c r="O766" s="1"/>
      <c r="P766" s="1"/>
      <c r="Q766" s="1"/>
      <c r="R766" s="1"/>
      <c r="S766" s="1"/>
      <c r="T766" s="1"/>
      <c r="U766" s="1"/>
      <c r="V766" s="1"/>
      <c r="W766" s="1"/>
      <c r="X766" s="1"/>
      <c r="Y766" s="1"/>
      <c r="Z766" s="1"/>
    </row>
    <row r="767" spans="1:26">
      <c r="A767" s="1"/>
      <c r="B767" s="1"/>
      <c r="C767" s="1"/>
      <c r="D767" s="429"/>
      <c r="E767" s="699"/>
      <c r="F767" s="1"/>
      <c r="G767" s="1"/>
      <c r="H767" s="110"/>
      <c r="I767" s="110"/>
      <c r="J767" s="424"/>
      <c r="K767" s="1"/>
      <c r="L767" s="1"/>
      <c r="M767" s="1"/>
      <c r="N767" s="1"/>
      <c r="O767" s="1"/>
      <c r="P767" s="1"/>
      <c r="Q767" s="1"/>
      <c r="R767" s="1"/>
      <c r="S767" s="1"/>
      <c r="T767" s="1"/>
      <c r="U767" s="1"/>
      <c r="V767" s="1"/>
      <c r="W767" s="1"/>
      <c r="X767" s="1"/>
      <c r="Y767" s="1"/>
      <c r="Z767" s="1"/>
    </row>
    <row r="768" spans="1:26">
      <c r="A768" s="1"/>
      <c r="B768" s="1"/>
      <c r="C768" s="1"/>
      <c r="D768" s="429"/>
      <c r="E768" s="699"/>
      <c r="F768" s="1"/>
      <c r="G768" s="1"/>
      <c r="H768" s="110"/>
      <c r="I768" s="110"/>
      <c r="J768" s="424"/>
      <c r="K768" s="1"/>
      <c r="L768" s="1"/>
      <c r="M768" s="1"/>
      <c r="N768" s="1"/>
      <c r="O768" s="1"/>
      <c r="P768" s="1"/>
      <c r="Q768" s="1"/>
      <c r="R768" s="1"/>
      <c r="S768" s="1"/>
      <c r="T768" s="1"/>
      <c r="U768" s="1"/>
      <c r="V768" s="1"/>
      <c r="W768" s="1"/>
      <c r="X768" s="1"/>
      <c r="Y768" s="1"/>
      <c r="Z768" s="1"/>
    </row>
    <row r="769" spans="1:26">
      <c r="A769" s="1"/>
      <c r="B769" s="1"/>
      <c r="C769" s="1"/>
      <c r="D769" s="429"/>
      <c r="E769" s="699"/>
      <c r="F769" s="1"/>
      <c r="G769" s="1"/>
      <c r="H769" s="110"/>
      <c r="I769" s="110"/>
      <c r="J769" s="424"/>
      <c r="K769" s="1"/>
      <c r="L769" s="1"/>
      <c r="M769" s="1"/>
      <c r="N769" s="1"/>
      <c r="O769" s="1"/>
      <c r="P769" s="1"/>
      <c r="Q769" s="1"/>
      <c r="R769" s="1"/>
      <c r="S769" s="1"/>
      <c r="T769" s="1"/>
      <c r="U769" s="1"/>
      <c r="V769" s="1"/>
      <c r="W769" s="1"/>
      <c r="X769" s="1"/>
      <c r="Y769" s="1"/>
      <c r="Z769" s="1"/>
    </row>
    <row r="770" spans="1:26">
      <c r="A770" s="1"/>
      <c r="B770" s="1"/>
      <c r="C770" s="1"/>
      <c r="D770" s="429"/>
      <c r="E770" s="699"/>
      <c r="F770" s="1"/>
      <c r="G770" s="1"/>
      <c r="H770" s="110"/>
      <c r="I770" s="110"/>
      <c r="J770" s="424"/>
      <c r="K770" s="1"/>
      <c r="L770" s="1"/>
      <c r="M770" s="1"/>
      <c r="N770" s="1"/>
      <c r="O770" s="1"/>
      <c r="P770" s="1"/>
      <c r="Q770" s="1"/>
      <c r="R770" s="1"/>
      <c r="S770" s="1"/>
      <c r="T770" s="1"/>
      <c r="U770" s="1"/>
      <c r="V770" s="1"/>
      <c r="W770" s="1"/>
      <c r="X770" s="1"/>
      <c r="Y770" s="1"/>
      <c r="Z770" s="1"/>
    </row>
    <row r="771" spans="1:26">
      <c r="A771" s="1"/>
      <c r="B771" s="1"/>
      <c r="C771" s="1"/>
      <c r="D771" s="429"/>
      <c r="E771" s="699"/>
      <c r="F771" s="1"/>
      <c r="G771" s="1"/>
      <c r="H771" s="110"/>
      <c r="I771" s="110"/>
      <c r="J771" s="424"/>
      <c r="K771" s="1"/>
      <c r="L771" s="1"/>
      <c r="M771" s="1"/>
      <c r="N771" s="1"/>
      <c r="O771" s="1"/>
      <c r="P771" s="1"/>
      <c r="Q771" s="1"/>
      <c r="R771" s="1"/>
      <c r="S771" s="1"/>
      <c r="T771" s="1"/>
      <c r="U771" s="1"/>
      <c r="V771" s="1"/>
      <c r="W771" s="1"/>
      <c r="X771" s="1"/>
      <c r="Y771" s="1"/>
      <c r="Z771" s="1"/>
    </row>
    <row r="772" spans="1:26">
      <c r="A772" s="1"/>
      <c r="B772" s="1"/>
      <c r="C772" s="1"/>
      <c r="D772" s="429"/>
      <c r="E772" s="699"/>
      <c r="F772" s="1"/>
      <c r="G772" s="1"/>
      <c r="H772" s="110"/>
      <c r="I772" s="110"/>
      <c r="J772" s="424"/>
      <c r="K772" s="1"/>
      <c r="L772" s="1"/>
      <c r="M772" s="1"/>
      <c r="N772" s="1"/>
      <c r="O772" s="1"/>
      <c r="P772" s="1"/>
      <c r="Q772" s="1"/>
      <c r="R772" s="1"/>
      <c r="S772" s="1"/>
      <c r="T772" s="1"/>
      <c r="U772" s="1"/>
      <c r="V772" s="1"/>
      <c r="W772" s="1"/>
      <c r="X772" s="1"/>
      <c r="Y772" s="1"/>
      <c r="Z772" s="1"/>
    </row>
    <row r="773" spans="1:26">
      <c r="A773" s="1"/>
      <c r="B773" s="1"/>
      <c r="C773" s="1"/>
      <c r="D773" s="429"/>
      <c r="E773" s="699"/>
      <c r="F773" s="1"/>
      <c r="G773" s="1"/>
      <c r="H773" s="110"/>
      <c r="I773" s="110"/>
      <c r="J773" s="424"/>
      <c r="K773" s="1"/>
      <c r="L773" s="1"/>
      <c r="M773" s="1"/>
      <c r="N773" s="1"/>
      <c r="O773" s="1"/>
      <c r="P773" s="1"/>
      <c r="Q773" s="1"/>
      <c r="R773" s="1"/>
      <c r="S773" s="1"/>
      <c r="T773" s="1"/>
      <c r="U773" s="1"/>
      <c r="V773" s="1"/>
      <c r="W773" s="1"/>
      <c r="X773" s="1"/>
      <c r="Y773" s="1"/>
      <c r="Z773" s="1"/>
    </row>
    <row r="774" spans="1:26">
      <c r="A774" s="1"/>
      <c r="B774" s="1"/>
      <c r="C774" s="1"/>
      <c r="D774" s="429"/>
      <c r="E774" s="699"/>
      <c r="F774" s="1"/>
      <c r="G774" s="1"/>
      <c r="H774" s="110"/>
      <c r="I774" s="110"/>
      <c r="J774" s="424"/>
      <c r="K774" s="1"/>
      <c r="L774" s="1"/>
      <c r="M774" s="1"/>
      <c r="N774" s="1"/>
      <c r="O774" s="1"/>
      <c r="P774" s="1"/>
      <c r="Q774" s="1"/>
      <c r="R774" s="1"/>
      <c r="S774" s="1"/>
      <c r="T774" s="1"/>
      <c r="U774" s="1"/>
      <c r="V774" s="1"/>
      <c r="W774" s="1"/>
      <c r="X774" s="1"/>
      <c r="Y774" s="1"/>
      <c r="Z774" s="1"/>
    </row>
    <row r="775" spans="1:26">
      <c r="A775" s="1"/>
      <c r="B775" s="1"/>
      <c r="C775" s="1"/>
      <c r="D775" s="429"/>
      <c r="E775" s="699"/>
      <c r="F775" s="1"/>
      <c r="G775" s="1"/>
      <c r="H775" s="110"/>
      <c r="I775" s="110"/>
      <c r="J775" s="424"/>
      <c r="K775" s="1"/>
      <c r="L775" s="1"/>
      <c r="M775" s="1"/>
      <c r="N775" s="1"/>
      <c r="O775" s="1"/>
      <c r="P775" s="1"/>
      <c r="Q775" s="1"/>
      <c r="R775" s="1"/>
      <c r="S775" s="1"/>
      <c r="T775" s="1"/>
      <c r="U775" s="1"/>
      <c r="V775" s="1"/>
      <c r="W775" s="1"/>
      <c r="X775" s="1"/>
      <c r="Y775" s="1"/>
      <c r="Z775" s="1"/>
    </row>
    <row r="776" spans="1:26">
      <c r="A776" s="1"/>
      <c r="B776" s="1"/>
      <c r="C776" s="1"/>
      <c r="D776" s="429"/>
      <c r="E776" s="699"/>
      <c r="F776" s="1"/>
      <c r="G776" s="1"/>
      <c r="H776" s="110"/>
      <c r="I776" s="110"/>
      <c r="J776" s="424"/>
      <c r="K776" s="1"/>
      <c r="L776" s="1"/>
      <c r="M776" s="1"/>
      <c r="N776" s="1"/>
      <c r="O776" s="1"/>
      <c r="P776" s="1"/>
      <c r="Q776" s="1"/>
      <c r="R776" s="1"/>
      <c r="S776" s="1"/>
      <c r="T776" s="1"/>
      <c r="U776" s="1"/>
      <c r="V776" s="1"/>
      <c r="W776" s="1"/>
      <c r="X776" s="1"/>
      <c r="Y776" s="1"/>
      <c r="Z776" s="1"/>
    </row>
    <row r="777" spans="1:26">
      <c r="A777" s="1"/>
      <c r="B777" s="1"/>
      <c r="C777" s="1"/>
      <c r="D777" s="429"/>
      <c r="E777" s="699"/>
      <c r="F777" s="1"/>
      <c r="G777" s="1"/>
      <c r="H777" s="110"/>
      <c r="I777" s="110"/>
      <c r="J777" s="424"/>
      <c r="K777" s="1"/>
      <c r="L777" s="1"/>
      <c r="M777" s="1"/>
      <c r="N777" s="1"/>
      <c r="O777" s="1"/>
      <c r="P777" s="1"/>
      <c r="Q777" s="1"/>
      <c r="R777" s="1"/>
      <c r="S777" s="1"/>
      <c r="T777" s="1"/>
      <c r="U777" s="1"/>
      <c r="V777" s="1"/>
      <c r="W777" s="1"/>
      <c r="X777" s="1"/>
      <c r="Y777" s="1"/>
      <c r="Z777" s="1"/>
    </row>
    <row r="778" spans="1:26">
      <c r="A778" s="1"/>
      <c r="B778" s="1"/>
      <c r="C778" s="1"/>
      <c r="D778" s="429"/>
      <c r="E778" s="699"/>
      <c r="F778" s="1"/>
      <c r="G778" s="1"/>
      <c r="H778" s="110"/>
      <c r="I778" s="110"/>
      <c r="J778" s="424"/>
      <c r="K778" s="1"/>
      <c r="L778" s="1"/>
      <c r="M778" s="1"/>
      <c r="N778" s="1"/>
      <c r="O778" s="1"/>
      <c r="P778" s="1"/>
      <c r="Q778" s="1"/>
      <c r="R778" s="1"/>
      <c r="S778" s="1"/>
      <c r="T778" s="1"/>
      <c r="U778" s="1"/>
      <c r="V778" s="1"/>
      <c r="W778" s="1"/>
      <c r="X778" s="1"/>
      <c r="Y778" s="1"/>
      <c r="Z778" s="1"/>
    </row>
    <row r="779" spans="1:26">
      <c r="A779" s="1"/>
      <c r="B779" s="1"/>
      <c r="C779" s="1"/>
      <c r="D779" s="429"/>
      <c r="E779" s="699"/>
      <c r="F779" s="1"/>
      <c r="G779" s="1"/>
      <c r="H779" s="110"/>
      <c r="I779" s="110"/>
      <c r="J779" s="424"/>
      <c r="K779" s="1"/>
      <c r="L779" s="1"/>
      <c r="M779" s="1"/>
      <c r="N779" s="1"/>
      <c r="O779" s="1"/>
      <c r="P779" s="1"/>
      <c r="Q779" s="1"/>
      <c r="R779" s="1"/>
      <c r="S779" s="1"/>
      <c r="T779" s="1"/>
      <c r="U779" s="1"/>
      <c r="V779" s="1"/>
      <c r="W779" s="1"/>
      <c r="X779" s="1"/>
      <c r="Y779" s="1"/>
      <c r="Z779" s="1"/>
    </row>
    <row r="780" spans="1:26">
      <c r="A780" s="1"/>
      <c r="B780" s="1"/>
      <c r="C780" s="1"/>
      <c r="D780" s="429"/>
      <c r="E780" s="699"/>
      <c r="F780" s="1"/>
      <c r="G780" s="1"/>
      <c r="H780" s="110"/>
      <c r="I780" s="110"/>
      <c r="J780" s="424"/>
      <c r="K780" s="1"/>
      <c r="L780" s="1"/>
      <c r="M780" s="1"/>
      <c r="N780" s="1"/>
      <c r="O780" s="1"/>
      <c r="P780" s="1"/>
      <c r="Q780" s="1"/>
      <c r="R780" s="1"/>
      <c r="S780" s="1"/>
      <c r="T780" s="1"/>
      <c r="U780" s="1"/>
      <c r="V780" s="1"/>
      <c r="W780" s="1"/>
      <c r="X780" s="1"/>
      <c r="Y780" s="1"/>
      <c r="Z780" s="1"/>
    </row>
    <row r="781" spans="1:26">
      <c r="A781" s="1"/>
      <c r="B781" s="1"/>
      <c r="C781" s="1"/>
      <c r="D781" s="429"/>
      <c r="E781" s="699"/>
      <c r="F781" s="1"/>
      <c r="G781" s="1"/>
      <c r="H781" s="110"/>
      <c r="I781" s="110"/>
      <c r="J781" s="424"/>
      <c r="K781" s="1"/>
      <c r="L781" s="1"/>
      <c r="M781" s="1"/>
      <c r="N781" s="1"/>
      <c r="O781" s="1"/>
      <c r="P781" s="1"/>
      <c r="Q781" s="1"/>
      <c r="R781" s="1"/>
      <c r="S781" s="1"/>
      <c r="T781" s="1"/>
      <c r="U781" s="1"/>
      <c r="V781" s="1"/>
      <c r="W781" s="1"/>
      <c r="X781" s="1"/>
      <c r="Y781" s="1"/>
      <c r="Z781" s="1"/>
    </row>
    <row r="782" spans="1:26">
      <c r="A782" s="1"/>
      <c r="B782" s="1"/>
      <c r="C782" s="1"/>
      <c r="D782" s="429"/>
      <c r="E782" s="699"/>
      <c r="F782" s="1"/>
      <c r="G782" s="1"/>
      <c r="H782" s="110"/>
      <c r="I782" s="110"/>
      <c r="J782" s="424"/>
      <c r="K782" s="1"/>
      <c r="L782" s="1"/>
      <c r="M782" s="1"/>
      <c r="N782" s="1"/>
      <c r="O782" s="1"/>
      <c r="P782" s="1"/>
      <c r="Q782" s="1"/>
      <c r="R782" s="1"/>
      <c r="S782" s="1"/>
      <c r="T782" s="1"/>
      <c r="U782" s="1"/>
      <c r="V782" s="1"/>
      <c r="W782" s="1"/>
      <c r="X782" s="1"/>
      <c r="Y782" s="1"/>
      <c r="Z782" s="1"/>
    </row>
    <row r="783" spans="1:26">
      <c r="A783" s="1"/>
      <c r="B783" s="1"/>
      <c r="C783" s="1"/>
      <c r="D783" s="429"/>
      <c r="E783" s="699"/>
      <c r="F783" s="1"/>
      <c r="G783" s="1"/>
      <c r="H783" s="110"/>
      <c r="I783" s="110"/>
      <c r="J783" s="424"/>
      <c r="K783" s="1"/>
      <c r="L783" s="1"/>
      <c r="M783" s="1"/>
      <c r="N783" s="1"/>
      <c r="O783" s="1"/>
      <c r="P783" s="1"/>
      <c r="Q783" s="1"/>
      <c r="R783" s="1"/>
      <c r="S783" s="1"/>
      <c r="T783" s="1"/>
      <c r="U783" s="1"/>
      <c r="V783" s="1"/>
      <c r="W783" s="1"/>
      <c r="X783" s="1"/>
      <c r="Y783" s="1"/>
      <c r="Z783" s="1"/>
    </row>
    <row r="784" spans="1:26">
      <c r="A784" s="1"/>
      <c r="B784" s="1"/>
      <c r="C784" s="1"/>
      <c r="D784" s="429"/>
      <c r="E784" s="699"/>
      <c r="F784" s="1"/>
      <c r="G784" s="1"/>
      <c r="H784" s="110"/>
      <c r="I784" s="110"/>
      <c r="J784" s="424"/>
      <c r="K784" s="1"/>
      <c r="L784" s="1"/>
      <c r="M784" s="1"/>
      <c r="N784" s="1"/>
      <c r="O784" s="1"/>
      <c r="P784" s="1"/>
      <c r="Q784" s="1"/>
      <c r="R784" s="1"/>
      <c r="S784" s="1"/>
      <c r="T784" s="1"/>
      <c r="U784" s="1"/>
      <c r="V784" s="1"/>
      <c r="W784" s="1"/>
      <c r="X784" s="1"/>
      <c r="Y784" s="1"/>
      <c r="Z784" s="1"/>
    </row>
    <row r="785" spans="1:26">
      <c r="A785" s="1"/>
      <c r="B785" s="1"/>
      <c r="C785" s="1"/>
      <c r="D785" s="429"/>
      <c r="E785" s="699"/>
      <c r="F785" s="1"/>
      <c r="G785" s="1"/>
      <c r="H785" s="110"/>
      <c r="I785" s="110"/>
      <c r="J785" s="424"/>
      <c r="K785" s="1"/>
      <c r="L785" s="1"/>
      <c r="M785" s="1"/>
      <c r="N785" s="1"/>
      <c r="O785" s="1"/>
      <c r="P785" s="1"/>
      <c r="Q785" s="1"/>
      <c r="R785" s="1"/>
      <c r="S785" s="1"/>
      <c r="T785" s="1"/>
      <c r="U785" s="1"/>
      <c r="V785" s="1"/>
      <c r="W785" s="1"/>
      <c r="X785" s="1"/>
      <c r="Y785" s="1"/>
      <c r="Z785" s="1"/>
    </row>
    <row r="786" spans="1:26">
      <c r="A786" s="1"/>
      <c r="B786" s="1"/>
      <c r="C786" s="1"/>
      <c r="D786" s="429"/>
      <c r="E786" s="699"/>
      <c r="F786" s="1"/>
      <c r="G786" s="1"/>
      <c r="H786" s="110"/>
      <c r="I786" s="110"/>
      <c r="J786" s="424"/>
      <c r="K786" s="1"/>
      <c r="L786" s="1"/>
      <c r="M786" s="1"/>
      <c r="N786" s="1"/>
      <c r="O786" s="1"/>
      <c r="P786" s="1"/>
      <c r="Q786" s="1"/>
      <c r="R786" s="1"/>
      <c r="S786" s="1"/>
      <c r="T786" s="1"/>
      <c r="U786" s="1"/>
      <c r="V786" s="1"/>
      <c r="W786" s="1"/>
      <c r="X786" s="1"/>
      <c r="Y786" s="1"/>
      <c r="Z786" s="1"/>
    </row>
    <row r="787" spans="1:26">
      <c r="A787" s="1"/>
      <c r="B787" s="1"/>
      <c r="C787" s="1"/>
      <c r="D787" s="429"/>
      <c r="E787" s="699"/>
      <c r="F787" s="1"/>
      <c r="G787" s="1"/>
      <c r="H787" s="110"/>
      <c r="I787" s="110"/>
      <c r="J787" s="424"/>
      <c r="K787" s="1"/>
      <c r="L787" s="1"/>
      <c r="M787" s="1"/>
      <c r="N787" s="1"/>
      <c r="O787" s="1"/>
      <c r="P787" s="1"/>
      <c r="Q787" s="1"/>
      <c r="R787" s="1"/>
      <c r="S787" s="1"/>
      <c r="T787" s="1"/>
      <c r="U787" s="1"/>
      <c r="V787" s="1"/>
      <c r="W787" s="1"/>
      <c r="X787" s="1"/>
      <c r="Y787" s="1"/>
      <c r="Z787" s="1"/>
    </row>
    <row r="788" spans="1:26">
      <c r="A788" s="1"/>
      <c r="B788" s="1"/>
      <c r="C788" s="1"/>
      <c r="D788" s="429"/>
      <c r="E788" s="699"/>
      <c r="F788" s="1"/>
      <c r="G788" s="1"/>
      <c r="H788" s="110"/>
      <c r="I788" s="110"/>
      <c r="J788" s="424"/>
      <c r="K788" s="1"/>
      <c r="L788" s="1"/>
      <c r="M788" s="1"/>
      <c r="N788" s="1"/>
      <c r="O788" s="1"/>
      <c r="P788" s="1"/>
      <c r="Q788" s="1"/>
      <c r="R788" s="1"/>
      <c r="S788" s="1"/>
      <c r="T788" s="1"/>
      <c r="U788" s="1"/>
      <c r="V788" s="1"/>
      <c r="W788" s="1"/>
      <c r="X788" s="1"/>
      <c r="Y788" s="1"/>
      <c r="Z788" s="1"/>
    </row>
    <row r="789" spans="1:26">
      <c r="A789" s="1"/>
      <c r="B789" s="1"/>
      <c r="C789" s="1"/>
      <c r="D789" s="429"/>
      <c r="E789" s="699"/>
      <c r="F789" s="1"/>
      <c r="G789" s="1"/>
      <c r="H789" s="110"/>
      <c r="I789" s="110"/>
      <c r="J789" s="424"/>
      <c r="K789" s="1"/>
      <c r="L789" s="1"/>
      <c r="M789" s="1"/>
      <c r="N789" s="1"/>
      <c r="O789" s="1"/>
      <c r="P789" s="1"/>
      <c r="Q789" s="1"/>
      <c r="R789" s="1"/>
      <c r="S789" s="1"/>
      <c r="T789" s="1"/>
      <c r="U789" s="1"/>
      <c r="V789" s="1"/>
      <c r="W789" s="1"/>
      <c r="X789" s="1"/>
      <c r="Y789" s="1"/>
      <c r="Z789" s="1"/>
    </row>
    <row r="790" spans="1:26">
      <c r="A790" s="1"/>
      <c r="B790" s="1"/>
      <c r="C790" s="1"/>
      <c r="D790" s="429"/>
      <c r="E790" s="699"/>
      <c r="F790" s="1"/>
      <c r="G790" s="1"/>
      <c r="H790" s="110"/>
      <c r="I790" s="110"/>
      <c r="J790" s="424"/>
      <c r="K790" s="1"/>
      <c r="L790" s="1"/>
      <c r="M790" s="1"/>
      <c r="N790" s="1"/>
      <c r="O790" s="1"/>
      <c r="P790" s="1"/>
      <c r="Q790" s="1"/>
      <c r="R790" s="1"/>
      <c r="S790" s="1"/>
      <c r="T790" s="1"/>
      <c r="U790" s="1"/>
      <c r="V790" s="1"/>
      <c r="W790" s="1"/>
      <c r="X790" s="1"/>
      <c r="Y790" s="1"/>
      <c r="Z790" s="1"/>
    </row>
    <row r="791" spans="1:26">
      <c r="A791" s="1"/>
      <c r="B791" s="1"/>
      <c r="C791" s="1"/>
      <c r="D791" s="429"/>
      <c r="E791" s="699"/>
      <c r="F791" s="1"/>
      <c r="G791" s="1"/>
      <c r="H791" s="110"/>
      <c r="I791" s="110"/>
      <c r="J791" s="424"/>
      <c r="K791" s="1"/>
      <c r="L791" s="1"/>
      <c r="M791" s="1"/>
      <c r="N791" s="1"/>
      <c r="O791" s="1"/>
      <c r="P791" s="1"/>
      <c r="Q791" s="1"/>
      <c r="R791" s="1"/>
      <c r="S791" s="1"/>
      <c r="T791" s="1"/>
      <c r="U791" s="1"/>
      <c r="V791" s="1"/>
      <c r="W791" s="1"/>
      <c r="X791" s="1"/>
      <c r="Y791" s="1"/>
      <c r="Z791" s="1"/>
    </row>
    <row r="792" spans="1:26">
      <c r="A792" s="1"/>
      <c r="B792" s="1"/>
      <c r="C792" s="1"/>
      <c r="D792" s="429"/>
      <c r="E792" s="699"/>
      <c r="F792" s="1"/>
      <c r="G792" s="1"/>
      <c r="H792" s="110"/>
      <c r="I792" s="110"/>
      <c r="J792" s="424"/>
      <c r="K792" s="1"/>
      <c r="L792" s="1"/>
      <c r="M792" s="1"/>
      <c r="N792" s="1"/>
      <c r="O792" s="1"/>
      <c r="P792" s="1"/>
      <c r="Q792" s="1"/>
      <c r="R792" s="1"/>
      <c r="S792" s="1"/>
      <c r="T792" s="1"/>
      <c r="U792" s="1"/>
      <c r="V792" s="1"/>
      <c r="W792" s="1"/>
      <c r="X792" s="1"/>
      <c r="Y792" s="1"/>
      <c r="Z792" s="1"/>
    </row>
    <row r="793" spans="1:26">
      <c r="A793" s="1"/>
      <c r="B793" s="1"/>
      <c r="C793" s="1"/>
      <c r="D793" s="429"/>
      <c r="E793" s="699"/>
      <c r="F793" s="1"/>
      <c r="G793" s="1"/>
      <c r="H793" s="110"/>
      <c r="I793" s="110"/>
      <c r="J793" s="424"/>
      <c r="K793" s="1"/>
      <c r="L793" s="1"/>
      <c r="M793" s="1"/>
      <c r="N793" s="1"/>
      <c r="O793" s="1"/>
      <c r="P793" s="1"/>
      <c r="Q793" s="1"/>
      <c r="R793" s="1"/>
      <c r="S793" s="1"/>
      <c r="T793" s="1"/>
      <c r="U793" s="1"/>
      <c r="V793" s="1"/>
      <c r="W793" s="1"/>
      <c r="X793" s="1"/>
      <c r="Y793" s="1"/>
      <c r="Z793" s="1"/>
    </row>
    <row r="794" spans="1:26">
      <c r="A794" s="1"/>
      <c r="B794" s="1"/>
      <c r="C794" s="1"/>
      <c r="D794" s="429"/>
      <c r="E794" s="699"/>
      <c r="F794" s="1"/>
      <c r="G794" s="1"/>
      <c r="H794" s="110"/>
      <c r="I794" s="110"/>
      <c r="J794" s="424"/>
      <c r="K794" s="1"/>
      <c r="L794" s="1"/>
      <c r="M794" s="1"/>
      <c r="N794" s="1"/>
      <c r="O794" s="1"/>
      <c r="P794" s="1"/>
      <c r="Q794" s="1"/>
      <c r="R794" s="1"/>
      <c r="S794" s="1"/>
      <c r="T794" s="1"/>
      <c r="U794" s="1"/>
      <c r="V794" s="1"/>
      <c r="W794" s="1"/>
      <c r="X794" s="1"/>
      <c r="Y794" s="1"/>
      <c r="Z794" s="1"/>
    </row>
    <row r="795" spans="1:26">
      <c r="A795" s="1"/>
      <c r="B795" s="1"/>
      <c r="C795" s="1"/>
      <c r="D795" s="429"/>
      <c r="E795" s="699"/>
      <c r="F795" s="1"/>
      <c r="G795" s="1"/>
      <c r="H795" s="110"/>
      <c r="I795" s="110"/>
      <c r="J795" s="424"/>
      <c r="K795" s="1"/>
      <c r="L795" s="1"/>
      <c r="M795" s="1"/>
      <c r="N795" s="1"/>
      <c r="O795" s="1"/>
      <c r="P795" s="1"/>
      <c r="Q795" s="1"/>
      <c r="R795" s="1"/>
      <c r="S795" s="1"/>
      <c r="T795" s="1"/>
      <c r="U795" s="1"/>
      <c r="V795" s="1"/>
      <c r="W795" s="1"/>
      <c r="X795" s="1"/>
      <c r="Y795" s="1"/>
      <c r="Z795" s="1"/>
    </row>
    <row r="796" spans="1:26">
      <c r="A796" s="1"/>
      <c r="B796" s="1"/>
      <c r="C796" s="1"/>
      <c r="D796" s="429"/>
      <c r="E796" s="699"/>
      <c r="F796" s="1"/>
      <c r="G796" s="1"/>
      <c r="H796" s="110"/>
      <c r="I796" s="110"/>
      <c r="J796" s="424"/>
      <c r="K796" s="1"/>
      <c r="L796" s="1"/>
      <c r="M796" s="1"/>
      <c r="N796" s="1"/>
      <c r="O796" s="1"/>
      <c r="P796" s="1"/>
      <c r="Q796" s="1"/>
      <c r="R796" s="1"/>
      <c r="S796" s="1"/>
      <c r="T796" s="1"/>
      <c r="U796" s="1"/>
      <c r="V796" s="1"/>
      <c r="W796" s="1"/>
      <c r="X796" s="1"/>
      <c r="Y796" s="1"/>
      <c r="Z796" s="1"/>
    </row>
    <row r="797" spans="1:26">
      <c r="A797" s="1"/>
      <c r="B797" s="1"/>
      <c r="C797" s="1"/>
      <c r="D797" s="429"/>
      <c r="E797" s="699"/>
      <c r="F797" s="1"/>
      <c r="G797" s="1"/>
      <c r="H797" s="110"/>
      <c r="I797" s="110"/>
      <c r="J797" s="424"/>
      <c r="K797" s="1"/>
      <c r="L797" s="1"/>
      <c r="M797" s="1"/>
      <c r="N797" s="1"/>
      <c r="O797" s="1"/>
      <c r="P797" s="1"/>
      <c r="Q797" s="1"/>
      <c r="R797" s="1"/>
      <c r="S797" s="1"/>
      <c r="T797" s="1"/>
      <c r="U797" s="1"/>
      <c r="V797" s="1"/>
      <c r="W797" s="1"/>
      <c r="X797" s="1"/>
      <c r="Y797" s="1"/>
      <c r="Z797" s="1"/>
    </row>
    <row r="798" spans="1:26">
      <c r="A798" s="1"/>
      <c r="B798" s="1"/>
      <c r="C798" s="1"/>
      <c r="D798" s="429"/>
      <c r="E798" s="699"/>
      <c r="F798" s="1"/>
      <c r="G798" s="1"/>
      <c r="H798" s="110"/>
      <c r="I798" s="110"/>
      <c r="J798" s="424"/>
      <c r="K798" s="1"/>
      <c r="L798" s="1"/>
      <c r="M798" s="1"/>
      <c r="N798" s="1"/>
      <c r="O798" s="1"/>
      <c r="P798" s="1"/>
      <c r="Q798" s="1"/>
      <c r="R798" s="1"/>
      <c r="S798" s="1"/>
      <c r="T798" s="1"/>
      <c r="U798" s="1"/>
      <c r="V798" s="1"/>
      <c r="W798" s="1"/>
      <c r="X798" s="1"/>
      <c r="Y798" s="1"/>
      <c r="Z798" s="1"/>
    </row>
    <row r="799" spans="1:26">
      <c r="A799" s="1"/>
      <c r="B799" s="1"/>
      <c r="C799" s="1"/>
      <c r="D799" s="429"/>
      <c r="E799" s="699"/>
      <c r="F799" s="1"/>
      <c r="G799" s="1"/>
      <c r="H799" s="110"/>
      <c r="I799" s="110"/>
      <c r="J799" s="424"/>
      <c r="K799" s="1"/>
      <c r="L799" s="1"/>
      <c r="M799" s="1"/>
      <c r="N799" s="1"/>
      <c r="O799" s="1"/>
      <c r="P799" s="1"/>
      <c r="Q799" s="1"/>
      <c r="R799" s="1"/>
      <c r="S799" s="1"/>
      <c r="T799" s="1"/>
      <c r="U799" s="1"/>
      <c r="V799" s="1"/>
      <c r="W799" s="1"/>
      <c r="X799" s="1"/>
      <c r="Y799" s="1"/>
      <c r="Z799" s="1"/>
    </row>
    <row r="800" spans="1:26">
      <c r="A800" s="1"/>
      <c r="B800" s="1"/>
      <c r="C800" s="1"/>
      <c r="D800" s="429"/>
      <c r="E800" s="699"/>
      <c r="F800" s="1"/>
      <c r="G800" s="1"/>
      <c r="H800" s="110"/>
      <c r="I800" s="110"/>
      <c r="J800" s="424"/>
      <c r="K800" s="1"/>
      <c r="L800" s="1"/>
      <c r="M800" s="1"/>
      <c r="N800" s="1"/>
      <c r="O800" s="1"/>
      <c r="P800" s="1"/>
      <c r="Q800" s="1"/>
      <c r="R800" s="1"/>
      <c r="S800" s="1"/>
      <c r="T800" s="1"/>
      <c r="U800" s="1"/>
      <c r="V800" s="1"/>
      <c r="W800" s="1"/>
      <c r="X800" s="1"/>
      <c r="Y800" s="1"/>
      <c r="Z800" s="1"/>
    </row>
    <row r="801" spans="1:26">
      <c r="A801" s="1"/>
      <c r="B801" s="1"/>
      <c r="C801" s="1"/>
      <c r="D801" s="429"/>
      <c r="E801" s="699"/>
      <c r="F801" s="1"/>
      <c r="G801" s="1"/>
      <c r="H801" s="110"/>
      <c r="I801" s="110"/>
      <c r="J801" s="424"/>
      <c r="K801" s="1"/>
      <c r="L801" s="1"/>
      <c r="M801" s="1"/>
      <c r="N801" s="1"/>
      <c r="O801" s="1"/>
      <c r="P801" s="1"/>
      <c r="Q801" s="1"/>
      <c r="R801" s="1"/>
      <c r="S801" s="1"/>
      <c r="T801" s="1"/>
      <c r="U801" s="1"/>
      <c r="V801" s="1"/>
      <c r="W801" s="1"/>
      <c r="X801" s="1"/>
      <c r="Y801" s="1"/>
      <c r="Z801" s="1"/>
    </row>
    <row r="802" spans="1:26">
      <c r="A802" s="1"/>
      <c r="B802" s="1"/>
      <c r="C802" s="1"/>
      <c r="D802" s="429"/>
      <c r="E802" s="699"/>
      <c r="F802" s="1"/>
      <c r="G802" s="1"/>
      <c r="H802" s="110"/>
      <c r="I802" s="110"/>
      <c r="J802" s="424"/>
      <c r="K802" s="1"/>
      <c r="L802" s="1"/>
      <c r="M802" s="1"/>
      <c r="N802" s="1"/>
      <c r="O802" s="1"/>
      <c r="P802" s="1"/>
      <c r="Q802" s="1"/>
      <c r="R802" s="1"/>
      <c r="S802" s="1"/>
      <c r="T802" s="1"/>
      <c r="U802" s="1"/>
      <c r="V802" s="1"/>
      <c r="W802" s="1"/>
      <c r="X802" s="1"/>
      <c r="Y802" s="1"/>
      <c r="Z802" s="1"/>
    </row>
    <row r="803" spans="1:26">
      <c r="A803" s="1"/>
      <c r="B803" s="1"/>
      <c r="C803" s="1"/>
      <c r="D803" s="429"/>
      <c r="E803" s="699"/>
      <c r="F803" s="1"/>
      <c r="G803" s="1"/>
      <c r="H803" s="110"/>
      <c r="I803" s="110"/>
      <c r="J803" s="424"/>
      <c r="K803" s="1"/>
      <c r="L803" s="1"/>
      <c r="M803" s="1"/>
      <c r="N803" s="1"/>
      <c r="O803" s="1"/>
      <c r="P803" s="1"/>
      <c r="Q803" s="1"/>
      <c r="R803" s="1"/>
      <c r="S803" s="1"/>
      <c r="T803" s="1"/>
      <c r="U803" s="1"/>
      <c r="V803" s="1"/>
      <c r="W803" s="1"/>
      <c r="X803" s="1"/>
      <c r="Y803" s="1"/>
      <c r="Z803" s="1"/>
    </row>
    <row r="804" spans="1:26">
      <c r="A804" s="1"/>
      <c r="B804" s="1"/>
      <c r="C804" s="1"/>
      <c r="D804" s="429"/>
      <c r="E804" s="699"/>
      <c r="F804" s="1"/>
      <c r="G804" s="1"/>
      <c r="H804" s="110"/>
      <c r="I804" s="110"/>
      <c r="J804" s="424"/>
      <c r="K804" s="1"/>
      <c r="L804" s="1"/>
      <c r="M804" s="1"/>
      <c r="N804" s="1"/>
      <c r="O804" s="1"/>
      <c r="P804" s="1"/>
      <c r="Q804" s="1"/>
      <c r="R804" s="1"/>
      <c r="S804" s="1"/>
      <c r="T804" s="1"/>
      <c r="U804" s="1"/>
      <c r="V804" s="1"/>
      <c r="W804" s="1"/>
      <c r="X804" s="1"/>
      <c r="Y804" s="1"/>
      <c r="Z804" s="1"/>
    </row>
    <row r="805" spans="1:26">
      <c r="A805" s="1"/>
      <c r="B805" s="1"/>
      <c r="C805" s="1"/>
      <c r="D805" s="429"/>
      <c r="E805" s="699"/>
      <c r="F805" s="1"/>
      <c r="G805" s="1"/>
      <c r="H805" s="110"/>
      <c r="I805" s="110"/>
      <c r="J805" s="424"/>
      <c r="K805" s="1"/>
      <c r="L805" s="1"/>
      <c r="M805" s="1"/>
      <c r="N805" s="1"/>
      <c r="O805" s="1"/>
      <c r="P805" s="1"/>
      <c r="Q805" s="1"/>
      <c r="R805" s="1"/>
      <c r="S805" s="1"/>
      <c r="T805" s="1"/>
      <c r="U805" s="1"/>
      <c r="V805" s="1"/>
      <c r="W805" s="1"/>
      <c r="X805" s="1"/>
      <c r="Y805" s="1"/>
      <c r="Z805" s="1"/>
    </row>
    <row r="806" spans="1:26">
      <c r="A806" s="1"/>
      <c r="B806" s="1"/>
      <c r="C806" s="1"/>
      <c r="D806" s="429"/>
      <c r="E806" s="699"/>
      <c r="F806" s="1"/>
      <c r="G806" s="1"/>
      <c r="H806" s="110"/>
      <c r="I806" s="110"/>
      <c r="J806" s="424"/>
      <c r="K806" s="1"/>
      <c r="L806" s="1"/>
      <c r="M806" s="1"/>
      <c r="N806" s="1"/>
      <c r="O806" s="1"/>
      <c r="P806" s="1"/>
      <c r="Q806" s="1"/>
      <c r="R806" s="1"/>
      <c r="S806" s="1"/>
      <c r="T806" s="1"/>
      <c r="U806" s="1"/>
      <c r="V806" s="1"/>
      <c r="W806" s="1"/>
      <c r="X806" s="1"/>
      <c r="Y806" s="1"/>
      <c r="Z806" s="1"/>
    </row>
    <row r="807" spans="1:26">
      <c r="A807" s="1"/>
      <c r="B807" s="1"/>
      <c r="C807" s="1"/>
      <c r="D807" s="429"/>
      <c r="E807" s="699"/>
      <c r="F807" s="1"/>
      <c r="G807" s="1"/>
      <c r="H807" s="110"/>
      <c r="I807" s="110"/>
      <c r="J807" s="424"/>
      <c r="K807" s="1"/>
      <c r="L807" s="1"/>
      <c r="M807" s="1"/>
      <c r="N807" s="1"/>
      <c r="O807" s="1"/>
      <c r="P807" s="1"/>
      <c r="Q807" s="1"/>
      <c r="R807" s="1"/>
      <c r="S807" s="1"/>
      <c r="T807" s="1"/>
      <c r="U807" s="1"/>
      <c r="V807" s="1"/>
      <c r="W807" s="1"/>
      <c r="X807" s="1"/>
      <c r="Y807" s="1"/>
      <c r="Z807" s="1"/>
    </row>
    <row r="808" spans="1:26">
      <c r="A808" s="1"/>
      <c r="B808" s="1"/>
      <c r="C808" s="1"/>
      <c r="D808" s="429"/>
      <c r="E808" s="699"/>
      <c r="F808" s="1"/>
      <c r="G808" s="1"/>
      <c r="H808" s="110"/>
      <c r="I808" s="110"/>
      <c r="J808" s="424"/>
      <c r="K808" s="1"/>
      <c r="L808" s="1"/>
      <c r="M808" s="1"/>
      <c r="N808" s="1"/>
      <c r="O808" s="1"/>
      <c r="P808" s="1"/>
      <c r="Q808" s="1"/>
      <c r="R808" s="1"/>
      <c r="S808" s="1"/>
      <c r="T808" s="1"/>
      <c r="U808" s="1"/>
      <c r="V808" s="1"/>
      <c r="W808" s="1"/>
      <c r="X808" s="1"/>
      <c r="Y808" s="1"/>
      <c r="Z808" s="1"/>
    </row>
    <row r="809" spans="1:26">
      <c r="A809" s="1"/>
      <c r="B809" s="1"/>
      <c r="C809" s="1"/>
      <c r="D809" s="429"/>
      <c r="E809" s="699"/>
      <c r="F809" s="1"/>
      <c r="G809" s="1"/>
      <c r="H809" s="110"/>
      <c r="I809" s="110"/>
      <c r="J809" s="424"/>
      <c r="K809" s="1"/>
      <c r="L809" s="1"/>
      <c r="M809" s="1"/>
      <c r="N809" s="1"/>
      <c r="O809" s="1"/>
      <c r="P809" s="1"/>
      <c r="Q809" s="1"/>
      <c r="R809" s="1"/>
      <c r="S809" s="1"/>
      <c r="T809" s="1"/>
      <c r="U809" s="1"/>
      <c r="V809" s="1"/>
      <c r="W809" s="1"/>
      <c r="X809" s="1"/>
      <c r="Y809" s="1"/>
      <c r="Z809" s="1"/>
    </row>
    <row r="810" spans="1:26">
      <c r="A810" s="1"/>
      <c r="B810" s="1"/>
      <c r="C810" s="1"/>
      <c r="D810" s="429"/>
      <c r="E810" s="699"/>
      <c r="F810" s="1"/>
      <c r="G810" s="1"/>
      <c r="H810" s="110"/>
      <c r="I810" s="110"/>
      <c r="J810" s="424"/>
      <c r="K810" s="1"/>
      <c r="L810" s="1"/>
      <c r="M810" s="1"/>
      <c r="N810" s="1"/>
      <c r="O810" s="1"/>
      <c r="P810" s="1"/>
      <c r="Q810" s="1"/>
      <c r="R810" s="1"/>
      <c r="S810" s="1"/>
      <c r="T810" s="1"/>
      <c r="U810" s="1"/>
      <c r="V810" s="1"/>
      <c r="W810" s="1"/>
      <c r="X810" s="1"/>
      <c r="Y810" s="1"/>
      <c r="Z810" s="1"/>
    </row>
    <row r="811" spans="1:26">
      <c r="A811" s="1"/>
      <c r="B811" s="1"/>
      <c r="C811" s="1"/>
      <c r="D811" s="429"/>
      <c r="E811" s="699"/>
      <c r="F811" s="1"/>
      <c r="G811" s="1"/>
      <c r="H811" s="110"/>
      <c r="I811" s="110"/>
      <c r="J811" s="424"/>
      <c r="K811" s="1"/>
      <c r="L811" s="1"/>
      <c r="M811" s="1"/>
      <c r="N811" s="1"/>
      <c r="O811" s="1"/>
      <c r="P811" s="1"/>
      <c r="Q811" s="1"/>
      <c r="R811" s="1"/>
      <c r="S811" s="1"/>
      <c r="T811" s="1"/>
      <c r="U811" s="1"/>
      <c r="V811" s="1"/>
      <c r="W811" s="1"/>
      <c r="X811" s="1"/>
      <c r="Y811" s="1"/>
      <c r="Z811" s="1"/>
    </row>
    <row r="812" spans="1:26">
      <c r="A812" s="1"/>
      <c r="B812" s="1"/>
      <c r="C812" s="1"/>
      <c r="D812" s="429"/>
      <c r="E812" s="699"/>
      <c r="F812" s="1"/>
      <c r="G812" s="1"/>
      <c r="H812" s="110"/>
      <c r="I812" s="110"/>
      <c r="J812" s="424"/>
      <c r="K812" s="1"/>
      <c r="L812" s="1"/>
      <c r="M812" s="1"/>
      <c r="N812" s="1"/>
      <c r="O812" s="1"/>
      <c r="P812" s="1"/>
      <c r="Q812" s="1"/>
      <c r="R812" s="1"/>
      <c r="S812" s="1"/>
      <c r="T812" s="1"/>
      <c r="U812" s="1"/>
      <c r="V812" s="1"/>
      <c r="W812" s="1"/>
      <c r="X812" s="1"/>
      <c r="Y812" s="1"/>
      <c r="Z812" s="1"/>
    </row>
    <row r="813" spans="1:26">
      <c r="A813" s="1"/>
      <c r="B813" s="1"/>
      <c r="C813" s="1"/>
      <c r="D813" s="429"/>
      <c r="E813" s="699"/>
      <c r="F813" s="1"/>
      <c r="G813" s="1"/>
      <c r="H813" s="110"/>
      <c r="I813" s="110"/>
      <c r="J813" s="424"/>
      <c r="K813" s="1"/>
      <c r="L813" s="1"/>
      <c r="M813" s="1"/>
      <c r="N813" s="1"/>
      <c r="O813" s="1"/>
      <c r="P813" s="1"/>
      <c r="Q813" s="1"/>
      <c r="R813" s="1"/>
      <c r="S813" s="1"/>
      <c r="T813" s="1"/>
      <c r="U813" s="1"/>
      <c r="V813" s="1"/>
      <c r="W813" s="1"/>
      <c r="X813" s="1"/>
      <c r="Y813" s="1"/>
      <c r="Z813" s="1"/>
    </row>
    <row r="814" spans="1:26">
      <c r="A814" s="1"/>
      <c r="B814" s="1"/>
      <c r="C814" s="1"/>
      <c r="D814" s="429"/>
      <c r="E814" s="699"/>
      <c r="F814" s="1"/>
      <c r="G814" s="1"/>
      <c r="H814" s="110"/>
      <c r="I814" s="110"/>
      <c r="J814" s="424"/>
      <c r="K814" s="1"/>
      <c r="L814" s="1"/>
      <c r="M814" s="1"/>
      <c r="N814" s="1"/>
      <c r="O814" s="1"/>
      <c r="P814" s="1"/>
      <c r="Q814" s="1"/>
      <c r="R814" s="1"/>
      <c r="S814" s="1"/>
      <c r="T814" s="1"/>
      <c r="U814" s="1"/>
      <c r="V814" s="1"/>
      <c r="W814" s="1"/>
      <c r="X814" s="1"/>
      <c r="Y814" s="1"/>
      <c r="Z814" s="1"/>
    </row>
    <row r="815" spans="1:26">
      <c r="A815" s="1"/>
      <c r="B815" s="1"/>
      <c r="C815" s="1"/>
      <c r="D815" s="429"/>
      <c r="E815" s="699"/>
      <c r="F815" s="1"/>
      <c r="G815" s="1"/>
      <c r="H815" s="110"/>
      <c r="I815" s="110"/>
      <c r="J815" s="424"/>
      <c r="K815" s="1"/>
      <c r="L815" s="1"/>
      <c r="M815" s="1"/>
      <c r="N815" s="1"/>
      <c r="O815" s="1"/>
      <c r="P815" s="1"/>
      <c r="Q815" s="1"/>
      <c r="R815" s="1"/>
      <c r="S815" s="1"/>
      <c r="T815" s="1"/>
      <c r="U815" s="1"/>
      <c r="V815" s="1"/>
      <c r="W815" s="1"/>
      <c r="X815" s="1"/>
      <c r="Y815" s="1"/>
      <c r="Z815" s="1"/>
    </row>
    <row r="816" spans="1:26">
      <c r="A816" s="1"/>
      <c r="B816" s="1"/>
      <c r="C816" s="1"/>
      <c r="D816" s="429"/>
      <c r="E816" s="699"/>
      <c r="F816" s="1"/>
      <c r="G816" s="1"/>
      <c r="H816" s="110"/>
      <c r="I816" s="110"/>
      <c r="J816" s="424"/>
      <c r="K816" s="1"/>
      <c r="L816" s="1"/>
      <c r="M816" s="1"/>
      <c r="N816" s="1"/>
      <c r="O816" s="1"/>
      <c r="P816" s="1"/>
      <c r="Q816" s="1"/>
      <c r="R816" s="1"/>
      <c r="S816" s="1"/>
      <c r="T816" s="1"/>
      <c r="U816" s="1"/>
      <c r="V816" s="1"/>
      <c r="W816" s="1"/>
      <c r="X816" s="1"/>
      <c r="Y816" s="1"/>
      <c r="Z816" s="1"/>
    </row>
    <row r="817" spans="1:26">
      <c r="A817" s="1"/>
      <c r="B817" s="1"/>
      <c r="C817" s="1"/>
      <c r="D817" s="429"/>
      <c r="E817" s="699"/>
      <c r="F817" s="1"/>
      <c r="G817" s="1"/>
      <c r="H817" s="110"/>
      <c r="I817" s="110"/>
      <c r="J817" s="424"/>
      <c r="K817" s="1"/>
      <c r="L817" s="1"/>
      <c r="M817" s="1"/>
      <c r="N817" s="1"/>
      <c r="O817" s="1"/>
      <c r="P817" s="1"/>
      <c r="Q817" s="1"/>
      <c r="R817" s="1"/>
      <c r="S817" s="1"/>
      <c r="T817" s="1"/>
      <c r="U817" s="1"/>
      <c r="V817" s="1"/>
      <c r="W817" s="1"/>
      <c r="X817" s="1"/>
      <c r="Y817" s="1"/>
      <c r="Z817" s="1"/>
    </row>
    <row r="818" spans="1:26">
      <c r="A818" s="1"/>
      <c r="B818" s="1"/>
      <c r="C818" s="1"/>
      <c r="D818" s="429"/>
      <c r="E818" s="699"/>
      <c r="F818" s="1"/>
      <c r="G818" s="1"/>
      <c r="H818" s="110"/>
      <c r="I818" s="110"/>
      <c r="J818" s="424"/>
      <c r="K818" s="1"/>
      <c r="L818" s="1"/>
      <c r="M818" s="1"/>
      <c r="N818" s="1"/>
      <c r="O818" s="1"/>
      <c r="P818" s="1"/>
      <c r="Q818" s="1"/>
      <c r="R818" s="1"/>
      <c r="S818" s="1"/>
      <c r="T818" s="1"/>
      <c r="U818" s="1"/>
      <c r="V818" s="1"/>
      <c r="W818" s="1"/>
      <c r="X818" s="1"/>
      <c r="Y818" s="1"/>
      <c r="Z818" s="1"/>
    </row>
    <row r="819" spans="1:26">
      <c r="A819" s="1"/>
      <c r="B819" s="1"/>
      <c r="C819" s="1"/>
      <c r="D819" s="429"/>
      <c r="E819" s="699"/>
      <c r="F819" s="1"/>
      <c r="G819" s="1"/>
      <c r="H819" s="110"/>
      <c r="I819" s="110"/>
      <c r="J819" s="424"/>
      <c r="K819" s="1"/>
      <c r="L819" s="1"/>
      <c r="M819" s="1"/>
      <c r="N819" s="1"/>
      <c r="O819" s="1"/>
      <c r="P819" s="1"/>
      <c r="Q819" s="1"/>
      <c r="R819" s="1"/>
      <c r="S819" s="1"/>
      <c r="T819" s="1"/>
      <c r="U819" s="1"/>
      <c r="V819" s="1"/>
      <c r="W819" s="1"/>
      <c r="X819" s="1"/>
      <c r="Y819" s="1"/>
      <c r="Z819" s="1"/>
    </row>
    <row r="820" spans="1:26">
      <c r="A820" s="1"/>
      <c r="B820" s="1"/>
      <c r="C820" s="1"/>
      <c r="D820" s="429"/>
      <c r="E820" s="699"/>
      <c r="F820" s="1"/>
      <c r="G820" s="1"/>
      <c r="H820" s="110"/>
      <c r="I820" s="110"/>
      <c r="J820" s="424"/>
      <c r="K820" s="1"/>
      <c r="L820" s="1"/>
      <c r="M820" s="1"/>
      <c r="N820" s="1"/>
      <c r="O820" s="1"/>
      <c r="P820" s="1"/>
      <c r="Q820" s="1"/>
      <c r="R820" s="1"/>
      <c r="S820" s="1"/>
      <c r="T820" s="1"/>
      <c r="U820" s="1"/>
      <c r="V820" s="1"/>
      <c r="W820" s="1"/>
      <c r="X820" s="1"/>
      <c r="Y820" s="1"/>
      <c r="Z820" s="1"/>
    </row>
    <row r="821" spans="1:26">
      <c r="A821" s="1"/>
      <c r="B821" s="1"/>
      <c r="C821" s="1"/>
      <c r="D821" s="429"/>
      <c r="E821" s="699"/>
      <c r="F821" s="1"/>
      <c r="G821" s="1"/>
      <c r="H821" s="110"/>
      <c r="I821" s="110"/>
      <c r="J821" s="424"/>
      <c r="K821" s="1"/>
      <c r="L821" s="1"/>
      <c r="M821" s="1"/>
      <c r="N821" s="1"/>
      <c r="O821" s="1"/>
      <c r="P821" s="1"/>
      <c r="Q821" s="1"/>
      <c r="R821" s="1"/>
      <c r="S821" s="1"/>
      <c r="T821" s="1"/>
      <c r="U821" s="1"/>
      <c r="V821" s="1"/>
      <c r="W821" s="1"/>
      <c r="X821" s="1"/>
      <c r="Y821" s="1"/>
      <c r="Z821" s="1"/>
    </row>
    <row r="822" spans="1:26">
      <c r="A822" s="1"/>
      <c r="B822" s="1"/>
      <c r="C822" s="1"/>
      <c r="D822" s="429"/>
      <c r="E822" s="699"/>
      <c r="F822" s="1"/>
      <c r="G822" s="1"/>
      <c r="H822" s="110"/>
      <c r="I822" s="110"/>
      <c r="J822" s="424"/>
      <c r="K822" s="1"/>
      <c r="L822" s="1"/>
      <c r="M822" s="1"/>
      <c r="N822" s="1"/>
      <c r="O822" s="1"/>
      <c r="P822" s="1"/>
      <c r="Q822" s="1"/>
      <c r="R822" s="1"/>
      <c r="S822" s="1"/>
      <c r="T822" s="1"/>
      <c r="U822" s="1"/>
      <c r="V822" s="1"/>
      <c r="W822" s="1"/>
      <c r="X822" s="1"/>
      <c r="Y822" s="1"/>
      <c r="Z822" s="1"/>
    </row>
    <row r="823" spans="1:26">
      <c r="A823" s="1"/>
      <c r="B823" s="1"/>
      <c r="C823" s="1"/>
      <c r="D823" s="429"/>
      <c r="E823" s="699"/>
      <c r="F823" s="1"/>
      <c r="G823" s="1"/>
      <c r="H823" s="110"/>
      <c r="I823" s="110"/>
      <c r="J823" s="424"/>
      <c r="K823" s="1"/>
      <c r="L823" s="1"/>
      <c r="M823" s="1"/>
      <c r="N823" s="1"/>
      <c r="O823" s="1"/>
      <c r="P823" s="1"/>
      <c r="Q823" s="1"/>
      <c r="R823" s="1"/>
      <c r="S823" s="1"/>
      <c r="T823" s="1"/>
      <c r="U823" s="1"/>
      <c r="V823" s="1"/>
      <c r="W823" s="1"/>
      <c r="X823" s="1"/>
      <c r="Y823" s="1"/>
      <c r="Z823" s="1"/>
    </row>
    <row r="824" spans="1:26">
      <c r="A824" s="1"/>
      <c r="B824" s="1"/>
      <c r="C824" s="1"/>
      <c r="D824" s="429"/>
      <c r="E824" s="699"/>
      <c r="F824" s="1"/>
      <c r="G824" s="1"/>
      <c r="H824" s="110"/>
      <c r="I824" s="110"/>
      <c r="J824" s="424"/>
      <c r="K824" s="1"/>
      <c r="L824" s="1"/>
      <c r="M824" s="1"/>
      <c r="N824" s="1"/>
      <c r="O824" s="1"/>
      <c r="P824" s="1"/>
      <c r="Q824" s="1"/>
      <c r="R824" s="1"/>
      <c r="S824" s="1"/>
      <c r="T824" s="1"/>
      <c r="U824" s="1"/>
      <c r="V824" s="1"/>
      <c r="W824" s="1"/>
      <c r="X824" s="1"/>
      <c r="Y824" s="1"/>
      <c r="Z824" s="1"/>
    </row>
    <row r="825" spans="1:26">
      <c r="A825" s="1"/>
      <c r="B825" s="1"/>
      <c r="C825" s="1"/>
      <c r="D825" s="429"/>
      <c r="E825" s="699"/>
      <c r="F825" s="1"/>
      <c r="G825" s="1"/>
      <c r="H825" s="110"/>
      <c r="I825" s="110"/>
      <c r="J825" s="424"/>
      <c r="K825" s="1"/>
      <c r="L825" s="1"/>
      <c r="M825" s="1"/>
      <c r="N825" s="1"/>
      <c r="O825" s="1"/>
      <c r="P825" s="1"/>
      <c r="Q825" s="1"/>
      <c r="R825" s="1"/>
      <c r="S825" s="1"/>
      <c r="T825" s="1"/>
      <c r="U825" s="1"/>
      <c r="V825" s="1"/>
      <c r="W825" s="1"/>
      <c r="X825" s="1"/>
      <c r="Y825" s="1"/>
      <c r="Z825" s="1"/>
    </row>
    <row r="826" spans="1:26">
      <c r="A826" s="1"/>
      <c r="B826" s="1"/>
      <c r="C826" s="1"/>
      <c r="D826" s="429"/>
      <c r="E826" s="699"/>
      <c r="F826" s="1"/>
      <c r="G826" s="1"/>
      <c r="H826" s="110"/>
      <c r="I826" s="110"/>
      <c r="J826" s="424"/>
      <c r="K826" s="1"/>
      <c r="L826" s="1"/>
      <c r="M826" s="1"/>
      <c r="N826" s="1"/>
      <c r="O826" s="1"/>
      <c r="P826" s="1"/>
      <c r="Q826" s="1"/>
      <c r="R826" s="1"/>
      <c r="S826" s="1"/>
      <c r="T826" s="1"/>
      <c r="U826" s="1"/>
      <c r="V826" s="1"/>
      <c r="W826" s="1"/>
      <c r="X826" s="1"/>
      <c r="Y826" s="1"/>
      <c r="Z826" s="1"/>
    </row>
    <row r="827" spans="1:26">
      <c r="A827" s="1"/>
      <c r="B827" s="1"/>
      <c r="C827" s="1"/>
      <c r="D827" s="429"/>
      <c r="E827" s="699"/>
      <c r="F827" s="1"/>
      <c r="G827" s="1"/>
      <c r="H827" s="110"/>
      <c r="I827" s="110"/>
      <c r="J827" s="424"/>
      <c r="K827" s="1"/>
      <c r="L827" s="1"/>
      <c r="M827" s="1"/>
      <c r="N827" s="1"/>
      <c r="O827" s="1"/>
      <c r="P827" s="1"/>
      <c r="Q827" s="1"/>
      <c r="R827" s="1"/>
      <c r="S827" s="1"/>
      <c r="T827" s="1"/>
      <c r="U827" s="1"/>
      <c r="V827" s="1"/>
      <c r="W827" s="1"/>
      <c r="X827" s="1"/>
      <c r="Y827" s="1"/>
      <c r="Z827" s="1"/>
    </row>
    <row r="828" spans="1:26">
      <c r="A828" s="1"/>
      <c r="B828" s="1"/>
      <c r="C828" s="1"/>
      <c r="D828" s="429"/>
      <c r="E828" s="699"/>
      <c r="F828" s="1"/>
      <c r="G828" s="1"/>
      <c r="H828" s="110"/>
      <c r="I828" s="110"/>
      <c r="J828" s="424"/>
      <c r="K828" s="1"/>
      <c r="L828" s="1"/>
      <c r="M828" s="1"/>
      <c r="N828" s="1"/>
      <c r="O828" s="1"/>
      <c r="P828" s="1"/>
      <c r="Q828" s="1"/>
      <c r="R828" s="1"/>
      <c r="S828" s="1"/>
      <c r="T828" s="1"/>
      <c r="U828" s="1"/>
      <c r="V828" s="1"/>
      <c r="W828" s="1"/>
      <c r="X828" s="1"/>
      <c r="Y828" s="1"/>
      <c r="Z828" s="1"/>
    </row>
    <row r="829" spans="1:26">
      <c r="A829" s="1"/>
      <c r="B829" s="1"/>
      <c r="C829" s="1"/>
      <c r="D829" s="429"/>
      <c r="E829" s="699"/>
      <c r="F829" s="1"/>
      <c r="G829" s="1"/>
      <c r="H829" s="110"/>
      <c r="I829" s="110"/>
      <c r="J829" s="424"/>
      <c r="K829" s="1"/>
      <c r="L829" s="1"/>
      <c r="M829" s="1"/>
      <c r="N829" s="1"/>
      <c r="O829" s="1"/>
      <c r="P829" s="1"/>
      <c r="Q829" s="1"/>
      <c r="R829" s="1"/>
      <c r="S829" s="1"/>
      <c r="T829" s="1"/>
      <c r="U829" s="1"/>
      <c r="V829" s="1"/>
      <c r="W829" s="1"/>
      <c r="X829" s="1"/>
      <c r="Y829" s="1"/>
      <c r="Z829" s="1"/>
    </row>
    <row r="830" spans="1:26">
      <c r="A830" s="1"/>
      <c r="B830" s="1"/>
      <c r="C830" s="1"/>
      <c r="D830" s="429"/>
      <c r="E830" s="699"/>
      <c r="F830" s="1"/>
      <c r="G830" s="1"/>
      <c r="H830" s="110"/>
      <c r="I830" s="110"/>
      <c r="J830" s="424"/>
      <c r="K830" s="1"/>
      <c r="L830" s="1"/>
      <c r="M830" s="1"/>
      <c r="N830" s="1"/>
      <c r="O830" s="1"/>
      <c r="P830" s="1"/>
      <c r="Q830" s="1"/>
      <c r="R830" s="1"/>
      <c r="S830" s="1"/>
      <c r="T830" s="1"/>
      <c r="U830" s="1"/>
      <c r="V830" s="1"/>
      <c r="W830" s="1"/>
      <c r="X830" s="1"/>
      <c r="Y830" s="1"/>
      <c r="Z830" s="1"/>
    </row>
    <row r="831" spans="1:26">
      <c r="A831" s="1"/>
      <c r="B831" s="1"/>
      <c r="C831" s="1"/>
      <c r="D831" s="429"/>
      <c r="E831" s="699"/>
      <c r="F831" s="1"/>
      <c r="G831" s="1"/>
      <c r="H831" s="110"/>
      <c r="I831" s="110"/>
      <c r="J831" s="424"/>
      <c r="K831" s="1"/>
      <c r="L831" s="1"/>
      <c r="M831" s="1"/>
      <c r="N831" s="1"/>
      <c r="O831" s="1"/>
      <c r="P831" s="1"/>
      <c r="Q831" s="1"/>
      <c r="R831" s="1"/>
      <c r="S831" s="1"/>
      <c r="T831" s="1"/>
      <c r="U831" s="1"/>
      <c r="V831" s="1"/>
      <c r="W831" s="1"/>
      <c r="X831" s="1"/>
      <c r="Y831" s="1"/>
      <c r="Z831" s="1"/>
    </row>
    <row r="832" spans="1:26">
      <c r="A832" s="1"/>
      <c r="B832" s="1"/>
      <c r="C832" s="1"/>
      <c r="D832" s="429"/>
      <c r="E832" s="699"/>
      <c r="F832" s="1"/>
      <c r="G832" s="1"/>
      <c r="H832" s="110"/>
      <c r="I832" s="110"/>
      <c r="J832" s="424"/>
      <c r="K832" s="1"/>
      <c r="L832" s="1"/>
      <c r="M832" s="1"/>
      <c r="N832" s="1"/>
      <c r="O832" s="1"/>
      <c r="P832" s="1"/>
      <c r="Q832" s="1"/>
      <c r="R832" s="1"/>
      <c r="S832" s="1"/>
      <c r="T832" s="1"/>
      <c r="U832" s="1"/>
      <c r="V832" s="1"/>
      <c r="W832" s="1"/>
      <c r="X832" s="1"/>
      <c r="Y832" s="1"/>
      <c r="Z832" s="1"/>
    </row>
    <row r="833" spans="1:26">
      <c r="A833" s="1"/>
      <c r="B833" s="1"/>
      <c r="C833" s="1"/>
      <c r="D833" s="429"/>
      <c r="E833" s="699"/>
      <c r="F833" s="1"/>
      <c r="G833" s="1"/>
      <c r="H833" s="110"/>
      <c r="I833" s="110"/>
      <c r="J833" s="424"/>
      <c r="K833" s="1"/>
      <c r="L833" s="1"/>
      <c r="M833" s="1"/>
      <c r="N833" s="1"/>
      <c r="O833" s="1"/>
      <c r="P833" s="1"/>
      <c r="Q833" s="1"/>
      <c r="R833" s="1"/>
      <c r="S833" s="1"/>
      <c r="T833" s="1"/>
      <c r="U833" s="1"/>
      <c r="V833" s="1"/>
      <c r="W833" s="1"/>
      <c r="X833" s="1"/>
      <c r="Y833" s="1"/>
      <c r="Z833" s="1"/>
    </row>
    <row r="834" spans="1:26">
      <c r="A834" s="1"/>
      <c r="B834" s="1"/>
      <c r="C834" s="1"/>
      <c r="D834" s="429"/>
      <c r="E834" s="699"/>
      <c r="F834" s="1"/>
      <c r="G834" s="1"/>
      <c r="H834" s="110"/>
      <c r="I834" s="110"/>
      <c r="J834" s="424"/>
      <c r="K834" s="1"/>
      <c r="L834" s="1"/>
      <c r="M834" s="1"/>
      <c r="N834" s="1"/>
      <c r="O834" s="1"/>
      <c r="P834" s="1"/>
      <c r="Q834" s="1"/>
      <c r="R834" s="1"/>
      <c r="S834" s="1"/>
      <c r="T834" s="1"/>
      <c r="U834" s="1"/>
      <c r="V834" s="1"/>
      <c r="W834" s="1"/>
      <c r="X834" s="1"/>
      <c r="Y834" s="1"/>
      <c r="Z834" s="1"/>
    </row>
    <row r="835" spans="1:26">
      <c r="A835" s="1"/>
      <c r="B835" s="1"/>
      <c r="C835" s="1"/>
      <c r="D835" s="429"/>
      <c r="E835" s="699"/>
      <c r="F835" s="1"/>
      <c r="G835" s="1"/>
      <c r="H835" s="110"/>
      <c r="I835" s="110"/>
      <c r="J835" s="424"/>
      <c r="K835" s="1"/>
      <c r="L835" s="1"/>
      <c r="M835" s="1"/>
      <c r="N835" s="1"/>
      <c r="O835" s="1"/>
      <c r="P835" s="1"/>
      <c r="Q835" s="1"/>
      <c r="R835" s="1"/>
      <c r="S835" s="1"/>
      <c r="T835" s="1"/>
      <c r="U835" s="1"/>
      <c r="V835" s="1"/>
      <c r="W835" s="1"/>
      <c r="X835" s="1"/>
      <c r="Y835" s="1"/>
      <c r="Z835" s="1"/>
    </row>
    <row r="836" spans="1:26">
      <c r="A836" s="1"/>
      <c r="B836" s="1"/>
      <c r="C836" s="1"/>
      <c r="D836" s="429"/>
      <c r="E836" s="699"/>
      <c r="F836" s="1"/>
      <c r="G836" s="1"/>
      <c r="H836" s="110"/>
      <c r="I836" s="110"/>
      <c r="J836" s="424"/>
      <c r="K836" s="1"/>
      <c r="L836" s="1"/>
      <c r="M836" s="1"/>
      <c r="N836" s="1"/>
      <c r="O836" s="1"/>
      <c r="P836" s="1"/>
      <c r="Q836" s="1"/>
      <c r="R836" s="1"/>
      <c r="S836" s="1"/>
      <c r="T836" s="1"/>
      <c r="U836" s="1"/>
      <c r="V836" s="1"/>
      <c r="W836" s="1"/>
      <c r="X836" s="1"/>
      <c r="Y836" s="1"/>
      <c r="Z836" s="1"/>
    </row>
    <row r="837" spans="1:26">
      <c r="A837" s="1"/>
      <c r="B837" s="1"/>
      <c r="C837" s="1"/>
      <c r="D837" s="429"/>
      <c r="E837" s="699"/>
      <c r="F837" s="1"/>
      <c r="G837" s="1"/>
      <c r="H837" s="110"/>
      <c r="I837" s="110"/>
      <c r="J837" s="424"/>
      <c r="K837" s="1"/>
      <c r="L837" s="1"/>
      <c r="M837" s="1"/>
      <c r="N837" s="1"/>
      <c r="O837" s="1"/>
      <c r="P837" s="1"/>
      <c r="Q837" s="1"/>
      <c r="R837" s="1"/>
      <c r="S837" s="1"/>
      <c r="T837" s="1"/>
      <c r="U837" s="1"/>
      <c r="V837" s="1"/>
      <c r="W837" s="1"/>
      <c r="X837" s="1"/>
      <c r="Y837" s="1"/>
      <c r="Z837" s="1"/>
    </row>
    <row r="838" spans="1:26">
      <c r="A838" s="1"/>
      <c r="B838" s="1"/>
      <c r="C838" s="1"/>
      <c r="D838" s="429"/>
      <c r="E838" s="699"/>
      <c r="F838" s="1"/>
      <c r="G838" s="1"/>
      <c r="H838" s="110"/>
      <c r="I838" s="110"/>
      <c r="J838" s="424"/>
      <c r="K838" s="1"/>
      <c r="L838" s="1"/>
      <c r="M838" s="1"/>
      <c r="N838" s="1"/>
      <c r="O838" s="1"/>
      <c r="P838" s="1"/>
      <c r="Q838" s="1"/>
      <c r="R838" s="1"/>
      <c r="S838" s="1"/>
      <c r="T838" s="1"/>
      <c r="U838" s="1"/>
      <c r="V838" s="1"/>
      <c r="W838" s="1"/>
      <c r="X838" s="1"/>
      <c r="Y838" s="1"/>
      <c r="Z838" s="1"/>
    </row>
    <row r="839" spans="1:26">
      <c r="A839" s="1"/>
      <c r="B839" s="1"/>
      <c r="C839" s="1"/>
      <c r="D839" s="429"/>
      <c r="E839" s="699"/>
      <c r="F839" s="1"/>
      <c r="G839" s="1"/>
      <c r="H839" s="110"/>
      <c r="I839" s="110"/>
      <c r="J839" s="424"/>
      <c r="K839" s="1"/>
      <c r="L839" s="1"/>
      <c r="M839" s="1"/>
      <c r="N839" s="1"/>
      <c r="O839" s="1"/>
      <c r="P839" s="1"/>
      <c r="Q839" s="1"/>
      <c r="R839" s="1"/>
      <c r="S839" s="1"/>
      <c r="T839" s="1"/>
      <c r="U839" s="1"/>
      <c r="V839" s="1"/>
      <c r="W839" s="1"/>
      <c r="X839" s="1"/>
      <c r="Y839" s="1"/>
      <c r="Z839" s="1"/>
    </row>
    <row r="840" spans="1:26">
      <c r="A840" s="1"/>
      <c r="B840" s="1"/>
      <c r="C840" s="1"/>
      <c r="D840" s="429"/>
      <c r="E840" s="699"/>
      <c r="F840" s="1"/>
      <c r="G840" s="1"/>
      <c r="H840" s="110"/>
      <c r="I840" s="110"/>
      <c r="J840" s="424"/>
      <c r="K840" s="1"/>
      <c r="L840" s="1"/>
      <c r="M840" s="1"/>
      <c r="N840" s="1"/>
      <c r="O840" s="1"/>
      <c r="P840" s="1"/>
      <c r="Q840" s="1"/>
      <c r="R840" s="1"/>
      <c r="S840" s="1"/>
      <c r="T840" s="1"/>
      <c r="U840" s="1"/>
      <c r="V840" s="1"/>
      <c r="W840" s="1"/>
      <c r="X840" s="1"/>
      <c r="Y840" s="1"/>
      <c r="Z840" s="1"/>
    </row>
    <row r="841" spans="1:26">
      <c r="A841" s="1"/>
      <c r="B841" s="1"/>
      <c r="C841" s="1"/>
      <c r="D841" s="429"/>
      <c r="E841" s="699"/>
      <c r="F841" s="1"/>
      <c r="G841" s="1"/>
      <c r="H841" s="110"/>
      <c r="I841" s="110"/>
      <c r="J841" s="424"/>
      <c r="K841" s="1"/>
      <c r="L841" s="1"/>
      <c r="M841" s="1"/>
      <c r="N841" s="1"/>
      <c r="O841" s="1"/>
      <c r="P841" s="1"/>
      <c r="Q841" s="1"/>
      <c r="R841" s="1"/>
      <c r="S841" s="1"/>
      <c r="T841" s="1"/>
      <c r="U841" s="1"/>
      <c r="V841" s="1"/>
      <c r="W841" s="1"/>
      <c r="X841" s="1"/>
      <c r="Y841" s="1"/>
      <c r="Z841" s="1"/>
    </row>
    <row r="842" spans="1:26">
      <c r="A842" s="1"/>
      <c r="B842" s="1"/>
      <c r="C842" s="1"/>
      <c r="D842" s="429"/>
      <c r="E842" s="699"/>
      <c r="F842" s="1"/>
      <c r="G842" s="1"/>
      <c r="H842" s="110"/>
      <c r="I842" s="110"/>
      <c r="J842" s="424"/>
      <c r="K842" s="1"/>
      <c r="L842" s="1"/>
      <c r="M842" s="1"/>
      <c r="N842" s="1"/>
      <c r="O842" s="1"/>
      <c r="P842" s="1"/>
      <c r="Q842" s="1"/>
      <c r="R842" s="1"/>
      <c r="S842" s="1"/>
      <c r="T842" s="1"/>
      <c r="U842" s="1"/>
      <c r="V842" s="1"/>
      <c r="W842" s="1"/>
      <c r="X842" s="1"/>
      <c r="Y842" s="1"/>
      <c r="Z842" s="1"/>
    </row>
    <row r="843" spans="1:26">
      <c r="A843" s="1"/>
      <c r="B843" s="1"/>
      <c r="C843" s="1"/>
      <c r="D843" s="429"/>
      <c r="E843" s="699"/>
      <c r="F843" s="1"/>
      <c r="G843" s="1"/>
      <c r="H843" s="110"/>
      <c r="I843" s="110"/>
      <c r="J843" s="424"/>
      <c r="K843" s="1"/>
      <c r="L843" s="1"/>
      <c r="M843" s="1"/>
      <c r="N843" s="1"/>
      <c r="O843" s="1"/>
      <c r="P843" s="1"/>
      <c r="Q843" s="1"/>
      <c r="R843" s="1"/>
      <c r="S843" s="1"/>
      <c r="T843" s="1"/>
      <c r="U843" s="1"/>
      <c r="V843" s="1"/>
      <c r="W843" s="1"/>
      <c r="X843" s="1"/>
      <c r="Y843" s="1"/>
      <c r="Z843" s="1"/>
    </row>
    <row r="844" spans="1:26">
      <c r="A844" s="1"/>
      <c r="B844" s="1"/>
      <c r="C844" s="1"/>
      <c r="D844" s="429"/>
      <c r="E844" s="699"/>
      <c r="F844" s="1"/>
      <c r="G844" s="1"/>
      <c r="H844" s="110"/>
      <c r="I844" s="110"/>
      <c r="J844" s="424"/>
      <c r="K844" s="1"/>
      <c r="L844" s="1"/>
      <c r="M844" s="1"/>
      <c r="N844" s="1"/>
      <c r="O844" s="1"/>
      <c r="P844" s="1"/>
      <c r="Q844" s="1"/>
      <c r="R844" s="1"/>
      <c r="S844" s="1"/>
      <c r="T844" s="1"/>
      <c r="U844" s="1"/>
      <c r="V844" s="1"/>
      <c r="W844" s="1"/>
      <c r="X844" s="1"/>
      <c r="Y844" s="1"/>
      <c r="Z844" s="1"/>
    </row>
    <row r="845" spans="1:26">
      <c r="A845" s="1"/>
      <c r="B845" s="1"/>
      <c r="C845" s="1"/>
      <c r="D845" s="429"/>
      <c r="E845" s="699"/>
      <c r="F845" s="1"/>
      <c r="G845" s="1"/>
      <c r="H845" s="110"/>
      <c r="I845" s="110"/>
      <c r="J845" s="424"/>
      <c r="K845" s="1"/>
      <c r="L845" s="1"/>
      <c r="M845" s="1"/>
      <c r="N845" s="1"/>
      <c r="O845" s="1"/>
      <c r="P845" s="1"/>
      <c r="Q845" s="1"/>
      <c r="R845" s="1"/>
      <c r="S845" s="1"/>
      <c r="T845" s="1"/>
      <c r="U845" s="1"/>
      <c r="V845" s="1"/>
      <c r="W845" s="1"/>
      <c r="X845" s="1"/>
      <c r="Y845" s="1"/>
      <c r="Z845" s="1"/>
    </row>
    <row r="846" spans="1:26">
      <c r="A846" s="1"/>
      <c r="B846" s="1"/>
      <c r="C846" s="1"/>
      <c r="D846" s="429"/>
      <c r="E846" s="699"/>
      <c r="F846" s="1"/>
      <c r="G846" s="1"/>
      <c r="H846" s="110"/>
      <c r="I846" s="110"/>
      <c r="J846" s="424"/>
      <c r="K846" s="1"/>
      <c r="L846" s="1"/>
      <c r="M846" s="1"/>
      <c r="N846" s="1"/>
      <c r="O846" s="1"/>
      <c r="P846" s="1"/>
      <c r="Q846" s="1"/>
      <c r="R846" s="1"/>
      <c r="S846" s="1"/>
      <c r="T846" s="1"/>
      <c r="U846" s="1"/>
      <c r="V846" s="1"/>
      <c r="W846" s="1"/>
      <c r="X846" s="1"/>
      <c r="Y846" s="1"/>
      <c r="Z846" s="1"/>
    </row>
    <row r="847" spans="1:26">
      <c r="A847" s="1"/>
      <c r="B847" s="1"/>
      <c r="C847" s="1"/>
      <c r="D847" s="429"/>
      <c r="E847" s="699"/>
      <c r="F847" s="1"/>
      <c r="G847" s="1"/>
      <c r="H847" s="110"/>
      <c r="I847" s="110"/>
      <c r="J847" s="424"/>
      <c r="K847" s="1"/>
      <c r="L847" s="1"/>
      <c r="M847" s="1"/>
      <c r="N847" s="1"/>
      <c r="O847" s="1"/>
      <c r="P847" s="1"/>
      <c r="Q847" s="1"/>
      <c r="R847" s="1"/>
      <c r="S847" s="1"/>
      <c r="T847" s="1"/>
      <c r="U847" s="1"/>
      <c r="V847" s="1"/>
      <c r="W847" s="1"/>
      <c r="X847" s="1"/>
      <c r="Y847" s="1"/>
      <c r="Z847" s="1"/>
    </row>
    <row r="848" spans="1:26">
      <c r="A848" s="1"/>
      <c r="B848" s="1"/>
      <c r="C848" s="1"/>
      <c r="D848" s="429"/>
      <c r="E848" s="699"/>
      <c r="F848" s="1"/>
      <c r="G848" s="1"/>
      <c r="H848" s="110"/>
      <c r="I848" s="110"/>
      <c r="J848" s="424"/>
      <c r="K848" s="1"/>
      <c r="L848" s="1"/>
      <c r="M848" s="1"/>
      <c r="N848" s="1"/>
      <c r="O848" s="1"/>
      <c r="P848" s="1"/>
      <c r="Q848" s="1"/>
      <c r="R848" s="1"/>
      <c r="S848" s="1"/>
      <c r="T848" s="1"/>
      <c r="U848" s="1"/>
      <c r="V848" s="1"/>
      <c r="W848" s="1"/>
      <c r="X848" s="1"/>
      <c r="Y848" s="1"/>
      <c r="Z848" s="1"/>
    </row>
    <row r="849" spans="1:26">
      <c r="A849" s="1"/>
      <c r="B849" s="1"/>
      <c r="C849" s="1"/>
      <c r="D849" s="429"/>
      <c r="E849" s="699"/>
      <c r="F849" s="1"/>
      <c r="G849" s="1"/>
      <c r="H849" s="110"/>
      <c r="I849" s="110"/>
      <c r="J849" s="424"/>
      <c r="K849" s="1"/>
      <c r="L849" s="1"/>
      <c r="M849" s="1"/>
      <c r="N849" s="1"/>
      <c r="O849" s="1"/>
      <c r="P849" s="1"/>
      <c r="Q849" s="1"/>
      <c r="R849" s="1"/>
      <c r="S849" s="1"/>
      <c r="T849" s="1"/>
      <c r="U849" s="1"/>
      <c r="V849" s="1"/>
      <c r="W849" s="1"/>
      <c r="X849" s="1"/>
      <c r="Y849" s="1"/>
      <c r="Z849" s="1"/>
    </row>
    <row r="850" spans="1:26">
      <c r="A850" s="1"/>
      <c r="B850" s="1"/>
      <c r="C850" s="1"/>
      <c r="D850" s="429"/>
      <c r="E850" s="699"/>
      <c r="F850" s="1"/>
      <c r="G850" s="1"/>
      <c r="H850" s="110"/>
      <c r="I850" s="110"/>
      <c r="J850" s="424"/>
      <c r="K850" s="1"/>
      <c r="L850" s="1"/>
      <c r="M850" s="1"/>
      <c r="N850" s="1"/>
      <c r="O850" s="1"/>
      <c r="P850" s="1"/>
      <c r="Q850" s="1"/>
      <c r="R850" s="1"/>
      <c r="S850" s="1"/>
      <c r="T850" s="1"/>
      <c r="U850" s="1"/>
      <c r="V850" s="1"/>
      <c r="W850" s="1"/>
      <c r="X850" s="1"/>
      <c r="Y850" s="1"/>
      <c r="Z850" s="1"/>
    </row>
    <row r="851" spans="1:26">
      <c r="A851" s="1"/>
      <c r="B851" s="1"/>
      <c r="C851" s="1"/>
      <c r="D851" s="429"/>
      <c r="E851" s="699"/>
      <c r="F851" s="1"/>
      <c r="G851" s="1"/>
      <c r="H851" s="110"/>
      <c r="I851" s="110"/>
      <c r="J851" s="424"/>
      <c r="K851" s="1"/>
      <c r="L851" s="1"/>
      <c r="M851" s="1"/>
      <c r="N851" s="1"/>
      <c r="O851" s="1"/>
      <c r="P851" s="1"/>
      <c r="Q851" s="1"/>
      <c r="R851" s="1"/>
      <c r="S851" s="1"/>
      <c r="T851" s="1"/>
      <c r="U851" s="1"/>
      <c r="V851" s="1"/>
      <c r="W851" s="1"/>
      <c r="X851" s="1"/>
      <c r="Y851" s="1"/>
      <c r="Z851" s="1"/>
    </row>
    <row r="852" spans="1:26">
      <c r="A852" s="1"/>
      <c r="B852" s="1"/>
      <c r="C852" s="1"/>
      <c r="D852" s="429"/>
      <c r="E852" s="699"/>
      <c r="F852" s="1"/>
      <c r="G852" s="1"/>
      <c r="H852" s="110"/>
      <c r="I852" s="110"/>
      <c r="J852" s="424"/>
      <c r="K852" s="1"/>
      <c r="L852" s="1"/>
      <c r="M852" s="1"/>
      <c r="N852" s="1"/>
      <c r="O852" s="1"/>
      <c r="P852" s="1"/>
      <c r="Q852" s="1"/>
      <c r="R852" s="1"/>
      <c r="S852" s="1"/>
      <c r="T852" s="1"/>
      <c r="U852" s="1"/>
      <c r="V852" s="1"/>
      <c r="W852" s="1"/>
      <c r="X852" s="1"/>
      <c r="Y852" s="1"/>
      <c r="Z852" s="1"/>
    </row>
    <row r="853" spans="1:26">
      <c r="A853" s="1"/>
      <c r="B853" s="1"/>
      <c r="C853" s="1"/>
      <c r="D853" s="429"/>
      <c r="E853" s="699"/>
      <c r="F853" s="1"/>
      <c r="G853" s="1"/>
      <c r="H853" s="110"/>
      <c r="I853" s="110"/>
      <c r="J853" s="424"/>
      <c r="K853" s="1"/>
      <c r="L853" s="1"/>
      <c r="M853" s="1"/>
      <c r="N853" s="1"/>
      <c r="O853" s="1"/>
      <c r="P853" s="1"/>
      <c r="Q853" s="1"/>
      <c r="R853" s="1"/>
      <c r="S853" s="1"/>
      <c r="T853" s="1"/>
      <c r="U853" s="1"/>
      <c r="V853" s="1"/>
      <c r="W853" s="1"/>
      <c r="X853" s="1"/>
      <c r="Y853" s="1"/>
      <c r="Z853" s="1"/>
    </row>
    <row r="854" spans="1:26">
      <c r="A854" s="1"/>
      <c r="B854" s="1"/>
      <c r="C854" s="1"/>
      <c r="D854" s="429"/>
      <c r="E854" s="699"/>
      <c r="F854" s="1"/>
      <c r="G854" s="1"/>
      <c r="H854" s="110"/>
      <c r="I854" s="110"/>
      <c r="J854" s="424"/>
      <c r="K854" s="1"/>
      <c r="L854" s="1"/>
      <c r="M854" s="1"/>
      <c r="N854" s="1"/>
      <c r="O854" s="1"/>
      <c r="P854" s="1"/>
      <c r="Q854" s="1"/>
      <c r="R854" s="1"/>
      <c r="S854" s="1"/>
      <c r="T854" s="1"/>
      <c r="U854" s="1"/>
      <c r="V854" s="1"/>
      <c r="W854" s="1"/>
      <c r="X854" s="1"/>
      <c r="Y854" s="1"/>
      <c r="Z854" s="1"/>
    </row>
    <row r="855" spans="1:26">
      <c r="A855" s="1"/>
      <c r="B855" s="1"/>
      <c r="C855" s="1"/>
      <c r="D855" s="429"/>
      <c r="E855" s="699"/>
      <c r="F855" s="1"/>
      <c r="G855" s="1"/>
      <c r="H855" s="110"/>
      <c r="I855" s="110"/>
      <c r="J855" s="424"/>
      <c r="K855" s="1"/>
      <c r="L855" s="1"/>
      <c r="M855" s="1"/>
      <c r="N855" s="1"/>
      <c r="O855" s="1"/>
      <c r="P855" s="1"/>
      <c r="Q855" s="1"/>
      <c r="R855" s="1"/>
      <c r="S855" s="1"/>
      <c r="T855" s="1"/>
      <c r="U855" s="1"/>
      <c r="V855" s="1"/>
      <c r="W855" s="1"/>
      <c r="X855" s="1"/>
      <c r="Y855" s="1"/>
      <c r="Z855" s="1"/>
    </row>
    <row r="856" spans="1:26">
      <c r="A856" s="1"/>
      <c r="B856" s="1"/>
      <c r="C856" s="1"/>
      <c r="D856" s="429"/>
      <c r="E856" s="699"/>
      <c r="F856" s="1"/>
      <c r="G856" s="1"/>
      <c r="H856" s="110"/>
      <c r="I856" s="110"/>
      <c r="J856" s="424"/>
      <c r="K856" s="1"/>
      <c r="L856" s="1"/>
      <c r="M856" s="1"/>
      <c r="N856" s="1"/>
      <c r="O856" s="1"/>
      <c r="P856" s="1"/>
      <c r="Q856" s="1"/>
      <c r="R856" s="1"/>
      <c r="S856" s="1"/>
      <c r="T856" s="1"/>
      <c r="U856" s="1"/>
      <c r="V856" s="1"/>
      <c r="W856" s="1"/>
      <c r="X856" s="1"/>
      <c r="Y856" s="1"/>
      <c r="Z856" s="1"/>
    </row>
    <row r="857" spans="1:26">
      <c r="A857" s="1"/>
      <c r="B857" s="1"/>
      <c r="C857" s="1"/>
      <c r="D857" s="429"/>
      <c r="E857" s="699"/>
      <c r="F857" s="1"/>
      <c r="G857" s="1"/>
      <c r="H857" s="110"/>
      <c r="I857" s="110"/>
      <c r="J857" s="424"/>
      <c r="K857" s="1"/>
      <c r="L857" s="1"/>
      <c r="M857" s="1"/>
      <c r="N857" s="1"/>
      <c r="O857" s="1"/>
      <c r="P857" s="1"/>
      <c r="Q857" s="1"/>
      <c r="R857" s="1"/>
      <c r="S857" s="1"/>
      <c r="T857" s="1"/>
      <c r="U857" s="1"/>
      <c r="V857" s="1"/>
      <c r="W857" s="1"/>
      <c r="X857" s="1"/>
      <c r="Y857" s="1"/>
      <c r="Z857" s="1"/>
    </row>
    <row r="858" spans="1:26">
      <c r="A858" s="1"/>
      <c r="B858" s="1"/>
      <c r="C858" s="1"/>
      <c r="D858" s="429"/>
      <c r="E858" s="699"/>
      <c r="F858" s="1"/>
      <c r="G858" s="1"/>
      <c r="H858" s="110"/>
      <c r="I858" s="110"/>
      <c r="J858" s="424"/>
      <c r="K858" s="1"/>
      <c r="L858" s="1"/>
      <c r="M858" s="1"/>
      <c r="N858" s="1"/>
      <c r="O858" s="1"/>
      <c r="P858" s="1"/>
      <c r="Q858" s="1"/>
      <c r="R858" s="1"/>
      <c r="S858" s="1"/>
      <c r="T858" s="1"/>
      <c r="U858" s="1"/>
      <c r="V858" s="1"/>
      <c r="W858" s="1"/>
      <c r="X858" s="1"/>
      <c r="Y858" s="1"/>
      <c r="Z858" s="1"/>
    </row>
    <row r="859" spans="1:26">
      <c r="A859" s="1"/>
      <c r="B859" s="1"/>
      <c r="C859" s="1"/>
      <c r="D859" s="429"/>
      <c r="E859" s="699"/>
      <c r="F859" s="1"/>
      <c r="G859" s="1"/>
      <c r="H859" s="110"/>
      <c r="I859" s="110"/>
      <c r="J859" s="424"/>
      <c r="K859" s="1"/>
      <c r="L859" s="1"/>
      <c r="M859" s="1"/>
      <c r="N859" s="1"/>
      <c r="O859" s="1"/>
      <c r="P859" s="1"/>
      <c r="Q859" s="1"/>
      <c r="R859" s="1"/>
      <c r="S859" s="1"/>
      <c r="T859" s="1"/>
      <c r="U859" s="1"/>
      <c r="V859" s="1"/>
      <c r="W859" s="1"/>
      <c r="X859" s="1"/>
      <c r="Y859" s="1"/>
      <c r="Z859" s="1"/>
    </row>
    <row r="860" spans="1:26">
      <c r="A860" s="1"/>
      <c r="B860" s="1"/>
      <c r="C860" s="1"/>
      <c r="D860" s="429"/>
      <c r="E860" s="699"/>
      <c r="F860" s="1"/>
      <c r="G860" s="1"/>
      <c r="H860" s="110"/>
      <c r="I860" s="110"/>
      <c r="J860" s="424"/>
      <c r="K860" s="1"/>
      <c r="L860" s="1"/>
      <c r="M860" s="1"/>
      <c r="N860" s="1"/>
      <c r="O860" s="1"/>
      <c r="P860" s="1"/>
      <c r="Q860" s="1"/>
      <c r="R860" s="1"/>
      <c r="S860" s="1"/>
      <c r="T860" s="1"/>
      <c r="U860" s="1"/>
      <c r="V860" s="1"/>
      <c r="W860" s="1"/>
      <c r="X860" s="1"/>
      <c r="Y860" s="1"/>
      <c r="Z860" s="1"/>
    </row>
    <row r="861" spans="1:26">
      <c r="A861" s="1"/>
      <c r="B861" s="1"/>
      <c r="C861" s="1"/>
      <c r="D861" s="429"/>
      <c r="E861" s="699"/>
      <c r="F861" s="1"/>
      <c r="G861" s="1"/>
      <c r="H861" s="110"/>
      <c r="I861" s="110"/>
      <c r="J861" s="424"/>
      <c r="K861" s="1"/>
      <c r="L861" s="1"/>
      <c r="M861" s="1"/>
      <c r="N861" s="1"/>
      <c r="O861" s="1"/>
      <c r="P861" s="1"/>
      <c r="Q861" s="1"/>
      <c r="R861" s="1"/>
      <c r="S861" s="1"/>
      <c r="T861" s="1"/>
      <c r="U861" s="1"/>
      <c r="V861" s="1"/>
      <c r="W861" s="1"/>
      <c r="X861" s="1"/>
      <c r="Y861" s="1"/>
      <c r="Z861" s="1"/>
    </row>
    <row r="862" spans="1:26">
      <c r="A862" s="1"/>
      <c r="B862" s="1"/>
      <c r="C862" s="1"/>
      <c r="D862" s="429"/>
      <c r="E862" s="699"/>
      <c r="F862" s="1"/>
      <c r="G862" s="1"/>
      <c r="H862" s="110"/>
      <c r="I862" s="110"/>
      <c r="J862" s="424"/>
      <c r="K862" s="1"/>
      <c r="L862" s="1"/>
      <c r="M862" s="1"/>
      <c r="N862" s="1"/>
      <c r="O862" s="1"/>
      <c r="P862" s="1"/>
      <c r="Q862" s="1"/>
      <c r="R862" s="1"/>
      <c r="S862" s="1"/>
      <c r="T862" s="1"/>
      <c r="U862" s="1"/>
      <c r="V862" s="1"/>
      <c r="W862" s="1"/>
      <c r="X862" s="1"/>
      <c r="Y862" s="1"/>
      <c r="Z862" s="1"/>
    </row>
    <row r="863" spans="1:26">
      <c r="A863" s="1"/>
      <c r="B863" s="1"/>
      <c r="C863" s="1"/>
      <c r="D863" s="429"/>
      <c r="E863" s="699"/>
      <c r="F863" s="1"/>
      <c r="G863" s="1"/>
      <c r="H863" s="110"/>
      <c r="I863" s="110"/>
      <c r="J863" s="424"/>
      <c r="K863" s="1"/>
      <c r="L863" s="1"/>
      <c r="M863" s="1"/>
      <c r="N863" s="1"/>
      <c r="O863" s="1"/>
      <c r="P863" s="1"/>
      <c r="Q863" s="1"/>
      <c r="R863" s="1"/>
      <c r="S863" s="1"/>
      <c r="T863" s="1"/>
      <c r="U863" s="1"/>
      <c r="V863" s="1"/>
      <c r="W863" s="1"/>
      <c r="X863" s="1"/>
      <c r="Y863" s="1"/>
      <c r="Z863" s="1"/>
    </row>
    <row r="864" spans="1:26">
      <c r="A864" s="1"/>
      <c r="B864" s="1"/>
      <c r="C864" s="1"/>
      <c r="D864" s="429"/>
      <c r="E864" s="699"/>
      <c r="F864" s="1"/>
      <c r="G864" s="1"/>
      <c r="H864" s="110"/>
      <c r="I864" s="110"/>
      <c r="J864" s="424"/>
      <c r="K864" s="1"/>
      <c r="L864" s="1"/>
      <c r="M864" s="1"/>
      <c r="N864" s="1"/>
      <c r="O864" s="1"/>
      <c r="P864" s="1"/>
      <c r="Q864" s="1"/>
      <c r="R864" s="1"/>
      <c r="S864" s="1"/>
      <c r="T864" s="1"/>
      <c r="U864" s="1"/>
      <c r="V864" s="1"/>
      <c r="W864" s="1"/>
      <c r="X864" s="1"/>
      <c r="Y864" s="1"/>
      <c r="Z864" s="1"/>
    </row>
    <row r="865" spans="1:26">
      <c r="A865" s="1"/>
      <c r="B865" s="1"/>
      <c r="C865" s="1"/>
      <c r="D865" s="429"/>
      <c r="E865" s="699"/>
      <c r="F865" s="1"/>
      <c r="G865" s="1"/>
      <c r="H865" s="110"/>
      <c r="I865" s="110"/>
      <c r="J865" s="424"/>
      <c r="K865" s="1"/>
      <c r="L865" s="1"/>
      <c r="M865" s="1"/>
      <c r="N865" s="1"/>
      <c r="O865" s="1"/>
      <c r="P865" s="1"/>
      <c r="Q865" s="1"/>
      <c r="R865" s="1"/>
      <c r="S865" s="1"/>
      <c r="T865" s="1"/>
      <c r="U865" s="1"/>
      <c r="V865" s="1"/>
      <c r="W865" s="1"/>
      <c r="X865" s="1"/>
      <c r="Y865" s="1"/>
      <c r="Z865" s="1"/>
    </row>
    <row r="866" spans="1:26">
      <c r="A866" s="1"/>
      <c r="B866" s="1"/>
      <c r="C866" s="1"/>
      <c r="D866" s="429"/>
      <c r="E866" s="699"/>
      <c r="F866" s="1"/>
      <c r="G866" s="1"/>
      <c r="H866" s="110"/>
      <c r="I866" s="110"/>
      <c r="J866" s="424"/>
      <c r="K866" s="1"/>
      <c r="L866" s="1"/>
      <c r="M866" s="1"/>
      <c r="N866" s="1"/>
      <c r="O866" s="1"/>
      <c r="P866" s="1"/>
      <c r="Q866" s="1"/>
      <c r="R866" s="1"/>
      <c r="S866" s="1"/>
      <c r="T866" s="1"/>
      <c r="U866" s="1"/>
      <c r="V866" s="1"/>
      <c r="W866" s="1"/>
      <c r="X866" s="1"/>
      <c r="Y866" s="1"/>
      <c r="Z866" s="1"/>
    </row>
    <row r="867" spans="1:26">
      <c r="A867" s="1"/>
      <c r="B867" s="1"/>
      <c r="C867" s="1"/>
      <c r="D867" s="429"/>
      <c r="E867" s="699"/>
      <c r="F867" s="1"/>
      <c r="G867" s="1"/>
      <c r="H867" s="110"/>
      <c r="I867" s="110"/>
      <c r="J867" s="424"/>
      <c r="K867" s="1"/>
      <c r="L867" s="1"/>
      <c r="M867" s="1"/>
      <c r="N867" s="1"/>
      <c r="O867" s="1"/>
      <c r="P867" s="1"/>
      <c r="Q867" s="1"/>
      <c r="R867" s="1"/>
      <c r="S867" s="1"/>
      <c r="T867" s="1"/>
      <c r="U867" s="1"/>
      <c r="V867" s="1"/>
      <c r="W867" s="1"/>
      <c r="X867" s="1"/>
      <c r="Y867" s="1"/>
      <c r="Z867" s="1"/>
    </row>
    <row r="868" spans="1:26">
      <c r="A868" s="1"/>
      <c r="B868" s="1"/>
      <c r="C868" s="1"/>
      <c r="D868" s="429"/>
      <c r="E868" s="699"/>
      <c r="F868" s="1"/>
      <c r="G868" s="1"/>
      <c r="H868" s="110"/>
      <c r="I868" s="110"/>
      <c r="J868" s="424"/>
      <c r="K868" s="1"/>
      <c r="L868" s="1"/>
      <c r="M868" s="1"/>
      <c r="N868" s="1"/>
      <c r="O868" s="1"/>
      <c r="P868" s="1"/>
      <c r="Q868" s="1"/>
      <c r="R868" s="1"/>
      <c r="S868" s="1"/>
      <c r="T868" s="1"/>
      <c r="U868" s="1"/>
      <c r="V868" s="1"/>
      <c r="W868" s="1"/>
      <c r="X868" s="1"/>
      <c r="Y868" s="1"/>
      <c r="Z868" s="1"/>
    </row>
    <row r="869" spans="1:26">
      <c r="A869" s="1"/>
      <c r="B869" s="1"/>
      <c r="C869" s="1"/>
      <c r="D869" s="429"/>
      <c r="E869" s="699"/>
      <c r="F869" s="1"/>
      <c r="G869" s="1"/>
      <c r="H869" s="110"/>
      <c r="I869" s="110"/>
      <c r="J869" s="424"/>
      <c r="K869" s="1"/>
      <c r="L869" s="1"/>
      <c r="M869" s="1"/>
      <c r="N869" s="1"/>
      <c r="O869" s="1"/>
      <c r="P869" s="1"/>
      <c r="Q869" s="1"/>
      <c r="R869" s="1"/>
      <c r="S869" s="1"/>
      <c r="T869" s="1"/>
      <c r="U869" s="1"/>
      <c r="V869" s="1"/>
      <c r="W869" s="1"/>
      <c r="X869" s="1"/>
      <c r="Y869" s="1"/>
      <c r="Z869" s="1"/>
    </row>
    <row r="870" spans="1:26">
      <c r="A870" s="1"/>
      <c r="B870" s="1"/>
      <c r="C870" s="1"/>
      <c r="D870" s="429"/>
      <c r="E870" s="699"/>
      <c r="F870" s="1"/>
      <c r="G870" s="1"/>
      <c r="H870" s="110"/>
      <c r="I870" s="110"/>
      <c r="J870" s="424"/>
      <c r="K870" s="1"/>
      <c r="L870" s="1"/>
      <c r="M870" s="1"/>
      <c r="N870" s="1"/>
      <c r="O870" s="1"/>
      <c r="P870" s="1"/>
      <c r="Q870" s="1"/>
      <c r="R870" s="1"/>
      <c r="S870" s="1"/>
      <c r="T870" s="1"/>
      <c r="U870" s="1"/>
      <c r="V870" s="1"/>
      <c r="W870" s="1"/>
      <c r="X870" s="1"/>
      <c r="Y870" s="1"/>
      <c r="Z870" s="1"/>
    </row>
    <row r="871" spans="1:26">
      <c r="A871" s="1"/>
      <c r="B871" s="1"/>
      <c r="C871" s="1"/>
      <c r="D871" s="429"/>
      <c r="E871" s="699"/>
      <c r="F871" s="1"/>
      <c r="G871" s="1"/>
      <c r="H871" s="110"/>
      <c r="I871" s="110"/>
      <c r="J871" s="424"/>
      <c r="K871" s="1"/>
      <c r="L871" s="1"/>
      <c r="M871" s="1"/>
      <c r="N871" s="1"/>
      <c r="O871" s="1"/>
      <c r="P871" s="1"/>
      <c r="Q871" s="1"/>
      <c r="R871" s="1"/>
      <c r="S871" s="1"/>
      <c r="T871" s="1"/>
      <c r="U871" s="1"/>
      <c r="V871" s="1"/>
      <c r="W871" s="1"/>
      <c r="X871" s="1"/>
      <c r="Y871" s="1"/>
      <c r="Z871" s="1"/>
    </row>
    <row r="872" spans="1:26">
      <c r="A872" s="1"/>
      <c r="B872" s="1"/>
      <c r="C872" s="1"/>
      <c r="D872" s="429"/>
      <c r="E872" s="699"/>
      <c r="F872" s="1"/>
      <c r="G872" s="1"/>
      <c r="H872" s="110"/>
      <c r="I872" s="110"/>
      <c r="J872" s="424"/>
      <c r="K872" s="1"/>
      <c r="L872" s="1"/>
      <c r="M872" s="1"/>
      <c r="N872" s="1"/>
      <c r="O872" s="1"/>
      <c r="P872" s="1"/>
      <c r="Q872" s="1"/>
      <c r="R872" s="1"/>
      <c r="S872" s="1"/>
      <c r="T872" s="1"/>
      <c r="U872" s="1"/>
      <c r="V872" s="1"/>
      <c r="W872" s="1"/>
      <c r="X872" s="1"/>
      <c r="Y872" s="1"/>
      <c r="Z872" s="1"/>
    </row>
    <row r="873" spans="1:26">
      <c r="A873" s="1"/>
      <c r="B873" s="1"/>
      <c r="C873" s="1"/>
      <c r="D873" s="429"/>
      <c r="E873" s="699"/>
      <c r="F873" s="1"/>
      <c r="G873" s="1"/>
      <c r="H873" s="110"/>
      <c r="I873" s="110"/>
      <c r="J873" s="424"/>
      <c r="K873" s="1"/>
      <c r="L873" s="1"/>
      <c r="M873" s="1"/>
      <c r="N873" s="1"/>
      <c r="O873" s="1"/>
      <c r="P873" s="1"/>
      <c r="Q873" s="1"/>
      <c r="R873" s="1"/>
      <c r="S873" s="1"/>
      <c r="T873" s="1"/>
      <c r="U873" s="1"/>
      <c r="V873" s="1"/>
      <c r="W873" s="1"/>
      <c r="X873" s="1"/>
      <c r="Y873" s="1"/>
      <c r="Z873" s="1"/>
    </row>
    <row r="874" spans="1:26">
      <c r="A874" s="1"/>
      <c r="B874" s="1"/>
      <c r="C874" s="1"/>
      <c r="D874" s="429"/>
      <c r="E874" s="699"/>
      <c r="F874" s="1"/>
      <c r="G874" s="1"/>
      <c r="H874" s="110"/>
      <c r="I874" s="110"/>
      <c r="J874" s="424"/>
      <c r="K874" s="1"/>
      <c r="L874" s="1"/>
      <c r="M874" s="1"/>
      <c r="N874" s="1"/>
      <c r="O874" s="1"/>
      <c r="P874" s="1"/>
      <c r="Q874" s="1"/>
      <c r="R874" s="1"/>
      <c r="S874" s="1"/>
      <c r="T874" s="1"/>
      <c r="U874" s="1"/>
      <c r="V874" s="1"/>
      <c r="W874" s="1"/>
      <c r="X874" s="1"/>
      <c r="Y874" s="1"/>
      <c r="Z874" s="1"/>
    </row>
    <row r="875" spans="1:26">
      <c r="A875" s="1"/>
      <c r="B875" s="1"/>
      <c r="C875" s="1"/>
      <c r="D875" s="429"/>
      <c r="E875" s="699"/>
      <c r="F875" s="1"/>
      <c r="G875" s="1"/>
      <c r="H875" s="110"/>
      <c r="I875" s="110"/>
      <c r="J875" s="424"/>
      <c r="K875" s="1"/>
      <c r="L875" s="1"/>
      <c r="M875" s="1"/>
      <c r="N875" s="1"/>
      <c r="O875" s="1"/>
      <c r="P875" s="1"/>
      <c r="Q875" s="1"/>
      <c r="R875" s="1"/>
      <c r="S875" s="1"/>
      <c r="T875" s="1"/>
      <c r="U875" s="1"/>
      <c r="V875" s="1"/>
      <c r="W875" s="1"/>
      <c r="X875" s="1"/>
      <c r="Y875" s="1"/>
      <c r="Z875" s="1"/>
    </row>
    <row r="876" spans="1:26">
      <c r="A876" s="1"/>
      <c r="B876" s="1"/>
      <c r="C876" s="1"/>
      <c r="D876" s="429"/>
      <c r="E876" s="699"/>
      <c r="F876" s="1"/>
      <c r="G876" s="1"/>
      <c r="H876" s="110"/>
      <c r="I876" s="110"/>
      <c r="J876" s="424"/>
      <c r="K876" s="1"/>
      <c r="L876" s="1"/>
      <c r="M876" s="1"/>
      <c r="N876" s="1"/>
      <c r="O876" s="1"/>
      <c r="P876" s="1"/>
      <c r="Q876" s="1"/>
      <c r="R876" s="1"/>
      <c r="S876" s="1"/>
      <c r="T876" s="1"/>
      <c r="U876" s="1"/>
      <c r="V876" s="1"/>
      <c r="W876" s="1"/>
      <c r="X876" s="1"/>
      <c r="Y876" s="1"/>
      <c r="Z876" s="1"/>
    </row>
    <row r="877" spans="1:26">
      <c r="A877" s="1"/>
      <c r="B877" s="1"/>
      <c r="C877" s="1"/>
      <c r="D877" s="429"/>
      <c r="E877" s="699"/>
      <c r="F877" s="1"/>
      <c r="G877" s="1"/>
      <c r="H877" s="110"/>
      <c r="I877" s="110"/>
      <c r="J877" s="424"/>
      <c r="K877" s="1"/>
      <c r="L877" s="1"/>
      <c r="M877" s="1"/>
      <c r="N877" s="1"/>
      <c r="O877" s="1"/>
      <c r="P877" s="1"/>
      <c r="Q877" s="1"/>
      <c r="R877" s="1"/>
      <c r="S877" s="1"/>
      <c r="T877" s="1"/>
      <c r="U877" s="1"/>
      <c r="V877" s="1"/>
      <c r="W877" s="1"/>
      <c r="X877" s="1"/>
      <c r="Y877" s="1"/>
      <c r="Z877" s="1"/>
    </row>
    <row r="878" spans="1:26">
      <c r="A878" s="1"/>
      <c r="B878" s="1"/>
      <c r="C878" s="1"/>
      <c r="D878" s="429"/>
      <c r="E878" s="699"/>
      <c r="F878" s="1"/>
      <c r="G878" s="1"/>
      <c r="H878" s="110"/>
      <c r="I878" s="110"/>
      <c r="J878" s="424"/>
      <c r="K878" s="1"/>
      <c r="L878" s="1"/>
      <c r="M878" s="1"/>
      <c r="N878" s="1"/>
      <c r="O878" s="1"/>
      <c r="P878" s="1"/>
      <c r="Q878" s="1"/>
      <c r="R878" s="1"/>
      <c r="S878" s="1"/>
      <c r="T878" s="1"/>
      <c r="U878" s="1"/>
      <c r="V878" s="1"/>
      <c r="W878" s="1"/>
      <c r="X878" s="1"/>
      <c r="Y878" s="1"/>
      <c r="Z878" s="1"/>
    </row>
    <row r="879" spans="1:26">
      <c r="A879" s="1"/>
      <c r="B879" s="1"/>
      <c r="C879" s="1"/>
      <c r="D879" s="429"/>
      <c r="E879" s="699"/>
      <c r="F879" s="1"/>
      <c r="G879" s="1"/>
      <c r="H879" s="110"/>
      <c r="I879" s="110"/>
      <c r="J879" s="424"/>
      <c r="K879" s="1"/>
      <c r="L879" s="1"/>
      <c r="M879" s="1"/>
      <c r="N879" s="1"/>
      <c r="O879" s="1"/>
      <c r="P879" s="1"/>
      <c r="Q879" s="1"/>
      <c r="R879" s="1"/>
      <c r="S879" s="1"/>
      <c r="T879" s="1"/>
      <c r="U879" s="1"/>
      <c r="V879" s="1"/>
      <c r="W879" s="1"/>
      <c r="X879" s="1"/>
      <c r="Y879" s="1"/>
      <c r="Z879" s="1"/>
    </row>
    <row r="880" spans="1:26">
      <c r="A880" s="1"/>
      <c r="B880" s="1"/>
      <c r="C880" s="1"/>
      <c r="D880" s="429"/>
      <c r="E880" s="699"/>
      <c r="F880" s="1"/>
      <c r="G880" s="1"/>
      <c r="H880" s="110"/>
      <c r="I880" s="110"/>
      <c r="J880" s="424"/>
      <c r="K880" s="1"/>
      <c r="L880" s="1"/>
      <c r="M880" s="1"/>
      <c r="N880" s="1"/>
      <c r="O880" s="1"/>
      <c r="P880" s="1"/>
      <c r="Q880" s="1"/>
      <c r="R880" s="1"/>
      <c r="S880" s="1"/>
      <c r="T880" s="1"/>
      <c r="U880" s="1"/>
      <c r="V880" s="1"/>
      <c r="W880" s="1"/>
      <c r="X880" s="1"/>
      <c r="Y880" s="1"/>
      <c r="Z880" s="1"/>
    </row>
    <row r="881" spans="1:26">
      <c r="A881" s="1"/>
      <c r="B881" s="1"/>
      <c r="C881" s="1"/>
      <c r="D881" s="429"/>
      <c r="E881" s="699"/>
      <c r="F881" s="1"/>
      <c r="G881" s="1"/>
      <c r="H881" s="110"/>
      <c r="I881" s="110"/>
      <c r="J881" s="424"/>
      <c r="K881" s="1"/>
      <c r="L881" s="1"/>
      <c r="M881" s="1"/>
      <c r="N881" s="1"/>
      <c r="O881" s="1"/>
      <c r="P881" s="1"/>
      <c r="Q881" s="1"/>
      <c r="R881" s="1"/>
      <c r="S881" s="1"/>
      <c r="T881" s="1"/>
      <c r="U881" s="1"/>
      <c r="V881" s="1"/>
      <c r="W881" s="1"/>
      <c r="X881" s="1"/>
      <c r="Y881" s="1"/>
      <c r="Z881" s="1"/>
    </row>
    <row r="882" spans="1:26">
      <c r="A882" s="1"/>
      <c r="B882" s="1"/>
      <c r="C882" s="1"/>
      <c r="D882" s="429"/>
      <c r="E882" s="699"/>
      <c r="F882" s="1"/>
      <c r="G882" s="1"/>
      <c r="H882" s="110"/>
      <c r="I882" s="110"/>
      <c r="J882" s="424"/>
      <c r="K882" s="1"/>
      <c r="L882" s="1"/>
      <c r="M882" s="1"/>
      <c r="N882" s="1"/>
      <c r="O882" s="1"/>
      <c r="P882" s="1"/>
      <c r="Q882" s="1"/>
      <c r="R882" s="1"/>
      <c r="S882" s="1"/>
      <c r="T882" s="1"/>
      <c r="U882" s="1"/>
      <c r="V882" s="1"/>
      <c r="W882" s="1"/>
      <c r="X882" s="1"/>
      <c r="Y882" s="1"/>
      <c r="Z882" s="1"/>
    </row>
    <row r="883" spans="1:26">
      <c r="A883" s="1"/>
      <c r="B883" s="1"/>
      <c r="C883" s="1"/>
      <c r="D883" s="429"/>
      <c r="E883" s="699"/>
      <c r="F883" s="1"/>
      <c r="G883" s="1"/>
      <c r="H883" s="110"/>
      <c r="I883" s="110"/>
      <c r="J883" s="424"/>
      <c r="K883" s="1"/>
      <c r="L883" s="1"/>
      <c r="M883" s="1"/>
      <c r="N883" s="1"/>
      <c r="O883" s="1"/>
      <c r="P883" s="1"/>
      <c r="Q883" s="1"/>
      <c r="R883" s="1"/>
      <c r="S883" s="1"/>
      <c r="T883" s="1"/>
      <c r="U883" s="1"/>
      <c r="V883" s="1"/>
      <c r="W883" s="1"/>
      <c r="X883" s="1"/>
      <c r="Y883" s="1"/>
      <c r="Z883" s="1"/>
    </row>
    <row r="884" spans="1:26">
      <c r="A884" s="1"/>
      <c r="B884" s="1"/>
      <c r="C884" s="1"/>
      <c r="D884" s="429"/>
      <c r="E884" s="699"/>
      <c r="F884" s="1"/>
      <c r="G884" s="1"/>
      <c r="H884" s="110"/>
      <c r="I884" s="110"/>
      <c r="J884" s="424"/>
      <c r="K884" s="1"/>
      <c r="L884" s="1"/>
      <c r="M884" s="1"/>
      <c r="N884" s="1"/>
      <c r="O884" s="1"/>
      <c r="P884" s="1"/>
      <c r="Q884" s="1"/>
      <c r="R884" s="1"/>
      <c r="S884" s="1"/>
      <c r="T884" s="1"/>
      <c r="U884" s="1"/>
      <c r="V884" s="1"/>
      <c r="W884" s="1"/>
      <c r="X884" s="1"/>
      <c r="Y884" s="1"/>
      <c r="Z884" s="1"/>
    </row>
    <row r="885" spans="1:26">
      <c r="A885" s="1"/>
      <c r="B885" s="1"/>
      <c r="C885" s="1"/>
      <c r="D885" s="429"/>
      <c r="E885" s="699"/>
      <c r="F885" s="1"/>
      <c r="G885" s="1"/>
      <c r="H885" s="110"/>
      <c r="I885" s="110"/>
      <c r="J885" s="424"/>
      <c r="K885" s="1"/>
      <c r="L885" s="1"/>
      <c r="M885" s="1"/>
      <c r="N885" s="1"/>
      <c r="O885" s="1"/>
      <c r="P885" s="1"/>
      <c r="Q885" s="1"/>
      <c r="R885" s="1"/>
      <c r="S885" s="1"/>
      <c r="T885" s="1"/>
      <c r="U885" s="1"/>
      <c r="V885" s="1"/>
      <c r="W885" s="1"/>
      <c r="X885" s="1"/>
      <c r="Y885" s="1"/>
      <c r="Z885" s="1"/>
    </row>
    <row r="886" spans="1:26">
      <c r="A886" s="1"/>
      <c r="B886" s="1"/>
      <c r="C886" s="1"/>
      <c r="D886" s="429"/>
      <c r="E886" s="699"/>
      <c r="F886" s="1"/>
      <c r="G886" s="1"/>
      <c r="H886" s="110"/>
      <c r="I886" s="110"/>
      <c r="J886" s="424"/>
      <c r="K886" s="1"/>
      <c r="L886" s="1"/>
      <c r="M886" s="1"/>
      <c r="N886" s="1"/>
      <c r="O886" s="1"/>
      <c r="P886" s="1"/>
      <c r="Q886" s="1"/>
      <c r="R886" s="1"/>
      <c r="S886" s="1"/>
      <c r="T886" s="1"/>
      <c r="U886" s="1"/>
      <c r="V886" s="1"/>
      <c r="W886" s="1"/>
      <c r="X886" s="1"/>
      <c r="Y886" s="1"/>
      <c r="Z886" s="1"/>
    </row>
    <row r="887" spans="1:26">
      <c r="A887" s="1"/>
      <c r="B887" s="1"/>
      <c r="C887" s="1"/>
      <c r="D887" s="429"/>
      <c r="E887" s="699"/>
      <c r="F887" s="1"/>
      <c r="G887" s="1"/>
      <c r="H887" s="110"/>
      <c r="I887" s="110"/>
      <c r="J887" s="424"/>
      <c r="K887" s="1"/>
      <c r="L887" s="1"/>
      <c r="M887" s="1"/>
      <c r="N887" s="1"/>
      <c r="O887" s="1"/>
      <c r="P887" s="1"/>
      <c r="Q887" s="1"/>
      <c r="R887" s="1"/>
      <c r="S887" s="1"/>
      <c r="T887" s="1"/>
      <c r="U887" s="1"/>
      <c r="V887" s="1"/>
      <c r="W887" s="1"/>
      <c r="X887" s="1"/>
      <c r="Y887" s="1"/>
      <c r="Z887" s="1"/>
    </row>
    <row r="888" spans="1:26">
      <c r="A888" s="1"/>
      <c r="B888" s="1"/>
      <c r="C888" s="1"/>
      <c r="D888" s="429"/>
      <c r="E888" s="699"/>
      <c r="F888" s="1"/>
      <c r="G888" s="1"/>
      <c r="H888" s="110"/>
      <c r="I888" s="110"/>
      <c r="J888" s="424"/>
      <c r="K888" s="1"/>
      <c r="L888" s="1"/>
      <c r="M888" s="1"/>
      <c r="N888" s="1"/>
      <c r="O888" s="1"/>
      <c r="P888" s="1"/>
      <c r="Q888" s="1"/>
      <c r="R888" s="1"/>
      <c r="S888" s="1"/>
      <c r="T888" s="1"/>
      <c r="U888" s="1"/>
      <c r="V888" s="1"/>
      <c r="W888" s="1"/>
      <c r="X888" s="1"/>
      <c r="Y888" s="1"/>
      <c r="Z888" s="1"/>
    </row>
    <row r="889" spans="1:26">
      <c r="A889" s="1"/>
      <c r="B889" s="1"/>
      <c r="C889" s="1"/>
      <c r="D889" s="429"/>
      <c r="E889" s="699"/>
      <c r="F889" s="1"/>
      <c r="G889" s="1"/>
      <c r="H889" s="110"/>
      <c r="I889" s="110"/>
      <c r="J889" s="424"/>
      <c r="K889" s="1"/>
      <c r="L889" s="1"/>
      <c r="M889" s="1"/>
      <c r="N889" s="1"/>
      <c r="O889" s="1"/>
      <c r="P889" s="1"/>
      <c r="Q889" s="1"/>
      <c r="R889" s="1"/>
      <c r="S889" s="1"/>
      <c r="T889" s="1"/>
      <c r="U889" s="1"/>
      <c r="V889" s="1"/>
      <c r="W889" s="1"/>
      <c r="X889" s="1"/>
      <c r="Y889" s="1"/>
      <c r="Z889" s="1"/>
    </row>
    <row r="890" spans="1:26">
      <c r="A890" s="1"/>
      <c r="B890" s="1"/>
      <c r="C890" s="1"/>
      <c r="D890" s="429"/>
      <c r="E890" s="699"/>
      <c r="F890" s="1"/>
      <c r="G890" s="1"/>
      <c r="H890" s="110"/>
      <c r="I890" s="110"/>
      <c r="J890" s="424"/>
      <c r="K890" s="1"/>
      <c r="L890" s="1"/>
      <c r="M890" s="1"/>
      <c r="N890" s="1"/>
      <c r="O890" s="1"/>
      <c r="P890" s="1"/>
      <c r="Q890" s="1"/>
      <c r="R890" s="1"/>
      <c r="S890" s="1"/>
      <c r="T890" s="1"/>
      <c r="U890" s="1"/>
      <c r="V890" s="1"/>
      <c r="W890" s="1"/>
      <c r="X890" s="1"/>
      <c r="Y890" s="1"/>
      <c r="Z890" s="1"/>
    </row>
    <row r="891" spans="1:26">
      <c r="A891" s="1"/>
      <c r="B891" s="1"/>
      <c r="C891" s="1"/>
      <c r="D891" s="429"/>
      <c r="E891" s="699"/>
      <c r="F891" s="1"/>
      <c r="G891" s="1"/>
      <c r="H891" s="110"/>
      <c r="I891" s="110"/>
      <c r="J891" s="424"/>
      <c r="K891" s="1"/>
      <c r="L891" s="1"/>
      <c r="M891" s="1"/>
      <c r="N891" s="1"/>
      <c r="O891" s="1"/>
      <c r="P891" s="1"/>
      <c r="Q891" s="1"/>
      <c r="R891" s="1"/>
      <c r="S891" s="1"/>
      <c r="T891" s="1"/>
      <c r="U891" s="1"/>
      <c r="V891" s="1"/>
      <c r="W891" s="1"/>
      <c r="X891" s="1"/>
      <c r="Y891" s="1"/>
      <c r="Z891" s="1"/>
    </row>
    <row r="892" spans="1:26">
      <c r="A892" s="1"/>
      <c r="B892" s="1"/>
      <c r="C892" s="1"/>
      <c r="D892" s="429"/>
      <c r="E892" s="699"/>
      <c r="F892" s="1"/>
      <c r="G892" s="1"/>
      <c r="H892" s="110"/>
      <c r="I892" s="110"/>
      <c r="J892" s="424"/>
      <c r="K892" s="1"/>
      <c r="L892" s="1"/>
      <c r="M892" s="1"/>
      <c r="N892" s="1"/>
      <c r="O892" s="1"/>
      <c r="P892" s="1"/>
      <c r="Q892" s="1"/>
      <c r="R892" s="1"/>
      <c r="S892" s="1"/>
      <c r="T892" s="1"/>
      <c r="U892" s="1"/>
      <c r="V892" s="1"/>
      <c r="W892" s="1"/>
      <c r="X892" s="1"/>
      <c r="Y892" s="1"/>
      <c r="Z892" s="1"/>
    </row>
    <row r="893" spans="1:26">
      <c r="A893" s="1"/>
      <c r="B893" s="1"/>
      <c r="C893" s="1"/>
      <c r="D893" s="429"/>
      <c r="E893" s="699"/>
      <c r="F893" s="1"/>
      <c r="G893" s="1"/>
      <c r="H893" s="110"/>
      <c r="I893" s="110"/>
      <c r="J893" s="424"/>
      <c r="K893" s="1"/>
      <c r="L893" s="1"/>
      <c r="M893" s="1"/>
      <c r="N893" s="1"/>
      <c r="O893" s="1"/>
      <c r="P893" s="1"/>
      <c r="Q893" s="1"/>
      <c r="R893" s="1"/>
      <c r="S893" s="1"/>
      <c r="T893" s="1"/>
      <c r="U893" s="1"/>
      <c r="V893" s="1"/>
      <c r="W893" s="1"/>
      <c r="X893" s="1"/>
      <c r="Y893" s="1"/>
      <c r="Z893" s="1"/>
    </row>
    <row r="894" spans="1:26">
      <c r="A894" s="1"/>
      <c r="B894" s="1"/>
      <c r="C894" s="1"/>
      <c r="D894" s="429"/>
      <c r="E894" s="699"/>
      <c r="F894" s="1"/>
      <c r="G894" s="1"/>
      <c r="H894" s="110"/>
      <c r="I894" s="110"/>
      <c r="J894" s="424"/>
      <c r="K894" s="1"/>
      <c r="L894" s="1"/>
      <c r="M894" s="1"/>
      <c r="N894" s="1"/>
      <c r="O894" s="1"/>
      <c r="P894" s="1"/>
      <c r="Q894" s="1"/>
      <c r="R894" s="1"/>
      <c r="S894" s="1"/>
      <c r="T894" s="1"/>
      <c r="U894" s="1"/>
      <c r="V894" s="1"/>
      <c r="W894" s="1"/>
      <c r="X894" s="1"/>
      <c r="Y894" s="1"/>
      <c r="Z894" s="1"/>
    </row>
    <row r="895" spans="1:26">
      <c r="A895" s="1"/>
      <c r="B895" s="1"/>
      <c r="C895" s="1"/>
      <c r="D895" s="429"/>
      <c r="E895" s="699"/>
      <c r="F895" s="1"/>
      <c r="G895" s="1"/>
      <c r="H895" s="110"/>
      <c r="I895" s="110"/>
      <c r="J895" s="424"/>
      <c r="K895" s="1"/>
      <c r="L895" s="1"/>
      <c r="M895" s="1"/>
      <c r="N895" s="1"/>
      <c r="O895" s="1"/>
      <c r="P895" s="1"/>
      <c r="Q895" s="1"/>
      <c r="R895" s="1"/>
      <c r="S895" s="1"/>
      <c r="T895" s="1"/>
      <c r="U895" s="1"/>
      <c r="V895" s="1"/>
      <c r="W895" s="1"/>
      <c r="X895" s="1"/>
      <c r="Y895" s="1"/>
      <c r="Z895" s="1"/>
    </row>
    <row r="896" spans="1:26">
      <c r="A896" s="1"/>
      <c r="B896" s="1"/>
      <c r="C896" s="1"/>
      <c r="D896" s="429"/>
      <c r="E896" s="699"/>
      <c r="F896" s="1"/>
      <c r="G896" s="1"/>
      <c r="H896" s="110"/>
      <c r="I896" s="110"/>
      <c r="J896" s="424"/>
      <c r="K896" s="1"/>
      <c r="L896" s="1"/>
      <c r="M896" s="1"/>
      <c r="N896" s="1"/>
      <c r="O896" s="1"/>
      <c r="P896" s="1"/>
      <c r="Q896" s="1"/>
      <c r="R896" s="1"/>
      <c r="S896" s="1"/>
      <c r="T896" s="1"/>
      <c r="U896" s="1"/>
      <c r="V896" s="1"/>
      <c r="W896" s="1"/>
      <c r="X896" s="1"/>
      <c r="Y896" s="1"/>
      <c r="Z896" s="1"/>
    </row>
    <row r="897" spans="1:26">
      <c r="A897" s="1"/>
      <c r="B897" s="1"/>
      <c r="C897" s="1"/>
      <c r="D897" s="429"/>
      <c r="E897" s="699"/>
      <c r="F897" s="1"/>
      <c r="G897" s="1"/>
      <c r="H897" s="110"/>
      <c r="I897" s="110"/>
      <c r="J897" s="424"/>
      <c r="K897" s="1"/>
      <c r="L897" s="1"/>
      <c r="M897" s="1"/>
      <c r="N897" s="1"/>
      <c r="O897" s="1"/>
      <c r="P897" s="1"/>
      <c r="Q897" s="1"/>
      <c r="R897" s="1"/>
      <c r="S897" s="1"/>
      <c r="T897" s="1"/>
      <c r="U897" s="1"/>
      <c r="V897" s="1"/>
      <c r="W897" s="1"/>
      <c r="X897" s="1"/>
      <c r="Y897" s="1"/>
      <c r="Z897" s="1"/>
    </row>
    <row r="898" spans="1:26">
      <c r="A898" s="1"/>
      <c r="B898" s="1"/>
      <c r="C898" s="1"/>
      <c r="D898" s="429"/>
      <c r="E898" s="699"/>
      <c r="F898" s="1"/>
      <c r="G898" s="1"/>
      <c r="H898" s="110"/>
      <c r="I898" s="110"/>
      <c r="J898" s="424"/>
      <c r="K898" s="1"/>
      <c r="L898" s="1"/>
      <c r="M898" s="1"/>
      <c r="N898" s="1"/>
      <c r="O898" s="1"/>
      <c r="P898" s="1"/>
      <c r="Q898" s="1"/>
      <c r="R898" s="1"/>
      <c r="S898" s="1"/>
      <c r="T898" s="1"/>
      <c r="U898" s="1"/>
      <c r="V898" s="1"/>
      <c r="W898" s="1"/>
      <c r="X898" s="1"/>
      <c r="Y898" s="1"/>
      <c r="Z898" s="1"/>
    </row>
    <row r="899" spans="1:26">
      <c r="A899" s="1"/>
      <c r="B899" s="1"/>
      <c r="C899" s="1"/>
      <c r="D899" s="429"/>
      <c r="E899" s="699"/>
      <c r="F899" s="1"/>
      <c r="G899" s="1"/>
      <c r="H899" s="110"/>
      <c r="I899" s="110"/>
      <c r="J899" s="424"/>
      <c r="K899" s="1"/>
      <c r="L899" s="1"/>
      <c r="M899" s="1"/>
      <c r="N899" s="1"/>
      <c r="O899" s="1"/>
      <c r="P899" s="1"/>
      <c r="Q899" s="1"/>
      <c r="R899" s="1"/>
      <c r="S899" s="1"/>
      <c r="T899" s="1"/>
      <c r="U899" s="1"/>
      <c r="V899" s="1"/>
      <c r="W899" s="1"/>
      <c r="X899" s="1"/>
      <c r="Y899" s="1"/>
      <c r="Z899" s="1"/>
    </row>
    <row r="900" spans="1:26">
      <c r="A900" s="1"/>
      <c r="B900" s="1"/>
      <c r="C900" s="1"/>
      <c r="D900" s="429"/>
      <c r="E900" s="699"/>
      <c r="F900" s="1"/>
      <c r="G900" s="1"/>
      <c r="H900" s="110"/>
      <c r="I900" s="110"/>
      <c r="J900" s="424"/>
      <c r="K900" s="1"/>
      <c r="L900" s="1"/>
      <c r="M900" s="1"/>
      <c r="N900" s="1"/>
      <c r="O900" s="1"/>
      <c r="P900" s="1"/>
      <c r="Q900" s="1"/>
      <c r="R900" s="1"/>
      <c r="S900" s="1"/>
      <c r="T900" s="1"/>
      <c r="U900" s="1"/>
      <c r="V900" s="1"/>
      <c r="W900" s="1"/>
      <c r="X900" s="1"/>
      <c r="Y900" s="1"/>
      <c r="Z900" s="1"/>
    </row>
    <row r="901" spans="1:26">
      <c r="A901" s="1"/>
      <c r="B901" s="1"/>
      <c r="C901" s="1"/>
      <c r="D901" s="429"/>
      <c r="E901" s="699"/>
      <c r="F901" s="1"/>
      <c r="G901" s="1"/>
      <c r="H901" s="110"/>
      <c r="I901" s="110"/>
      <c r="J901" s="424"/>
      <c r="K901" s="1"/>
      <c r="L901" s="1"/>
      <c r="M901" s="1"/>
      <c r="N901" s="1"/>
      <c r="O901" s="1"/>
      <c r="P901" s="1"/>
      <c r="Q901" s="1"/>
      <c r="R901" s="1"/>
      <c r="S901" s="1"/>
      <c r="T901" s="1"/>
      <c r="U901" s="1"/>
      <c r="V901" s="1"/>
      <c r="W901" s="1"/>
      <c r="X901" s="1"/>
      <c r="Y901" s="1"/>
      <c r="Z901" s="1"/>
    </row>
    <row r="902" spans="1:26">
      <c r="A902" s="1"/>
      <c r="B902" s="1"/>
      <c r="C902" s="1"/>
      <c r="D902" s="429"/>
      <c r="E902" s="699"/>
      <c r="F902" s="1"/>
      <c r="G902" s="1"/>
      <c r="H902" s="110"/>
      <c r="I902" s="110"/>
      <c r="J902" s="424"/>
      <c r="K902" s="1"/>
      <c r="L902" s="1"/>
      <c r="M902" s="1"/>
      <c r="N902" s="1"/>
      <c r="O902" s="1"/>
      <c r="P902" s="1"/>
      <c r="Q902" s="1"/>
      <c r="R902" s="1"/>
      <c r="S902" s="1"/>
      <c r="T902" s="1"/>
      <c r="U902" s="1"/>
      <c r="V902" s="1"/>
      <c r="W902" s="1"/>
      <c r="X902" s="1"/>
      <c r="Y902" s="1"/>
      <c r="Z902" s="1"/>
    </row>
    <row r="903" spans="1:26">
      <c r="A903" s="1"/>
      <c r="B903" s="1"/>
      <c r="C903" s="1"/>
      <c r="D903" s="429"/>
      <c r="E903" s="699"/>
      <c r="F903" s="1"/>
      <c r="G903" s="1"/>
      <c r="H903" s="110"/>
      <c r="I903" s="110"/>
      <c r="J903" s="424"/>
      <c r="K903" s="1"/>
      <c r="L903" s="1"/>
      <c r="M903" s="1"/>
      <c r="N903" s="1"/>
      <c r="O903" s="1"/>
      <c r="P903" s="1"/>
      <c r="Q903" s="1"/>
      <c r="R903" s="1"/>
      <c r="S903" s="1"/>
      <c r="T903" s="1"/>
      <c r="U903" s="1"/>
      <c r="V903" s="1"/>
      <c r="W903" s="1"/>
      <c r="X903" s="1"/>
      <c r="Y903" s="1"/>
      <c r="Z903" s="1"/>
    </row>
    <row r="904" spans="1:26">
      <c r="A904" s="1"/>
      <c r="B904" s="1"/>
      <c r="C904" s="1"/>
      <c r="D904" s="429"/>
      <c r="E904" s="699"/>
      <c r="F904" s="1"/>
      <c r="G904" s="1"/>
      <c r="H904" s="110"/>
      <c r="I904" s="110"/>
      <c r="J904" s="424"/>
      <c r="K904" s="1"/>
      <c r="L904" s="1"/>
      <c r="M904" s="1"/>
      <c r="N904" s="1"/>
      <c r="O904" s="1"/>
      <c r="P904" s="1"/>
      <c r="Q904" s="1"/>
      <c r="R904" s="1"/>
      <c r="S904" s="1"/>
      <c r="T904" s="1"/>
      <c r="U904" s="1"/>
      <c r="V904" s="1"/>
      <c r="W904" s="1"/>
      <c r="X904" s="1"/>
      <c r="Y904" s="1"/>
      <c r="Z904" s="1"/>
    </row>
    <row r="905" spans="1:26">
      <c r="A905" s="1"/>
      <c r="B905" s="1"/>
      <c r="C905" s="1"/>
      <c r="D905" s="429"/>
      <c r="E905" s="699"/>
      <c r="F905" s="1"/>
      <c r="G905" s="1"/>
      <c r="H905" s="110"/>
      <c r="I905" s="110"/>
      <c r="J905" s="424"/>
      <c r="K905" s="1"/>
      <c r="L905" s="1"/>
      <c r="M905" s="1"/>
      <c r="N905" s="1"/>
      <c r="O905" s="1"/>
      <c r="P905" s="1"/>
      <c r="Q905" s="1"/>
      <c r="R905" s="1"/>
      <c r="S905" s="1"/>
      <c r="T905" s="1"/>
      <c r="U905" s="1"/>
      <c r="V905" s="1"/>
      <c r="W905" s="1"/>
      <c r="X905" s="1"/>
      <c r="Y905" s="1"/>
      <c r="Z905" s="1"/>
    </row>
    <row r="906" spans="1:26">
      <c r="A906" s="1"/>
      <c r="B906" s="1"/>
      <c r="C906" s="1"/>
      <c r="D906" s="429"/>
      <c r="E906" s="699"/>
      <c r="F906" s="1"/>
      <c r="G906" s="1"/>
      <c r="H906" s="110"/>
      <c r="I906" s="110"/>
      <c r="J906" s="424"/>
      <c r="K906" s="1"/>
      <c r="L906" s="1"/>
      <c r="M906" s="1"/>
      <c r="N906" s="1"/>
      <c r="O906" s="1"/>
      <c r="P906" s="1"/>
      <c r="Q906" s="1"/>
      <c r="R906" s="1"/>
      <c r="S906" s="1"/>
      <c r="T906" s="1"/>
      <c r="U906" s="1"/>
      <c r="V906" s="1"/>
      <c r="W906" s="1"/>
      <c r="X906" s="1"/>
      <c r="Y906" s="1"/>
      <c r="Z906" s="1"/>
    </row>
    <row r="907" spans="1:26">
      <c r="A907" s="1"/>
      <c r="B907" s="1"/>
      <c r="C907" s="1"/>
      <c r="D907" s="429"/>
      <c r="E907" s="699"/>
      <c r="F907" s="1"/>
      <c r="G907" s="1"/>
      <c r="H907" s="110"/>
      <c r="I907" s="110"/>
      <c r="J907" s="424"/>
      <c r="K907" s="1"/>
      <c r="L907" s="1"/>
      <c r="M907" s="1"/>
      <c r="N907" s="1"/>
      <c r="O907" s="1"/>
      <c r="P907" s="1"/>
      <c r="Q907" s="1"/>
      <c r="R907" s="1"/>
      <c r="S907" s="1"/>
      <c r="T907" s="1"/>
      <c r="U907" s="1"/>
      <c r="V907" s="1"/>
      <c r="W907" s="1"/>
      <c r="X907" s="1"/>
      <c r="Y907" s="1"/>
      <c r="Z907" s="1"/>
    </row>
    <row r="908" spans="1:26">
      <c r="A908" s="1"/>
      <c r="B908" s="1"/>
      <c r="C908" s="1"/>
      <c r="D908" s="429"/>
      <c r="E908" s="699"/>
      <c r="F908" s="1"/>
      <c r="G908" s="1"/>
      <c r="H908" s="110"/>
      <c r="I908" s="110"/>
      <c r="J908" s="424"/>
      <c r="K908" s="1"/>
      <c r="L908" s="1"/>
      <c r="M908" s="1"/>
      <c r="N908" s="1"/>
      <c r="O908" s="1"/>
      <c r="P908" s="1"/>
      <c r="Q908" s="1"/>
      <c r="R908" s="1"/>
      <c r="S908" s="1"/>
      <c r="T908" s="1"/>
      <c r="U908" s="1"/>
      <c r="V908" s="1"/>
      <c r="W908" s="1"/>
      <c r="X908" s="1"/>
      <c r="Y908" s="1"/>
      <c r="Z908" s="1"/>
    </row>
    <row r="909" spans="1:26">
      <c r="A909" s="1"/>
      <c r="B909" s="1"/>
      <c r="C909" s="1"/>
      <c r="D909" s="429"/>
      <c r="E909" s="699"/>
      <c r="F909" s="1"/>
      <c r="G909" s="1"/>
      <c r="H909" s="110"/>
      <c r="I909" s="110"/>
      <c r="J909" s="424"/>
      <c r="K909" s="1"/>
      <c r="L909" s="1"/>
      <c r="M909" s="1"/>
      <c r="N909" s="1"/>
      <c r="O909" s="1"/>
      <c r="P909" s="1"/>
      <c r="Q909" s="1"/>
      <c r="R909" s="1"/>
      <c r="S909" s="1"/>
      <c r="T909" s="1"/>
      <c r="U909" s="1"/>
      <c r="V909" s="1"/>
      <c r="W909" s="1"/>
      <c r="X909" s="1"/>
      <c r="Y909" s="1"/>
      <c r="Z909" s="1"/>
    </row>
    <row r="910" spans="1:26">
      <c r="A910" s="1"/>
      <c r="B910" s="1"/>
      <c r="C910" s="1"/>
      <c r="D910" s="429"/>
      <c r="E910" s="699"/>
      <c r="F910" s="1"/>
      <c r="G910" s="1"/>
      <c r="H910" s="110"/>
      <c r="I910" s="110"/>
      <c r="J910" s="424"/>
      <c r="K910" s="1"/>
      <c r="L910" s="1"/>
      <c r="M910" s="1"/>
      <c r="N910" s="1"/>
      <c r="O910" s="1"/>
      <c r="P910" s="1"/>
      <c r="Q910" s="1"/>
      <c r="R910" s="1"/>
      <c r="S910" s="1"/>
      <c r="T910" s="1"/>
      <c r="U910" s="1"/>
      <c r="V910" s="1"/>
      <c r="W910" s="1"/>
      <c r="X910" s="1"/>
      <c r="Y910" s="1"/>
      <c r="Z910" s="1"/>
    </row>
    <row r="911" spans="1:26">
      <c r="A911" s="1"/>
      <c r="B911" s="1"/>
      <c r="C911" s="1"/>
      <c r="D911" s="429"/>
      <c r="E911" s="699"/>
      <c r="F911" s="1"/>
      <c r="G911" s="1"/>
      <c r="H911" s="110"/>
      <c r="I911" s="110"/>
      <c r="J911" s="424"/>
      <c r="K911" s="1"/>
      <c r="L911" s="1"/>
      <c r="M911" s="1"/>
      <c r="N911" s="1"/>
      <c r="O911" s="1"/>
      <c r="P911" s="1"/>
      <c r="Q911" s="1"/>
      <c r="R911" s="1"/>
      <c r="S911" s="1"/>
      <c r="T911" s="1"/>
      <c r="U911" s="1"/>
      <c r="V911" s="1"/>
      <c r="W911" s="1"/>
      <c r="X911" s="1"/>
      <c r="Y911" s="1"/>
      <c r="Z911" s="1"/>
    </row>
    <row r="912" spans="1:26">
      <c r="A912" s="1"/>
      <c r="B912" s="1"/>
      <c r="C912" s="1"/>
      <c r="D912" s="429"/>
      <c r="E912" s="699"/>
      <c r="F912" s="1"/>
      <c r="G912" s="1"/>
      <c r="H912" s="110"/>
      <c r="I912" s="110"/>
      <c r="J912" s="424"/>
      <c r="K912" s="1"/>
      <c r="L912" s="1"/>
      <c r="M912" s="1"/>
      <c r="N912" s="1"/>
      <c r="O912" s="1"/>
      <c r="P912" s="1"/>
      <c r="Q912" s="1"/>
      <c r="R912" s="1"/>
      <c r="S912" s="1"/>
      <c r="T912" s="1"/>
      <c r="U912" s="1"/>
      <c r="V912" s="1"/>
      <c r="W912" s="1"/>
      <c r="X912" s="1"/>
      <c r="Y912" s="1"/>
      <c r="Z912" s="1"/>
    </row>
    <row r="913" spans="1:26">
      <c r="A913" s="1"/>
      <c r="B913" s="1"/>
      <c r="C913" s="1"/>
      <c r="D913" s="429"/>
      <c r="E913" s="699"/>
      <c r="F913" s="1"/>
      <c r="G913" s="1"/>
      <c r="H913" s="110"/>
      <c r="I913" s="110"/>
      <c r="J913" s="424"/>
      <c r="K913" s="1"/>
      <c r="L913" s="1"/>
      <c r="M913" s="1"/>
      <c r="N913" s="1"/>
      <c r="O913" s="1"/>
      <c r="P913" s="1"/>
      <c r="Q913" s="1"/>
      <c r="R913" s="1"/>
      <c r="S913" s="1"/>
      <c r="T913" s="1"/>
      <c r="U913" s="1"/>
      <c r="V913" s="1"/>
      <c r="W913" s="1"/>
      <c r="X913" s="1"/>
      <c r="Y913" s="1"/>
      <c r="Z913" s="1"/>
    </row>
    <row r="914" spans="1:26">
      <c r="A914" s="1"/>
      <c r="B914" s="1"/>
      <c r="C914" s="1"/>
      <c r="D914" s="429"/>
      <c r="E914" s="699"/>
      <c r="F914" s="1"/>
      <c r="G914" s="1"/>
      <c r="H914" s="110"/>
      <c r="I914" s="110"/>
      <c r="J914" s="424"/>
      <c r="K914" s="1"/>
      <c r="L914" s="1"/>
      <c r="M914" s="1"/>
      <c r="N914" s="1"/>
      <c r="O914" s="1"/>
      <c r="P914" s="1"/>
      <c r="Q914" s="1"/>
      <c r="R914" s="1"/>
      <c r="S914" s="1"/>
      <c r="T914" s="1"/>
      <c r="U914" s="1"/>
      <c r="V914" s="1"/>
      <c r="W914" s="1"/>
      <c r="X914" s="1"/>
      <c r="Y914" s="1"/>
      <c r="Z914" s="1"/>
    </row>
    <row r="915" spans="1:26">
      <c r="A915" s="1"/>
      <c r="B915" s="1"/>
      <c r="C915" s="1"/>
      <c r="D915" s="429"/>
      <c r="E915" s="699"/>
      <c r="F915" s="1"/>
      <c r="G915" s="1"/>
      <c r="H915" s="110"/>
      <c r="I915" s="110"/>
      <c r="J915" s="424"/>
      <c r="K915" s="1"/>
      <c r="L915" s="1"/>
      <c r="M915" s="1"/>
      <c r="N915" s="1"/>
      <c r="O915" s="1"/>
      <c r="P915" s="1"/>
      <c r="Q915" s="1"/>
      <c r="R915" s="1"/>
      <c r="S915" s="1"/>
      <c r="T915" s="1"/>
      <c r="U915" s="1"/>
      <c r="V915" s="1"/>
      <c r="W915" s="1"/>
      <c r="X915" s="1"/>
      <c r="Y915" s="1"/>
      <c r="Z915" s="1"/>
    </row>
    <row r="916" spans="1:26">
      <c r="A916" s="1"/>
      <c r="B916" s="1"/>
      <c r="C916" s="1"/>
      <c r="D916" s="429"/>
      <c r="E916" s="699"/>
      <c r="F916" s="1"/>
      <c r="G916" s="1"/>
      <c r="H916" s="110"/>
      <c r="I916" s="110"/>
      <c r="J916" s="424"/>
      <c r="K916" s="1"/>
      <c r="L916" s="1"/>
      <c r="M916" s="1"/>
      <c r="N916" s="1"/>
      <c r="O916" s="1"/>
      <c r="P916" s="1"/>
      <c r="Q916" s="1"/>
      <c r="R916" s="1"/>
      <c r="S916" s="1"/>
      <c r="T916" s="1"/>
      <c r="U916" s="1"/>
      <c r="V916" s="1"/>
      <c r="W916" s="1"/>
      <c r="X916" s="1"/>
      <c r="Y916" s="1"/>
      <c r="Z916" s="1"/>
    </row>
    <row r="917" spans="1:26">
      <c r="A917" s="1"/>
      <c r="B917" s="1"/>
      <c r="C917" s="1"/>
      <c r="D917" s="429"/>
      <c r="E917" s="699"/>
      <c r="F917" s="1"/>
      <c r="G917" s="1"/>
      <c r="H917" s="110"/>
      <c r="I917" s="110"/>
      <c r="J917" s="424"/>
      <c r="K917" s="1"/>
      <c r="L917" s="1"/>
      <c r="M917" s="1"/>
      <c r="N917" s="1"/>
      <c r="O917" s="1"/>
      <c r="P917" s="1"/>
      <c r="Q917" s="1"/>
      <c r="R917" s="1"/>
      <c r="S917" s="1"/>
      <c r="T917" s="1"/>
      <c r="U917" s="1"/>
      <c r="V917" s="1"/>
      <c r="W917" s="1"/>
      <c r="X917" s="1"/>
      <c r="Y917" s="1"/>
      <c r="Z917" s="1"/>
    </row>
    <row r="918" spans="1:26">
      <c r="A918" s="1"/>
      <c r="B918" s="1"/>
      <c r="C918" s="1"/>
      <c r="D918" s="429"/>
      <c r="E918" s="699"/>
      <c r="F918" s="1"/>
      <c r="G918" s="1"/>
      <c r="H918" s="110"/>
      <c r="I918" s="110"/>
      <c r="J918" s="424"/>
      <c r="K918" s="1"/>
      <c r="L918" s="1"/>
      <c r="M918" s="1"/>
      <c r="N918" s="1"/>
      <c r="O918" s="1"/>
      <c r="P918" s="1"/>
      <c r="Q918" s="1"/>
      <c r="R918" s="1"/>
      <c r="S918" s="1"/>
      <c r="T918" s="1"/>
      <c r="U918" s="1"/>
      <c r="V918" s="1"/>
      <c r="W918" s="1"/>
      <c r="X918" s="1"/>
      <c r="Y918" s="1"/>
      <c r="Z918" s="1"/>
    </row>
    <row r="919" spans="1:26">
      <c r="A919" s="1"/>
      <c r="B919" s="1"/>
      <c r="C919" s="1"/>
      <c r="D919" s="429"/>
      <c r="E919" s="699"/>
      <c r="F919" s="1"/>
      <c r="G919" s="1"/>
      <c r="H919" s="110"/>
      <c r="I919" s="110"/>
      <c r="J919" s="424"/>
      <c r="K919" s="1"/>
      <c r="L919" s="1"/>
      <c r="M919" s="1"/>
      <c r="N919" s="1"/>
      <c r="O919" s="1"/>
      <c r="P919" s="1"/>
      <c r="Q919" s="1"/>
      <c r="R919" s="1"/>
      <c r="S919" s="1"/>
      <c r="T919" s="1"/>
      <c r="U919" s="1"/>
      <c r="V919" s="1"/>
      <c r="W919" s="1"/>
      <c r="X919" s="1"/>
      <c r="Y919" s="1"/>
      <c r="Z919" s="1"/>
    </row>
    <row r="920" spans="1:26">
      <c r="A920" s="1"/>
      <c r="B920" s="1"/>
      <c r="C920" s="1"/>
      <c r="D920" s="429"/>
      <c r="E920" s="699"/>
      <c r="F920" s="1"/>
      <c r="G920" s="1"/>
      <c r="H920" s="110"/>
      <c r="I920" s="110"/>
      <c r="J920" s="424"/>
      <c r="K920" s="1"/>
      <c r="L920" s="1"/>
      <c r="M920" s="1"/>
      <c r="N920" s="1"/>
      <c r="O920" s="1"/>
      <c r="P920" s="1"/>
      <c r="Q920" s="1"/>
      <c r="R920" s="1"/>
      <c r="S920" s="1"/>
      <c r="T920" s="1"/>
      <c r="U920" s="1"/>
      <c r="V920" s="1"/>
      <c r="W920" s="1"/>
      <c r="X920" s="1"/>
      <c r="Y920" s="1"/>
      <c r="Z920" s="1"/>
    </row>
    <row r="921" spans="1:26">
      <c r="A921" s="1"/>
      <c r="B921" s="1"/>
      <c r="C921" s="1"/>
      <c r="D921" s="429"/>
      <c r="E921" s="699"/>
      <c r="F921" s="1"/>
      <c r="G921" s="1"/>
      <c r="H921" s="110"/>
      <c r="I921" s="110"/>
      <c r="J921" s="424"/>
      <c r="K921" s="1"/>
      <c r="L921" s="1"/>
      <c r="M921" s="1"/>
      <c r="N921" s="1"/>
      <c r="O921" s="1"/>
      <c r="P921" s="1"/>
      <c r="Q921" s="1"/>
      <c r="R921" s="1"/>
      <c r="S921" s="1"/>
      <c r="T921" s="1"/>
      <c r="U921" s="1"/>
      <c r="V921" s="1"/>
      <c r="W921" s="1"/>
      <c r="X921" s="1"/>
      <c r="Y921" s="1"/>
      <c r="Z921" s="1"/>
    </row>
    <row r="922" spans="1:26">
      <c r="A922" s="1"/>
      <c r="B922" s="1"/>
      <c r="C922" s="1"/>
      <c r="D922" s="429"/>
      <c r="E922" s="699"/>
      <c r="F922" s="1"/>
      <c r="G922" s="1"/>
      <c r="H922" s="110"/>
      <c r="I922" s="110"/>
      <c r="J922" s="424"/>
      <c r="K922" s="1"/>
      <c r="L922" s="1"/>
      <c r="M922" s="1"/>
      <c r="N922" s="1"/>
      <c r="O922" s="1"/>
      <c r="P922" s="1"/>
      <c r="Q922" s="1"/>
      <c r="R922" s="1"/>
      <c r="S922" s="1"/>
      <c r="T922" s="1"/>
      <c r="U922" s="1"/>
      <c r="V922" s="1"/>
      <c r="W922" s="1"/>
      <c r="X922" s="1"/>
      <c r="Y922" s="1"/>
      <c r="Z922" s="1"/>
    </row>
    <row r="923" spans="1:26">
      <c r="A923" s="1"/>
      <c r="B923" s="1"/>
      <c r="C923" s="1"/>
      <c r="D923" s="429"/>
      <c r="E923" s="699"/>
      <c r="F923" s="1"/>
      <c r="G923" s="1"/>
      <c r="H923" s="110"/>
      <c r="I923" s="110"/>
      <c r="J923" s="424"/>
      <c r="K923" s="1"/>
      <c r="L923" s="1"/>
      <c r="M923" s="1"/>
      <c r="N923" s="1"/>
      <c r="O923" s="1"/>
      <c r="P923" s="1"/>
      <c r="Q923" s="1"/>
      <c r="R923" s="1"/>
      <c r="S923" s="1"/>
      <c r="T923" s="1"/>
      <c r="U923" s="1"/>
      <c r="V923" s="1"/>
      <c r="W923" s="1"/>
      <c r="X923" s="1"/>
      <c r="Y923" s="1"/>
      <c r="Z923" s="1"/>
    </row>
    <row r="924" spans="1:26">
      <c r="A924" s="1"/>
      <c r="B924" s="1"/>
      <c r="C924" s="1"/>
      <c r="D924" s="429"/>
      <c r="E924" s="699"/>
      <c r="F924" s="1"/>
      <c r="G924" s="1"/>
      <c r="H924" s="110"/>
      <c r="I924" s="110"/>
      <c r="J924" s="424"/>
      <c r="K924" s="1"/>
      <c r="L924" s="1"/>
      <c r="M924" s="1"/>
      <c r="N924" s="1"/>
      <c r="O924" s="1"/>
      <c r="P924" s="1"/>
      <c r="Q924" s="1"/>
      <c r="R924" s="1"/>
      <c r="S924" s="1"/>
      <c r="T924" s="1"/>
      <c r="U924" s="1"/>
      <c r="V924" s="1"/>
      <c r="W924" s="1"/>
      <c r="X924" s="1"/>
      <c r="Y924" s="1"/>
      <c r="Z924" s="1"/>
    </row>
    <row r="925" spans="1:26">
      <c r="A925" s="1"/>
      <c r="B925" s="1"/>
      <c r="C925" s="1"/>
      <c r="D925" s="429"/>
      <c r="E925" s="699"/>
      <c r="F925" s="1"/>
      <c r="G925" s="1"/>
      <c r="H925" s="110"/>
      <c r="I925" s="110"/>
      <c r="J925" s="424"/>
      <c r="K925" s="1"/>
      <c r="L925" s="1"/>
      <c r="M925" s="1"/>
      <c r="N925" s="1"/>
      <c r="O925" s="1"/>
      <c r="P925" s="1"/>
      <c r="Q925" s="1"/>
      <c r="R925" s="1"/>
      <c r="S925" s="1"/>
      <c r="T925" s="1"/>
      <c r="U925" s="1"/>
      <c r="V925" s="1"/>
      <c r="W925" s="1"/>
      <c r="X925" s="1"/>
      <c r="Y925" s="1"/>
      <c r="Z925" s="1"/>
    </row>
    <row r="926" spans="1:26">
      <c r="A926" s="1"/>
      <c r="B926" s="1"/>
      <c r="C926" s="1"/>
      <c r="D926" s="429"/>
      <c r="E926" s="699"/>
      <c r="F926" s="1"/>
      <c r="G926" s="1"/>
      <c r="H926" s="110"/>
      <c r="I926" s="110"/>
      <c r="J926" s="424"/>
      <c r="K926" s="1"/>
      <c r="L926" s="1"/>
      <c r="M926" s="1"/>
      <c r="N926" s="1"/>
      <c r="O926" s="1"/>
      <c r="P926" s="1"/>
      <c r="Q926" s="1"/>
      <c r="R926" s="1"/>
      <c r="S926" s="1"/>
      <c r="T926" s="1"/>
      <c r="U926" s="1"/>
      <c r="V926" s="1"/>
      <c r="W926" s="1"/>
      <c r="X926" s="1"/>
      <c r="Y926" s="1"/>
      <c r="Z926" s="1"/>
    </row>
    <row r="927" spans="1:26">
      <c r="A927" s="1"/>
      <c r="B927" s="1"/>
      <c r="C927" s="1"/>
      <c r="D927" s="429"/>
      <c r="E927" s="699"/>
      <c r="F927" s="1"/>
      <c r="G927" s="1"/>
      <c r="H927" s="110"/>
      <c r="I927" s="110"/>
      <c r="J927" s="424"/>
      <c r="K927" s="1"/>
      <c r="L927" s="1"/>
      <c r="M927" s="1"/>
      <c r="N927" s="1"/>
      <c r="O927" s="1"/>
      <c r="P927" s="1"/>
      <c r="Q927" s="1"/>
      <c r="R927" s="1"/>
      <c r="S927" s="1"/>
      <c r="T927" s="1"/>
      <c r="U927" s="1"/>
      <c r="V927" s="1"/>
      <c r="W927" s="1"/>
      <c r="X927" s="1"/>
      <c r="Y927" s="1"/>
      <c r="Z927" s="1"/>
    </row>
    <row r="928" spans="1:26">
      <c r="A928" s="1"/>
      <c r="B928" s="1"/>
      <c r="C928" s="1"/>
      <c r="D928" s="429"/>
      <c r="E928" s="699"/>
      <c r="F928" s="1"/>
      <c r="G928" s="1"/>
      <c r="H928" s="110"/>
      <c r="I928" s="110"/>
      <c r="J928" s="424"/>
      <c r="K928" s="1"/>
      <c r="L928" s="1"/>
      <c r="M928" s="1"/>
      <c r="N928" s="1"/>
      <c r="O928" s="1"/>
      <c r="P928" s="1"/>
      <c r="Q928" s="1"/>
      <c r="R928" s="1"/>
      <c r="S928" s="1"/>
      <c r="T928" s="1"/>
      <c r="U928" s="1"/>
      <c r="V928" s="1"/>
      <c r="W928" s="1"/>
      <c r="X928" s="1"/>
      <c r="Y928" s="1"/>
      <c r="Z928" s="1"/>
    </row>
    <row r="929" spans="1:26">
      <c r="A929" s="1"/>
      <c r="B929" s="1"/>
      <c r="C929" s="1"/>
      <c r="D929" s="429"/>
      <c r="E929" s="699"/>
      <c r="F929" s="1"/>
      <c r="G929" s="1"/>
      <c r="H929" s="110"/>
      <c r="I929" s="110"/>
      <c r="J929" s="424"/>
      <c r="K929" s="1"/>
      <c r="L929" s="1"/>
      <c r="M929" s="1"/>
      <c r="N929" s="1"/>
      <c r="O929" s="1"/>
      <c r="P929" s="1"/>
      <c r="Q929" s="1"/>
      <c r="R929" s="1"/>
      <c r="S929" s="1"/>
      <c r="T929" s="1"/>
      <c r="U929" s="1"/>
      <c r="V929" s="1"/>
      <c r="W929" s="1"/>
      <c r="X929" s="1"/>
      <c r="Y929" s="1"/>
      <c r="Z929" s="1"/>
    </row>
    <row r="930" spans="1:26">
      <c r="A930" s="1"/>
      <c r="B930" s="1"/>
      <c r="C930" s="1"/>
      <c r="D930" s="429"/>
      <c r="E930" s="699"/>
      <c r="F930" s="1"/>
      <c r="G930" s="1"/>
      <c r="H930" s="110"/>
      <c r="I930" s="110"/>
      <c r="J930" s="424"/>
      <c r="K930" s="1"/>
      <c r="L930" s="1"/>
      <c r="M930" s="1"/>
      <c r="N930" s="1"/>
      <c r="O930" s="1"/>
      <c r="P930" s="1"/>
      <c r="Q930" s="1"/>
      <c r="R930" s="1"/>
      <c r="S930" s="1"/>
      <c r="T930" s="1"/>
      <c r="U930" s="1"/>
      <c r="V930" s="1"/>
      <c r="W930" s="1"/>
      <c r="X930" s="1"/>
      <c r="Y930" s="1"/>
      <c r="Z930" s="1"/>
    </row>
    <row r="931" spans="1:26">
      <c r="A931" s="1"/>
      <c r="B931" s="1"/>
      <c r="C931" s="1"/>
      <c r="D931" s="429"/>
      <c r="E931" s="699"/>
      <c r="F931" s="1"/>
      <c r="G931" s="1"/>
      <c r="H931" s="110"/>
      <c r="I931" s="110"/>
      <c r="J931" s="424"/>
      <c r="K931" s="1"/>
      <c r="L931" s="1"/>
      <c r="M931" s="1"/>
      <c r="N931" s="1"/>
      <c r="O931" s="1"/>
      <c r="P931" s="1"/>
      <c r="Q931" s="1"/>
      <c r="R931" s="1"/>
      <c r="S931" s="1"/>
      <c r="T931" s="1"/>
      <c r="U931" s="1"/>
      <c r="V931" s="1"/>
      <c r="W931" s="1"/>
      <c r="X931" s="1"/>
      <c r="Y931" s="1"/>
      <c r="Z931" s="1"/>
    </row>
    <row r="932" spans="1:26">
      <c r="A932" s="1"/>
      <c r="B932" s="1"/>
      <c r="C932" s="1"/>
      <c r="D932" s="429"/>
      <c r="E932" s="699"/>
      <c r="F932" s="1"/>
      <c r="G932" s="1"/>
      <c r="H932" s="110"/>
      <c r="I932" s="110"/>
      <c r="J932" s="424"/>
      <c r="K932" s="1"/>
      <c r="L932" s="1"/>
      <c r="M932" s="1"/>
      <c r="N932" s="1"/>
      <c r="O932" s="1"/>
      <c r="P932" s="1"/>
      <c r="Q932" s="1"/>
      <c r="R932" s="1"/>
      <c r="S932" s="1"/>
      <c r="T932" s="1"/>
      <c r="U932" s="1"/>
      <c r="V932" s="1"/>
      <c r="W932" s="1"/>
      <c r="X932" s="1"/>
      <c r="Y932" s="1"/>
      <c r="Z932" s="1"/>
    </row>
    <row r="933" spans="1:26">
      <c r="A933" s="1"/>
      <c r="B933" s="1"/>
      <c r="C933" s="1"/>
      <c r="D933" s="429"/>
      <c r="E933" s="699"/>
      <c r="F933" s="1"/>
      <c r="G933" s="1"/>
      <c r="H933" s="110"/>
      <c r="I933" s="110"/>
      <c r="J933" s="424"/>
      <c r="K933" s="1"/>
      <c r="L933" s="1"/>
      <c r="M933" s="1"/>
      <c r="N933" s="1"/>
      <c r="O933" s="1"/>
      <c r="P933" s="1"/>
      <c r="Q933" s="1"/>
      <c r="R933" s="1"/>
      <c r="S933" s="1"/>
      <c r="T933" s="1"/>
      <c r="U933" s="1"/>
      <c r="V933" s="1"/>
      <c r="W933" s="1"/>
      <c r="X933" s="1"/>
      <c r="Y933" s="1"/>
      <c r="Z933" s="1"/>
    </row>
    <row r="934" spans="1:26">
      <c r="A934" s="1"/>
      <c r="B934" s="1"/>
      <c r="C934" s="1"/>
      <c r="D934" s="429"/>
      <c r="E934" s="699"/>
      <c r="F934" s="1"/>
      <c r="G934" s="1"/>
      <c r="H934" s="110"/>
      <c r="I934" s="110"/>
      <c r="J934" s="424"/>
      <c r="K934" s="1"/>
      <c r="L934" s="1"/>
      <c r="M934" s="1"/>
      <c r="N934" s="1"/>
      <c r="O934" s="1"/>
      <c r="P934" s="1"/>
      <c r="Q934" s="1"/>
      <c r="R934" s="1"/>
      <c r="S934" s="1"/>
      <c r="T934" s="1"/>
      <c r="U934" s="1"/>
      <c r="V934" s="1"/>
      <c r="W934" s="1"/>
      <c r="X934" s="1"/>
      <c r="Y934" s="1"/>
      <c r="Z934" s="1"/>
    </row>
    <row r="935" spans="1:26">
      <c r="A935" s="1"/>
      <c r="B935" s="1"/>
      <c r="C935" s="1"/>
      <c r="D935" s="429"/>
      <c r="E935" s="699"/>
      <c r="F935" s="1"/>
      <c r="G935" s="1"/>
      <c r="H935" s="110"/>
      <c r="I935" s="110"/>
      <c r="J935" s="424"/>
      <c r="K935" s="1"/>
      <c r="L935" s="1"/>
      <c r="M935" s="1"/>
      <c r="N935" s="1"/>
      <c r="O935" s="1"/>
      <c r="P935" s="1"/>
      <c r="Q935" s="1"/>
      <c r="R935" s="1"/>
      <c r="S935" s="1"/>
      <c r="T935" s="1"/>
      <c r="U935" s="1"/>
      <c r="V935" s="1"/>
      <c r="W935" s="1"/>
      <c r="X935" s="1"/>
      <c r="Y935" s="1"/>
      <c r="Z935" s="1"/>
    </row>
    <row r="936" spans="1:26">
      <c r="A936" s="1"/>
      <c r="B936" s="1"/>
      <c r="C936" s="1"/>
      <c r="D936" s="429"/>
      <c r="E936" s="699"/>
      <c r="F936" s="1"/>
      <c r="G936" s="1"/>
      <c r="H936" s="110"/>
      <c r="I936" s="110"/>
      <c r="J936" s="424"/>
      <c r="K936" s="1"/>
      <c r="L936" s="1"/>
      <c r="M936" s="1"/>
      <c r="N936" s="1"/>
      <c r="O936" s="1"/>
      <c r="P936" s="1"/>
      <c r="Q936" s="1"/>
      <c r="R936" s="1"/>
      <c r="S936" s="1"/>
      <c r="T936" s="1"/>
      <c r="U936" s="1"/>
      <c r="V936" s="1"/>
      <c r="W936" s="1"/>
      <c r="X936" s="1"/>
      <c r="Y936" s="1"/>
      <c r="Z936" s="1"/>
    </row>
    <row r="937" spans="1:26">
      <c r="A937" s="1"/>
      <c r="B937" s="1"/>
      <c r="C937" s="1"/>
      <c r="D937" s="429"/>
      <c r="E937" s="699"/>
      <c r="F937" s="1"/>
      <c r="G937" s="1"/>
      <c r="H937" s="110"/>
      <c r="I937" s="110"/>
      <c r="J937" s="424"/>
      <c r="K937" s="1"/>
      <c r="L937" s="1"/>
      <c r="M937" s="1"/>
      <c r="N937" s="1"/>
      <c r="O937" s="1"/>
      <c r="P937" s="1"/>
      <c r="Q937" s="1"/>
      <c r="R937" s="1"/>
      <c r="S937" s="1"/>
      <c r="T937" s="1"/>
      <c r="U937" s="1"/>
      <c r="V937" s="1"/>
      <c r="W937" s="1"/>
      <c r="X937" s="1"/>
      <c r="Y937" s="1"/>
      <c r="Z937" s="1"/>
    </row>
    <row r="938" spans="1:26">
      <c r="A938" s="1"/>
      <c r="B938" s="1"/>
      <c r="C938" s="1"/>
      <c r="D938" s="429"/>
      <c r="E938" s="699"/>
      <c r="F938" s="1"/>
      <c r="G938" s="1"/>
      <c r="H938" s="110"/>
      <c r="I938" s="110"/>
      <c r="J938" s="424"/>
      <c r="K938" s="1"/>
      <c r="L938" s="1"/>
      <c r="M938" s="1"/>
      <c r="N938" s="1"/>
      <c r="O938" s="1"/>
      <c r="P938" s="1"/>
      <c r="Q938" s="1"/>
      <c r="R938" s="1"/>
      <c r="S938" s="1"/>
      <c r="T938" s="1"/>
      <c r="U938" s="1"/>
      <c r="V938" s="1"/>
      <c r="W938" s="1"/>
      <c r="X938" s="1"/>
      <c r="Y938" s="1"/>
      <c r="Z938" s="1"/>
    </row>
    <row r="939" spans="1:26">
      <c r="A939" s="1"/>
      <c r="B939" s="1"/>
      <c r="C939" s="1"/>
      <c r="D939" s="429"/>
      <c r="E939" s="699"/>
      <c r="F939" s="1"/>
      <c r="G939" s="1"/>
      <c r="H939" s="110"/>
      <c r="I939" s="110"/>
      <c r="J939" s="424"/>
      <c r="K939" s="1"/>
      <c r="L939" s="1"/>
      <c r="M939" s="1"/>
      <c r="N939" s="1"/>
      <c r="O939" s="1"/>
      <c r="P939" s="1"/>
      <c r="Q939" s="1"/>
      <c r="R939" s="1"/>
      <c r="S939" s="1"/>
      <c r="T939" s="1"/>
      <c r="U939" s="1"/>
      <c r="V939" s="1"/>
      <c r="W939" s="1"/>
      <c r="X939" s="1"/>
      <c r="Y939" s="1"/>
      <c r="Z939" s="1"/>
    </row>
    <row r="940" spans="1:26">
      <c r="A940" s="1"/>
      <c r="B940" s="1"/>
      <c r="C940" s="1"/>
      <c r="D940" s="429"/>
      <c r="E940" s="699"/>
      <c r="F940" s="1"/>
      <c r="G940" s="1"/>
      <c r="H940" s="110"/>
      <c r="I940" s="110"/>
      <c r="J940" s="424"/>
      <c r="K940" s="1"/>
      <c r="L940" s="1"/>
      <c r="M940" s="1"/>
      <c r="N940" s="1"/>
      <c r="O940" s="1"/>
      <c r="P940" s="1"/>
      <c r="Q940" s="1"/>
      <c r="R940" s="1"/>
      <c r="S940" s="1"/>
      <c r="T940" s="1"/>
      <c r="U940" s="1"/>
      <c r="V940" s="1"/>
      <c r="W940" s="1"/>
      <c r="X940" s="1"/>
      <c r="Y940" s="1"/>
      <c r="Z940" s="1"/>
    </row>
    <row r="941" spans="1:26">
      <c r="A941" s="1"/>
      <c r="B941" s="1"/>
      <c r="C941" s="1"/>
      <c r="D941" s="429"/>
      <c r="E941" s="699"/>
      <c r="F941" s="1"/>
      <c r="G941" s="1"/>
      <c r="H941" s="110"/>
      <c r="I941" s="110"/>
      <c r="J941" s="424"/>
      <c r="K941" s="1"/>
      <c r="L941" s="1"/>
      <c r="M941" s="1"/>
      <c r="N941" s="1"/>
      <c r="O941" s="1"/>
      <c r="P941" s="1"/>
      <c r="Q941" s="1"/>
      <c r="R941" s="1"/>
      <c r="S941" s="1"/>
      <c r="T941" s="1"/>
      <c r="U941" s="1"/>
      <c r="V941" s="1"/>
      <c r="W941" s="1"/>
      <c r="X941" s="1"/>
      <c r="Y941" s="1"/>
      <c r="Z941" s="1"/>
    </row>
    <row r="942" spans="1:26">
      <c r="A942" s="1"/>
      <c r="B942" s="1"/>
      <c r="C942" s="1"/>
      <c r="D942" s="429"/>
      <c r="E942" s="699"/>
      <c r="F942" s="1"/>
      <c r="G942" s="1"/>
      <c r="H942" s="110"/>
      <c r="I942" s="110"/>
      <c r="J942" s="424"/>
      <c r="K942" s="1"/>
      <c r="L942" s="1"/>
      <c r="M942" s="1"/>
      <c r="N942" s="1"/>
      <c r="O942" s="1"/>
      <c r="P942" s="1"/>
      <c r="Q942" s="1"/>
      <c r="R942" s="1"/>
      <c r="S942" s="1"/>
      <c r="T942" s="1"/>
      <c r="U942" s="1"/>
      <c r="V942" s="1"/>
      <c r="W942" s="1"/>
      <c r="X942" s="1"/>
      <c r="Y942" s="1"/>
      <c r="Z942" s="1"/>
    </row>
    <row r="943" spans="1:26">
      <c r="A943" s="1"/>
      <c r="B943" s="1"/>
      <c r="C943" s="1"/>
      <c r="D943" s="429"/>
      <c r="E943" s="699"/>
      <c r="F943" s="1"/>
      <c r="G943" s="1"/>
      <c r="H943" s="110"/>
      <c r="I943" s="110"/>
      <c r="J943" s="424"/>
      <c r="K943" s="1"/>
      <c r="L943" s="1"/>
      <c r="M943" s="1"/>
      <c r="N943" s="1"/>
      <c r="O943" s="1"/>
      <c r="P943" s="1"/>
      <c r="Q943" s="1"/>
      <c r="R943" s="1"/>
      <c r="S943" s="1"/>
      <c r="T943" s="1"/>
      <c r="U943" s="1"/>
      <c r="V943" s="1"/>
      <c r="W943" s="1"/>
      <c r="X943" s="1"/>
      <c r="Y943" s="1"/>
      <c r="Z943" s="1"/>
    </row>
    <row r="944" spans="1:26">
      <c r="A944" s="1"/>
      <c r="B944" s="1"/>
      <c r="C944" s="1"/>
      <c r="D944" s="429"/>
      <c r="E944" s="699"/>
      <c r="F944" s="1"/>
      <c r="G944" s="1"/>
      <c r="H944" s="110"/>
      <c r="I944" s="110"/>
      <c r="J944" s="424"/>
      <c r="K944" s="1"/>
      <c r="L944" s="1"/>
      <c r="M944" s="1"/>
      <c r="N944" s="1"/>
      <c r="O944" s="1"/>
      <c r="P944" s="1"/>
      <c r="Q944" s="1"/>
      <c r="R944" s="1"/>
      <c r="S944" s="1"/>
      <c r="T944" s="1"/>
      <c r="U944" s="1"/>
      <c r="V944" s="1"/>
      <c r="W944" s="1"/>
      <c r="X944" s="1"/>
      <c r="Y944" s="1"/>
      <c r="Z944" s="1"/>
    </row>
    <row r="945" spans="1:26">
      <c r="A945" s="1"/>
      <c r="B945" s="1"/>
      <c r="C945" s="1"/>
      <c r="D945" s="429"/>
      <c r="E945" s="699"/>
      <c r="F945" s="1"/>
      <c r="G945" s="1"/>
      <c r="H945" s="110"/>
      <c r="I945" s="110"/>
      <c r="J945" s="424"/>
      <c r="K945" s="1"/>
      <c r="L945" s="1"/>
      <c r="M945" s="1"/>
      <c r="N945" s="1"/>
      <c r="O945" s="1"/>
      <c r="P945" s="1"/>
      <c r="Q945" s="1"/>
      <c r="R945" s="1"/>
      <c r="S945" s="1"/>
      <c r="T945" s="1"/>
      <c r="U945" s="1"/>
      <c r="V945" s="1"/>
      <c r="W945" s="1"/>
      <c r="X945" s="1"/>
      <c r="Y945" s="1"/>
      <c r="Z945" s="1"/>
    </row>
    <row r="946" spans="1:26">
      <c r="A946" s="1"/>
      <c r="B946" s="1"/>
      <c r="C946" s="1"/>
      <c r="D946" s="429"/>
      <c r="E946" s="699"/>
      <c r="F946" s="1"/>
      <c r="G946" s="1"/>
      <c r="H946" s="110"/>
      <c r="I946" s="110"/>
      <c r="J946" s="424"/>
      <c r="K946" s="1"/>
      <c r="L946" s="1"/>
      <c r="M946" s="1"/>
      <c r="N946" s="1"/>
      <c r="O946" s="1"/>
      <c r="P946" s="1"/>
      <c r="Q946" s="1"/>
      <c r="R946" s="1"/>
      <c r="S946" s="1"/>
      <c r="T946" s="1"/>
      <c r="U946" s="1"/>
      <c r="V946" s="1"/>
      <c r="W946" s="1"/>
      <c r="X946" s="1"/>
      <c r="Y946" s="1"/>
      <c r="Z946" s="1"/>
    </row>
    <row r="947" spans="1:26">
      <c r="A947" s="1"/>
      <c r="B947" s="1"/>
      <c r="C947" s="1"/>
      <c r="D947" s="429"/>
      <c r="E947" s="699"/>
      <c r="F947" s="1"/>
      <c r="G947" s="1"/>
      <c r="H947" s="110"/>
      <c r="I947" s="110"/>
      <c r="J947" s="424"/>
      <c r="K947" s="1"/>
      <c r="L947" s="1"/>
      <c r="M947" s="1"/>
      <c r="N947" s="1"/>
      <c r="O947" s="1"/>
      <c r="P947" s="1"/>
      <c r="Q947" s="1"/>
      <c r="R947" s="1"/>
      <c r="S947" s="1"/>
      <c r="T947" s="1"/>
      <c r="U947" s="1"/>
      <c r="V947" s="1"/>
      <c r="W947" s="1"/>
      <c r="X947" s="1"/>
      <c r="Y947" s="1"/>
      <c r="Z947" s="1"/>
    </row>
    <row r="948" spans="1:26">
      <c r="A948" s="1"/>
      <c r="B948" s="1"/>
      <c r="C948" s="1"/>
      <c r="D948" s="429"/>
      <c r="E948" s="699"/>
      <c r="F948" s="1"/>
      <c r="G948" s="1"/>
      <c r="H948" s="110"/>
      <c r="I948" s="110"/>
      <c r="J948" s="424"/>
      <c r="K948" s="1"/>
      <c r="L948" s="1"/>
      <c r="M948" s="1"/>
      <c r="N948" s="1"/>
      <c r="O948" s="1"/>
      <c r="P948" s="1"/>
      <c r="Q948" s="1"/>
      <c r="R948" s="1"/>
      <c r="S948" s="1"/>
      <c r="T948" s="1"/>
      <c r="U948" s="1"/>
      <c r="V948" s="1"/>
      <c r="W948" s="1"/>
      <c r="X948" s="1"/>
      <c r="Y948" s="1"/>
      <c r="Z948" s="1"/>
    </row>
    <row r="949" spans="1:26">
      <c r="A949" s="1"/>
      <c r="B949" s="1"/>
      <c r="C949" s="1"/>
      <c r="D949" s="429"/>
      <c r="E949" s="699"/>
      <c r="F949" s="1"/>
      <c r="G949" s="1"/>
      <c r="H949" s="110"/>
      <c r="I949" s="110"/>
      <c r="J949" s="424"/>
      <c r="K949" s="1"/>
      <c r="L949" s="1"/>
      <c r="M949" s="1"/>
      <c r="N949" s="1"/>
      <c r="O949" s="1"/>
      <c r="P949" s="1"/>
      <c r="Q949" s="1"/>
      <c r="R949" s="1"/>
      <c r="S949" s="1"/>
      <c r="T949" s="1"/>
      <c r="U949" s="1"/>
      <c r="V949" s="1"/>
      <c r="W949" s="1"/>
      <c r="X949" s="1"/>
      <c r="Y949" s="1"/>
      <c r="Z949" s="1"/>
    </row>
    <row r="950" spans="1:26">
      <c r="A950" s="1"/>
      <c r="B950" s="1"/>
      <c r="C950" s="1"/>
      <c r="D950" s="429"/>
      <c r="E950" s="699"/>
      <c r="F950" s="1"/>
      <c r="G950" s="1"/>
      <c r="H950" s="110"/>
      <c r="I950" s="110"/>
      <c r="J950" s="424"/>
      <c r="K950" s="1"/>
      <c r="L950" s="1"/>
      <c r="M950" s="1"/>
      <c r="N950" s="1"/>
      <c r="O950" s="1"/>
      <c r="P950" s="1"/>
      <c r="Q950" s="1"/>
      <c r="R950" s="1"/>
      <c r="S950" s="1"/>
      <c r="T950" s="1"/>
      <c r="U950" s="1"/>
      <c r="V950" s="1"/>
      <c r="W950" s="1"/>
      <c r="X950" s="1"/>
      <c r="Y950" s="1"/>
      <c r="Z950" s="1"/>
    </row>
    <row r="951" spans="1:26">
      <c r="A951" s="1"/>
      <c r="B951" s="1"/>
      <c r="C951" s="1"/>
      <c r="D951" s="429"/>
      <c r="E951" s="699"/>
      <c r="F951" s="1"/>
      <c r="G951" s="1"/>
      <c r="H951" s="110"/>
      <c r="I951" s="110"/>
      <c r="J951" s="424"/>
      <c r="K951" s="1"/>
      <c r="L951" s="1"/>
      <c r="M951" s="1"/>
      <c r="N951" s="1"/>
      <c r="O951" s="1"/>
      <c r="P951" s="1"/>
      <c r="Q951" s="1"/>
      <c r="R951" s="1"/>
      <c r="S951" s="1"/>
      <c r="T951" s="1"/>
      <c r="U951" s="1"/>
      <c r="V951" s="1"/>
      <c r="W951" s="1"/>
      <c r="X951" s="1"/>
      <c r="Y951" s="1"/>
      <c r="Z951" s="1"/>
    </row>
    <row r="952" spans="1:26">
      <c r="A952" s="1"/>
      <c r="B952" s="1"/>
      <c r="C952" s="1"/>
      <c r="D952" s="429"/>
      <c r="E952" s="699"/>
      <c r="F952" s="1"/>
      <c r="G952" s="1"/>
      <c r="H952" s="110"/>
      <c r="I952" s="110"/>
      <c r="J952" s="424"/>
      <c r="K952" s="1"/>
      <c r="L952" s="1"/>
      <c r="M952" s="1"/>
      <c r="N952" s="1"/>
      <c r="O952" s="1"/>
      <c r="P952" s="1"/>
      <c r="Q952" s="1"/>
      <c r="R952" s="1"/>
      <c r="S952" s="1"/>
      <c r="T952" s="1"/>
      <c r="U952" s="1"/>
      <c r="V952" s="1"/>
      <c r="W952" s="1"/>
      <c r="X952" s="1"/>
      <c r="Y952" s="1"/>
      <c r="Z952" s="1"/>
    </row>
    <row r="953" spans="1:26">
      <c r="A953" s="1"/>
      <c r="B953" s="1"/>
      <c r="C953" s="1"/>
      <c r="D953" s="429"/>
      <c r="E953" s="699"/>
      <c r="F953" s="1"/>
      <c r="G953" s="1"/>
      <c r="H953" s="110"/>
      <c r="I953" s="110"/>
      <c r="J953" s="424"/>
      <c r="K953" s="1"/>
      <c r="L953" s="1"/>
      <c r="M953" s="1"/>
      <c r="N953" s="1"/>
      <c r="O953" s="1"/>
      <c r="P953" s="1"/>
      <c r="Q953" s="1"/>
      <c r="R953" s="1"/>
      <c r="S953" s="1"/>
      <c r="T953" s="1"/>
      <c r="U953" s="1"/>
      <c r="V953" s="1"/>
      <c r="W953" s="1"/>
      <c r="X953" s="1"/>
      <c r="Y953" s="1"/>
      <c r="Z953" s="1"/>
    </row>
    <row r="954" spans="1:26">
      <c r="A954" s="1"/>
      <c r="B954" s="1"/>
      <c r="C954" s="1"/>
      <c r="D954" s="429"/>
      <c r="E954" s="699"/>
      <c r="F954" s="1"/>
      <c r="G954" s="1"/>
      <c r="H954" s="110"/>
      <c r="I954" s="110"/>
      <c r="J954" s="424"/>
      <c r="K954" s="1"/>
      <c r="L954" s="1"/>
      <c r="M954" s="1"/>
      <c r="N954" s="1"/>
      <c r="O954" s="1"/>
      <c r="P954" s="1"/>
      <c r="Q954" s="1"/>
      <c r="R954" s="1"/>
      <c r="S954" s="1"/>
      <c r="T954" s="1"/>
      <c r="U954" s="1"/>
      <c r="V954" s="1"/>
      <c r="W954" s="1"/>
      <c r="X954" s="1"/>
      <c r="Y954" s="1"/>
      <c r="Z954" s="1"/>
    </row>
    <row r="955" spans="1:26">
      <c r="A955" s="1"/>
      <c r="B955" s="1"/>
      <c r="C955" s="1"/>
      <c r="D955" s="429"/>
      <c r="E955" s="699"/>
      <c r="F955" s="1"/>
      <c r="G955" s="1"/>
      <c r="H955" s="110"/>
      <c r="I955" s="110"/>
      <c r="J955" s="424"/>
      <c r="K955" s="1"/>
      <c r="L955" s="1"/>
      <c r="M955" s="1"/>
      <c r="N955" s="1"/>
      <c r="O955" s="1"/>
      <c r="P955" s="1"/>
      <c r="Q955" s="1"/>
      <c r="R955" s="1"/>
      <c r="S955" s="1"/>
      <c r="T955" s="1"/>
      <c r="U955" s="1"/>
      <c r="V955" s="1"/>
      <c r="W955" s="1"/>
      <c r="X955" s="1"/>
      <c r="Y955" s="1"/>
      <c r="Z955" s="1"/>
    </row>
    <row r="956" spans="1:26">
      <c r="A956" s="1"/>
      <c r="B956" s="1"/>
      <c r="C956" s="1"/>
      <c r="D956" s="429"/>
      <c r="E956" s="699"/>
      <c r="F956" s="1"/>
      <c r="G956" s="1"/>
      <c r="H956" s="110"/>
      <c r="I956" s="110"/>
      <c r="J956" s="424"/>
      <c r="K956" s="1"/>
      <c r="L956" s="1"/>
      <c r="M956" s="1"/>
      <c r="N956" s="1"/>
      <c r="O956" s="1"/>
      <c r="P956" s="1"/>
      <c r="Q956" s="1"/>
      <c r="R956" s="1"/>
      <c r="S956" s="1"/>
      <c r="T956" s="1"/>
      <c r="U956" s="1"/>
      <c r="V956" s="1"/>
      <c r="W956" s="1"/>
      <c r="X956" s="1"/>
      <c r="Y956" s="1"/>
      <c r="Z956" s="1"/>
    </row>
    <row r="957" spans="1:26">
      <c r="A957" s="1"/>
      <c r="B957" s="1"/>
      <c r="C957" s="1"/>
      <c r="D957" s="429"/>
      <c r="E957" s="699"/>
      <c r="F957" s="1"/>
      <c r="G957" s="1"/>
      <c r="H957" s="110"/>
      <c r="I957" s="110"/>
      <c r="J957" s="424"/>
      <c r="K957" s="1"/>
      <c r="L957" s="1"/>
      <c r="M957" s="1"/>
      <c r="N957" s="1"/>
      <c r="O957" s="1"/>
      <c r="P957" s="1"/>
      <c r="Q957" s="1"/>
      <c r="R957" s="1"/>
      <c r="S957" s="1"/>
      <c r="T957" s="1"/>
      <c r="U957" s="1"/>
      <c r="V957" s="1"/>
      <c r="W957" s="1"/>
      <c r="X957" s="1"/>
      <c r="Y957" s="1"/>
      <c r="Z957" s="1"/>
    </row>
    <row r="958" spans="1:26">
      <c r="A958" s="1"/>
      <c r="B958" s="1"/>
      <c r="C958" s="1"/>
      <c r="D958" s="429"/>
      <c r="E958" s="699"/>
      <c r="F958" s="1"/>
      <c r="G958" s="1"/>
      <c r="H958" s="110"/>
      <c r="I958" s="110"/>
      <c r="J958" s="424"/>
      <c r="K958" s="1"/>
      <c r="L958" s="1"/>
      <c r="M958" s="1"/>
      <c r="N958" s="1"/>
      <c r="O958" s="1"/>
      <c r="P958" s="1"/>
      <c r="Q958" s="1"/>
      <c r="R958" s="1"/>
      <c r="S958" s="1"/>
      <c r="T958" s="1"/>
      <c r="U958" s="1"/>
      <c r="V958" s="1"/>
      <c r="W958" s="1"/>
      <c r="X958" s="1"/>
      <c r="Y958" s="1"/>
      <c r="Z958" s="1"/>
    </row>
    <row r="959" spans="1:26">
      <c r="A959" s="1"/>
      <c r="B959" s="1"/>
      <c r="C959" s="1"/>
      <c r="D959" s="429"/>
      <c r="E959" s="699"/>
      <c r="F959" s="1"/>
      <c r="G959" s="1"/>
      <c r="H959" s="110"/>
      <c r="I959" s="110"/>
      <c r="J959" s="424"/>
      <c r="K959" s="1"/>
      <c r="L959" s="1"/>
      <c r="M959" s="1"/>
      <c r="N959" s="1"/>
      <c r="O959" s="1"/>
      <c r="P959" s="1"/>
      <c r="Q959" s="1"/>
      <c r="R959" s="1"/>
      <c r="S959" s="1"/>
      <c r="T959" s="1"/>
      <c r="U959" s="1"/>
      <c r="V959" s="1"/>
      <c r="W959" s="1"/>
      <c r="X959" s="1"/>
      <c r="Y959" s="1"/>
      <c r="Z959" s="1"/>
    </row>
    <row r="960" spans="1:26">
      <c r="A960" s="1"/>
      <c r="B960" s="1"/>
      <c r="C960" s="1"/>
      <c r="D960" s="429"/>
      <c r="E960" s="699"/>
      <c r="F960" s="1"/>
      <c r="G960" s="1"/>
      <c r="H960" s="110"/>
      <c r="I960" s="110"/>
      <c r="J960" s="424"/>
      <c r="K960" s="1"/>
      <c r="L960" s="1"/>
      <c r="M960" s="1"/>
      <c r="N960" s="1"/>
      <c r="O960" s="1"/>
      <c r="P960" s="1"/>
      <c r="Q960" s="1"/>
      <c r="R960" s="1"/>
      <c r="S960" s="1"/>
      <c r="T960" s="1"/>
      <c r="U960" s="1"/>
      <c r="V960" s="1"/>
      <c r="W960" s="1"/>
      <c r="X960" s="1"/>
      <c r="Y960" s="1"/>
      <c r="Z960" s="1"/>
    </row>
    <row r="961" spans="1:26">
      <c r="A961" s="1"/>
      <c r="B961" s="1"/>
      <c r="C961" s="1"/>
      <c r="D961" s="429"/>
      <c r="E961" s="699"/>
      <c r="F961" s="1"/>
      <c r="G961" s="1"/>
      <c r="H961" s="110"/>
      <c r="I961" s="110"/>
      <c r="J961" s="424"/>
      <c r="K961" s="1"/>
      <c r="L961" s="1"/>
      <c r="M961" s="1"/>
      <c r="N961" s="1"/>
      <c r="O961" s="1"/>
      <c r="P961" s="1"/>
      <c r="Q961" s="1"/>
      <c r="R961" s="1"/>
      <c r="S961" s="1"/>
      <c r="T961" s="1"/>
      <c r="U961" s="1"/>
      <c r="V961" s="1"/>
      <c r="W961" s="1"/>
      <c r="X961" s="1"/>
      <c r="Y961" s="1"/>
      <c r="Z961" s="1"/>
    </row>
    <row r="962" spans="1:26">
      <c r="A962" s="1"/>
      <c r="B962" s="1"/>
      <c r="C962" s="1"/>
      <c r="D962" s="429"/>
      <c r="E962" s="699"/>
      <c r="F962" s="1"/>
      <c r="G962" s="1"/>
      <c r="H962" s="110"/>
      <c r="I962" s="110"/>
      <c r="J962" s="424"/>
      <c r="K962" s="1"/>
      <c r="L962" s="1"/>
      <c r="M962" s="1"/>
      <c r="N962" s="1"/>
      <c r="O962" s="1"/>
      <c r="P962" s="1"/>
      <c r="Q962" s="1"/>
      <c r="R962" s="1"/>
      <c r="S962" s="1"/>
      <c r="T962" s="1"/>
      <c r="U962" s="1"/>
      <c r="V962" s="1"/>
      <c r="W962" s="1"/>
      <c r="X962" s="1"/>
      <c r="Y962" s="1"/>
      <c r="Z962" s="1"/>
    </row>
    <row r="963" spans="1:26">
      <c r="A963" s="1"/>
      <c r="B963" s="1"/>
      <c r="C963" s="1"/>
      <c r="D963" s="429"/>
      <c r="E963" s="699"/>
      <c r="F963" s="1"/>
      <c r="G963" s="1"/>
      <c r="H963" s="110"/>
      <c r="I963" s="110"/>
      <c r="J963" s="424"/>
      <c r="K963" s="1"/>
      <c r="L963" s="1"/>
      <c r="M963" s="1"/>
      <c r="N963" s="1"/>
      <c r="O963" s="1"/>
      <c r="P963" s="1"/>
      <c r="Q963" s="1"/>
      <c r="R963" s="1"/>
      <c r="S963" s="1"/>
      <c r="T963" s="1"/>
      <c r="U963" s="1"/>
      <c r="V963" s="1"/>
      <c r="W963" s="1"/>
      <c r="X963" s="1"/>
      <c r="Y963" s="1"/>
      <c r="Z963" s="1"/>
    </row>
    <row r="964" spans="1:26">
      <c r="A964" s="1"/>
      <c r="B964" s="1"/>
      <c r="C964" s="1"/>
      <c r="D964" s="429"/>
      <c r="E964" s="699"/>
      <c r="F964" s="1"/>
      <c r="G964" s="1"/>
      <c r="H964" s="110"/>
      <c r="I964" s="110"/>
      <c r="J964" s="424"/>
      <c r="K964" s="1"/>
      <c r="L964" s="1"/>
      <c r="M964" s="1"/>
      <c r="N964" s="1"/>
      <c r="O964" s="1"/>
      <c r="P964" s="1"/>
      <c r="Q964" s="1"/>
      <c r="R964" s="1"/>
      <c r="S964" s="1"/>
      <c r="T964" s="1"/>
      <c r="U964" s="1"/>
      <c r="V964" s="1"/>
      <c r="W964" s="1"/>
      <c r="X964" s="1"/>
      <c r="Y964" s="1"/>
      <c r="Z964" s="1"/>
    </row>
    <row r="965" spans="1:26">
      <c r="A965" s="1"/>
      <c r="B965" s="1"/>
      <c r="C965" s="1"/>
      <c r="D965" s="429"/>
      <c r="E965" s="699"/>
      <c r="F965" s="1"/>
      <c r="G965" s="1"/>
      <c r="H965" s="110"/>
      <c r="I965" s="110"/>
      <c r="J965" s="424"/>
      <c r="K965" s="1"/>
      <c r="L965" s="1"/>
      <c r="M965" s="1"/>
      <c r="N965" s="1"/>
      <c r="O965" s="1"/>
      <c r="P965" s="1"/>
      <c r="Q965" s="1"/>
      <c r="R965" s="1"/>
      <c r="S965" s="1"/>
      <c r="T965" s="1"/>
      <c r="U965" s="1"/>
      <c r="V965" s="1"/>
      <c r="W965" s="1"/>
      <c r="X965" s="1"/>
      <c r="Y965" s="1"/>
      <c r="Z965" s="1"/>
    </row>
    <row r="966" spans="1:26">
      <c r="A966" s="1"/>
      <c r="B966" s="1"/>
      <c r="C966" s="1"/>
      <c r="D966" s="429"/>
      <c r="E966" s="699"/>
      <c r="F966" s="1"/>
      <c r="G966" s="1"/>
      <c r="H966" s="110"/>
      <c r="I966" s="110"/>
      <c r="J966" s="424"/>
      <c r="K966" s="1"/>
      <c r="L966" s="1"/>
      <c r="M966" s="1"/>
      <c r="N966" s="1"/>
      <c r="O966" s="1"/>
      <c r="P966" s="1"/>
      <c r="Q966" s="1"/>
      <c r="R966" s="1"/>
      <c r="S966" s="1"/>
      <c r="T966" s="1"/>
      <c r="U966" s="1"/>
      <c r="V966" s="1"/>
      <c r="W966" s="1"/>
      <c r="X966" s="1"/>
      <c r="Y966" s="1"/>
      <c r="Z966" s="1"/>
    </row>
    <row r="967" spans="1:26">
      <c r="A967" s="1"/>
      <c r="B967" s="1"/>
      <c r="C967" s="1"/>
      <c r="D967" s="429"/>
      <c r="E967" s="699"/>
      <c r="F967" s="1"/>
      <c r="G967" s="1"/>
      <c r="H967" s="110"/>
      <c r="I967" s="110"/>
      <c r="J967" s="424"/>
      <c r="K967" s="1"/>
      <c r="L967" s="1"/>
      <c r="M967" s="1"/>
      <c r="N967" s="1"/>
      <c r="O967" s="1"/>
      <c r="P967" s="1"/>
      <c r="Q967" s="1"/>
      <c r="R967" s="1"/>
      <c r="S967" s="1"/>
      <c r="T967" s="1"/>
      <c r="U967" s="1"/>
      <c r="V967" s="1"/>
      <c r="W967" s="1"/>
      <c r="X967" s="1"/>
      <c r="Y967" s="1"/>
      <c r="Z967" s="1"/>
    </row>
    <row r="968" spans="1:26">
      <c r="A968" s="1"/>
      <c r="B968" s="1"/>
      <c r="C968" s="1"/>
      <c r="D968" s="429"/>
      <c r="E968" s="699"/>
      <c r="F968" s="1"/>
      <c r="G968" s="1"/>
      <c r="H968" s="110"/>
      <c r="I968" s="110"/>
      <c r="J968" s="424"/>
      <c r="K968" s="1"/>
      <c r="L968" s="1"/>
      <c r="M968" s="1"/>
      <c r="N968" s="1"/>
      <c r="O968" s="1"/>
      <c r="P968" s="1"/>
      <c r="Q968" s="1"/>
      <c r="R968" s="1"/>
      <c r="S968" s="1"/>
      <c r="T968" s="1"/>
      <c r="U968" s="1"/>
      <c r="V968" s="1"/>
      <c r="W968" s="1"/>
      <c r="X968" s="1"/>
      <c r="Y968" s="1"/>
      <c r="Z968" s="1"/>
    </row>
    <row r="969" spans="1:26">
      <c r="A969" s="1"/>
      <c r="B969" s="1"/>
      <c r="C969" s="1"/>
      <c r="D969" s="429"/>
      <c r="E969" s="699"/>
      <c r="F969" s="1"/>
      <c r="G969" s="1"/>
      <c r="H969" s="110"/>
      <c r="I969" s="110"/>
      <c r="J969" s="424"/>
      <c r="K969" s="1"/>
      <c r="L969" s="1"/>
      <c r="M969" s="1"/>
      <c r="N969" s="1"/>
      <c r="O969" s="1"/>
      <c r="P969" s="1"/>
      <c r="Q969" s="1"/>
      <c r="R969" s="1"/>
      <c r="S969" s="1"/>
      <c r="T969" s="1"/>
      <c r="U969" s="1"/>
      <c r="V969" s="1"/>
      <c r="W969" s="1"/>
      <c r="X969" s="1"/>
      <c r="Y969" s="1"/>
      <c r="Z969" s="1"/>
    </row>
    <row r="970" spans="1:26">
      <c r="A970" s="1"/>
      <c r="B970" s="1"/>
      <c r="C970" s="1"/>
      <c r="D970" s="429"/>
      <c r="E970" s="699"/>
      <c r="F970" s="1"/>
      <c r="G970" s="1"/>
      <c r="H970" s="110"/>
      <c r="I970" s="110"/>
      <c r="J970" s="424"/>
      <c r="K970" s="1"/>
      <c r="L970" s="1"/>
      <c r="M970" s="1"/>
      <c r="N970" s="1"/>
      <c r="O970" s="1"/>
      <c r="P970" s="1"/>
      <c r="Q970" s="1"/>
      <c r="R970" s="1"/>
      <c r="S970" s="1"/>
      <c r="T970" s="1"/>
      <c r="U970" s="1"/>
      <c r="V970" s="1"/>
      <c r="W970" s="1"/>
      <c r="X970" s="1"/>
      <c r="Y970" s="1"/>
      <c r="Z970" s="1"/>
    </row>
    <row r="971" spans="1:26">
      <c r="A971" s="1"/>
      <c r="B971" s="1"/>
      <c r="C971" s="1"/>
      <c r="D971" s="429"/>
      <c r="E971" s="699"/>
      <c r="F971" s="1"/>
      <c r="G971" s="1"/>
      <c r="H971" s="110"/>
      <c r="I971" s="110"/>
      <c r="J971" s="424"/>
      <c r="K971" s="1"/>
      <c r="L971" s="1"/>
      <c r="M971" s="1"/>
      <c r="N971" s="1"/>
      <c r="O971" s="1"/>
      <c r="P971" s="1"/>
      <c r="Q971" s="1"/>
      <c r="R971" s="1"/>
      <c r="S971" s="1"/>
      <c r="T971" s="1"/>
      <c r="U971" s="1"/>
      <c r="V971" s="1"/>
      <c r="W971" s="1"/>
      <c r="X971" s="1"/>
      <c r="Y971" s="1"/>
      <c r="Z971" s="1"/>
    </row>
    <row r="972" spans="1:26">
      <c r="A972" s="1"/>
      <c r="B972" s="1"/>
      <c r="C972" s="1"/>
      <c r="D972" s="429"/>
      <c r="E972" s="699"/>
      <c r="F972" s="1"/>
      <c r="G972" s="1"/>
      <c r="H972" s="110"/>
      <c r="I972" s="110"/>
      <c r="J972" s="424"/>
      <c r="K972" s="1"/>
      <c r="L972" s="1"/>
      <c r="M972" s="1"/>
      <c r="N972" s="1"/>
      <c r="O972" s="1"/>
      <c r="P972" s="1"/>
      <c r="Q972" s="1"/>
      <c r="R972" s="1"/>
      <c r="S972" s="1"/>
      <c r="T972" s="1"/>
      <c r="U972" s="1"/>
      <c r="V972" s="1"/>
      <c r="W972" s="1"/>
      <c r="X972" s="1"/>
      <c r="Y972" s="1"/>
      <c r="Z972" s="1"/>
    </row>
    <row r="973" spans="1:26">
      <c r="A973" s="1"/>
      <c r="B973" s="1"/>
      <c r="C973" s="1"/>
      <c r="D973" s="429"/>
      <c r="E973" s="699"/>
      <c r="F973" s="1"/>
      <c r="G973" s="1"/>
      <c r="H973" s="110"/>
      <c r="I973" s="110"/>
      <c r="J973" s="424"/>
      <c r="K973" s="1"/>
      <c r="L973" s="1"/>
      <c r="M973" s="1"/>
      <c r="N973" s="1"/>
      <c r="O973" s="1"/>
      <c r="P973" s="1"/>
      <c r="Q973" s="1"/>
      <c r="R973" s="1"/>
      <c r="S973" s="1"/>
      <c r="T973" s="1"/>
      <c r="U973" s="1"/>
      <c r="V973" s="1"/>
      <c r="W973" s="1"/>
      <c r="X973" s="1"/>
      <c r="Y973" s="1"/>
      <c r="Z973" s="1"/>
    </row>
    <row r="974" spans="1:26">
      <c r="A974" s="1"/>
      <c r="B974" s="1"/>
      <c r="C974" s="1"/>
      <c r="D974" s="429"/>
      <c r="E974" s="699"/>
      <c r="F974" s="1"/>
      <c r="G974" s="1"/>
      <c r="H974" s="110"/>
      <c r="I974" s="110"/>
      <c r="J974" s="424"/>
      <c r="K974" s="1"/>
      <c r="L974" s="1"/>
      <c r="M974" s="1"/>
      <c r="N974" s="1"/>
      <c r="O974" s="1"/>
      <c r="P974" s="1"/>
      <c r="Q974" s="1"/>
      <c r="R974" s="1"/>
      <c r="S974" s="1"/>
      <c r="T974" s="1"/>
      <c r="U974" s="1"/>
      <c r="V974" s="1"/>
      <c r="W974" s="1"/>
      <c r="X974" s="1"/>
      <c r="Y974" s="1"/>
      <c r="Z974" s="1"/>
    </row>
    <row r="975" spans="1:26">
      <c r="A975" s="1"/>
      <c r="B975" s="1"/>
      <c r="C975" s="1"/>
      <c r="D975" s="429"/>
      <c r="E975" s="699"/>
      <c r="F975" s="1"/>
      <c r="G975" s="1"/>
      <c r="H975" s="110"/>
      <c r="I975" s="110"/>
      <c r="J975" s="424"/>
      <c r="K975" s="1"/>
      <c r="L975" s="1"/>
      <c r="M975" s="1"/>
      <c r="N975" s="1"/>
      <c r="O975" s="1"/>
      <c r="P975" s="1"/>
      <c r="Q975" s="1"/>
      <c r="R975" s="1"/>
      <c r="S975" s="1"/>
      <c r="T975" s="1"/>
      <c r="U975" s="1"/>
      <c r="V975" s="1"/>
      <c r="W975" s="1"/>
      <c r="X975" s="1"/>
      <c r="Y975" s="1"/>
      <c r="Z975" s="1"/>
    </row>
    <row r="976" spans="1:26">
      <c r="A976" s="1"/>
      <c r="B976" s="1"/>
      <c r="C976" s="1"/>
      <c r="D976" s="429"/>
      <c r="E976" s="699"/>
      <c r="F976" s="1"/>
      <c r="G976" s="1"/>
      <c r="H976" s="110"/>
      <c r="I976" s="110"/>
      <c r="J976" s="424"/>
      <c r="K976" s="1"/>
      <c r="L976" s="1"/>
      <c r="M976" s="1"/>
      <c r="N976" s="1"/>
      <c r="O976" s="1"/>
      <c r="P976" s="1"/>
      <c r="Q976" s="1"/>
      <c r="R976" s="1"/>
      <c r="S976" s="1"/>
      <c r="T976" s="1"/>
      <c r="U976" s="1"/>
      <c r="V976" s="1"/>
      <c r="W976" s="1"/>
      <c r="X976" s="1"/>
      <c r="Y976" s="1"/>
      <c r="Z976" s="1"/>
    </row>
    <row r="977" spans="1:26">
      <c r="A977" s="1"/>
      <c r="B977" s="1"/>
      <c r="C977" s="1"/>
      <c r="D977" s="429"/>
      <c r="E977" s="699"/>
      <c r="F977" s="1"/>
      <c r="G977" s="1"/>
      <c r="H977" s="110"/>
      <c r="I977" s="110"/>
      <c r="J977" s="424"/>
      <c r="K977" s="1"/>
      <c r="L977" s="1"/>
      <c r="M977" s="1"/>
      <c r="N977" s="1"/>
      <c r="O977" s="1"/>
      <c r="P977" s="1"/>
      <c r="Q977" s="1"/>
      <c r="R977" s="1"/>
      <c r="S977" s="1"/>
      <c r="T977" s="1"/>
      <c r="U977" s="1"/>
      <c r="V977" s="1"/>
      <c r="W977" s="1"/>
      <c r="X977" s="1"/>
      <c r="Y977" s="1"/>
      <c r="Z977" s="1"/>
    </row>
    <row r="978" spans="1:26">
      <c r="A978" s="1"/>
      <c r="B978" s="1"/>
      <c r="C978" s="1"/>
      <c r="D978" s="429"/>
      <c r="E978" s="699"/>
      <c r="F978" s="1"/>
      <c r="G978" s="1"/>
      <c r="H978" s="110"/>
      <c r="I978" s="110"/>
      <c r="J978" s="424"/>
      <c r="K978" s="1"/>
      <c r="L978" s="1"/>
      <c r="M978" s="1"/>
      <c r="N978" s="1"/>
      <c r="O978" s="1"/>
      <c r="P978" s="1"/>
      <c r="Q978" s="1"/>
      <c r="R978" s="1"/>
      <c r="S978" s="1"/>
      <c r="T978" s="1"/>
      <c r="U978" s="1"/>
      <c r="V978" s="1"/>
      <c r="W978" s="1"/>
      <c r="X978" s="1"/>
      <c r="Y978" s="1"/>
      <c r="Z978" s="1"/>
    </row>
    <row r="979" spans="1:26">
      <c r="A979" s="1"/>
      <c r="B979" s="1"/>
      <c r="C979" s="1"/>
      <c r="D979" s="429"/>
      <c r="E979" s="699"/>
      <c r="F979" s="1"/>
      <c r="G979" s="1"/>
      <c r="H979" s="110"/>
      <c r="I979" s="110"/>
      <c r="J979" s="424"/>
      <c r="K979" s="1"/>
      <c r="L979" s="1"/>
      <c r="M979" s="1"/>
      <c r="N979" s="1"/>
      <c r="O979" s="1"/>
      <c r="P979" s="1"/>
      <c r="Q979" s="1"/>
      <c r="R979" s="1"/>
      <c r="S979" s="1"/>
      <c r="T979" s="1"/>
      <c r="U979" s="1"/>
      <c r="V979" s="1"/>
      <c r="W979" s="1"/>
      <c r="X979" s="1"/>
      <c r="Y979" s="1"/>
      <c r="Z979" s="1"/>
    </row>
    <row r="980" spans="1:26">
      <c r="A980" s="1"/>
      <c r="B980" s="1"/>
      <c r="C980" s="1"/>
      <c r="D980" s="429"/>
      <c r="E980" s="699"/>
      <c r="F980" s="1"/>
      <c r="G980" s="1"/>
      <c r="H980" s="110"/>
      <c r="I980" s="110"/>
      <c r="J980" s="424"/>
      <c r="K980" s="1"/>
      <c r="L980" s="1"/>
      <c r="M980" s="1"/>
      <c r="N980" s="1"/>
      <c r="O980" s="1"/>
      <c r="P980" s="1"/>
      <c r="Q980" s="1"/>
      <c r="R980" s="1"/>
      <c r="S980" s="1"/>
      <c r="T980" s="1"/>
      <c r="U980" s="1"/>
      <c r="V980" s="1"/>
      <c r="W980" s="1"/>
      <c r="X980" s="1"/>
      <c r="Y980" s="1"/>
      <c r="Z980" s="1"/>
    </row>
    <row r="981" spans="1:26">
      <c r="A981" s="1"/>
      <c r="B981" s="1"/>
      <c r="C981" s="1"/>
      <c r="D981" s="429"/>
      <c r="E981" s="699"/>
      <c r="F981" s="1"/>
      <c r="G981" s="1"/>
      <c r="H981" s="110"/>
      <c r="I981" s="110"/>
      <c r="J981" s="424"/>
      <c r="K981" s="1"/>
      <c r="L981" s="1"/>
      <c r="M981" s="1"/>
      <c r="N981" s="1"/>
      <c r="O981" s="1"/>
      <c r="P981" s="1"/>
      <c r="Q981" s="1"/>
      <c r="R981" s="1"/>
      <c r="S981" s="1"/>
      <c r="T981" s="1"/>
      <c r="U981" s="1"/>
      <c r="V981" s="1"/>
      <c r="W981" s="1"/>
      <c r="X981" s="1"/>
      <c r="Y981" s="1"/>
      <c r="Z981" s="1"/>
    </row>
    <row r="982" spans="1:26">
      <c r="A982" s="1"/>
      <c r="B982" s="1"/>
      <c r="C982" s="1"/>
      <c r="D982" s="429"/>
      <c r="E982" s="699"/>
      <c r="F982" s="1"/>
      <c r="G982" s="1"/>
      <c r="H982" s="110"/>
      <c r="I982" s="110"/>
      <c r="J982" s="424"/>
      <c r="K982" s="1"/>
      <c r="L982" s="1"/>
      <c r="M982" s="1"/>
      <c r="N982" s="1"/>
      <c r="O982" s="1"/>
      <c r="P982" s="1"/>
      <c r="Q982" s="1"/>
      <c r="R982" s="1"/>
      <c r="S982" s="1"/>
      <c r="T982" s="1"/>
      <c r="U982" s="1"/>
      <c r="V982" s="1"/>
      <c r="W982" s="1"/>
      <c r="X982" s="1"/>
      <c r="Y982" s="1"/>
      <c r="Z982" s="1"/>
    </row>
    <row r="983" spans="1:26">
      <c r="A983" s="1"/>
      <c r="B983" s="1"/>
      <c r="C983" s="1"/>
      <c r="D983" s="429"/>
      <c r="E983" s="699"/>
      <c r="F983" s="1"/>
      <c r="G983" s="1"/>
      <c r="H983" s="110"/>
      <c r="I983" s="110"/>
      <c r="J983" s="424"/>
      <c r="K983" s="1"/>
      <c r="L983" s="1"/>
      <c r="M983" s="1"/>
      <c r="N983" s="1"/>
      <c r="O983" s="1"/>
      <c r="P983" s="1"/>
      <c r="Q983" s="1"/>
      <c r="R983" s="1"/>
      <c r="S983" s="1"/>
      <c r="T983" s="1"/>
      <c r="U983" s="1"/>
      <c r="V983" s="1"/>
      <c r="W983" s="1"/>
      <c r="X983" s="1"/>
      <c r="Y983" s="1"/>
      <c r="Z983" s="1"/>
    </row>
    <row r="984" spans="1:26">
      <c r="A984" s="1"/>
      <c r="B984" s="1"/>
      <c r="C984" s="1"/>
      <c r="D984" s="429"/>
      <c r="E984" s="699"/>
      <c r="F984" s="1"/>
      <c r="G984" s="1"/>
      <c r="H984" s="110"/>
      <c r="I984" s="110"/>
      <c r="J984" s="424"/>
      <c r="K984" s="1"/>
      <c r="L984" s="1"/>
      <c r="M984" s="1"/>
      <c r="N984" s="1"/>
      <c r="O984" s="1"/>
      <c r="P984" s="1"/>
      <c r="Q984" s="1"/>
      <c r="R984" s="1"/>
      <c r="S984" s="1"/>
      <c r="T984" s="1"/>
      <c r="U984" s="1"/>
      <c r="V984" s="1"/>
      <c r="W984" s="1"/>
      <c r="X984" s="1"/>
      <c r="Y984" s="1"/>
      <c r="Z984" s="1"/>
    </row>
    <row r="985" spans="1:26">
      <c r="A985" s="1"/>
      <c r="B985" s="1"/>
      <c r="C985" s="1"/>
      <c r="D985" s="429"/>
      <c r="E985" s="699"/>
      <c r="F985" s="1"/>
      <c r="G985" s="1"/>
      <c r="H985" s="110"/>
      <c r="I985" s="110"/>
      <c r="J985" s="424"/>
      <c r="K985" s="1"/>
      <c r="L985" s="1"/>
      <c r="M985" s="1"/>
      <c r="N985" s="1"/>
      <c r="O985" s="1"/>
      <c r="P985" s="1"/>
      <c r="Q985" s="1"/>
      <c r="R985" s="1"/>
      <c r="S985" s="1"/>
      <c r="T985" s="1"/>
      <c r="U985" s="1"/>
      <c r="V985" s="1"/>
      <c r="W985" s="1"/>
      <c r="X985" s="1"/>
      <c r="Y985" s="1"/>
      <c r="Z985" s="1"/>
    </row>
    <row r="986" spans="1:26">
      <c r="A986" s="1"/>
      <c r="B986" s="1"/>
      <c r="C986" s="1"/>
      <c r="D986" s="429"/>
      <c r="E986" s="699"/>
      <c r="F986" s="1"/>
      <c r="G986" s="1"/>
      <c r="H986" s="110"/>
      <c r="I986" s="110"/>
      <c r="J986" s="424"/>
      <c r="K986" s="1"/>
      <c r="L986" s="1"/>
      <c r="M986" s="1"/>
      <c r="N986" s="1"/>
      <c r="O986" s="1"/>
      <c r="P986" s="1"/>
      <c r="Q986" s="1"/>
      <c r="R986" s="1"/>
      <c r="S986" s="1"/>
      <c r="T986" s="1"/>
      <c r="U986" s="1"/>
      <c r="V986" s="1"/>
      <c r="W986" s="1"/>
      <c r="X986" s="1"/>
      <c r="Y986" s="1"/>
      <c r="Z986" s="1"/>
    </row>
    <row r="987" spans="1:26">
      <c r="A987" s="1"/>
      <c r="B987" s="1"/>
      <c r="C987" s="1"/>
      <c r="D987" s="429"/>
      <c r="E987" s="699"/>
      <c r="F987" s="1"/>
      <c r="G987" s="1"/>
      <c r="H987" s="110"/>
      <c r="I987" s="110"/>
      <c r="J987" s="424"/>
      <c r="K987" s="1"/>
      <c r="L987" s="1"/>
      <c r="M987" s="1"/>
      <c r="N987" s="1"/>
      <c r="O987" s="1"/>
      <c r="P987" s="1"/>
      <c r="Q987" s="1"/>
      <c r="R987" s="1"/>
      <c r="S987" s="1"/>
      <c r="T987" s="1"/>
      <c r="U987" s="1"/>
      <c r="V987" s="1"/>
      <c r="W987" s="1"/>
      <c r="X987" s="1"/>
      <c r="Y987" s="1"/>
      <c r="Z987" s="1"/>
    </row>
    <row r="988" spans="1:26">
      <c r="A988" s="1"/>
      <c r="B988" s="1"/>
      <c r="C988" s="1"/>
      <c r="D988" s="429"/>
      <c r="E988" s="699"/>
      <c r="F988" s="1"/>
      <c r="G988" s="1"/>
      <c r="H988" s="110"/>
      <c r="I988" s="110"/>
      <c r="J988" s="424"/>
      <c r="K988" s="1"/>
      <c r="L988" s="1"/>
      <c r="M988" s="1"/>
      <c r="N988" s="1"/>
      <c r="O988" s="1"/>
      <c r="P988" s="1"/>
      <c r="Q988" s="1"/>
      <c r="R988" s="1"/>
      <c r="S988" s="1"/>
      <c r="T988" s="1"/>
      <c r="U988" s="1"/>
      <c r="V988" s="1"/>
      <c r="W988" s="1"/>
      <c r="X988" s="1"/>
      <c r="Y988" s="1"/>
      <c r="Z988" s="1"/>
    </row>
    <row r="989" spans="1:26">
      <c r="A989" s="1"/>
      <c r="B989" s="1"/>
      <c r="C989" s="1"/>
      <c r="D989" s="429"/>
      <c r="E989" s="699"/>
      <c r="F989" s="1"/>
      <c r="G989" s="1"/>
      <c r="H989" s="110"/>
      <c r="I989" s="110"/>
      <c r="J989" s="424"/>
      <c r="K989" s="1"/>
      <c r="L989" s="1"/>
      <c r="M989" s="1"/>
      <c r="N989" s="1"/>
      <c r="O989" s="1"/>
      <c r="P989" s="1"/>
      <c r="Q989" s="1"/>
      <c r="R989" s="1"/>
      <c r="S989" s="1"/>
      <c r="T989" s="1"/>
      <c r="U989" s="1"/>
      <c r="V989" s="1"/>
      <c r="W989" s="1"/>
      <c r="X989" s="1"/>
      <c r="Y989" s="1"/>
      <c r="Z989" s="1"/>
    </row>
    <row r="990" spans="1:26">
      <c r="A990" s="1"/>
      <c r="B990" s="1"/>
      <c r="C990" s="1"/>
      <c r="D990" s="429"/>
      <c r="E990" s="699"/>
      <c r="F990" s="1"/>
      <c r="G990" s="1"/>
      <c r="H990" s="110"/>
      <c r="I990" s="110"/>
      <c r="J990" s="424"/>
      <c r="K990" s="1"/>
      <c r="L990" s="1"/>
      <c r="M990" s="1"/>
      <c r="N990" s="1"/>
      <c r="O990" s="1"/>
      <c r="P990" s="1"/>
      <c r="Q990" s="1"/>
      <c r="R990" s="1"/>
      <c r="S990" s="1"/>
      <c r="T990" s="1"/>
      <c r="U990" s="1"/>
      <c r="V990" s="1"/>
      <c r="W990" s="1"/>
      <c r="X990" s="1"/>
      <c r="Y990" s="1"/>
      <c r="Z990" s="1"/>
    </row>
    <row r="991" spans="1:26">
      <c r="A991" s="1"/>
      <c r="B991" s="1"/>
      <c r="C991" s="1"/>
      <c r="D991" s="429"/>
      <c r="E991" s="699"/>
      <c r="F991" s="1"/>
      <c r="G991" s="1"/>
      <c r="H991" s="110"/>
      <c r="I991" s="110"/>
      <c r="J991" s="424"/>
      <c r="K991" s="1"/>
      <c r="L991" s="1"/>
      <c r="M991" s="1"/>
      <c r="N991" s="1"/>
      <c r="O991" s="1"/>
      <c r="P991" s="1"/>
      <c r="Q991" s="1"/>
      <c r="R991" s="1"/>
      <c r="S991" s="1"/>
      <c r="T991" s="1"/>
      <c r="U991" s="1"/>
      <c r="V991" s="1"/>
      <c r="W991" s="1"/>
      <c r="X991" s="1"/>
      <c r="Y991" s="1"/>
      <c r="Z991" s="1"/>
    </row>
    <row r="992" spans="1:26">
      <c r="A992" s="1"/>
      <c r="B992" s="1"/>
      <c r="C992" s="1"/>
      <c r="D992" s="429"/>
      <c r="E992" s="699"/>
      <c r="F992" s="1"/>
      <c r="G992" s="1"/>
      <c r="H992" s="110"/>
      <c r="I992" s="110"/>
      <c r="J992" s="424"/>
      <c r="K992" s="1"/>
      <c r="L992" s="1"/>
      <c r="M992" s="1"/>
      <c r="N992" s="1"/>
      <c r="O992" s="1"/>
      <c r="P992" s="1"/>
      <c r="Q992" s="1"/>
      <c r="R992" s="1"/>
      <c r="S992" s="1"/>
      <c r="T992" s="1"/>
      <c r="U992" s="1"/>
      <c r="V992" s="1"/>
      <c r="W992" s="1"/>
      <c r="X992" s="1"/>
      <c r="Y992" s="1"/>
      <c r="Z992" s="1"/>
    </row>
    <row r="993" spans="1:26">
      <c r="A993" s="1"/>
      <c r="B993" s="1"/>
      <c r="C993" s="1"/>
      <c r="D993" s="429"/>
      <c r="E993" s="699"/>
      <c r="F993" s="1"/>
      <c r="G993" s="1"/>
      <c r="H993" s="110"/>
      <c r="I993" s="110"/>
      <c r="J993" s="424"/>
      <c r="K993" s="1"/>
      <c r="L993" s="1"/>
      <c r="M993" s="1"/>
      <c r="N993" s="1"/>
      <c r="O993" s="1"/>
      <c r="P993" s="1"/>
      <c r="Q993" s="1"/>
      <c r="R993" s="1"/>
      <c r="S993" s="1"/>
      <c r="T993" s="1"/>
      <c r="U993" s="1"/>
      <c r="V993" s="1"/>
      <c r="W993" s="1"/>
      <c r="X993" s="1"/>
      <c r="Y993" s="1"/>
      <c r="Z993" s="1"/>
    </row>
    <row r="994" spans="1:26">
      <c r="A994" s="1"/>
      <c r="B994" s="1"/>
      <c r="C994" s="1"/>
      <c r="D994" s="429"/>
      <c r="E994" s="699"/>
      <c r="F994" s="1"/>
      <c r="G994" s="1"/>
      <c r="H994" s="110"/>
      <c r="I994" s="110"/>
      <c r="J994" s="424"/>
      <c r="K994" s="1"/>
      <c r="L994" s="1"/>
      <c r="M994" s="1"/>
      <c r="N994" s="1"/>
      <c r="O994" s="1"/>
      <c r="P994" s="1"/>
      <c r="Q994" s="1"/>
      <c r="R994" s="1"/>
      <c r="S994" s="1"/>
      <c r="T994" s="1"/>
      <c r="U994" s="1"/>
      <c r="V994" s="1"/>
      <c r="W994" s="1"/>
      <c r="X994" s="1"/>
      <c r="Y994" s="1"/>
      <c r="Z994" s="1"/>
    </row>
    <row r="995" spans="1:26">
      <c r="A995" s="1"/>
      <c r="B995" s="1"/>
      <c r="C995" s="1"/>
      <c r="D995" s="429"/>
      <c r="E995" s="699"/>
      <c r="F995" s="1"/>
      <c r="G995" s="1"/>
      <c r="H995" s="110"/>
      <c r="I995" s="110"/>
      <c r="J995" s="424"/>
      <c r="K995" s="1"/>
      <c r="L995" s="1"/>
      <c r="M995" s="1"/>
      <c r="N995" s="1"/>
      <c r="O995" s="1"/>
      <c r="P995" s="1"/>
      <c r="Q995" s="1"/>
      <c r="R995" s="1"/>
      <c r="S995" s="1"/>
      <c r="T995" s="1"/>
      <c r="U995" s="1"/>
      <c r="V995" s="1"/>
      <c r="W995" s="1"/>
      <c r="X995" s="1"/>
      <c r="Y995" s="1"/>
      <c r="Z995" s="1"/>
    </row>
    <row r="996" spans="1:26">
      <c r="A996" s="1"/>
      <c r="B996" s="1"/>
      <c r="C996" s="1"/>
      <c r="D996" s="429"/>
      <c r="E996" s="699"/>
      <c r="F996" s="1"/>
      <c r="G996" s="1"/>
      <c r="H996" s="110"/>
      <c r="I996" s="110"/>
      <c r="J996" s="424"/>
      <c r="K996" s="1"/>
      <c r="L996" s="1"/>
      <c r="M996" s="1"/>
      <c r="N996" s="1"/>
      <c r="O996" s="1"/>
      <c r="P996" s="1"/>
      <c r="Q996" s="1"/>
      <c r="R996" s="1"/>
      <c r="S996" s="1"/>
      <c r="T996" s="1"/>
      <c r="U996" s="1"/>
      <c r="V996" s="1"/>
      <c r="W996" s="1"/>
      <c r="X996" s="1"/>
      <c r="Y996" s="1"/>
      <c r="Z996" s="1"/>
    </row>
    <row r="997" spans="1:26">
      <c r="A997" s="1"/>
      <c r="B997" s="1"/>
      <c r="C997" s="1"/>
      <c r="D997" s="429"/>
      <c r="E997" s="699"/>
      <c r="F997" s="1"/>
      <c r="G997" s="1"/>
      <c r="H997" s="110"/>
      <c r="I997" s="110"/>
      <c r="J997" s="424"/>
      <c r="K997" s="1"/>
      <c r="L997" s="1"/>
      <c r="M997" s="1"/>
      <c r="N997" s="1"/>
      <c r="O997" s="1"/>
      <c r="P997" s="1"/>
      <c r="Q997" s="1"/>
      <c r="R997" s="1"/>
      <c r="S997" s="1"/>
      <c r="T997" s="1"/>
      <c r="U997" s="1"/>
      <c r="V997" s="1"/>
      <c r="W997" s="1"/>
      <c r="X997" s="1"/>
      <c r="Y997" s="1"/>
      <c r="Z997" s="1"/>
    </row>
    <row r="998" spans="1:26">
      <c r="A998" s="1"/>
      <c r="B998" s="1"/>
      <c r="C998" s="1"/>
      <c r="D998" s="429"/>
      <c r="E998" s="699"/>
      <c r="F998" s="1"/>
      <c r="G998" s="1"/>
      <c r="H998" s="110"/>
      <c r="I998" s="110"/>
      <c r="J998" s="424"/>
      <c r="K998" s="1"/>
      <c r="L998" s="1"/>
      <c r="M998" s="1"/>
      <c r="N998" s="1"/>
      <c r="O998" s="1"/>
      <c r="P998" s="1"/>
      <c r="Q998" s="1"/>
      <c r="R998" s="1"/>
      <c r="S998" s="1"/>
      <c r="T998" s="1"/>
      <c r="U998" s="1"/>
      <c r="V998" s="1"/>
      <c r="W998" s="1"/>
      <c r="X998" s="1"/>
      <c r="Y998" s="1"/>
      <c r="Z998" s="1"/>
    </row>
    <row r="999" spans="1:26">
      <c r="A999" s="1"/>
      <c r="B999" s="1"/>
      <c r="C999" s="1"/>
      <c r="D999" s="429"/>
      <c r="E999" s="699"/>
      <c r="F999" s="1"/>
      <c r="G999" s="1"/>
      <c r="H999" s="110"/>
      <c r="I999" s="110"/>
      <c r="J999" s="424"/>
      <c r="K999" s="1"/>
      <c r="L999" s="1"/>
      <c r="M999" s="1"/>
      <c r="N999" s="1"/>
      <c r="O999" s="1"/>
      <c r="P999" s="1"/>
      <c r="Q999" s="1"/>
      <c r="R999" s="1"/>
      <c r="S999" s="1"/>
      <c r="T999" s="1"/>
      <c r="U999" s="1"/>
      <c r="V999" s="1"/>
      <c r="W999" s="1"/>
      <c r="X999" s="1"/>
      <c r="Y999" s="1"/>
      <c r="Z999" s="1"/>
    </row>
    <row r="1000" spans="1:26">
      <c r="A1000" s="1"/>
      <c r="B1000" s="1"/>
      <c r="C1000" s="1"/>
      <c r="D1000" s="429"/>
      <c r="E1000" s="699"/>
      <c r="F1000" s="1"/>
      <c r="G1000" s="1"/>
      <c r="H1000" s="110"/>
      <c r="I1000" s="110"/>
      <c r="J1000" s="424"/>
      <c r="K1000" s="1"/>
      <c r="L1000" s="1"/>
      <c r="M1000" s="1"/>
      <c r="N1000" s="1"/>
      <c r="O1000" s="1"/>
      <c r="P1000" s="1"/>
      <c r="Q1000" s="1"/>
      <c r="R1000" s="1"/>
      <c r="S1000" s="1"/>
      <c r="T1000" s="1"/>
      <c r="U1000" s="1"/>
      <c r="V1000" s="1"/>
      <c r="W1000" s="1"/>
      <c r="X1000" s="1"/>
      <c r="Y1000" s="1"/>
      <c r="Z1000" s="1"/>
    </row>
    <row r="1001" spans="1:26">
      <c r="A1001" s="1"/>
      <c r="B1001" s="1"/>
      <c r="C1001" s="1"/>
      <c r="D1001" s="429"/>
      <c r="E1001" s="699"/>
      <c r="F1001" s="1"/>
      <c r="G1001" s="1"/>
      <c r="H1001" s="110"/>
      <c r="I1001" s="110"/>
      <c r="J1001" s="424"/>
      <c r="K1001" s="1"/>
      <c r="L1001" s="1"/>
      <c r="M1001" s="1"/>
      <c r="N1001" s="1"/>
      <c r="O1001" s="1"/>
      <c r="P1001" s="1"/>
      <c r="Q1001" s="1"/>
      <c r="R1001" s="1"/>
      <c r="S1001" s="1"/>
      <c r="T1001" s="1"/>
      <c r="U1001" s="1"/>
      <c r="V1001" s="1"/>
      <c r="W1001" s="1"/>
      <c r="X1001" s="1"/>
      <c r="Y1001" s="1"/>
      <c r="Z1001" s="1"/>
    </row>
    <row r="1002" spans="1:26">
      <c r="A1002" s="1"/>
      <c r="B1002" s="1"/>
      <c r="C1002" s="1"/>
      <c r="D1002" s="429"/>
      <c r="E1002" s="699"/>
      <c r="F1002" s="1"/>
      <c r="G1002" s="1"/>
      <c r="H1002" s="110"/>
      <c r="I1002" s="110"/>
      <c r="J1002" s="424"/>
      <c r="K1002" s="1"/>
      <c r="L1002" s="1"/>
      <c r="M1002" s="1"/>
      <c r="N1002" s="1"/>
      <c r="O1002" s="1"/>
      <c r="P1002" s="1"/>
      <c r="Q1002" s="1"/>
      <c r="R1002" s="1"/>
      <c r="S1002" s="1"/>
      <c r="T1002" s="1"/>
      <c r="U1002" s="1"/>
      <c r="V1002" s="1"/>
      <c r="W1002" s="1"/>
      <c r="X1002" s="1"/>
      <c r="Y1002" s="1"/>
      <c r="Z1002" s="1"/>
    </row>
    <row r="1003" spans="1:26">
      <c r="A1003" s="1"/>
      <c r="B1003" s="1"/>
      <c r="C1003" s="1"/>
      <c r="D1003" s="429"/>
      <c r="E1003" s="699"/>
      <c r="F1003" s="1"/>
      <c r="G1003" s="1"/>
      <c r="H1003" s="110"/>
      <c r="I1003" s="110"/>
      <c r="J1003" s="424"/>
      <c r="K1003" s="1"/>
      <c r="L1003" s="1"/>
      <c r="M1003" s="1"/>
      <c r="N1003" s="1"/>
      <c r="O1003" s="1"/>
      <c r="P1003" s="1"/>
      <c r="Q1003" s="1"/>
      <c r="R1003" s="1"/>
      <c r="S1003" s="1"/>
      <c r="T1003" s="1"/>
      <c r="U1003" s="1"/>
      <c r="V1003" s="1"/>
      <c r="W1003" s="1"/>
      <c r="X1003" s="1"/>
      <c r="Y1003" s="1"/>
      <c r="Z1003" s="1"/>
    </row>
    <row r="1004" spans="1:26">
      <c r="A1004" s="1"/>
      <c r="B1004" s="1"/>
      <c r="C1004" s="1"/>
      <c r="D1004" s="429"/>
      <c r="E1004" s="699"/>
      <c r="F1004" s="1"/>
      <c r="G1004" s="1"/>
      <c r="H1004" s="110"/>
      <c r="I1004" s="110"/>
      <c r="J1004" s="424"/>
      <c r="K1004" s="1"/>
      <c r="L1004" s="1"/>
      <c r="M1004" s="1"/>
      <c r="N1004" s="1"/>
      <c r="O1004" s="1"/>
      <c r="P1004" s="1"/>
      <c r="Q1004" s="1"/>
      <c r="R1004" s="1"/>
      <c r="S1004" s="1"/>
      <c r="T1004" s="1"/>
      <c r="U1004" s="1"/>
      <c r="V1004" s="1"/>
      <c r="W1004" s="1"/>
      <c r="X1004" s="1"/>
      <c r="Y1004" s="1"/>
      <c r="Z1004" s="1"/>
    </row>
    <row r="1005" spans="1:26">
      <c r="A1005" s="1"/>
      <c r="B1005" s="1"/>
      <c r="C1005" s="1"/>
      <c r="D1005" s="429"/>
      <c r="E1005" s="699"/>
      <c r="F1005" s="1"/>
      <c r="G1005" s="1"/>
      <c r="H1005" s="110"/>
      <c r="I1005" s="110"/>
      <c r="J1005" s="424"/>
      <c r="K1005" s="1"/>
      <c r="L1005" s="1"/>
      <c r="M1005" s="1"/>
      <c r="N1005" s="1"/>
      <c r="O1005" s="1"/>
      <c r="P1005" s="1"/>
      <c r="Q1005" s="1"/>
      <c r="R1005" s="1"/>
      <c r="S1005" s="1"/>
      <c r="T1005" s="1"/>
      <c r="U1005" s="1"/>
      <c r="V1005" s="1"/>
      <c r="W1005" s="1"/>
      <c r="X1005" s="1"/>
      <c r="Y1005" s="1"/>
      <c r="Z1005" s="1"/>
    </row>
    <row r="1006" spans="1:26">
      <c r="A1006" s="1"/>
      <c r="B1006" s="1"/>
      <c r="C1006" s="1"/>
      <c r="D1006" s="429"/>
      <c r="E1006" s="699"/>
      <c r="F1006" s="1"/>
      <c r="G1006" s="1"/>
      <c r="H1006" s="110"/>
      <c r="I1006" s="110"/>
      <c r="J1006" s="424"/>
      <c r="K1006" s="1"/>
      <c r="L1006" s="1"/>
      <c r="M1006" s="1"/>
      <c r="N1006" s="1"/>
      <c r="O1006" s="1"/>
      <c r="P1006" s="1"/>
      <c r="Q1006" s="1"/>
      <c r="R1006" s="1"/>
      <c r="S1006" s="1"/>
      <c r="T1006" s="1"/>
      <c r="U1006" s="1"/>
      <c r="V1006" s="1"/>
      <c r="W1006" s="1"/>
      <c r="X1006" s="1"/>
      <c r="Y1006" s="1"/>
      <c r="Z1006" s="1"/>
    </row>
    <row r="1007" spans="1:26">
      <c r="A1007" s="1"/>
      <c r="B1007" s="1"/>
      <c r="C1007" s="1"/>
      <c r="D1007" s="429"/>
      <c r="E1007" s="699"/>
      <c r="F1007" s="1"/>
      <c r="G1007" s="1"/>
      <c r="H1007" s="110"/>
      <c r="I1007" s="110"/>
      <c r="J1007" s="424"/>
      <c r="K1007" s="1"/>
      <c r="L1007" s="1"/>
      <c r="M1007" s="1"/>
      <c r="N1007" s="1"/>
      <c r="O1007" s="1"/>
      <c r="P1007" s="1"/>
      <c r="Q1007" s="1"/>
      <c r="R1007" s="1"/>
      <c r="S1007" s="1"/>
      <c r="T1007" s="1"/>
      <c r="U1007" s="1"/>
      <c r="V1007" s="1"/>
      <c r="W1007" s="1"/>
      <c r="X1007" s="1"/>
      <c r="Y1007" s="1"/>
      <c r="Z1007" s="1"/>
    </row>
    <row r="1008" spans="1:26">
      <c r="A1008" s="1"/>
      <c r="B1008" s="1"/>
      <c r="C1008" s="1"/>
      <c r="D1008" s="429"/>
      <c r="E1008" s="699"/>
      <c r="F1008" s="1"/>
      <c r="G1008" s="1"/>
      <c r="H1008" s="110"/>
      <c r="I1008" s="110"/>
      <c r="J1008" s="424"/>
      <c r="K1008" s="1"/>
      <c r="L1008" s="1"/>
      <c r="M1008" s="1"/>
      <c r="N1008" s="1"/>
      <c r="O1008" s="1"/>
      <c r="P1008" s="1"/>
      <c r="Q1008" s="1"/>
      <c r="R1008" s="1"/>
      <c r="S1008" s="1"/>
      <c r="T1008" s="1"/>
      <c r="U1008" s="1"/>
      <c r="V1008" s="1"/>
      <c r="W1008" s="1"/>
      <c r="X1008" s="1"/>
      <c r="Y1008" s="1"/>
      <c r="Z1008" s="1"/>
    </row>
    <row r="1009" spans="1:26">
      <c r="A1009" s="1"/>
      <c r="B1009" s="1"/>
      <c r="C1009" s="1"/>
      <c r="D1009" s="429"/>
      <c r="E1009" s="699"/>
      <c r="F1009" s="1"/>
      <c r="G1009" s="1"/>
      <c r="H1009" s="110"/>
      <c r="I1009" s="110"/>
      <c r="J1009" s="424"/>
      <c r="K1009" s="1"/>
      <c r="L1009" s="1"/>
      <c r="M1009" s="1"/>
      <c r="N1009" s="1"/>
      <c r="O1009" s="1"/>
      <c r="P1009" s="1"/>
      <c r="Q1009" s="1"/>
      <c r="R1009" s="1"/>
      <c r="S1009" s="1"/>
      <c r="T1009" s="1"/>
      <c r="U1009" s="1"/>
      <c r="V1009" s="1"/>
      <c r="W1009" s="1"/>
      <c r="X1009" s="1"/>
      <c r="Y1009" s="1"/>
      <c r="Z1009" s="1"/>
    </row>
    <row r="1010" spans="1:26">
      <c r="A1010" s="1"/>
      <c r="B1010" s="1"/>
      <c r="C1010" s="1"/>
      <c r="D1010" s="429"/>
      <c r="E1010" s="699"/>
      <c r="F1010" s="1"/>
      <c r="G1010" s="1"/>
      <c r="H1010" s="110"/>
      <c r="I1010" s="110"/>
      <c r="J1010" s="424"/>
      <c r="K1010" s="1"/>
      <c r="L1010" s="1"/>
      <c r="M1010" s="1"/>
      <c r="N1010" s="1"/>
      <c r="O1010" s="1"/>
      <c r="P1010" s="1"/>
      <c r="Q1010" s="1"/>
      <c r="R1010" s="1"/>
      <c r="S1010" s="1"/>
      <c r="T1010" s="1"/>
      <c r="U1010" s="1"/>
      <c r="V1010" s="1"/>
      <c r="W1010" s="1"/>
      <c r="X1010" s="1"/>
      <c r="Y1010" s="1"/>
      <c r="Z1010" s="1"/>
    </row>
    <row r="1011" spans="1:26">
      <c r="A1011" s="1"/>
      <c r="B1011" s="1"/>
      <c r="C1011" s="1"/>
      <c r="D1011" s="429"/>
      <c r="E1011" s="699"/>
      <c r="F1011" s="1"/>
      <c r="G1011" s="1"/>
      <c r="H1011" s="110"/>
      <c r="I1011" s="110"/>
      <c r="J1011" s="424"/>
      <c r="K1011" s="1"/>
      <c r="L1011" s="1"/>
      <c r="M1011" s="1"/>
      <c r="N1011" s="1"/>
      <c r="O1011" s="1"/>
      <c r="P1011" s="1"/>
      <c r="Q1011" s="1"/>
      <c r="R1011" s="1"/>
      <c r="S1011" s="1"/>
      <c r="T1011" s="1"/>
      <c r="U1011" s="1"/>
      <c r="V1011" s="1"/>
      <c r="W1011" s="1"/>
      <c r="X1011" s="1"/>
      <c r="Y1011" s="1"/>
      <c r="Z1011" s="1"/>
    </row>
    <row r="1012" spans="1:26">
      <c r="A1012" s="1"/>
      <c r="B1012" s="1"/>
      <c r="C1012" s="1"/>
      <c r="D1012" s="429"/>
      <c r="E1012" s="699"/>
      <c r="F1012" s="1"/>
      <c r="G1012" s="1"/>
      <c r="H1012" s="110"/>
      <c r="I1012" s="110"/>
      <c r="J1012" s="424"/>
      <c r="K1012" s="1"/>
      <c r="L1012" s="1"/>
      <c r="M1012" s="1"/>
      <c r="N1012" s="1"/>
      <c r="O1012" s="1"/>
      <c r="P1012" s="1"/>
      <c r="Q1012" s="1"/>
      <c r="R1012" s="1"/>
      <c r="S1012" s="1"/>
      <c r="T1012" s="1"/>
      <c r="U1012" s="1"/>
      <c r="V1012" s="1"/>
      <c r="W1012" s="1"/>
      <c r="X1012" s="1"/>
      <c r="Y1012" s="1"/>
      <c r="Z1012" s="1"/>
    </row>
    <row r="1013" spans="1:26">
      <c r="A1013" s="1"/>
      <c r="B1013" s="1"/>
      <c r="C1013" s="1"/>
      <c r="D1013" s="429"/>
      <c r="E1013" s="699"/>
      <c r="F1013" s="1"/>
      <c r="G1013" s="1"/>
      <c r="H1013" s="110"/>
      <c r="I1013" s="110"/>
      <c r="J1013" s="424"/>
      <c r="K1013" s="1"/>
      <c r="L1013" s="1"/>
      <c r="M1013" s="1"/>
      <c r="N1013" s="1"/>
      <c r="O1013" s="1"/>
      <c r="P1013" s="1"/>
      <c r="Q1013" s="1"/>
      <c r="R1013" s="1"/>
      <c r="S1013" s="1"/>
      <c r="T1013" s="1"/>
      <c r="U1013" s="1"/>
      <c r="V1013" s="1"/>
      <c r="W1013" s="1"/>
      <c r="X1013" s="1"/>
      <c r="Y1013" s="1"/>
      <c r="Z1013" s="1"/>
    </row>
    <row r="1014" spans="1:26">
      <c r="A1014" s="1"/>
      <c r="B1014" s="1"/>
      <c r="C1014" s="1"/>
      <c r="D1014" s="429"/>
      <c r="E1014" s="699"/>
      <c r="F1014" s="1"/>
      <c r="G1014" s="1"/>
      <c r="H1014" s="110"/>
      <c r="I1014" s="110"/>
      <c r="J1014" s="424"/>
      <c r="K1014" s="1"/>
      <c r="L1014" s="1"/>
      <c r="M1014" s="1"/>
      <c r="N1014" s="1"/>
      <c r="O1014" s="1"/>
      <c r="P1014" s="1"/>
      <c r="Q1014" s="1"/>
      <c r="R1014" s="1"/>
      <c r="S1014" s="1"/>
      <c r="T1014" s="1"/>
      <c r="U1014" s="1"/>
      <c r="V1014" s="1"/>
      <c r="W1014" s="1"/>
      <c r="X1014" s="1"/>
      <c r="Y1014" s="1"/>
      <c r="Z1014" s="1"/>
    </row>
    <row r="1015" spans="1:26">
      <c r="A1015" s="1"/>
      <c r="B1015" s="1"/>
      <c r="C1015" s="1"/>
      <c r="D1015" s="429"/>
      <c r="E1015" s="699"/>
      <c r="F1015" s="1"/>
      <c r="G1015" s="1"/>
      <c r="H1015" s="110"/>
      <c r="I1015" s="110"/>
      <c r="J1015" s="424"/>
      <c r="K1015" s="1"/>
      <c r="L1015" s="1"/>
      <c r="M1015" s="1"/>
      <c r="N1015" s="1"/>
      <c r="O1015" s="1"/>
      <c r="P1015" s="1"/>
      <c r="Q1015" s="1"/>
      <c r="R1015" s="1"/>
      <c r="S1015" s="1"/>
      <c r="T1015" s="1"/>
      <c r="U1015" s="1"/>
      <c r="V1015" s="1"/>
      <c r="W1015" s="1"/>
      <c r="X1015" s="1"/>
      <c r="Y1015" s="1"/>
      <c r="Z1015" s="1"/>
    </row>
    <row r="1016" spans="1:26">
      <c r="A1016" s="1"/>
      <c r="B1016" s="1"/>
      <c r="C1016" s="1"/>
      <c r="D1016" s="429"/>
      <c r="E1016" s="699"/>
      <c r="F1016" s="1"/>
      <c r="G1016" s="1"/>
      <c r="H1016" s="110"/>
      <c r="I1016" s="110"/>
      <c r="J1016" s="424"/>
      <c r="K1016" s="1"/>
      <c r="L1016" s="1"/>
      <c r="M1016" s="1"/>
      <c r="N1016" s="1"/>
      <c r="O1016" s="1"/>
      <c r="P1016" s="1"/>
      <c r="Q1016" s="1"/>
      <c r="R1016" s="1"/>
      <c r="S1016" s="1"/>
      <c r="T1016" s="1"/>
      <c r="U1016" s="1"/>
      <c r="V1016" s="1"/>
      <c r="W1016" s="1"/>
      <c r="X1016" s="1"/>
      <c r="Y1016" s="1"/>
      <c r="Z1016" s="1"/>
    </row>
    <row r="1017" spans="1:26">
      <c r="A1017" s="1"/>
      <c r="B1017" s="1"/>
      <c r="C1017" s="1"/>
      <c r="D1017" s="429"/>
      <c r="E1017" s="699"/>
      <c r="F1017" s="1"/>
      <c r="G1017" s="1"/>
      <c r="H1017" s="110"/>
      <c r="I1017" s="110"/>
      <c r="J1017" s="424"/>
      <c r="K1017" s="1"/>
      <c r="L1017" s="1"/>
      <c r="M1017" s="1"/>
      <c r="N1017" s="1"/>
      <c r="O1017" s="1"/>
      <c r="P1017" s="1"/>
      <c r="Q1017" s="1"/>
      <c r="R1017" s="1"/>
      <c r="S1017" s="1"/>
      <c r="T1017" s="1"/>
      <c r="U1017" s="1"/>
      <c r="V1017" s="1"/>
      <c r="W1017" s="1"/>
      <c r="X1017" s="1"/>
      <c r="Y1017" s="1"/>
      <c r="Z1017" s="1"/>
    </row>
    <row r="1018" spans="1:26">
      <c r="A1018" s="1"/>
      <c r="B1018" s="1"/>
      <c r="C1018" s="1"/>
      <c r="D1018" s="429"/>
      <c r="E1018" s="699"/>
      <c r="F1018" s="1"/>
      <c r="G1018" s="1"/>
      <c r="H1018" s="110"/>
      <c r="I1018" s="110"/>
      <c r="J1018" s="424"/>
      <c r="K1018" s="1"/>
      <c r="L1018" s="1"/>
      <c r="M1018" s="1"/>
      <c r="N1018" s="1"/>
      <c r="O1018" s="1"/>
      <c r="P1018" s="1"/>
      <c r="Q1018" s="1"/>
      <c r="R1018" s="1"/>
      <c r="S1018" s="1"/>
      <c r="T1018" s="1"/>
      <c r="U1018" s="1"/>
      <c r="V1018" s="1"/>
      <c r="W1018" s="1"/>
      <c r="X1018" s="1"/>
      <c r="Y1018" s="1"/>
      <c r="Z1018" s="1"/>
    </row>
    <row r="1019" spans="1:26">
      <c r="A1019" s="1"/>
      <c r="B1019" s="1"/>
      <c r="C1019" s="1"/>
      <c r="D1019" s="429"/>
      <c r="E1019" s="699"/>
      <c r="F1019" s="1"/>
      <c r="G1019" s="1"/>
      <c r="H1019" s="110"/>
      <c r="I1019" s="110"/>
      <c r="J1019" s="424"/>
      <c r="K1019" s="1"/>
      <c r="L1019" s="1"/>
      <c r="M1019" s="1"/>
      <c r="N1019" s="1"/>
      <c r="O1019" s="1"/>
      <c r="P1019" s="1"/>
      <c r="Q1019" s="1"/>
      <c r="R1019" s="1"/>
      <c r="S1019" s="1"/>
      <c r="T1019" s="1"/>
      <c r="U1019" s="1"/>
      <c r="V1019" s="1"/>
      <c r="W1019" s="1"/>
      <c r="X1019" s="1"/>
      <c r="Y1019" s="1"/>
      <c r="Z1019" s="1"/>
    </row>
    <row r="1020" spans="1:26">
      <c r="A1020" s="1"/>
      <c r="B1020" s="1"/>
      <c r="C1020" s="1"/>
      <c r="D1020" s="429"/>
      <c r="E1020" s="699"/>
      <c r="F1020" s="1"/>
      <c r="G1020" s="1"/>
      <c r="H1020" s="110"/>
      <c r="I1020" s="110"/>
      <c r="J1020" s="424"/>
      <c r="K1020" s="1"/>
      <c r="L1020" s="1"/>
      <c r="M1020" s="1"/>
      <c r="N1020" s="1"/>
      <c r="O1020" s="1"/>
      <c r="P1020" s="1"/>
      <c r="Q1020" s="1"/>
      <c r="R1020" s="1"/>
      <c r="S1020" s="1"/>
      <c r="T1020" s="1"/>
      <c r="U1020" s="1"/>
      <c r="V1020" s="1"/>
      <c r="W1020" s="1"/>
      <c r="X1020" s="1"/>
      <c r="Y1020" s="1"/>
      <c r="Z1020" s="1"/>
    </row>
    <row r="1021" spans="1:26">
      <c r="A1021" s="1"/>
      <c r="B1021" s="1"/>
      <c r="C1021" s="1"/>
      <c r="D1021" s="429"/>
      <c r="E1021" s="699"/>
      <c r="F1021" s="1"/>
      <c r="G1021" s="1"/>
      <c r="H1021" s="110"/>
      <c r="I1021" s="110"/>
      <c r="J1021" s="424"/>
      <c r="K1021" s="1"/>
      <c r="L1021" s="1"/>
      <c r="M1021" s="1"/>
      <c r="N1021" s="1"/>
      <c r="O1021" s="1"/>
      <c r="P1021" s="1"/>
      <c r="Q1021" s="1"/>
      <c r="R1021" s="1"/>
      <c r="S1021" s="1"/>
      <c r="T1021" s="1"/>
      <c r="U1021" s="1"/>
      <c r="V1021" s="1"/>
      <c r="W1021" s="1"/>
      <c r="X1021" s="1"/>
      <c r="Y1021" s="1"/>
      <c r="Z1021" s="1"/>
    </row>
    <row r="1022" spans="1:26">
      <c r="A1022" s="1"/>
      <c r="B1022" s="1"/>
      <c r="C1022" s="1"/>
      <c r="D1022" s="429"/>
      <c r="E1022" s="699"/>
      <c r="F1022" s="1"/>
      <c r="G1022" s="1"/>
      <c r="H1022" s="110"/>
      <c r="I1022" s="110"/>
      <c r="J1022" s="424"/>
      <c r="K1022" s="1"/>
      <c r="L1022" s="1"/>
      <c r="M1022" s="1"/>
      <c r="N1022" s="1"/>
      <c r="O1022" s="1"/>
      <c r="P1022" s="1"/>
      <c r="Q1022" s="1"/>
      <c r="R1022" s="1"/>
      <c r="S1022" s="1"/>
      <c r="T1022" s="1"/>
      <c r="U1022" s="1"/>
      <c r="V1022" s="1"/>
      <c r="W1022" s="1"/>
      <c r="X1022" s="1"/>
      <c r="Y1022" s="1"/>
      <c r="Z1022" s="1"/>
    </row>
    <row r="1023" spans="1:26">
      <c r="A1023" s="1"/>
      <c r="B1023" s="1"/>
      <c r="C1023" s="1"/>
      <c r="D1023" s="429"/>
      <c r="E1023" s="699"/>
      <c r="F1023" s="1"/>
      <c r="G1023" s="1"/>
      <c r="H1023" s="110"/>
      <c r="I1023" s="110"/>
      <c r="J1023" s="424"/>
      <c r="K1023" s="1"/>
      <c r="L1023" s="1"/>
      <c r="M1023" s="1"/>
      <c r="N1023" s="1"/>
      <c r="O1023" s="1"/>
      <c r="P1023" s="1"/>
      <c r="Q1023" s="1"/>
      <c r="R1023" s="1"/>
      <c r="S1023" s="1"/>
      <c r="T1023" s="1"/>
      <c r="U1023" s="1"/>
      <c r="V1023" s="1"/>
      <c r="W1023" s="1"/>
      <c r="X1023" s="1"/>
      <c r="Y1023" s="1"/>
      <c r="Z1023" s="1"/>
    </row>
    <row r="1024" spans="1:26">
      <c r="A1024" s="1"/>
      <c r="B1024" s="1"/>
      <c r="C1024" s="1"/>
      <c r="D1024" s="429"/>
      <c r="E1024" s="699"/>
      <c r="F1024" s="1"/>
      <c r="G1024" s="1"/>
      <c r="H1024" s="110"/>
      <c r="I1024" s="110"/>
      <c r="J1024" s="424"/>
      <c r="K1024" s="1"/>
      <c r="L1024" s="1"/>
      <c r="M1024" s="1"/>
      <c r="N1024" s="1"/>
      <c r="O1024" s="1"/>
      <c r="P1024" s="1"/>
      <c r="Q1024" s="1"/>
      <c r="R1024" s="1"/>
      <c r="S1024" s="1"/>
      <c r="T1024" s="1"/>
      <c r="U1024" s="1"/>
      <c r="V1024" s="1"/>
      <c r="W1024" s="1"/>
      <c r="X1024" s="1"/>
      <c r="Y1024" s="1"/>
      <c r="Z1024" s="1"/>
    </row>
    <row r="1025" spans="1:26">
      <c r="A1025" s="1"/>
      <c r="B1025" s="1"/>
      <c r="C1025" s="1"/>
      <c r="D1025" s="429"/>
      <c r="E1025" s="699"/>
      <c r="F1025" s="1"/>
      <c r="G1025" s="1"/>
      <c r="H1025" s="110"/>
      <c r="I1025" s="110"/>
      <c r="J1025" s="424"/>
      <c r="K1025" s="1"/>
      <c r="L1025" s="1"/>
      <c r="M1025" s="1"/>
      <c r="N1025" s="1"/>
      <c r="O1025" s="1"/>
      <c r="P1025" s="1"/>
      <c r="Q1025" s="1"/>
      <c r="R1025" s="1"/>
      <c r="S1025" s="1"/>
      <c r="T1025" s="1"/>
      <c r="U1025" s="1"/>
      <c r="V1025" s="1"/>
      <c r="W1025" s="1"/>
      <c r="X1025" s="1"/>
      <c r="Y1025" s="1"/>
      <c r="Z1025" s="1"/>
    </row>
    <row r="1026" spans="1:26">
      <c r="A1026" s="1"/>
      <c r="B1026" s="1"/>
      <c r="C1026" s="1"/>
      <c r="D1026" s="429"/>
      <c r="E1026" s="699"/>
      <c r="F1026" s="1"/>
      <c r="G1026" s="1"/>
      <c r="H1026" s="110"/>
      <c r="I1026" s="110"/>
      <c r="J1026" s="424"/>
      <c r="K1026" s="1"/>
      <c r="L1026" s="1"/>
      <c r="M1026" s="1"/>
      <c r="N1026" s="1"/>
      <c r="O1026" s="1"/>
      <c r="P1026" s="1"/>
      <c r="Q1026" s="1"/>
      <c r="R1026" s="1"/>
      <c r="S1026" s="1"/>
      <c r="T1026" s="1"/>
      <c r="U1026" s="1"/>
      <c r="V1026" s="1"/>
      <c r="W1026" s="1"/>
      <c r="X1026" s="1"/>
      <c r="Y1026" s="1"/>
      <c r="Z1026" s="1"/>
    </row>
    <row r="1027" spans="1:26">
      <c r="A1027" s="1"/>
      <c r="B1027" s="1"/>
      <c r="C1027" s="1"/>
      <c r="D1027" s="429"/>
      <c r="E1027" s="699"/>
      <c r="F1027" s="1"/>
      <c r="G1027" s="1"/>
      <c r="H1027" s="110"/>
      <c r="I1027" s="110"/>
      <c r="J1027" s="424"/>
      <c r="K1027" s="1"/>
      <c r="L1027" s="1"/>
      <c r="M1027" s="1"/>
      <c r="N1027" s="1"/>
      <c r="O1027" s="1"/>
      <c r="P1027" s="1"/>
      <c r="Q1027" s="1"/>
      <c r="R1027" s="1"/>
      <c r="S1027" s="1"/>
      <c r="T1027" s="1"/>
      <c r="U1027" s="1"/>
      <c r="V1027" s="1"/>
      <c r="W1027" s="1"/>
      <c r="X1027" s="1"/>
      <c r="Y1027" s="1"/>
      <c r="Z1027" s="1"/>
    </row>
    <row r="1028" spans="1:26">
      <c r="A1028" s="1"/>
      <c r="B1028" s="1"/>
      <c r="C1028" s="1"/>
      <c r="D1028" s="429"/>
      <c r="E1028" s="699"/>
      <c r="F1028" s="1"/>
      <c r="G1028" s="1"/>
      <c r="H1028" s="110"/>
      <c r="I1028" s="110"/>
      <c r="J1028" s="424"/>
      <c r="K1028" s="1"/>
      <c r="L1028" s="1"/>
      <c r="M1028" s="1"/>
      <c r="N1028" s="1"/>
      <c r="O1028" s="1"/>
      <c r="P1028" s="1"/>
      <c r="Q1028" s="1"/>
      <c r="R1028" s="1"/>
      <c r="S1028" s="1"/>
      <c r="T1028" s="1"/>
      <c r="U1028" s="1"/>
      <c r="V1028" s="1"/>
      <c r="W1028" s="1"/>
      <c r="X1028" s="1"/>
      <c r="Y1028" s="1"/>
      <c r="Z1028" s="1"/>
    </row>
    <row r="1029" spans="1:26">
      <c r="A1029" s="1"/>
      <c r="B1029" s="1"/>
      <c r="C1029" s="1"/>
      <c r="D1029" s="429"/>
      <c r="E1029" s="699"/>
      <c r="F1029" s="1"/>
      <c r="G1029" s="1"/>
      <c r="H1029" s="110"/>
      <c r="I1029" s="110"/>
      <c r="J1029" s="424"/>
      <c r="K1029" s="1"/>
      <c r="L1029" s="1"/>
      <c r="M1029" s="1"/>
      <c r="N1029" s="1"/>
      <c r="O1029" s="1"/>
      <c r="P1029" s="1"/>
      <c r="Q1029" s="1"/>
      <c r="R1029" s="1"/>
      <c r="S1029" s="1"/>
      <c r="T1029" s="1"/>
      <c r="U1029" s="1"/>
      <c r="V1029" s="1"/>
      <c r="W1029" s="1"/>
      <c r="X1029" s="1"/>
      <c r="Y1029" s="1"/>
      <c r="Z1029" s="1"/>
    </row>
    <row r="1030" spans="1:26">
      <c r="A1030" s="1"/>
      <c r="B1030" s="1"/>
      <c r="C1030" s="1"/>
      <c r="D1030" s="429"/>
      <c r="E1030" s="699"/>
      <c r="F1030" s="1"/>
      <c r="G1030" s="1"/>
      <c r="H1030" s="110"/>
      <c r="I1030" s="110"/>
      <c r="J1030" s="424"/>
      <c r="K1030" s="1"/>
      <c r="L1030" s="1"/>
      <c r="M1030" s="1"/>
      <c r="N1030" s="1"/>
      <c r="O1030" s="1"/>
      <c r="P1030" s="1"/>
      <c r="Q1030" s="1"/>
      <c r="R1030" s="1"/>
      <c r="S1030" s="1"/>
      <c r="T1030" s="1"/>
      <c r="U1030" s="1"/>
      <c r="V1030" s="1"/>
      <c r="W1030" s="1"/>
      <c r="X1030" s="1"/>
      <c r="Y1030" s="1"/>
      <c r="Z1030" s="1"/>
    </row>
    <row r="1031" spans="1:26">
      <c r="A1031" s="1"/>
      <c r="B1031" s="1"/>
      <c r="C1031" s="1"/>
      <c r="D1031" s="429"/>
      <c r="E1031" s="699"/>
      <c r="F1031" s="1"/>
      <c r="G1031" s="1"/>
      <c r="H1031" s="110"/>
      <c r="I1031" s="110"/>
      <c r="J1031" s="424"/>
      <c r="K1031" s="1"/>
      <c r="L1031" s="1"/>
      <c r="M1031" s="1"/>
      <c r="N1031" s="1"/>
      <c r="O1031" s="1"/>
      <c r="P1031" s="1"/>
      <c r="Q1031" s="1"/>
      <c r="R1031" s="1"/>
      <c r="S1031" s="1"/>
      <c r="T1031" s="1"/>
      <c r="U1031" s="1"/>
      <c r="V1031" s="1"/>
      <c r="W1031" s="1"/>
      <c r="X1031" s="1"/>
      <c r="Y1031" s="1"/>
      <c r="Z1031" s="1"/>
    </row>
    <row r="1032" spans="1:26">
      <c r="A1032" s="1"/>
      <c r="B1032" s="1"/>
      <c r="C1032" s="1"/>
      <c r="D1032" s="429"/>
      <c r="E1032" s="699"/>
      <c r="F1032" s="1"/>
      <c r="G1032" s="1"/>
      <c r="H1032" s="110"/>
      <c r="I1032" s="110"/>
      <c r="J1032" s="424"/>
      <c r="K1032" s="1"/>
      <c r="L1032" s="1"/>
      <c r="M1032" s="1"/>
      <c r="N1032" s="1"/>
      <c r="O1032" s="1"/>
      <c r="P1032" s="1"/>
      <c r="Q1032" s="1"/>
      <c r="R1032" s="1"/>
      <c r="S1032" s="1"/>
      <c r="T1032" s="1"/>
      <c r="U1032" s="1"/>
      <c r="V1032" s="1"/>
      <c r="W1032" s="1"/>
      <c r="X1032" s="1"/>
      <c r="Y1032" s="1"/>
      <c r="Z1032" s="1"/>
    </row>
    <row r="1033" spans="1:26">
      <c r="A1033" s="1"/>
      <c r="B1033" s="1"/>
      <c r="C1033" s="1"/>
      <c r="D1033" s="429"/>
      <c r="E1033" s="699"/>
      <c r="F1033" s="1"/>
      <c r="G1033" s="1"/>
      <c r="H1033" s="110"/>
      <c r="I1033" s="110"/>
      <c r="J1033" s="424"/>
      <c r="K1033" s="1"/>
      <c r="L1033" s="1"/>
      <c r="M1033" s="1"/>
      <c r="N1033" s="1"/>
      <c r="O1033" s="1"/>
      <c r="P1033" s="1"/>
      <c r="Q1033" s="1"/>
      <c r="R1033" s="1"/>
      <c r="S1033" s="1"/>
      <c r="T1033" s="1"/>
      <c r="U1033" s="1"/>
      <c r="V1033" s="1"/>
      <c r="W1033" s="1"/>
      <c r="X1033" s="1"/>
      <c r="Y1033" s="1"/>
      <c r="Z1033" s="1"/>
    </row>
    <row r="1034" spans="1:26">
      <c r="A1034" s="1"/>
      <c r="B1034" s="1"/>
      <c r="C1034" s="1"/>
      <c r="D1034" s="429"/>
      <c r="E1034" s="699"/>
      <c r="F1034" s="1"/>
      <c r="G1034" s="1"/>
      <c r="H1034" s="110"/>
      <c r="I1034" s="110"/>
      <c r="J1034" s="424"/>
      <c r="K1034" s="1"/>
      <c r="L1034" s="1"/>
      <c r="M1034" s="1"/>
      <c r="N1034" s="1"/>
      <c r="O1034" s="1"/>
      <c r="P1034" s="1"/>
      <c r="Q1034" s="1"/>
      <c r="R1034" s="1"/>
      <c r="S1034" s="1"/>
      <c r="T1034" s="1"/>
      <c r="U1034" s="1"/>
      <c r="V1034" s="1"/>
      <c r="W1034" s="1"/>
      <c r="X1034" s="1"/>
      <c r="Y1034" s="1"/>
      <c r="Z1034" s="1"/>
    </row>
    <row r="1035" spans="1:26">
      <c r="A1035" s="1"/>
      <c r="B1035" s="1"/>
      <c r="C1035" s="1"/>
      <c r="D1035" s="429"/>
      <c r="E1035" s="699"/>
      <c r="F1035" s="1"/>
      <c r="G1035" s="1"/>
      <c r="H1035" s="110"/>
      <c r="I1035" s="110"/>
      <c r="J1035" s="424"/>
      <c r="K1035" s="1"/>
      <c r="L1035" s="1"/>
      <c r="M1035" s="1"/>
      <c r="N1035" s="1"/>
      <c r="O1035" s="1"/>
      <c r="P1035" s="1"/>
      <c r="Q1035" s="1"/>
      <c r="R1035" s="1"/>
      <c r="S1035" s="1"/>
      <c r="T1035" s="1"/>
      <c r="U1035" s="1"/>
      <c r="V1035" s="1"/>
      <c r="W1035" s="1"/>
      <c r="X1035" s="1"/>
      <c r="Y1035" s="1"/>
      <c r="Z1035" s="1"/>
    </row>
    <row r="1036" spans="1:26">
      <c r="A1036" s="1"/>
      <c r="B1036" s="1"/>
      <c r="C1036" s="1"/>
      <c r="D1036" s="429"/>
      <c r="E1036" s="699"/>
      <c r="F1036" s="1"/>
      <c r="G1036" s="1"/>
      <c r="H1036" s="110"/>
      <c r="I1036" s="110"/>
      <c r="J1036" s="424"/>
      <c r="K1036" s="1"/>
      <c r="L1036" s="1"/>
      <c r="M1036" s="1"/>
      <c r="N1036" s="1"/>
      <c r="O1036" s="1"/>
      <c r="P1036" s="1"/>
      <c r="Q1036" s="1"/>
      <c r="R1036" s="1"/>
      <c r="S1036" s="1"/>
      <c r="T1036" s="1"/>
      <c r="U1036" s="1"/>
      <c r="V1036" s="1"/>
      <c r="W1036" s="1"/>
      <c r="X1036" s="1"/>
      <c r="Y1036" s="1"/>
      <c r="Z1036" s="1"/>
    </row>
    <row r="1037" spans="1:26">
      <c r="A1037" s="1"/>
      <c r="B1037" s="1"/>
      <c r="C1037" s="1"/>
      <c r="D1037" s="429"/>
      <c r="E1037" s="699"/>
      <c r="F1037" s="1"/>
      <c r="G1037" s="1"/>
      <c r="H1037" s="110"/>
      <c r="I1037" s="110"/>
      <c r="J1037" s="424"/>
      <c r="K1037" s="1"/>
      <c r="L1037" s="1"/>
      <c r="M1037" s="1"/>
      <c r="N1037" s="1"/>
      <c r="O1037" s="1"/>
      <c r="P1037" s="1"/>
      <c r="Q1037" s="1"/>
      <c r="R1037" s="1"/>
      <c r="S1037" s="1"/>
      <c r="T1037" s="1"/>
      <c r="U1037" s="1"/>
      <c r="V1037" s="1"/>
      <c r="W1037" s="1"/>
      <c r="X1037" s="1"/>
      <c r="Y1037" s="1"/>
      <c r="Z1037" s="1"/>
    </row>
  </sheetData>
  <sheetProtection sheet="1" objects="1" scenarios="1"/>
  <protectedRanges>
    <protectedRange sqref="G2" name="Range2"/>
    <protectedRange sqref="G2:G103 G116:G180 G198:G550 G578:G1048576 G552:G559" name="Range1"/>
    <protectedRange sqref="D483:D486" name="Range1_4"/>
    <protectedRange sqref="D482" name="Range4"/>
    <protectedRange sqref="G1" name="Range1_1"/>
    <protectedRange sqref="G182:G196" name="Range3"/>
    <protectedRange sqref="D182:D196" name="Range2_1"/>
  </protectedRanges>
  <autoFilter ref="A3:G608"/>
  <mergeCells count="87">
    <mergeCell ref="B598:G598"/>
    <mergeCell ref="B605:G605"/>
    <mergeCell ref="A610:C610"/>
    <mergeCell ref="B612:C612"/>
    <mergeCell ref="B464:G464"/>
    <mergeCell ref="B501:G501"/>
    <mergeCell ref="B514:G514"/>
    <mergeCell ref="B551:G551"/>
    <mergeCell ref="B556:G556"/>
    <mergeCell ref="B475:G475"/>
    <mergeCell ref="B492:G492"/>
    <mergeCell ref="B560:G560"/>
    <mergeCell ref="B567:G567"/>
    <mergeCell ref="B373:G373"/>
    <mergeCell ref="B364:G364"/>
    <mergeCell ref="B368:G368"/>
    <mergeCell ref="B429:G429"/>
    <mergeCell ref="B428:G428"/>
    <mergeCell ref="B378:G378"/>
    <mergeCell ref="B379:G379"/>
    <mergeCell ref="B397:G397"/>
    <mergeCell ref="B405:G405"/>
    <mergeCell ref="B391:G391"/>
    <mergeCell ref="B386:G386"/>
    <mergeCell ref="B417:G417"/>
    <mergeCell ref="B412:G412"/>
    <mergeCell ref="B225:G225"/>
    <mergeCell ref="B235:G235"/>
    <mergeCell ref="B246:G246"/>
    <mergeCell ref="B250:G250"/>
    <mergeCell ref="B337:G337"/>
    <mergeCell ref="B330:G330"/>
    <mergeCell ref="B278:G278"/>
    <mergeCell ref="B258:G258"/>
    <mergeCell ref="B261:G261"/>
    <mergeCell ref="B264:G264"/>
    <mergeCell ref="B353:G353"/>
    <mergeCell ref="B303:G303"/>
    <mergeCell ref="B254:G254"/>
    <mergeCell ref="B268:G268"/>
    <mergeCell ref="B287:G287"/>
    <mergeCell ref="B293:G293"/>
    <mergeCell ref="B300:G300"/>
    <mergeCell ref="B277:G277"/>
    <mergeCell ref="B274:G274"/>
    <mergeCell ref="B90:G90"/>
    <mergeCell ref="B96:G96"/>
    <mergeCell ref="B133:G133"/>
    <mergeCell ref="B199:G199"/>
    <mergeCell ref="B198:G198"/>
    <mergeCell ref="B116:G116"/>
    <mergeCell ref="B117:G117"/>
    <mergeCell ref="B141:G141"/>
    <mergeCell ref="B148:G148"/>
    <mergeCell ref="B157:G157"/>
    <mergeCell ref="B164:G164"/>
    <mergeCell ref="B104:G104"/>
    <mergeCell ref="B181:G181"/>
    <mergeCell ref="B85:G85"/>
    <mergeCell ref="B79:G79"/>
    <mergeCell ref="B43:G43"/>
    <mergeCell ref="B25:G25"/>
    <mergeCell ref="B31:G31"/>
    <mergeCell ref="B56:G56"/>
    <mergeCell ref="B64:G64"/>
    <mergeCell ref="B67:G67"/>
    <mergeCell ref="A2:F2"/>
    <mergeCell ref="B4:G4"/>
    <mergeCell ref="B5:G5"/>
    <mergeCell ref="B68:G68"/>
    <mergeCell ref="A1:F1"/>
    <mergeCell ref="B211:G211"/>
    <mergeCell ref="B438:G438"/>
    <mergeCell ref="B450:G450"/>
    <mergeCell ref="B456:G456"/>
    <mergeCell ref="B590:G590"/>
    <mergeCell ref="B578:G578"/>
    <mergeCell ref="B579:G579"/>
    <mergeCell ref="B493:G493"/>
    <mergeCell ref="B496:G496"/>
    <mergeCell ref="B541:G541"/>
    <mergeCell ref="B545:G545"/>
    <mergeCell ref="B321:G321"/>
    <mergeCell ref="B326:G326"/>
    <mergeCell ref="B306:G306"/>
    <mergeCell ref="B312:G312"/>
    <mergeCell ref="B284:G284"/>
  </mergeCells>
  <dataValidations count="4">
    <dataValidation type="list" allowBlank="1" showErrorMessage="1" sqref="D198:D475 D2:D103 D116:D180 D492:D550 D552:D559 D578:D1048576">
      <formula1>$A$633:$A$635</formula1>
    </dataValidation>
    <dataValidation type="list" allowBlank="1" showInputMessage="1" showErrorMessage="1" sqref="D476:D491 D182:D197 D105:D115 D568:D577 D561:D566">
      <formula1>$A$633:$A$635</formula1>
    </dataValidation>
    <dataValidation type="list" allowBlank="1" showInputMessage="1" showErrorMessage="1" sqref="D551">
      <formula1>$A$735:$A$737</formula1>
    </dataValidation>
    <dataValidation type="list" allowBlank="1" showInputMessage="1" showErrorMessage="1" sqref="D561:D566">
      <formula1>$A$676:$A$678</formula1>
    </dataValidation>
  </dataValidations>
  <pageMargins left="0.70866141732283505" right="0.70866141732283505" top="0.74803149606299202" bottom="0.74803149606299202" header="0" footer="0"/>
  <pageSetup paperSize="9" scale="60" orientation="landscape" r:id="rId1"/>
  <headerFooter>
    <oddHeader>&amp;LChecklist No. 11&amp;CLaboratory &amp;RVersion- NHSRC /3.0</oddHeader>
  </headerFooter>
</worksheet>
</file>

<file path=xl/worksheets/sheet10.xml><?xml version="1.0" encoding="utf-8"?>
<worksheet xmlns="http://schemas.openxmlformats.org/spreadsheetml/2006/main" xmlns:r="http://schemas.openxmlformats.org/officeDocument/2006/relationships">
  <sheetPr filterMode="1">
    <tabColor rgb="FFFF0000"/>
    <outlinePr summaryBelow="0" summaryRight="0"/>
  </sheetPr>
  <dimension ref="A1:Z986"/>
  <sheetViews>
    <sheetView topLeftCell="A3" zoomScale="80" zoomScaleNormal="80" workbookViewId="0">
      <selection activeCell="J20" sqref="J20"/>
    </sheetView>
  </sheetViews>
  <sheetFormatPr defaultColWidth="14.42578125" defaultRowHeight="15" customHeight="1"/>
  <cols>
    <col min="1" max="1" width="17.140625" customWidth="1"/>
    <col min="2" max="2" width="36.7109375" customWidth="1"/>
    <col min="3" max="3" width="27.42578125" customWidth="1"/>
    <col min="4" max="4" width="12.42578125" style="430" customWidth="1"/>
    <col min="5" max="5" width="11.42578125" customWidth="1"/>
    <col min="6" max="6" width="31.42578125" customWidth="1"/>
    <col min="7" max="7" width="23.28515625" bestFit="1" customWidth="1"/>
    <col min="8" max="8" width="12.7109375" style="111" customWidth="1"/>
    <col min="9" max="9" width="13.5703125" style="111" customWidth="1"/>
    <col min="10" max="11" width="25.5703125" style="427" customWidth="1"/>
    <col min="12" max="12" width="35.28515625" style="427" customWidth="1"/>
    <col min="13" max="26" width="9.140625" customWidth="1"/>
  </cols>
  <sheetData>
    <row r="1" spans="1:26" ht="33.75">
      <c r="A1" s="1076" t="s">
        <v>0</v>
      </c>
      <c r="B1" s="1077"/>
      <c r="C1" s="1077"/>
      <c r="D1" s="1077"/>
      <c r="E1" s="1077"/>
      <c r="F1" s="1078"/>
      <c r="G1" s="750" t="s">
        <v>5518</v>
      </c>
      <c r="H1" s="110"/>
      <c r="I1" s="110"/>
      <c r="J1" s="923"/>
      <c r="K1" s="924"/>
      <c r="L1" s="923"/>
      <c r="M1" s="1"/>
      <c r="N1" s="1"/>
      <c r="O1" s="1"/>
      <c r="P1" s="1"/>
      <c r="Q1" s="1"/>
      <c r="R1" s="1"/>
      <c r="S1" s="1"/>
      <c r="T1" s="1"/>
      <c r="U1" s="1"/>
      <c r="V1" s="1"/>
      <c r="W1" s="1"/>
      <c r="X1" s="1"/>
      <c r="Y1" s="1"/>
      <c r="Z1" s="1"/>
    </row>
    <row r="2" spans="1:26" ht="26.25">
      <c r="A2" s="1312" t="s">
        <v>5273</v>
      </c>
      <c r="B2" s="1313"/>
      <c r="C2" s="1313"/>
      <c r="D2" s="1313"/>
      <c r="E2" s="1313"/>
      <c r="F2" s="1313"/>
      <c r="G2" s="635">
        <v>9</v>
      </c>
      <c r="H2" s="110"/>
      <c r="I2" s="110"/>
      <c r="J2" s="925"/>
      <c r="K2" s="926"/>
      <c r="L2" s="925"/>
      <c r="M2" s="1"/>
      <c r="N2" s="1"/>
      <c r="O2" s="1"/>
      <c r="P2" s="1"/>
      <c r="Q2" s="1"/>
      <c r="R2" s="1"/>
      <c r="S2" s="1"/>
      <c r="T2" s="1"/>
      <c r="U2" s="1"/>
      <c r="V2" s="1"/>
      <c r="W2" s="1"/>
      <c r="X2" s="1"/>
      <c r="Y2" s="1"/>
      <c r="Z2" s="1"/>
    </row>
    <row r="3" spans="1:26" ht="45">
      <c r="A3" s="655" t="s">
        <v>3269</v>
      </c>
      <c r="B3" s="656" t="s">
        <v>2012</v>
      </c>
      <c r="C3" s="538" t="s">
        <v>6</v>
      </c>
      <c r="D3" s="538" t="s">
        <v>2766</v>
      </c>
      <c r="E3" s="657" t="s">
        <v>8</v>
      </c>
      <c r="F3" s="538" t="s">
        <v>9</v>
      </c>
      <c r="G3" s="538" t="s">
        <v>10</v>
      </c>
      <c r="H3" s="110"/>
      <c r="I3" s="110"/>
      <c r="J3" s="927"/>
      <c r="K3" s="928"/>
      <c r="L3" s="927"/>
      <c r="M3" s="1"/>
      <c r="N3" s="1"/>
      <c r="O3" s="1"/>
      <c r="P3" s="1"/>
      <c r="Q3" s="1"/>
      <c r="R3" s="1"/>
      <c r="S3" s="1"/>
      <c r="T3" s="1"/>
      <c r="U3" s="1"/>
      <c r="V3" s="1"/>
      <c r="W3" s="1"/>
      <c r="X3" s="1"/>
      <c r="Y3" s="1"/>
      <c r="Z3" s="1"/>
    </row>
    <row r="4" spans="1:26" ht="21">
      <c r="A4" s="584"/>
      <c r="B4" s="1308" t="s">
        <v>15</v>
      </c>
      <c r="C4" s="1049"/>
      <c r="D4" s="1049"/>
      <c r="E4" s="1049"/>
      <c r="F4" s="1049"/>
      <c r="G4" s="1049"/>
      <c r="H4" s="110">
        <f>H5+H25+H31</f>
        <v>0</v>
      </c>
      <c r="I4" s="110">
        <f>I5+I25+I31</f>
        <v>10</v>
      </c>
      <c r="J4" s="426"/>
      <c r="K4" s="426"/>
      <c r="L4" s="426"/>
      <c r="M4" s="1"/>
      <c r="N4" s="1"/>
      <c r="O4" s="1"/>
      <c r="P4" s="1"/>
      <c r="Q4" s="1"/>
      <c r="R4" s="1"/>
      <c r="S4" s="1"/>
      <c r="T4" s="1"/>
      <c r="U4" s="1"/>
      <c r="V4" s="1"/>
      <c r="W4" s="1"/>
      <c r="X4" s="1"/>
      <c r="Y4" s="1"/>
      <c r="Z4" s="1"/>
    </row>
    <row r="5" spans="1:26" ht="39.75" customHeight="1">
      <c r="A5" s="413" t="s">
        <v>16</v>
      </c>
      <c r="B5" s="1210" t="s">
        <v>18</v>
      </c>
      <c r="C5" s="1049"/>
      <c r="D5" s="1049"/>
      <c r="E5" s="1049"/>
      <c r="F5" s="1049"/>
      <c r="G5" s="1049"/>
      <c r="H5" s="110">
        <f>SUM(D19:D20)</f>
        <v>0</v>
      </c>
      <c r="I5" s="110">
        <f>COUNT(D19:D20)*2</f>
        <v>4</v>
      </c>
      <c r="J5" s="426"/>
      <c r="K5" s="426"/>
      <c r="L5" s="426"/>
      <c r="M5" s="1"/>
      <c r="N5" s="1"/>
      <c r="O5" s="1"/>
      <c r="P5" s="1"/>
      <c r="Q5" s="1"/>
      <c r="R5" s="1"/>
      <c r="S5" s="1"/>
      <c r="T5" s="1"/>
      <c r="U5" s="1"/>
      <c r="V5" s="1"/>
      <c r="W5" s="1"/>
      <c r="X5" s="1"/>
      <c r="Y5" s="1"/>
      <c r="Z5" s="1"/>
    </row>
    <row r="6" spans="1:26" ht="31.5" hidden="1">
      <c r="A6" s="623" t="s">
        <v>19</v>
      </c>
      <c r="B6" s="484" t="s">
        <v>21</v>
      </c>
      <c r="C6" s="441"/>
      <c r="D6" s="439"/>
      <c r="E6" s="440"/>
      <c r="F6" s="441"/>
      <c r="G6" s="441"/>
      <c r="H6" s="110"/>
      <c r="I6" s="110"/>
      <c r="J6" s="426"/>
      <c r="K6" s="426"/>
      <c r="L6" s="426"/>
      <c r="M6" s="1"/>
      <c r="N6" s="1"/>
      <c r="O6" s="1"/>
      <c r="P6" s="1"/>
      <c r="Q6" s="1"/>
      <c r="R6" s="1"/>
      <c r="S6" s="1"/>
      <c r="T6" s="1"/>
      <c r="U6" s="1"/>
      <c r="V6" s="1"/>
      <c r="W6" s="1"/>
      <c r="X6" s="1"/>
      <c r="Y6" s="1"/>
      <c r="Z6" s="1"/>
    </row>
    <row r="7" spans="1:26" ht="31.5" hidden="1">
      <c r="A7" s="623" t="s">
        <v>22</v>
      </c>
      <c r="B7" s="484" t="s">
        <v>23</v>
      </c>
      <c r="C7" s="441"/>
      <c r="D7" s="439"/>
      <c r="E7" s="440"/>
      <c r="F7" s="441"/>
      <c r="G7" s="441"/>
      <c r="H7" s="110"/>
      <c r="I7" s="110"/>
      <c r="J7" s="426"/>
      <c r="K7" s="426"/>
      <c r="L7" s="426"/>
      <c r="M7" s="1"/>
      <c r="N7" s="1"/>
      <c r="O7" s="1"/>
      <c r="P7" s="1"/>
      <c r="Q7" s="1"/>
      <c r="R7" s="1"/>
      <c r="S7" s="1"/>
      <c r="T7" s="1"/>
      <c r="U7" s="1"/>
      <c r="V7" s="1"/>
      <c r="W7" s="1"/>
      <c r="X7" s="1"/>
      <c r="Y7" s="1"/>
      <c r="Z7" s="1"/>
    </row>
    <row r="8" spans="1:26" ht="31.5" hidden="1">
      <c r="A8" s="623" t="s">
        <v>24</v>
      </c>
      <c r="B8" s="484" t="s">
        <v>25</v>
      </c>
      <c r="C8" s="441"/>
      <c r="D8" s="439"/>
      <c r="E8" s="440"/>
      <c r="F8" s="441"/>
      <c r="G8" s="441"/>
      <c r="H8" s="110"/>
      <c r="I8" s="110"/>
      <c r="J8" s="426"/>
      <c r="K8" s="426"/>
      <c r="L8" s="426"/>
      <c r="M8" s="1"/>
      <c r="N8" s="1"/>
      <c r="O8" s="1"/>
      <c r="P8" s="1"/>
      <c r="Q8" s="1"/>
      <c r="R8" s="1"/>
      <c r="S8" s="1"/>
      <c r="T8" s="1"/>
      <c r="U8" s="1"/>
      <c r="V8" s="1"/>
      <c r="W8" s="1"/>
      <c r="X8" s="1"/>
      <c r="Y8" s="1"/>
      <c r="Z8" s="1"/>
    </row>
    <row r="9" spans="1:26" ht="31.5" hidden="1">
      <c r="A9" s="623" t="s">
        <v>29</v>
      </c>
      <c r="B9" s="484" t="s">
        <v>30</v>
      </c>
      <c r="C9" s="441"/>
      <c r="D9" s="439"/>
      <c r="E9" s="440"/>
      <c r="F9" s="441"/>
      <c r="G9" s="441"/>
      <c r="H9" s="110"/>
      <c r="I9" s="110"/>
      <c r="J9" s="426"/>
      <c r="K9" s="426"/>
      <c r="L9" s="426"/>
      <c r="M9" s="1"/>
      <c r="N9" s="1"/>
      <c r="O9" s="1"/>
      <c r="P9" s="1"/>
      <c r="Q9" s="1"/>
      <c r="R9" s="1"/>
      <c r="S9" s="1"/>
      <c r="T9" s="1"/>
      <c r="U9" s="1"/>
      <c r="V9" s="1"/>
      <c r="W9" s="1"/>
      <c r="X9" s="1"/>
      <c r="Y9" s="1"/>
      <c r="Z9" s="1"/>
    </row>
    <row r="10" spans="1:26" ht="31.5" hidden="1">
      <c r="A10" s="623" t="s">
        <v>34</v>
      </c>
      <c r="B10" s="484" t="s">
        <v>35</v>
      </c>
      <c r="C10" s="441"/>
      <c r="D10" s="439"/>
      <c r="E10" s="440"/>
      <c r="F10" s="441"/>
      <c r="G10" s="441"/>
      <c r="H10" s="110"/>
      <c r="I10" s="110"/>
      <c r="J10" s="426"/>
      <c r="K10" s="426"/>
      <c r="L10" s="426"/>
      <c r="M10" s="1"/>
      <c r="N10" s="1"/>
      <c r="O10" s="1"/>
      <c r="P10" s="1"/>
      <c r="Q10" s="1"/>
      <c r="R10" s="1"/>
      <c r="S10" s="1"/>
      <c r="T10" s="1"/>
      <c r="U10" s="1"/>
      <c r="V10" s="1"/>
      <c r="W10" s="1"/>
      <c r="X10" s="1"/>
      <c r="Y10" s="1"/>
      <c r="Z10" s="1"/>
    </row>
    <row r="11" spans="1:26" ht="15.75" hidden="1">
      <c r="A11" s="623" t="s">
        <v>36</v>
      </c>
      <c r="B11" s="484" t="s">
        <v>39</v>
      </c>
      <c r="C11" s="441"/>
      <c r="D11" s="439"/>
      <c r="E11" s="440"/>
      <c r="F11" s="441"/>
      <c r="G11" s="441"/>
      <c r="H11" s="110"/>
      <c r="I11" s="110"/>
      <c r="J11" s="426"/>
      <c r="K11" s="426"/>
      <c r="L11" s="426"/>
      <c r="M11" s="1"/>
      <c r="N11" s="1"/>
      <c r="O11" s="1"/>
      <c r="P11" s="1"/>
      <c r="Q11" s="1"/>
      <c r="R11" s="1"/>
      <c r="S11" s="1"/>
      <c r="T11" s="1"/>
      <c r="U11" s="1"/>
      <c r="V11" s="1"/>
      <c r="W11" s="1"/>
      <c r="X11" s="1"/>
      <c r="Y11" s="1"/>
      <c r="Z11" s="1"/>
    </row>
    <row r="12" spans="1:26" ht="31.5" hidden="1">
      <c r="A12" s="623" t="s">
        <v>54</v>
      </c>
      <c r="B12" s="484" t="s">
        <v>45</v>
      </c>
      <c r="C12" s="441"/>
      <c r="D12" s="439"/>
      <c r="E12" s="440"/>
      <c r="F12" s="441"/>
      <c r="G12" s="441"/>
      <c r="H12" s="110"/>
      <c r="I12" s="110"/>
      <c r="J12" s="426"/>
      <c r="K12" s="426"/>
      <c r="L12" s="426"/>
      <c r="M12" s="1"/>
      <c r="N12" s="1"/>
      <c r="O12" s="1"/>
      <c r="P12" s="1"/>
      <c r="Q12" s="1"/>
      <c r="R12" s="1"/>
      <c r="S12" s="1"/>
      <c r="T12" s="1"/>
      <c r="U12" s="1"/>
      <c r="V12" s="1"/>
      <c r="W12" s="1"/>
      <c r="X12" s="1"/>
      <c r="Y12" s="1"/>
      <c r="Z12" s="1"/>
    </row>
    <row r="13" spans="1:26" ht="31.5" hidden="1">
      <c r="A13" s="623" t="s">
        <v>46</v>
      </c>
      <c r="B13" s="484" t="s">
        <v>47</v>
      </c>
      <c r="C13" s="441"/>
      <c r="D13" s="439"/>
      <c r="E13" s="440"/>
      <c r="F13" s="441"/>
      <c r="G13" s="441"/>
      <c r="H13" s="110"/>
      <c r="I13" s="110"/>
      <c r="J13" s="426"/>
      <c r="K13" s="426"/>
      <c r="L13" s="426"/>
      <c r="M13" s="1"/>
      <c r="N13" s="1"/>
      <c r="O13" s="1"/>
      <c r="P13" s="1"/>
      <c r="Q13" s="1"/>
      <c r="R13" s="1"/>
      <c r="S13" s="1"/>
      <c r="T13" s="1"/>
      <c r="U13" s="1"/>
      <c r="V13" s="1"/>
      <c r="W13" s="1"/>
      <c r="X13" s="1"/>
      <c r="Y13" s="1"/>
      <c r="Z13" s="1"/>
    </row>
    <row r="14" spans="1:26" ht="31.5" hidden="1">
      <c r="A14" s="623" t="s">
        <v>59</v>
      </c>
      <c r="B14" s="484" t="s">
        <v>49</v>
      </c>
      <c r="C14" s="441"/>
      <c r="D14" s="439"/>
      <c r="E14" s="440"/>
      <c r="F14" s="441"/>
      <c r="G14" s="441"/>
      <c r="H14" s="110"/>
      <c r="I14" s="110"/>
      <c r="J14" s="426"/>
      <c r="K14" s="426"/>
      <c r="L14" s="426"/>
      <c r="M14" s="1"/>
      <c r="N14" s="1"/>
      <c r="O14" s="1"/>
      <c r="P14" s="1"/>
      <c r="Q14" s="1"/>
      <c r="R14" s="1"/>
      <c r="S14" s="1"/>
      <c r="T14" s="1"/>
      <c r="U14" s="1"/>
      <c r="V14" s="1"/>
      <c r="W14" s="1"/>
      <c r="X14" s="1"/>
      <c r="Y14" s="1"/>
      <c r="Z14" s="1"/>
    </row>
    <row r="15" spans="1:26" ht="31.5" hidden="1">
      <c r="A15" s="623" t="s">
        <v>50</v>
      </c>
      <c r="B15" s="484" t="s">
        <v>51</v>
      </c>
      <c r="C15" s="441"/>
      <c r="D15" s="439"/>
      <c r="E15" s="440"/>
      <c r="F15" s="441"/>
      <c r="G15" s="441"/>
      <c r="H15" s="110"/>
      <c r="I15" s="110"/>
      <c r="J15" s="426"/>
      <c r="K15" s="426"/>
      <c r="L15" s="426"/>
      <c r="M15" s="1"/>
      <c r="N15" s="1"/>
      <c r="O15" s="1"/>
      <c r="P15" s="1"/>
      <c r="Q15" s="1"/>
      <c r="R15" s="1"/>
      <c r="S15" s="1"/>
      <c r="T15" s="1"/>
      <c r="U15" s="1"/>
      <c r="V15" s="1"/>
      <c r="W15" s="1"/>
      <c r="X15" s="1"/>
      <c r="Y15" s="1"/>
      <c r="Z15" s="1"/>
    </row>
    <row r="16" spans="1:26" ht="15.75" hidden="1">
      <c r="A16" s="623" t="s">
        <v>52</v>
      </c>
      <c r="B16" s="484" t="s">
        <v>53</v>
      </c>
      <c r="C16" s="441"/>
      <c r="D16" s="439"/>
      <c r="E16" s="440"/>
      <c r="F16" s="441"/>
      <c r="G16" s="441"/>
      <c r="H16" s="110"/>
      <c r="I16" s="110"/>
      <c r="J16" s="426"/>
      <c r="K16" s="426"/>
      <c r="L16" s="426"/>
      <c r="M16" s="1"/>
      <c r="N16" s="1"/>
      <c r="O16" s="1"/>
      <c r="P16" s="1"/>
      <c r="Q16" s="1"/>
      <c r="R16" s="1"/>
      <c r="S16" s="1"/>
      <c r="T16" s="1"/>
      <c r="U16" s="1"/>
      <c r="V16" s="1"/>
      <c r="W16" s="1"/>
      <c r="X16" s="1"/>
      <c r="Y16" s="1"/>
      <c r="Z16" s="1"/>
    </row>
    <row r="17" spans="1:26" ht="31.5" hidden="1">
      <c r="A17" s="623" t="s">
        <v>55</v>
      </c>
      <c r="B17" s="484" t="s">
        <v>56</v>
      </c>
      <c r="C17" s="441"/>
      <c r="D17" s="439"/>
      <c r="E17" s="440"/>
      <c r="F17" s="441"/>
      <c r="G17" s="441"/>
      <c r="H17" s="110"/>
      <c r="I17" s="110"/>
      <c r="J17" s="426"/>
      <c r="K17" s="426"/>
      <c r="L17" s="426"/>
      <c r="M17" s="1"/>
      <c r="N17" s="1"/>
      <c r="O17" s="1"/>
      <c r="P17" s="1"/>
      <c r="Q17" s="1"/>
      <c r="R17" s="1"/>
      <c r="S17" s="1"/>
      <c r="T17" s="1"/>
      <c r="U17" s="1"/>
      <c r="V17" s="1"/>
      <c r="W17" s="1"/>
      <c r="X17" s="1"/>
      <c r="Y17" s="1"/>
      <c r="Z17" s="1"/>
    </row>
    <row r="18" spans="1:26" ht="31.5" hidden="1">
      <c r="A18" s="623" t="s">
        <v>64</v>
      </c>
      <c r="B18" s="484" t="s">
        <v>58</v>
      </c>
      <c r="C18" s="441"/>
      <c r="D18" s="439"/>
      <c r="E18" s="440"/>
      <c r="F18" s="441"/>
      <c r="G18" s="441"/>
      <c r="H18" s="110"/>
      <c r="I18" s="110"/>
      <c r="J18" s="426"/>
      <c r="K18" s="426"/>
      <c r="L18" s="426"/>
      <c r="M18" s="1"/>
      <c r="N18" s="1"/>
      <c r="O18" s="1"/>
      <c r="P18" s="1"/>
      <c r="Q18" s="1"/>
      <c r="R18" s="1"/>
      <c r="S18" s="1"/>
      <c r="T18" s="1"/>
      <c r="U18" s="1"/>
      <c r="V18" s="1"/>
      <c r="W18" s="1"/>
      <c r="X18" s="1"/>
      <c r="Y18" s="1"/>
      <c r="Z18" s="1"/>
    </row>
    <row r="19" spans="1:26" ht="45">
      <c r="A19" s="413" t="s">
        <v>70</v>
      </c>
      <c r="B19" s="484" t="s">
        <v>61</v>
      </c>
      <c r="C19" s="444" t="s">
        <v>5274</v>
      </c>
      <c r="D19" s="446">
        <v>0</v>
      </c>
      <c r="E19" s="440" t="s">
        <v>137</v>
      </c>
      <c r="F19" s="441"/>
      <c r="G19" s="441"/>
      <c r="H19" s="110"/>
      <c r="I19" s="110"/>
      <c r="J19" s="426"/>
      <c r="K19" s="426"/>
      <c r="L19" s="426"/>
      <c r="M19" s="1"/>
      <c r="N19" s="1"/>
      <c r="O19" s="1"/>
      <c r="P19" s="1"/>
      <c r="Q19" s="1"/>
      <c r="R19" s="1"/>
      <c r="S19" s="1"/>
      <c r="T19" s="1"/>
      <c r="U19" s="1"/>
      <c r="V19" s="1"/>
      <c r="W19" s="1"/>
      <c r="X19" s="1"/>
      <c r="Y19" s="1"/>
      <c r="Z19" s="1"/>
    </row>
    <row r="20" spans="1:26" ht="45">
      <c r="A20" s="413"/>
      <c r="B20" s="484"/>
      <c r="C20" s="342" t="s">
        <v>3270</v>
      </c>
      <c r="D20" s="446">
        <v>0</v>
      </c>
      <c r="E20" s="440" t="s">
        <v>137</v>
      </c>
      <c r="F20" s="441"/>
      <c r="G20" s="441"/>
      <c r="H20" s="110"/>
      <c r="I20" s="110"/>
      <c r="J20" s="426"/>
      <c r="K20" s="426"/>
      <c r="L20" s="426"/>
      <c r="M20" s="1"/>
      <c r="N20" s="1"/>
      <c r="O20" s="1"/>
      <c r="P20" s="1"/>
      <c r="Q20" s="1"/>
      <c r="R20" s="1"/>
      <c r="S20" s="1"/>
      <c r="T20" s="1"/>
      <c r="U20" s="1"/>
      <c r="V20" s="1"/>
      <c r="W20" s="1"/>
      <c r="X20" s="1"/>
      <c r="Y20" s="1"/>
      <c r="Z20" s="1"/>
    </row>
    <row r="21" spans="1:26" ht="30" hidden="1" customHeight="1">
      <c r="A21" s="623" t="s">
        <v>65</v>
      </c>
      <c r="B21" s="484" t="s">
        <v>67</v>
      </c>
      <c r="C21" s="441"/>
      <c r="D21" s="439"/>
      <c r="E21" s="440"/>
      <c r="F21" s="441"/>
      <c r="G21" s="441"/>
      <c r="H21" s="110"/>
      <c r="I21" s="110"/>
      <c r="J21" s="426"/>
      <c r="K21" s="426"/>
      <c r="L21" s="426"/>
      <c r="M21" s="1"/>
      <c r="N21" s="1"/>
      <c r="O21" s="1"/>
      <c r="P21" s="1"/>
      <c r="Q21" s="1"/>
      <c r="R21" s="1"/>
      <c r="S21" s="1"/>
      <c r="T21" s="1"/>
      <c r="U21" s="1"/>
      <c r="V21" s="1"/>
      <c r="W21" s="1"/>
      <c r="X21" s="1"/>
      <c r="Y21" s="1"/>
      <c r="Z21" s="1"/>
    </row>
    <row r="22" spans="1:26" ht="31.5" hidden="1">
      <c r="A22" s="623" t="s">
        <v>81</v>
      </c>
      <c r="B22" s="484" t="s">
        <v>71</v>
      </c>
      <c r="C22" s="441"/>
      <c r="D22" s="439"/>
      <c r="E22" s="440"/>
      <c r="F22" s="441"/>
      <c r="G22" s="441"/>
      <c r="H22" s="110"/>
      <c r="I22" s="110"/>
      <c r="J22" s="426"/>
      <c r="K22" s="426"/>
      <c r="L22" s="426"/>
      <c r="M22" s="1"/>
      <c r="N22" s="1"/>
      <c r="O22" s="1"/>
      <c r="P22" s="1"/>
      <c r="Q22" s="1"/>
      <c r="R22" s="1"/>
      <c r="S22" s="1"/>
      <c r="T22" s="1"/>
      <c r="U22" s="1"/>
      <c r="V22" s="1"/>
      <c r="W22" s="1"/>
      <c r="X22" s="1"/>
      <c r="Y22" s="1"/>
      <c r="Z22" s="1"/>
    </row>
    <row r="23" spans="1:26" ht="31.5" hidden="1">
      <c r="A23" s="623" t="s">
        <v>75</v>
      </c>
      <c r="B23" s="484" t="s">
        <v>76</v>
      </c>
      <c r="C23" s="441"/>
      <c r="D23" s="439"/>
      <c r="E23" s="440"/>
      <c r="F23" s="441"/>
      <c r="G23" s="441"/>
      <c r="H23" s="110"/>
      <c r="I23" s="110"/>
      <c r="J23" s="426"/>
      <c r="K23" s="426"/>
      <c r="L23" s="426"/>
      <c r="M23" s="1"/>
      <c r="N23" s="1"/>
      <c r="O23" s="1"/>
      <c r="P23" s="1"/>
      <c r="Q23" s="1"/>
      <c r="R23" s="1"/>
      <c r="S23" s="1"/>
      <c r="T23" s="1"/>
      <c r="U23" s="1"/>
      <c r="V23" s="1"/>
      <c r="W23" s="1"/>
      <c r="X23" s="1"/>
      <c r="Y23" s="1"/>
      <c r="Z23" s="1"/>
    </row>
    <row r="24" spans="1:26" ht="31.5" hidden="1">
      <c r="A24" s="623" t="s">
        <v>77</v>
      </c>
      <c r="B24" s="484" t="s">
        <v>78</v>
      </c>
      <c r="C24" s="441"/>
      <c r="D24" s="439"/>
      <c r="E24" s="440"/>
      <c r="F24" s="441"/>
      <c r="G24" s="441"/>
      <c r="H24" s="110"/>
      <c r="I24" s="110"/>
      <c r="J24" s="426"/>
      <c r="K24" s="426"/>
      <c r="L24" s="426"/>
      <c r="M24" s="1"/>
      <c r="N24" s="1"/>
      <c r="O24" s="1"/>
      <c r="P24" s="1"/>
      <c r="Q24" s="1"/>
      <c r="R24" s="1"/>
      <c r="S24" s="1"/>
      <c r="T24" s="1"/>
      <c r="U24" s="1"/>
      <c r="V24" s="1"/>
      <c r="W24" s="1"/>
      <c r="X24" s="1"/>
      <c r="Y24" s="1"/>
      <c r="Z24" s="1"/>
    </row>
    <row r="25" spans="1:26" ht="39.75" customHeight="1">
      <c r="A25" s="413" t="s">
        <v>79</v>
      </c>
      <c r="B25" s="1210" t="s">
        <v>80</v>
      </c>
      <c r="C25" s="1049"/>
      <c r="D25" s="1049"/>
      <c r="E25" s="1049"/>
      <c r="F25" s="1049"/>
      <c r="G25" s="1049"/>
      <c r="H25" s="110">
        <f>SUM(D27)</f>
        <v>0</v>
      </c>
      <c r="I25" s="110">
        <f>COUNT(D27)*2</f>
        <v>2</v>
      </c>
      <c r="J25" s="426"/>
      <c r="K25" s="426"/>
      <c r="L25" s="426"/>
      <c r="M25" s="1"/>
      <c r="N25" s="1"/>
      <c r="O25" s="1"/>
      <c r="P25" s="1"/>
      <c r="Q25" s="1"/>
      <c r="R25" s="1"/>
      <c r="S25" s="1"/>
      <c r="T25" s="1"/>
      <c r="U25" s="1"/>
      <c r="V25" s="1"/>
      <c r="W25" s="1"/>
      <c r="X25" s="1"/>
      <c r="Y25" s="1"/>
      <c r="Z25" s="1"/>
    </row>
    <row r="26" spans="1:26" ht="31.5" hidden="1">
      <c r="A26" s="623" t="s">
        <v>82</v>
      </c>
      <c r="B26" s="437" t="s">
        <v>83</v>
      </c>
      <c r="C26" s="441"/>
      <c r="D26" s="439"/>
      <c r="E26" s="440"/>
      <c r="F26" s="441"/>
      <c r="G26" s="441"/>
      <c r="H26" s="110"/>
      <c r="I26" s="110"/>
      <c r="J26" s="426"/>
      <c r="K26" s="426"/>
      <c r="L26" s="426"/>
      <c r="M26" s="1"/>
      <c r="N26" s="1"/>
      <c r="O26" s="1"/>
      <c r="P26" s="1"/>
      <c r="Q26" s="1"/>
      <c r="R26" s="1"/>
      <c r="S26" s="1"/>
      <c r="T26" s="1"/>
      <c r="U26" s="1"/>
      <c r="V26" s="1"/>
      <c r="W26" s="1"/>
      <c r="X26" s="1"/>
      <c r="Y26" s="1"/>
      <c r="Z26" s="1"/>
    </row>
    <row r="27" spans="1:26" ht="60">
      <c r="A27" s="413" t="s">
        <v>84</v>
      </c>
      <c r="B27" s="437" t="s">
        <v>85</v>
      </c>
      <c r="C27" s="308" t="s">
        <v>3271</v>
      </c>
      <c r="D27" s="446">
        <v>0</v>
      </c>
      <c r="E27" s="440" t="s">
        <v>87</v>
      </c>
      <c r="F27" s="361" t="s">
        <v>5326</v>
      </c>
      <c r="G27" s="441"/>
      <c r="H27" s="110"/>
      <c r="I27" s="110"/>
      <c r="J27" s="426"/>
      <c r="K27" s="426"/>
      <c r="L27" s="426"/>
      <c r="M27" s="1"/>
      <c r="N27" s="1"/>
      <c r="O27" s="1"/>
      <c r="P27" s="1"/>
      <c r="Q27" s="1"/>
      <c r="R27" s="1"/>
      <c r="S27" s="1"/>
      <c r="T27" s="1"/>
      <c r="U27" s="1"/>
      <c r="V27" s="1"/>
      <c r="W27" s="1"/>
      <c r="X27" s="1"/>
      <c r="Y27" s="1"/>
      <c r="Z27" s="1"/>
    </row>
    <row r="28" spans="1:26" ht="31.5" hidden="1">
      <c r="A28" s="623" t="s">
        <v>90</v>
      </c>
      <c r="B28" s="437" t="s">
        <v>91</v>
      </c>
      <c r="C28" s="441"/>
      <c r="D28" s="439"/>
      <c r="E28" s="440"/>
      <c r="F28" s="441"/>
      <c r="G28" s="441"/>
      <c r="H28" s="110"/>
      <c r="I28" s="110"/>
      <c r="J28" s="426"/>
      <c r="K28" s="426"/>
      <c r="L28" s="426"/>
      <c r="M28" s="1"/>
      <c r="N28" s="1"/>
      <c r="O28" s="1"/>
      <c r="P28" s="1"/>
      <c r="Q28" s="1"/>
      <c r="R28" s="1"/>
      <c r="S28" s="1"/>
      <c r="T28" s="1"/>
      <c r="U28" s="1"/>
      <c r="V28" s="1"/>
      <c r="W28" s="1"/>
      <c r="X28" s="1"/>
      <c r="Y28" s="1"/>
      <c r="Z28" s="1"/>
    </row>
    <row r="29" spans="1:26" ht="31.5" hidden="1">
      <c r="A29" s="623" t="s">
        <v>96</v>
      </c>
      <c r="B29" s="437" t="s">
        <v>97</v>
      </c>
      <c r="C29" s="441"/>
      <c r="D29" s="439"/>
      <c r="E29" s="440"/>
      <c r="F29" s="441"/>
      <c r="G29" s="441"/>
      <c r="H29" s="110"/>
      <c r="I29" s="110"/>
      <c r="J29" s="426"/>
      <c r="K29" s="426"/>
      <c r="L29" s="426"/>
      <c r="M29" s="1"/>
      <c r="N29" s="1"/>
      <c r="O29" s="1"/>
      <c r="P29" s="1"/>
      <c r="Q29" s="1"/>
      <c r="R29" s="1"/>
      <c r="S29" s="1"/>
      <c r="T29" s="1"/>
      <c r="U29" s="1"/>
      <c r="V29" s="1"/>
      <c r="W29" s="1"/>
      <c r="X29" s="1"/>
      <c r="Y29" s="1"/>
      <c r="Z29" s="1"/>
    </row>
    <row r="30" spans="1:26" ht="31.5" hidden="1">
      <c r="A30" s="623" t="s">
        <v>98</v>
      </c>
      <c r="B30" s="437" t="s">
        <v>99</v>
      </c>
      <c r="C30" s="441"/>
      <c r="D30" s="439"/>
      <c r="E30" s="440"/>
      <c r="F30" s="441"/>
      <c r="G30" s="441"/>
      <c r="H30" s="110"/>
      <c r="I30" s="110"/>
      <c r="J30" s="426"/>
      <c r="K30" s="426"/>
      <c r="L30" s="426"/>
      <c r="M30" s="1"/>
      <c r="N30" s="1"/>
      <c r="O30" s="1"/>
      <c r="P30" s="1"/>
      <c r="Q30" s="1"/>
      <c r="R30" s="1"/>
      <c r="S30" s="1"/>
      <c r="T30" s="1"/>
      <c r="U30" s="1"/>
      <c r="V30" s="1"/>
      <c r="W30" s="1"/>
      <c r="X30" s="1"/>
      <c r="Y30" s="1"/>
      <c r="Z30" s="1"/>
    </row>
    <row r="31" spans="1:26" ht="39.75" customHeight="1">
      <c r="A31" s="413" t="s">
        <v>101</v>
      </c>
      <c r="B31" s="1210" t="s">
        <v>102</v>
      </c>
      <c r="C31" s="1049"/>
      <c r="D31" s="1049"/>
      <c r="E31" s="1049"/>
      <c r="F31" s="1049"/>
      <c r="G31" s="1049"/>
      <c r="H31" s="110">
        <f>SUM(D32:D33)</f>
        <v>0</v>
      </c>
      <c r="I31" s="110">
        <f>COUNT(D32:D33)*2</f>
        <v>4</v>
      </c>
      <c r="J31" s="426"/>
      <c r="K31" s="426"/>
      <c r="L31" s="426"/>
      <c r="M31" s="1"/>
      <c r="N31" s="1"/>
      <c r="O31" s="1"/>
      <c r="P31" s="1"/>
      <c r="Q31" s="1"/>
      <c r="R31" s="1"/>
      <c r="S31" s="1"/>
      <c r="T31" s="1"/>
      <c r="U31" s="1"/>
      <c r="V31" s="1"/>
      <c r="W31" s="1"/>
      <c r="X31" s="1"/>
      <c r="Y31" s="1"/>
      <c r="Z31" s="1"/>
    </row>
    <row r="32" spans="1:26" ht="60">
      <c r="A32" s="413" t="s">
        <v>104</v>
      </c>
      <c r="B32" s="437" t="s">
        <v>105</v>
      </c>
      <c r="C32" s="444" t="s">
        <v>5275</v>
      </c>
      <c r="D32" s="541">
        <v>0</v>
      </c>
      <c r="E32" s="454" t="s">
        <v>87</v>
      </c>
      <c r="F32" s="444" t="s">
        <v>5276</v>
      </c>
      <c r="G32" s="441"/>
      <c r="H32" s="110"/>
      <c r="I32" s="110"/>
      <c r="J32" s="426"/>
      <c r="K32" s="426"/>
      <c r="L32" s="426"/>
      <c r="M32" s="1"/>
      <c r="N32" s="1"/>
      <c r="O32" s="1"/>
      <c r="P32" s="1"/>
      <c r="Q32" s="1"/>
      <c r="R32" s="1"/>
      <c r="S32" s="1"/>
      <c r="T32" s="1"/>
      <c r="U32" s="1"/>
      <c r="V32" s="1"/>
      <c r="W32" s="1"/>
      <c r="X32" s="1"/>
      <c r="Y32" s="1"/>
      <c r="Z32" s="1"/>
    </row>
    <row r="33" spans="1:26" ht="30">
      <c r="A33" s="413"/>
      <c r="B33" s="437"/>
      <c r="C33" s="342" t="s">
        <v>3272</v>
      </c>
      <c r="D33" s="541">
        <v>0</v>
      </c>
      <c r="E33" s="454" t="s">
        <v>87</v>
      </c>
      <c r="F33" s="444" t="s">
        <v>3273</v>
      </c>
      <c r="G33" s="441"/>
      <c r="H33" s="110"/>
      <c r="I33" s="110"/>
      <c r="J33" s="426"/>
      <c r="K33" s="426"/>
      <c r="L33" s="426"/>
      <c r="M33" s="1"/>
      <c r="N33" s="1"/>
      <c r="O33" s="1"/>
      <c r="P33" s="1"/>
      <c r="Q33" s="1"/>
      <c r="R33" s="1"/>
      <c r="S33" s="1"/>
      <c r="T33" s="1"/>
      <c r="U33" s="1"/>
      <c r="V33" s="1"/>
      <c r="W33" s="1"/>
      <c r="X33" s="1"/>
      <c r="Y33" s="1"/>
      <c r="Z33" s="1"/>
    </row>
    <row r="34" spans="1:26" ht="31.5" hidden="1">
      <c r="A34" s="623" t="s">
        <v>106</v>
      </c>
      <c r="B34" s="437" t="s">
        <v>107</v>
      </c>
      <c r="C34" s="441"/>
      <c r="D34" s="543"/>
      <c r="E34" s="454"/>
      <c r="F34" s="565"/>
      <c r="G34" s="441"/>
      <c r="H34" s="110"/>
      <c r="I34" s="110"/>
      <c r="J34" s="426"/>
      <c r="K34" s="426"/>
      <c r="L34" s="426"/>
      <c r="M34" s="1"/>
      <c r="N34" s="1"/>
      <c r="O34" s="1"/>
      <c r="P34" s="1"/>
      <c r="Q34" s="1"/>
      <c r="R34" s="1"/>
      <c r="S34" s="1"/>
      <c r="T34" s="1"/>
      <c r="U34" s="1"/>
      <c r="V34" s="1"/>
      <c r="W34" s="1"/>
      <c r="X34" s="1"/>
      <c r="Y34" s="1"/>
      <c r="Z34" s="1"/>
    </row>
    <row r="35" spans="1:26" ht="31.5" hidden="1">
      <c r="A35" s="623" t="s">
        <v>108</v>
      </c>
      <c r="B35" s="437" t="s">
        <v>109</v>
      </c>
      <c r="C35" s="441"/>
      <c r="D35" s="439"/>
      <c r="E35" s="440"/>
      <c r="F35" s="441"/>
      <c r="G35" s="441"/>
      <c r="H35" s="110"/>
      <c r="I35" s="110"/>
      <c r="J35" s="426"/>
      <c r="K35" s="426"/>
      <c r="L35" s="426"/>
      <c r="M35" s="1"/>
      <c r="N35" s="1"/>
      <c r="O35" s="1"/>
      <c r="P35" s="1"/>
      <c r="Q35" s="1"/>
      <c r="R35" s="1"/>
      <c r="S35" s="1"/>
      <c r="T35" s="1"/>
      <c r="U35" s="1"/>
      <c r="V35" s="1"/>
      <c r="W35" s="1"/>
      <c r="X35" s="1"/>
      <c r="Y35" s="1"/>
      <c r="Z35" s="1"/>
    </row>
    <row r="36" spans="1:26" ht="39.75" hidden="1" customHeight="1">
      <c r="A36" s="583" t="s">
        <v>110</v>
      </c>
      <c r="B36" s="1210" t="s">
        <v>111</v>
      </c>
      <c r="C36" s="1049"/>
      <c r="D36" s="1049"/>
      <c r="E36" s="1049"/>
      <c r="F36" s="1049"/>
      <c r="G36" s="1049"/>
      <c r="H36" s="110"/>
      <c r="I36" s="110"/>
      <c r="J36" s="426"/>
      <c r="K36" s="426"/>
      <c r="L36" s="426"/>
      <c r="M36" s="1"/>
      <c r="N36" s="1"/>
      <c r="O36" s="1"/>
      <c r="P36" s="1"/>
      <c r="Q36" s="1"/>
      <c r="R36" s="1"/>
      <c r="S36" s="1"/>
      <c r="T36" s="1"/>
      <c r="U36" s="1"/>
      <c r="V36" s="1"/>
      <c r="W36" s="1"/>
      <c r="X36" s="1"/>
      <c r="Y36" s="1"/>
      <c r="Z36" s="1"/>
    </row>
    <row r="37" spans="1:26" ht="47.25" hidden="1">
      <c r="A37" s="623" t="s">
        <v>119</v>
      </c>
      <c r="B37" s="484" t="s">
        <v>120</v>
      </c>
      <c r="C37" s="441"/>
      <c r="D37" s="439"/>
      <c r="E37" s="440"/>
      <c r="F37" s="441"/>
      <c r="G37" s="441"/>
      <c r="H37" s="110"/>
      <c r="I37" s="110"/>
      <c r="J37" s="426"/>
      <c r="K37" s="426"/>
      <c r="L37" s="426"/>
      <c r="M37" s="1"/>
      <c r="N37" s="1"/>
      <c r="O37" s="1"/>
      <c r="P37" s="1"/>
      <c r="Q37" s="1"/>
      <c r="R37" s="1"/>
      <c r="S37" s="1"/>
      <c r="T37" s="1"/>
      <c r="U37" s="1"/>
      <c r="V37" s="1"/>
      <c r="W37" s="1"/>
      <c r="X37" s="1"/>
      <c r="Y37" s="1"/>
      <c r="Z37" s="1"/>
    </row>
    <row r="38" spans="1:26" ht="47.25" hidden="1">
      <c r="A38" s="623" t="s">
        <v>121</v>
      </c>
      <c r="B38" s="484" t="s">
        <v>122</v>
      </c>
      <c r="C38" s="441"/>
      <c r="D38" s="439"/>
      <c r="E38" s="440"/>
      <c r="F38" s="441"/>
      <c r="G38" s="441"/>
      <c r="H38" s="110"/>
      <c r="I38" s="110"/>
      <c r="J38" s="426"/>
      <c r="K38" s="426"/>
      <c r="L38" s="426"/>
      <c r="M38" s="1"/>
      <c r="N38" s="1"/>
      <c r="O38" s="1"/>
      <c r="P38" s="1"/>
      <c r="Q38" s="1"/>
      <c r="R38" s="1"/>
      <c r="S38" s="1"/>
      <c r="T38" s="1"/>
      <c r="U38" s="1"/>
      <c r="V38" s="1"/>
      <c r="W38" s="1"/>
      <c r="X38" s="1"/>
      <c r="Y38" s="1"/>
      <c r="Z38" s="1"/>
    </row>
    <row r="39" spans="1:26" ht="47.25" hidden="1">
      <c r="A39" s="623" t="s">
        <v>123</v>
      </c>
      <c r="B39" s="484" t="s">
        <v>124</v>
      </c>
      <c r="C39" s="441"/>
      <c r="D39" s="439"/>
      <c r="E39" s="440"/>
      <c r="F39" s="441"/>
      <c r="G39" s="441"/>
      <c r="H39" s="110"/>
      <c r="I39" s="110"/>
      <c r="J39" s="426"/>
      <c r="K39" s="426"/>
      <c r="L39" s="426"/>
      <c r="M39" s="1"/>
      <c r="N39" s="1"/>
      <c r="O39" s="1"/>
      <c r="P39" s="1"/>
      <c r="Q39" s="1"/>
      <c r="R39" s="1"/>
      <c r="S39" s="1"/>
      <c r="T39" s="1"/>
      <c r="U39" s="1"/>
      <c r="V39" s="1"/>
      <c r="W39" s="1"/>
      <c r="X39" s="1"/>
      <c r="Y39" s="1"/>
      <c r="Z39" s="1"/>
    </row>
    <row r="40" spans="1:26" ht="47.25" hidden="1">
      <c r="A40" s="623" t="s">
        <v>125</v>
      </c>
      <c r="B40" s="484" t="s">
        <v>126</v>
      </c>
      <c r="C40" s="441"/>
      <c r="D40" s="439"/>
      <c r="E40" s="440"/>
      <c r="F40" s="441"/>
      <c r="G40" s="441"/>
      <c r="H40" s="110"/>
      <c r="I40" s="110"/>
      <c r="J40" s="426"/>
      <c r="K40" s="426"/>
      <c r="L40" s="426"/>
      <c r="M40" s="1"/>
      <c r="N40" s="1"/>
      <c r="O40" s="1"/>
      <c r="P40" s="1"/>
      <c r="Q40" s="1"/>
      <c r="R40" s="1"/>
      <c r="S40" s="1"/>
      <c r="T40" s="1"/>
      <c r="U40" s="1"/>
      <c r="V40" s="1"/>
      <c r="W40" s="1"/>
      <c r="X40" s="1"/>
      <c r="Y40" s="1"/>
      <c r="Z40" s="1"/>
    </row>
    <row r="41" spans="1:26" ht="63" hidden="1">
      <c r="A41" s="623" t="s">
        <v>127</v>
      </c>
      <c r="B41" s="484" t="s">
        <v>141</v>
      </c>
      <c r="C41" s="441"/>
      <c r="D41" s="439"/>
      <c r="E41" s="440"/>
      <c r="F41" s="441"/>
      <c r="G41" s="441"/>
      <c r="H41" s="110"/>
      <c r="I41" s="110"/>
      <c r="J41" s="426"/>
      <c r="K41" s="426"/>
      <c r="L41" s="426"/>
      <c r="M41" s="1"/>
      <c r="N41" s="1"/>
      <c r="O41" s="1"/>
      <c r="P41" s="1"/>
      <c r="Q41" s="1"/>
      <c r="R41" s="1"/>
      <c r="S41" s="1"/>
      <c r="T41" s="1"/>
      <c r="U41" s="1"/>
      <c r="V41" s="1"/>
      <c r="W41" s="1"/>
      <c r="X41" s="1"/>
      <c r="Y41" s="1"/>
      <c r="Z41" s="1"/>
    </row>
    <row r="42" spans="1:26" ht="47.25" hidden="1">
      <c r="A42" s="623" t="s">
        <v>129</v>
      </c>
      <c r="B42" s="484" t="s">
        <v>130</v>
      </c>
      <c r="C42" s="441"/>
      <c r="D42" s="439"/>
      <c r="E42" s="440"/>
      <c r="F42" s="441"/>
      <c r="G42" s="441"/>
      <c r="H42" s="110"/>
      <c r="I42" s="110"/>
      <c r="J42" s="426"/>
      <c r="K42" s="426"/>
      <c r="L42" s="426"/>
      <c r="M42" s="1"/>
      <c r="N42" s="1"/>
      <c r="O42" s="1"/>
      <c r="P42" s="1"/>
      <c r="Q42" s="1"/>
      <c r="R42" s="1"/>
      <c r="S42" s="1"/>
      <c r="T42" s="1"/>
      <c r="U42" s="1"/>
      <c r="V42" s="1"/>
      <c r="W42" s="1"/>
      <c r="X42" s="1"/>
      <c r="Y42" s="1"/>
      <c r="Z42" s="1"/>
    </row>
    <row r="43" spans="1:26" ht="47.25" hidden="1">
      <c r="A43" s="623" t="s">
        <v>131</v>
      </c>
      <c r="B43" s="484" t="s">
        <v>133</v>
      </c>
      <c r="C43" s="441"/>
      <c r="D43" s="439"/>
      <c r="E43" s="440"/>
      <c r="F43" s="441"/>
      <c r="G43" s="441"/>
      <c r="H43" s="110"/>
      <c r="I43" s="110"/>
      <c r="J43" s="426"/>
      <c r="K43" s="426"/>
      <c r="L43" s="426"/>
      <c r="M43" s="1"/>
      <c r="N43" s="1"/>
      <c r="O43" s="1"/>
      <c r="P43" s="1"/>
      <c r="Q43" s="1"/>
      <c r="R43" s="1"/>
      <c r="S43" s="1"/>
      <c r="T43" s="1"/>
      <c r="U43" s="1"/>
      <c r="V43" s="1"/>
      <c r="W43" s="1"/>
      <c r="X43" s="1"/>
      <c r="Y43" s="1"/>
      <c r="Z43" s="1"/>
    </row>
    <row r="44" spans="1:26" ht="78.75" hidden="1">
      <c r="A44" s="623" t="s">
        <v>134</v>
      </c>
      <c r="B44" s="484" t="s">
        <v>136</v>
      </c>
      <c r="C44" s="441"/>
      <c r="D44" s="439"/>
      <c r="E44" s="440"/>
      <c r="F44" s="441"/>
      <c r="G44" s="441"/>
      <c r="H44" s="110"/>
      <c r="I44" s="110"/>
      <c r="J44" s="426"/>
      <c r="K44" s="426"/>
      <c r="L44" s="426"/>
      <c r="M44" s="1"/>
      <c r="N44" s="1"/>
      <c r="O44" s="1"/>
      <c r="P44" s="1"/>
      <c r="Q44" s="1"/>
      <c r="R44" s="1"/>
      <c r="S44" s="1"/>
      <c r="T44" s="1"/>
      <c r="U44" s="1"/>
      <c r="V44" s="1"/>
      <c r="W44" s="1"/>
      <c r="X44" s="1"/>
      <c r="Y44" s="1"/>
      <c r="Z44" s="1"/>
    </row>
    <row r="45" spans="1:26" ht="47.25" hidden="1">
      <c r="A45" s="623" t="s">
        <v>139</v>
      </c>
      <c r="B45" s="484" t="s">
        <v>140</v>
      </c>
      <c r="C45" s="441"/>
      <c r="D45" s="439"/>
      <c r="E45" s="440"/>
      <c r="F45" s="441"/>
      <c r="G45" s="441"/>
      <c r="H45" s="110"/>
      <c r="I45" s="110"/>
      <c r="J45" s="426"/>
      <c r="K45" s="426"/>
      <c r="L45" s="426"/>
      <c r="M45" s="1"/>
      <c r="N45" s="1"/>
      <c r="O45" s="1"/>
      <c r="P45" s="1"/>
      <c r="Q45" s="1"/>
      <c r="R45" s="1"/>
      <c r="S45" s="1"/>
      <c r="T45" s="1"/>
      <c r="U45" s="1"/>
      <c r="V45" s="1"/>
      <c r="W45" s="1"/>
      <c r="X45" s="1"/>
      <c r="Y45" s="1"/>
      <c r="Z45" s="1"/>
    </row>
    <row r="46" spans="1:26" ht="47.25" hidden="1">
      <c r="A46" s="623" t="s">
        <v>142</v>
      </c>
      <c r="B46" s="484" t="s">
        <v>143</v>
      </c>
      <c r="C46" s="441"/>
      <c r="D46" s="439"/>
      <c r="E46" s="440"/>
      <c r="F46" s="441"/>
      <c r="G46" s="441"/>
      <c r="H46" s="110"/>
      <c r="I46" s="110"/>
      <c r="J46" s="426"/>
      <c r="K46" s="426"/>
      <c r="L46" s="426"/>
      <c r="M46" s="1"/>
      <c r="N46" s="1"/>
      <c r="O46" s="1"/>
      <c r="P46" s="1"/>
      <c r="Q46" s="1"/>
      <c r="R46" s="1"/>
      <c r="S46" s="1"/>
      <c r="T46" s="1"/>
      <c r="U46" s="1"/>
      <c r="V46" s="1"/>
      <c r="W46" s="1"/>
      <c r="X46" s="1"/>
      <c r="Y46" s="1"/>
      <c r="Z46" s="1"/>
    </row>
    <row r="47" spans="1:26" ht="30" hidden="1">
      <c r="A47" s="623" t="s">
        <v>144</v>
      </c>
      <c r="B47" s="489" t="s">
        <v>145</v>
      </c>
      <c r="C47" s="441"/>
      <c r="D47" s="439"/>
      <c r="E47" s="440"/>
      <c r="F47" s="441"/>
      <c r="G47" s="441"/>
      <c r="H47" s="110"/>
      <c r="I47" s="110"/>
      <c r="J47" s="426"/>
      <c r="K47" s="426"/>
      <c r="L47" s="426"/>
      <c r="M47" s="1"/>
      <c r="N47" s="1"/>
      <c r="O47" s="1"/>
      <c r="P47" s="1"/>
      <c r="Q47" s="1"/>
      <c r="R47" s="1"/>
      <c r="S47" s="1"/>
      <c r="T47" s="1"/>
      <c r="U47" s="1"/>
      <c r="V47" s="1"/>
      <c r="W47" s="1"/>
      <c r="X47" s="1"/>
      <c r="Y47" s="1"/>
      <c r="Z47" s="1"/>
    </row>
    <row r="48" spans="1:26" hidden="1">
      <c r="A48" s="583" t="s">
        <v>148</v>
      </c>
      <c r="B48" s="1210" t="s">
        <v>147</v>
      </c>
      <c r="C48" s="1049"/>
      <c r="D48" s="1049"/>
      <c r="E48" s="1049"/>
      <c r="F48" s="1049"/>
      <c r="G48" s="1049"/>
      <c r="H48" s="110"/>
      <c r="I48" s="110"/>
      <c r="J48" s="426"/>
      <c r="K48" s="426"/>
      <c r="L48" s="426"/>
      <c r="M48" s="1"/>
      <c r="N48" s="1"/>
      <c r="O48" s="1"/>
      <c r="P48" s="1"/>
      <c r="Q48" s="1"/>
      <c r="R48" s="1"/>
      <c r="S48" s="1"/>
      <c r="T48" s="1"/>
      <c r="U48" s="1"/>
      <c r="V48" s="1"/>
      <c r="W48" s="1"/>
      <c r="X48" s="1"/>
      <c r="Y48" s="1"/>
      <c r="Z48" s="1"/>
    </row>
    <row r="49" spans="1:26" ht="15.75" hidden="1">
      <c r="A49" s="623" t="s">
        <v>149</v>
      </c>
      <c r="B49" s="484" t="s">
        <v>150</v>
      </c>
      <c r="C49" s="441"/>
      <c r="D49" s="439"/>
      <c r="E49" s="440"/>
      <c r="F49" s="441"/>
      <c r="G49" s="441"/>
      <c r="H49" s="110"/>
      <c r="I49" s="110"/>
      <c r="J49" s="426"/>
      <c r="K49" s="426"/>
      <c r="L49" s="426"/>
      <c r="M49" s="1"/>
      <c r="N49" s="1"/>
      <c r="O49" s="1"/>
      <c r="P49" s="1"/>
      <c r="Q49" s="1"/>
      <c r="R49" s="1"/>
      <c r="S49" s="1"/>
      <c r="T49" s="1"/>
      <c r="U49" s="1"/>
      <c r="V49" s="1"/>
      <c r="W49" s="1"/>
      <c r="X49" s="1"/>
      <c r="Y49" s="1"/>
      <c r="Z49" s="1"/>
    </row>
    <row r="50" spans="1:26" ht="15.75" hidden="1">
      <c r="A50" s="623" t="s">
        <v>151</v>
      </c>
      <c r="B50" s="484" t="s">
        <v>152</v>
      </c>
      <c r="C50" s="441"/>
      <c r="D50" s="439"/>
      <c r="E50" s="440"/>
      <c r="F50" s="441"/>
      <c r="G50" s="441"/>
      <c r="H50" s="110"/>
      <c r="I50" s="110"/>
      <c r="J50" s="426"/>
      <c r="K50" s="426"/>
      <c r="L50" s="426"/>
      <c r="M50" s="1"/>
      <c r="N50" s="1"/>
      <c r="O50" s="1"/>
      <c r="P50" s="1"/>
      <c r="Q50" s="1"/>
      <c r="R50" s="1"/>
      <c r="S50" s="1"/>
      <c r="T50" s="1"/>
      <c r="U50" s="1"/>
      <c r="V50" s="1"/>
      <c r="W50" s="1"/>
      <c r="X50" s="1"/>
      <c r="Y50" s="1"/>
      <c r="Z50" s="1"/>
    </row>
    <row r="51" spans="1:26" ht="15.75" hidden="1">
      <c r="A51" s="623" t="s">
        <v>153</v>
      </c>
      <c r="B51" s="484" t="s">
        <v>154</v>
      </c>
      <c r="C51" s="441"/>
      <c r="D51" s="439"/>
      <c r="E51" s="440"/>
      <c r="F51" s="441"/>
      <c r="G51" s="441"/>
      <c r="H51" s="110"/>
      <c r="I51" s="110"/>
      <c r="J51" s="426"/>
      <c r="K51" s="426"/>
      <c r="L51" s="426"/>
      <c r="M51" s="1"/>
      <c r="N51" s="1"/>
      <c r="O51" s="1"/>
      <c r="P51" s="1"/>
      <c r="Q51" s="1"/>
      <c r="R51" s="1"/>
      <c r="S51" s="1"/>
      <c r="T51" s="1"/>
      <c r="U51" s="1"/>
      <c r="V51" s="1"/>
      <c r="W51" s="1"/>
      <c r="X51" s="1"/>
      <c r="Y51" s="1"/>
      <c r="Z51" s="1"/>
    </row>
    <row r="52" spans="1:26" ht="31.5" hidden="1">
      <c r="A52" s="623" t="s">
        <v>156</v>
      </c>
      <c r="B52" s="484" t="s">
        <v>157</v>
      </c>
      <c r="C52" s="441"/>
      <c r="D52" s="439"/>
      <c r="E52" s="440"/>
      <c r="F52" s="441"/>
      <c r="G52" s="441"/>
      <c r="H52" s="110"/>
      <c r="I52" s="110"/>
      <c r="J52" s="426"/>
      <c r="K52" s="426"/>
      <c r="L52" s="426"/>
      <c r="M52" s="1"/>
      <c r="N52" s="1"/>
      <c r="O52" s="1"/>
      <c r="P52" s="1"/>
      <c r="Q52" s="1"/>
      <c r="R52" s="1"/>
      <c r="S52" s="1"/>
      <c r="T52" s="1"/>
      <c r="U52" s="1"/>
      <c r="V52" s="1"/>
      <c r="W52" s="1"/>
      <c r="X52" s="1"/>
      <c r="Y52" s="1"/>
      <c r="Z52" s="1"/>
    </row>
    <row r="53" spans="1:26" ht="31.5" hidden="1">
      <c r="A53" s="623" t="s">
        <v>158</v>
      </c>
      <c r="B53" s="484" t="s">
        <v>159</v>
      </c>
      <c r="C53" s="441"/>
      <c r="D53" s="439"/>
      <c r="E53" s="440"/>
      <c r="F53" s="441"/>
      <c r="G53" s="441"/>
      <c r="H53" s="110"/>
      <c r="I53" s="110"/>
      <c r="J53" s="426"/>
      <c r="K53" s="426"/>
      <c r="L53" s="426"/>
      <c r="M53" s="1"/>
      <c r="N53" s="1"/>
      <c r="O53" s="1"/>
      <c r="P53" s="1"/>
      <c r="Q53" s="1"/>
      <c r="R53" s="1"/>
      <c r="S53" s="1"/>
      <c r="T53" s="1"/>
      <c r="U53" s="1"/>
      <c r="V53" s="1"/>
      <c r="W53" s="1"/>
      <c r="X53" s="1"/>
      <c r="Y53" s="1"/>
      <c r="Z53" s="1"/>
    </row>
    <row r="54" spans="1:26" ht="31.5" hidden="1">
      <c r="A54" s="623" t="s">
        <v>160</v>
      </c>
      <c r="B54" s="484" t="s">
        <v>161</v>
      </c>
      <c r="C54" s="441"/>
      <c r="D54" s="439"/>
      <c r="E54" s="440"/>
      <c r="F54" s="441"/>
      <c r="G54" s="441"/>
      <c r="H54" s="110"/>
      <c r="I54" s="110"/>
      <c r="J54" s="426"/>
      <c r="K54" s="426"/>
      <c r="L54" s="426"/>
      <c r="M54" s="1"/>
      <c r="N54" s="1"/>
      <c r="O54" s="1"/>
      <c r="P54" s="1"/>
      <c r="Q54" s="1"/>
      <c r="R54" s="1"/>
      <c r="S54" s="1"/>
      <c r="T54" s="1"/>
      <c r="U54" s="1"/>
      <c r="V54" s="1"/>
      <c r="W54" s="1"/>
      <c r="X54" s="1"/>
      <c r="Y54" s="1"/>
      <c r="Z54" s="1"/>
    </row>
    <row r="55" spans="1:26" ht="31.5" hidden="1">
      <c r="A55" s="623" t="s">
        <v>162</v>
      </c>
      <c r="B55" s="484" t="s">
        <v>163</v>
      </c>
      <c r="C55" s="441"/>
      <c r="D55" s="439"/>
      <c r="E55" s="440"/>
      <c r="F55" s="441"/>
      <c r="G55" s="441"/>
      <c r="H55" s="110"/>
      <c r="I55" s="110"/>
      <c r="J55" s="426"/>
      <c r="K55" s="426"/>
      <c r="L55" s="426"/>
      <c r="M55" s="1"/>
      <c r="N55" s="1"/>
      <c r="O55" s="1"/>
      <c r="P55" s="1"/>
      <c r="Q55" s="1"/>
      <c r="R55" s="1"/>
      <c r="S55" s="1"/>
      <c r="T55" s="1"/>
      <c r="U55" s="1"/>
      <c r="V55" s="1"/>
      <c r="W55" s="1"/>
      <c r="X55" s="1"/>
      <c r="Y55" s="1"/>
      <c r="Z55" s="1"/>
    </row>
    <row r="56" spans="1:26" ht="39.75" hidden="1" customHeight="1">
      <c r="A56" s="583" t="s">
        <v>164</v>
      </c>
      <c r="B56" s="1048" t="s">
        <v>165</v>
      </c>
      <c r="C56" s="1049"/>
      <c r="D56" s="1049"/>
      <c r="E56" s="1049"/>
      <c r="F56" s="1049"/>
      <c r="G56" s="1049"/>
      <c r="H56" s="110"/>
      <c r="I56" s="110"/>
      <c r="J56" s="426"/>
      <c r="K56" s="426"/>
      <c r="L56" s="426"/>
      <c r="M56" s="1"/>
      <c r="N56" s="1"/>
      <c r="O56" s="1"/>
      <c r="P56" s="1"/>
      <c r="Q56" s="1"/>
      <c r="R56" s="1"/>
      <c r="S56" s="1"/>
      <c r="T56" s="1"/>
      <c r="U56" s="1"/>
      <c r="V56" s="1"/>
      <c r="W56" s="1"/>
      <c r="X56" s="1"/>
      <c r="Y56" s="1"/>
      <c r="Z56" s="1"/>
    </row>
    <row r="57" spans="1:26" ht="63" hidden="1">
      <c r="A57" s="623" t="s">
        <v>169</v>
      </c>
      <c r="B57" s="484" t="s">
        <v>170</v>
      </c>
      <c r="C57" s="441"/>
      <c r="D57" s="439"/>
      <c r="E57" s="440"/>
      <c r="F57" s="441"/>
      <c r="G57" s="441"/>
      <c r="H57" s="110"/>
      <c r="I57" s="110"/>
      <c r="J57" s="426"/>
      <c r="K57" s="426"/>
      <c r="L57" s="426"/>
      <c r="M57" s="1"/>
      <c r="N57" s="1"/>
      <c r="O57" s="1"/>
      <c r="P57" s="1"/>
      <c r="Q57" s="1"/>
      <c r="R57" s="1"/>
      <c r="S57" s="1"/>
      <c r="T57" s="1"/>
      <c r="U57" s="1"/>
      <c r="V57" s="1"/>
      <c r="W57" s="1"/>
      <c r="X57" s="1"/>
      <c r="Y57" s="1"/>
      <c r="Z57" s="1"/>
    </row>
    <row r="58" spans="1:26" ht="63" hidden="1">
      <c r="A58" s="623" t="s">
        <v>171</v>
      </c>
      <c r="B58" s="484" t="s">
        <v>172</v>
      </c>
      <c r="C58" s="441"/>
      <c r="D58" s="439"/>
      <c r="E58" s="440"/>
      <c r="F58" s="441"/>
      <c r="G58" s="441"/>
      <c r="H58" s="110"/>
      <c r="I58" s="110"/>
      <c r="J58" s="426"/>
      <c r="K58" s="426"/>
      <c r="L58" s="426"/>
      <c r="M58" s="1"/>
      <c r="N58" s="1"/>
      <c r="O58" s="1"/>
      <c r="P58" s="1"/>
      <c r="Q58" s="1"/>
      <c r="R58" s="1"/>
      <c r="S58" s="1"/>
      <c r="T58" s="1"/>
      <c r="U58" s="1"/>
      <c r="V58" s="1"/>
      <c r="W58" s="1"/>
      <c r="X58" s="1"/>
      <c r="Y58" s="1"/>
      <c r="Z58" s="1"/>
    </row>
    <row r="59" spans="1:26" ht="21">
      <c r="A59" s="584"/>
      <c r="B59" s="1308" t="s">
        <v>173</v>
      </c>
      <c r="C59" s="1049"/>
      <c r="D59" s="1049"/>
      <c r="E59" s="1049"/>
      <c r="F59" s="1049"/>
      <c r="G59" s="1049"/>
      <c r="H59" s="110">
        <f>H60+H71+H77+H82+H88+H95</f>
        <v>0</v>
      </c>
      <c r="I59" s="110">
        <f>I60+I71+I77+I82+I88+I95</f>
        <v>36</v>
      </c>
      <c r="J59" s="426"/>
      <c r="K59" s="426"/>
      <c r="L59" s="426"/>
      <c r="M59" s="1"/>
      <c r="N59" s="1"/>
      <c r="O59" s="1"/>
      <c r="P59" s="1"/>
      <c r="Q59" s="1"/>
      <c r="R59" s="1"/>
      <c r="S59" s="1"/>
      <c r="T59" s="1"/>
      <c r="U59" s="1"/>
      <c r="V59" s="1"/>
      <c r="W59" s="1"/>
      <c r="X59" s="1"/>
      <c r="Y59" s="1"/>
      <c r="Z59" s="1"/>
    </row>
    <row r="60" spans="1:26" ht="39.75" customHeight="1">
      <c r="A60" s="416" t="s">
        <v>177</v>
      </c>
      <c r="B60" s="1210" t="s">
        <v>178</v>
      </c>
      <c r="C60" s="1049"/>
      <c r="D60" s="1049"/>
      <c r="E60" s="1049"/>
      <c r="F60" s="1049"/>
      <c r="G60" s="1049"/>
      <c r="H60" s="110">
        <f>SUM(D61:D70)</f>
        <v>0</v>
      </c>
      <c r="I60" s="110">
        <f>COUNT(D61:D70)*2</f>
        <v>14</v>
      </c>
      <c r="J60" s="426"/>
      <c r="K60" s="426"/>
      <c r="L60" s="426"/>
      <c r="M60" s="1"/>
      <c r="N60" s="1"/>
      <c r="O60" s="1"/>
      <c r="P60" s="1"/>
      <c r="Q60" s="1"/>
      <c r="R60" s="1"/>
      <c r="S60" s="1"/>
      <c r="T60" s="1"/>
      <c r="U60" s="1"/>
      <c r="V60" s="1"/>
      <c r="W60" s="1"/>
      <c r="X60" s="1"/>
      <c r="Y60" s="1"/>
      <c r="Z60" s="1"/>
    </row>
    <row r="61" spans="1:26" ht="31.5">
      <c r="A61" s="413" t="s">
        <v>180</v>
      </c>
      <c r="B61" s="491" t="s">
        <v>181</v>
      </c>
      <c r="C61" s="308" t="s">
        <v>2831</v>
      </c>
      <c r="D61" s="446">
        <v>0</v>
      </c>
      <c r="E61" s="440" t="s">
        <v>183</v>
      </c>
      <c r="F61" s="308" t="s">
        <v>184</v>
      </c>
      <c r="G61" s="441"/>
      <c r="H61" s="110"/>
      <c r="I61" s="110"/>
      <c r="J61" s="426"/>
      <c r="K61" s="426"/>
      <c r="L61" s="426"/>
      <c r="M61" s="1"/>
      <c r="N61" s="1"/>
      <c r="O61" s="1"/>
      <c r="P61" s="1"/>
      <c r="Q61" s="1"/>
      <c r="R61" s="1"/>
      <c r="S61" s="1"/>
      <c r="T61" s="1"/>
      <c r="U61" s="1"/>
      <c r="V61" s="1"/>
      <c r="W61" s="1"/>
      <c r="X61" s="1"/>
      <c r="Y61" s="1"/>
      <c r="Z61" s="1"/>
    </row>
    <row r="62" spans="1:26" ht="150">
      <c r="A62" s="413"/>
      <c r="B62" s="491"/>
      <c r="C62" s="307" t="s">
        <v>3274</v>
      </c>
      <c r="D62" s="446">
        <v>0</v>
      </c>
      <c r="E62" s="440" t="s">
        <v>183</v>
      </c>
      <c r="F62" s="308" t="s">
        <v>3275</v>
      </c>
      <c r="G62" s="441"/>
      <c r="H62" s="110"/>
      <c r="I62" s="110"/>
      <c r="J62" s="426"/>
      <c r="K62" s="426"/>
      <c r="L62" s="426"/>
      <c r="M62" s="1"/>
      <c r="N62" s="1"/>
      <c r="O62" s="1"/>
      <c r="P62" s="1"/>
      <c r="Q62" s="1"/>
      <c r="R62" s="1"/>
      <c r="S62" s="1"/>
      <c r="T62" s="1"/>
      <c r="U62" s="1"/>
      <c r="V62" s="1"/>
      <c r="W62" s="1"/>
      <c r="X62" s="1"/>
      <c r="Y62" s="1"/>
      <c r="Z62" s="1"/>
    </row>
    <row r="63" spans="1:26" ht="47.25">
      <c r="A63" s="413" t="s">
        <v>187</v>
      </c>
      <c r="B63" s="491" t="s">
        <v>188</v>
      </c>
      <c r="C63" s="308" t="s">
        <v>2834</v>
      </c>
      <c r="D63" s="446">
        <v>0</v>
      </c>
      <c r="E63" s="440" t="s">
        <v>183</v>
      </c>
      <c r="F63" s="441"/>
      <c r="G63" s="441"/>
      <c r="H63" s="110"/>
      <c r="I63" s="110"/>
      <c r="J63" s="426"/>
      <c r="K63" s="426"/>
      <c r="L63" s="426"/>
      <c r="M63" s="1"/>
      <c r="N63" s="1"/>
      <c r="O63" s="1"/>
      <c r="P63" s="1"/>
      <c r="Q63" s="1"/>
      <c r="R63" s="1"/>
      <c r="S63" s="1"/>
      <c r="T63" s="1"/>
      <c r="U63" s="1"/>
      <c r="V63" s="1"/>
      <c r="W63" s="1"/>
      <c r="X63" s="1"/>
      <c r="Y63" s="1"/>
      <c r="Z63" s="1"/>
    </row>
    <row r="64" spans="1:26" ht="60">
      <c r="A64" s="413"/>
      <c r="B64" s="491"/>
      <c r="C64" s="455" t="s">
        <v>5277</v>
      </c>
      <c r="D64" s="446">
        <v>0</v>
      </c>
      <c r="E64" s="440" t="s">
        <v>183</v>
      </c>
      <c r="F64" s="441"/>
      <c r="G64" s="441"/>
      <c r="H64" s="110"/>
      <c r="I64" s="110"/>
      <c r="J64" s="426"/>
      <c r="K64" s="426"/>
      <c r="L64" s="426"/>
      <c r="M64" s="1"/>
      <c r="N64" s="1"/>
      <c r="O64" s="1"/>
      <c r="P64" s="1"/>
      <c r="Q64" s="1"/>
      <c r="R64" s="1"/>
      <c r="S64" s="1"/>
      <c r="T64" s="1"/>
      <c r="U64" s="1"/>
      <c r="V64" s="1"/>
      <c r="W64" s="1"/>
      <c r="X64" s="1"/>
      <c r="Y64" s="1"/>
      <c r="Z64" s="1"/>
    </row>
    <row r="65" spans="1:26" ht="47.25" hidden="1">
      <c r="A65" s="623" t="s">
        <v>202</v>
      </c>
      <c r="B65" s="491" t="s">
        <v>203</v>
      </c>
      <c r="C65" s="441"/>
      <c r="D65" s="446"/>
      <c r="E65" s="440"/>
      <c r="F65" s="441"/>
      <c r="G65" s="441"/>
      <c r="H65" s="110"/>
      <c r="I65" s="110"/>
      <c r="J65" s="426"/>
      <c r="K65" s="426"/>
      <c r="L65" s="426"/>
      <c r="M65" s="1"/>
      <c r="N65" s="1"/>
      <c r="O65" s="1"/>
      <c r="P65" s="1"/>
      <c r="Q65" s="1"/>
      <c r="R65" s="1"/>
      <c r="S65" s="1"/>
      <c r="T65" s="1"/>
      <c r="U65" s="1"/>
      <c r="V65" s="1"/>
      <c r="W65" s="1"/>
      <c r="X65" s="1"/>
      <c r="Y65" s="1"/>
      <c r="Z65" s="1"/>
    </row>
    <row r="66" spans="1:26" ht="45">
      <c r="A66" s="413" t="s">
        <v>205</v>
      </c>
      <c r="B66" s="491" t="s">
        <v>206</v>
      </c>
      <c r="C66" s="455" t="s">
        <v>5278</v>
      </c>
      <c r="D66" s="446">
        <v>0</v>
      </c>
      <c r="E66" s="440" t="s">
        <v>183</v>
      </c>
      <c r="F66" s="455" t="s">
        <v>5279</v>
      </c>
      <c r="G66" s="441"/>
      <c r="H66" s="110"/>
      <c r="I66" s="110"/>
      <c r="J66" s="426"/>
      <c r="K66" s="426"/>
      <c r="L66" s="426"/>
      <c r="M66" s="1"/>
      <c r="N66" s="1"/>
      <c r="O66" s="1"/>
      <c r="P66" s="1"/>
      <c r="Q66" s="1"/>
      <c r="R66" s="1"/>
      <c r="S66" s="1"/>
      <c r="T66" s="1"/>
      <c r="U66" s="1"/>
      <c r="V66" s="1"/>
      <c r="W66" s="1"/>
      <c r="X66" s="1"/>
      <c r="Y66" s="1"/>
      <c r="Z66" s="1"/>
    </row>
    <row r="67" spans="1:26" ht="47.25" hidden="1">
      <c r="A67" s="623" t="s">
        <v>208</v>
      </c>
      <c r="B67" s="491" t="s">
        <v>209</v>
      </c>
      <c r="C67" s="441"/>
      <c r="D67" s="446"/>
      <c r="E67" s="440"/>
      <c r="F67" s="441"/>
      <c r="G67" s="441"/>
      <c r="H67" s="110"/>
      <c r="I67" s="110"/>
      <c r="J67" s="426"/>
      <c r="K67" s="426"/>
      <c r="L67" s="426"/>
      <c r="M67" s="1"/>
      <c r="N67" s="1"/>
      <c r="O67" s="1"/>
      <c r="P67" s="1"/>
      <c r="Q67" s="1"/>
      <c r="R67" s="1"/>
      <c r="S67" s="1"/>
      <c r="T67" s="1"/>
      <c r="U67" s="1"/>
      <c r="V67" s="1"/>
      <c r="W67" s="1"/>
      <c r="X67" s="1"/>
      <c r="Y67" s="1"/>
      <c r="Z67" s="1"/>
    </row>
    <row r="68" spans="1:26" ht="45">
      <c r="A68" s="413" t="s">
        <v>215</v>
      </c>
      <c r="B68" s="491" t="s">
        <v>216</v>
      </c>
      <c r="C68" s="489" t="s">
        <v>217</v>
      </c>
      <c r="D68" s="446">
        <v>0</v>
      </c>
      <c r="E68" s="440" t="s">
        <v>183</v>
      </c>
      <c r="F68" s="441"/>
      <c r="G68" s="441"/>
      <c r="H68" s="110"/>
      <c r="I68" s="110"/>
      <c r="J68" s="426"/>
      <c r="K68" s="426"/>
      <c r="L68" s="426"/>
      <c r="M68" s="1"/>
      <c r="N68" s="1"/>
      <c r="O68" s="1"/>
      <c r="P68" s="1"/>
      <c r="Q68" s="1"/>
      <c r="R68" s="1"/>
      <c r="S68" s="1"/>
      <c r="T68" s="1"/>
      <c r="U68" s="1"/>
      <c r="V68" s="1"/>
      <c r="W68" s="1"/>
      <c r="X68" s="1"/>
      <c r="Y68" s="1"/>
      <c r="Z68" s="1"/>
    </row>
    <row r="69" spans="1:26" ht="47.25" hidden="1">
      <c r="A69" s="623" t="s">
        <v>218</v>
      </c>
      <c r="B69" s="491" t="s">
        <v>219</v>
      </c>
      <c r="C69" s="441"/>
      <c r="D69" s="446"/>
      <c r="E69" s="440"/>
      <c r="F69" s="441"/>
      <c r="G69" s="441"/>
      <c r="H69" s="110"/>
      <c r="I69" s="110"/>
      <c r="J69" s="426"/>
      <c r="K69" s="426"/>
      <c r="L69" s="426"/>
      <c r="M69" s="1"/>
      <c r="N69" s="1"/>
      <c r="O69" s="1"/>
      <c r="P69" s="1"/>
      <c r="Q69" s="1"/>
      <c r="R69" s="1"/>
      <c r="S69" s="1"/>
      <c r="T69" s="1"/>
      <c r="U69" s="1"/>
      <c r="V69" s="1"/>
      <c r="W69" s="1"/>
      <c r="X69" s="1"/>
      <c r="Y69" s="1"/>
      <c r="Z69" s="1"/>
    </row>
    <row r="70" spans="1:26" ht="47.25">
      <c r="A70" s="413" t="s">
        <v>222</v>
      </c>
      <c r="B70" s="491" t="s">
        <v>223</v>
      </c>
      <c r="C70" s="308" t="s">
        <v>3276</v>
      </c>
      <c r="D70" s="446">
        <v>0</v>
      </c>
      <c r="E70" s="440" t="s">
        <v>183</v>
      </c>
      <c r="F70" s="441"/>
      <c r="G70" s="441"/>
      <c r="H70" s="110"/>
      <c r="I70" s="110"/>
      <c r="J70" s="426"/>
      <c r="K70" s="426"/>
      <c r="L70" s="426"/>
      <c r="M70" s="1"/>
      <c r="N70" s="1"/>
      <c r="O70" s="1"/>
      <c r="P70" s="1"/>
      <c r="Q70" s="1"/>
      <c r="R70" s="1"/>
      <c r="S70" s="1"/>
      <c r="T70" s="1"/>
      <c r="U70" s="1"/>
      <c r="V70" s="1"/>
      <c r="W70" s="1"/>
      <c r="X70" s="1"/>
      <c r="Y70" s="1"/>
      <c r="Z70" s="1"/>
    </row>
    <row r="71" spans="1:26" ht="39.75" customHeight="1">
      <c r="A71" s="417" t="s">
        <v>226</v>
      </c>
      <c r="B71" s="1048" t="s">
        <v>3277</v>
      </c>
      <c r="C71" s="1049"/>
      <c r="D71" s="1049"/>
      <c r="E71" s="1049"/>
      <c r="F71" s="1049"/>
      <c r="G71" s="1049"/>
      <c r="H71" s="110">
        <f>SUM(D72:D74)</f>
        <v>0</v>
      </c>
      <c r="I71" s="110">
        <f>COUNT(D72:D74)*2</f>
        <v>4</v>
      </c>
      <c r="J71" s="426"/>
      <c r="K71" s="426"/>
      <c r="L71" s="426"/>
      <c r="M71" s="1"/>
      <c r="N71" s="1"/>
      <c r="O71" s="1"/>
      <c r="P71" s="1"/>
      <c r="Q71" s="1"/>
      <c r="R71" s="1"/>
      <c r="S71" s="1"/>
      <c r="T71" s="1"/>
      <c r="U71" s="1"/>
      <c r="V71" s="1"/>
      <c r="W71" s="1"/>
      <c r="X71" s="1"/>
      <c r="Y71" s="1"/>
      <c r="Z71" s="1"/>
    </row>
    <row r="72" spans="1:26" ht="45">
      <c r="A72" s="413" t="s">
        <v>229</v>
      </c>
      <c r="B72" s="492" t="s">
        <v>230</v>
      </c>
      <c r="C72" s="455" t="s">
        <v>5280</v>
      </c>
      <c r="D72" s="446">
        <v>0</v>
      </c>
      <c r="E72" s="440" t="s">
        <v>827</v>
      </c>
      <c r="F72" s="441"/>
      <c r="G72" s="441"/>
      <c r="H72" s="110"/>
      <c r="I72" s="110"/>
      <c r="J72" s="426"/>
      <c r="K72" s="426"/>
      <c r="L72" s="426"/>
      <c r="M72" s="1"/>
      <c r="N72" s="1"/>
      <c r="O72" s="1"/>
      <c r="P72" s="1"/>
      <c r="Q72" s="1"/>
      <c r="R72" s="1"/>
      <c r="S72" s="1"/>
      <c r="T72" s="1"/>
      <c r="U72" s="1"/>
      <c r="V72" s="1"/>
      <c r="W72" s="1"/>
      <c r="X72" s="1"/>
      <c r="Y72" s="1"/>
      <c r="Z72" s="1"/>
    </row>
    <row r="73" spans="1:26" ht="63" hidden="1">
      <c r="A73" s="623" t="s">
        <v>239</v>
      </c>
      <c r="B73" s="492" t="s">
        <v>240</v>
      </c>
      <c r="C73" s="441"/>
      <c r="D73" s="446"/>
      <c r="E73" s="440"/>
      <c r="F73" s="441"/>
      <c r="G73" s="441"/>
      <c r="H73" s="110"/>
      <c r="I73" s="110"/>
      <c r="J73" s="426"/>
      <c r="K73" s="426"/>
      <c r="L73" s="426"/>
      <c r="M73" s="1"/>
      <c r="N73" s="1"/>
      <c r="O73" s="1"/>
      <c r="P73" s="1"/>
      <c r="Q73" s="1"/>
      <c r="R73" s="1"/>
      <c r="S73" s="1"/>
      <c r="T73" s="1"/>
      <c r="U73" s="1"/>
      <c r="V73" s="1"/>
      <c r="W73" s="1"/>
      <c r="X73" s="1"/>
      <c r="Y73" s="1"/>
      <c r="Z73" s="1"/>
    </row>
    <row r="74" spans="1:26" ht="47.25">
      <c r="A74" s="413" t="s">
        <v>242</v>
      </c>
      <c r="B74" s="494" t="s">
        <v>243</v>
      </c>
      <c r="C74" s="455" t="s">
        <v>5281</v>
      </c>
      <c r="D74" s="446">
        <v>0</v>
      </c>
      <c r="E74" s="440" t="s">
        <v>183</v>
      </c>
      <c r="F74" s="441"/>
      <c r="G74" s="441"/>
      <c r="H74" s="110"/>
      <c r="I74" s="110"/>
      <c r="J74" s="426"/>
      <c r="K74" s="426"/>
      <c r="L74" s="426"/>
      <c r="M74" s="1"/>
      <c r="N74" s="1"/>
      <c r="O74" s="1"/>
      <c r="P74" s="1"/>
      <c r="Q74" s="1"/>
      <c r="R74" s="1"/>
      <c r="S74" s="1"/>
      <c r="T74" s="1"/>
      <c r="U74" s="1"/>
      <c r="V74" s="1"/>
      <c r="W74" s="1"/>
      <c r="X74" s="1"/>
      <c r="Y74" s="1"/>
      <c r="Z74" s="1"/>
    </row>
    <row r="75" spans="1:26" ht="47.25" hidden="1">
      <c r="A75" s="623" t="s">
        <v>250</v>
      </c>
      <c r="B75" s="492" t="s">
        <v>251</v>
      </c>
      <c r="C75" s="441"/>
      <c r="D75" s="439"/>
      <c r="E75" s="440"/>
      <c r="F75" s="441"/>
      <c r="G75" s="441"/>
      <c r="H75" s="110"/>
      <c r="I75" s="110"/>
      <c r="J75" s="426"/>
      <c r="K75" s="426"/>
      <c r="L75" s="426"/>
      <c r="M75" s="1"/>
      <c r="N75" s="1"/>
      <c r="O75" s="1"/>
      <c r="P75" s="1"/>
      <c r="Q75" s="1"/>
      <c r="R75" s="1"/>
      <c r="S75" s="1"/>
      <c r="T75" s="1"/>
      <c r="U75" s="1"/>
      <c r="V75" s="1"/>
      <c r="W75" s="1"/>
      <c r="X75" s="1"/>
      <c r="Y75" s="1"/>
      <c r="Z75" s="1"/>
    </row>
    <row r="76" spans="1:26" ht="47.25" hidden="1">
      <c r="A76" s="623" t="s">
        <v>252</v>
      </c>
      <c r="B76" s="495" t="s">
        <v>254</v>
      </c>
      <c r="C76" s="441"/>
      <c r="D76" s="439"/>
      <c r="E76" s="440"/>
      <c r="F76" s="441"/>
      <c r="G76" s="441"/>
      <c r="H76" s="110"/>
      <c r="I76" s="110"/>
      <c r="J76" s="426"/>
      <c r="K76" s="426"/>
      <c r="L76" s="426"/>
      <c r="M76" s="1"/>
      <c r="N76" s="1"/>
      <c r="O76" s="1"/>
      <c r="P76" s="1"/>
      <c r="Q76" s="1"/>
      <c r="R76" s="1"/>
      <c r="S76" s="1"/>
      <c r="T76" s="1"/>
      <c r="U76" s="1"/>
      <c r="V76" s="1"/>
      <c r="W76" s="1"/>
      <c r="X76" s="1"/>
      <c r="Y76" s="1"/>
      <c r="Z76" s="1"/>
    </row>
    <row r="77" spans="1:26" ht="39.75" customHeight="1">
      <c r="A77" s="417" t="s">
        <v>257</v>
      </c>
      <c r="B77" s="1210" t="s">
        <v>258</v>
      </c>
      <c r="C77" s="1049"/>
      <c r="D77" s="1049"/>
      <c r="E77" s="1049"/>
      <c r="F77" s="1049"/>
      <c r="G77" s="1049"/>
      <c r="H77" s="110">
        <f>SUM(D78:D80)</f>
        <v>0</v>
      </c>
      <c r="I77" s="110">
        <f>COUNT(D78:D80)*2</f>
        <v>6</v>
      </c>
      <c r="J77" s="426"/>
      <c r="K77" s="426"/>
      <c r="L77" s="426"/>
      <c r="M77" s="1"/>
      <c r="N77" s="1"/>
      <c r="O77" s="1"/>
      <c r="P77" s="1"/>
      <c r="Q77" s="1"/>
      <c r="R77" s="1"/>
      <c r="S77" s="1"/>
      <c r="T77" s="1"/>
      <c r="U77" s="1"/>
      <c r="V77" s="1"/>
      <c r="W77" s="1"/>
      <c r="X77" s="1"/>
      <c r="Y77" s="1"/>
      <c r="Z77" s="1"/>
    </row>
    <row r="78" spans="1:26" ht="45">
      <c r="A78" s="413" t="s">
        <v>265</v>
      </c>
      <c r="B78" s="492" t="s">
        <v>266</v>
      </c>
      <c r="C78" s="308" t="s">
        <v>3278</v>
      </c>
      <c r="D78" s="446">
        <v>0</v>
      </c>
      <c r="E78" s="440" t="s">
        <v>183</v>
      </c>
      <c r="F78" s="441" t="s">
        <v>3279</v>
      </c>
      <c r="G78" s="441"/>
      <c r="H78" s="110"/>
      <c r="I78" s="110"/>
      <c r="J78" s="426"/>
      <c r="K78" s="426"/>
      <c r="L78" s="426"/>
      <c r="M78" s="1"/>
      <c r="N78" s="1"/>
      <c r="O78" s="1"/>
      <c r="P78" s="1"/>
      <c r="Q78" s="1"/>
      <c r="R78" s="1"/>
      <c r="S78" s="1"/>
      <c r="T78" s="1"/>
      <c r="U78" s="1"/>
      <c r="V78" s="1"/>
      <c r="W78" s="1"/>
      <c r="X78" s="1"/>
      <c r="Y78" s="1"/>
      <c r="Z78" s="1"/>
    </row>
    <row r="79" spans="1:26" ht="47.25">
      <c r="A79" s="413" t="s">
        <v>270</v>
      </c>
      <c r="B79" s="492" t="s">
        <v>271</v>
      </c>
      <c r="C79" s="455" t="s">
        <v>5282</v>
      </c>
      <c r="D79" s="446">
        <v>0</v>
      </c>
      <c r="E79" s="440" t="s">
        <v>780</v>
      </c>
      <c r="F79" s="455" t="s">
        <v>5284</v>
      </c>
      <c r="G79" s="441"/>
      <c r="H79" s="110"/>
      <c r="I79" s="110"/>
      <c r="J79" s="426"/>
      <c r="K79" s="426"/>
      <c r="L79" s="426"/>
      <c r="M79" s="1"/>
      <c r="N79" s="1"/>
      <c r="O79" s="1"/>
      <c r="P79" s="1"/>
      <c r="Q79" s="1"/>
      <c r="R79" s="1"/>
      <c r="S79" s="1"/>
      <c r="T79" s="1"/>
      <c r="U79" s="1"/>
      <c r="V79" s="1"/>
      <c r="W79" s="1"/>
      <c r="X79" s="1"/>
      <c r="Y79" s="1"/>
      <c r="Z79" s="1"/>
    </row>
    <row r="80" spans="1:26" ht="47.25">
      <c r="A80" s="413" t="s">
        <v>273</v>
      </c>
      <c r="B80" s="492" t="s">
        <v>275</v>
      </c>
      <c r="C80" s="489" t="s">
        <v>276</v>
      </c>
      <c r="D80" s="446">
        <v>0</v>
      </c>
      <c r="E80" s="440" t="s">
        <v>301</v>
      </c>
      <c r="F80" s="441"/>
      <c r="G80" s="441"/>
      <c r="H80" s="110"/>
      <c r="I80" s="110"/>
      <c r="J80" s="426"/>
      <c r="K80" s="426"/>
      <c r="L80" s="426"/>
      <c r="M80" s="1"/>
      <c r="N80" s="1"/>
      <c r="O80" s="1"/>
      <c r="P80" s="1"/>
      <c r="Q80" s="1"/>
      <c r="R80" s="1"/>
      <c r="S80" s="1"/>
      <c r="T80" s="1"/>
      <c r="U80" s="1"/>
      <c r="V80" s="1"/>
      <c r="W80" s="1"/>
      <c r="X80" s="1"/>
      <c r="Y80" s="1"/>
      <c r="Z80" s="1"/>
    </row>
    <row r="81" spans="1:26" ht="78.75" hidden="1">
      <c r="A81" s="623" t="s">
        <v>279</v>
      </c>
      <c r="B81" s="492" t="s">
        <v>280</v>
      </c>
      <c r="C81" s="441"/>
      <c r="D81" s="439"/>
      <c r="E81" s="440"/>
      <c r="F81" s="441"/>
      <c r="G81" s="441"/>
      <c r="H81" s="110"/>
      <c r="I81" s="110"/>
      <c r="J81" s="426"/>
      <c r="K81" s="426"/>
      <c r="L81" s="426"/>
      <c r="M81" s="1"/>
      <c r="N81" s="1"/>
      <c r="O81" s="1"/>
      <c r="P81" s="1"/>
      <c r="Q81" s="1"/>
      <c r="R81" s="1"/>
      <c r="S81" s="1"/>
      <c r="T81" s="1"/>
      <c r="U81" s="1"/>
      <c r="V81" s="1"/>
      <c r="W81" s="1"/>
      <c r="X81" s="1"/>
      <c r="Y81" s="1"/>
      <c r="Z81" s="1"/>
    </row>
    <row r="82" spans="1:26" ht="39.75" customHeight="1">
      <c r="A82" s="417" t="s">
        <v>283</v>
      </c>
      <c r="B82" s="1210" t="s">
        <v>284</v>
      </c>
      <c r="C82" s="1049"/>
      <c r="D82" s="1049"/>
      <c r="E82" s="1049"/>
      <c r="F82" s="1049"/>
      <c r="G82" s="1049"/>
      <c r="H82" s="110">
        <f>SUM(D83:D87)</f>
        <v>0</v>
      </c>
      <c r="I82" s="110">
        <f>COUNT(D83:D87)*2</f>
        <v>4</v>
      </c>
      <c r="J82" s="426"/>
      <c r="K82" s="426"/>
      <c r="L82" s="426"/>
      <c r="M82" s="1"/>
      <c r="N82" s="1"/>
      <c r="O82" s="1"/>
      <c r="P82" s="1"/>
      <c r="Q82" s="1"/>
      <c r="R82" s="1"/>
      <c r="S82" s="1"/>
      <c r="T82" s="1"/>
      <c r="U82" s="1"/>
      <c r="V82" s="1"/>
      <c r="W82" s="1"/>
      <c r="X82" s="1"/>
      <c r="Y82" s="1"/>
      <c r="Z82" s="1"/>
    </row>
    <row r="83" spans="1:26" ht="47.25">
      <c r="A83" s="413" t="s">
        <v>289</v>
      </c>
      <c r="B83" s="564" t="s">
        <v>291</v>
      </c>
      <c r="C83" s="308" t="s">
        <v>3280</v>
      </c>
      <c r="D83" s="446">
        <v>0</v>
      </c>
      <c r="E83" s="440" t="s">
        <v>667</v>
      </c>
      <c r="F83" s="441"/>
      <c r="G83" s="441"/>
      <c r="H83" s="110"/>
      <c r="I83" s="110"/>
      <c r="J83" s="426"/>
      <c r="K83" s="426"/>
      <c r="L83" s="426"/>
      <c r="M83" s="1"/>
      <c r="N83" s="1"/>
      <c r="O83" s="1"/>
      <c r="P83" s="1"/>
      <c r="Q83" s="1"/>
      <c r="R83" s="1"/>
      <c r="S83" s="1"/>
      <c r="T83" s="1"/>
      <c r="U83" s="1"/>
      <c r="V83" s="1"/>
      <c r="W83" s="1"/>
      <c r="X83" s="1"/>
      <c r="Y83" s="1"/>
      <c r="Z83" s="1"/>
    </row>
    <row r="84" spans="1:26" ht="31.5" hidden="1">
      <c r="A84" s="623" t="s">
        <v>293</v>
      </c>
      <c r="B84" s="564" t="s">
        <v>294</v>
      </c>
      <c r="C84" s="441"/>
      <c r="D84" s="446"/>
      <c r="E84" s="440"/>
      <c r="F84" s="441"/>
      <c r="G84" s="441"/>
      <c r="H84" s="110"/>
      <c r="I84" s="110"/>
      <c r="J84" s="426"/>
      <c r="K84" s="426"/>
      <c r="L84" s="426"/>
      <c r="M84" s="1"/>
      <c r="N84" s="1"/>
      <c r="O84" s="1"/>
      <c r="P84" s="1"/>
      <c r="Q84" s="1"/>
      <c r="R84" s="1"/>
      <c r="S84" s="1"/>
      <c r="T84" s="1"/>
      <c r="U84" s="1"/>
      <c r="V84" s="1"/>
      <c r="W84" s="1"/>
      <c r="X84" s="1"/>
      <c r="Y84" s="1"/>
      <c r="Z84" s="1"/>
    </row>
    <row r="85" spans="1:26" ht="31.5" hidden="1">
      <c r="A85" s="623" t="s">
        <v>296</v>
      </c>
      <c r="B85" s="564" t="s">
        <v>297</v>
      </c>
      <c r="C85" s="441"/>
      <c r="D85" s="446"/>
      <c r="E85" s="440"/>
      <c r="F85" s="441"/>
      <c r="G85" s="441"/>
      <c r="H85" s="110"/>
      <c r="I85" s="110"/>
      <c r="J85" s="426"/>
      <c r="K85" s="426"/>
      <c r="L85" s="426"/>
      <c r="M85" s="1"/>
      <c r="N85" s="1"/>
      <c r="O85" s="1"/>
      <c r="P85" s="1"/>
      <c r="Q85" s="1"/>
      <c r="R85" s="1"/>
      <c r="S85" s="1"/>
      <c r="T85" s="1"/>
      <c r="U85" s="1"/>
      <c r="V85" s="1"/>
      <c r="W85" s="1"/>
      <c r="X85" s="1"/>
      <c r="Y85" s="1"/>
      <c r="Z85" s="1"/>
    </row>
    <row r="86" spans="1:26" ht="47.25" hidden="1">
      <c r="A86" s="623" t="s">
        <v>298</v>
      </c>
      <c r="B86" s="564" t="s">
        <v>299</v>
      </c>
      <c r="C86" s="441"/>
      <c r="D86" s="446"/>
      <c r="E86" s="440"/>
      <c r="F86" s="441"/>
      <c r="G86" s="441"/>
      <c r="H86" s="110"/>
      <c r="I86" s="110"/>
      <c r="J86" s="426"/>
      <c r="K86" s="426"/>
      <c r="L86" s="426"/>
      <c r="M86" s="1"/>
      <c r="N86" s="1"/>
      <c r="O86" s="1"/>
      <c r="P86" s="1"/>
      <c r="Q86" s="1"/>
      <c r="R86" s="1"/>
      <c r="S86" s="1"/>
      <c r="T86" s="1"/>
      <c r="U86" s="1"/>
      <c r="V86" s="1"/>
      <c r="W86" s="1"/>
      <c r="X86" s="1"/>
      <c r="Y86" s="1"/>
      <c r="Z86" s="1"/>
    </row>
    <row r="87" spans="1:26" ht="60">
      <c r="A87" s="413" t="s">
        <v>309</v>
      </c>
      <c r="B87" s="437" t="s">
        <v>310</v>
      </c>
      <c r="C87" s="487" t="s">
        <v>2167</v>
      </c>
      <c r="D87" s="446">
        <v>0</v>
      </c>
      <c r="E87" s="440" t="s">
        <v>183</v>
      </c>
      <c r="F87" s="441"/>
      <c r="G87" s="441"/>
      <c r="H87" s="110"/>
      <c r="I87" s="110"/>
      <c r="J87" s="426"/>
      <c r="K87" s="426"/>
      <c r="L87" s="426"/>
      <c r="M87" s="1"/>
      <c r="N87" s="1"/>
      <c r="O87" s="1"/>
      <c r="P87" s="1"/>
      <c r="Q87" s="1"/>
      <c r="R87" s="1"/>
      <c r="S87" s="1"/>
      <c r="T87" s="1"/>
      <c r="U87" s="1"/>
      <c r="V87" s="1"/>
      <c r="W87" s="1"/>
      <c r="X87" s="1"/>
      <c r="Y87" s="1"/>
      <c r="Z87" s="1"/>
    </row>
    <row r="88" spans="1:26" ht="39.75" customHeight="1">
      <c r="A88" s="417" t="s">
        <v>314</v>
      </c>
      <c r="B88" s="1210" t="s">
        <v>315</v>
      </c>
      <c r="C88" s="1049"/>
      <c r="D88" s="1049"/>
      <c r="E88" s="1049"/>
      <c r="F88" s="1049"/>
      <c r="G88" s="1049"/>
      <c r="H88" s="110">
        <f>SUM(D89:D93)</f>
        <v>0</v>
      </c>
      <c r="I88" s="110">
        <f>COUNT(D89:D93)*2</f>
        <v>8</v>
      </c>
      <c r="J88" s="426"/>
      <c r="K88" s="426"/>
      <c r="L88" s="426"/>
      <c r="M88" s="1"/>
      <c r="N88" s="1"/>
      <c r="O88" s="1"/>
      <c r="P88" s="1"/>
      <c r="Q88" s="1"/>
      <c r="R88" s="1"/>
      <c r="S88" s="1"/>
      <c r="T88" s="1"/>
      <c r="U88" s="1"/>
      <c r="V88" s="1"/>
      <c r="W88" s="1"/>
      <c r="X88" s="1"/>
      <c r="Y88" s="1"/>
      <c r="Z88" s="1"/>
    </row>
    <row r="89" spans="1:26" ht="63">
      <c r="A89" s="413" t="s">
        <v>321</v>
      </c>
      <c r="B89" s="492" t="s">
        <v>323</v>
      </c>
      <c r="C89" s="455" t="s">
        <v>5283</v>
      </c>
      <c r="D89" s="446">
        <v>0</v>
      </c>
      <c r="E89" s="440" t="s">
        <v>326</v>
      </c>
      <c r="F89" s="441"/>
      <c r="G89" s="441"/>
      <c r="H89" s="110"/>
      <c r="I89" s="110"/>
      <c r="J89" s="426"/>
      <c r="K89" s="426"/>
      <c r="L89" s="426"/>
      <c r="M89" s="1"/>
      <c r="N89" s="1"/>
      <c r="O89" s="1"/>
      <c r="P89" s="1"/>
      <c r="Q89" s="1"/>
      <c r="R89" s="1"/>
      <c r="S89" s="1"/>
      <c r="T89" s="1"/>
      <c r="U89" s="1"/>
      <c r="V89" s="1"/>
      <c r="W89" s="1"/>
      <c r="X89" s="1"/>
      <c r="Y89" s="1"/>
      <c r="Z89" s="1"/>
    </row>
    <row r="90" spans="1:26" ht="47.25" hidden="1">
      <c r="A90" s="623" t="s">
        <v>328</v>
      </c>
      <c r="B90" s="492" t="s">
        <v>329</v>
      </c>
      <c r="C90" s="308"/>
      <c r="D90" s="446"/>
      <c r="E90" s="440"/>
      <c r="F90" s="441"/>
      <c r="G90" s="441"/>
      <c r="H90" s="110"/>
      <c r="I90" s="110"/>
      <c r="J90" s="426"/>
      <c r="K90" s="426"/>
      <c r="L90" s="426"/>
      <c r="M90" s="1"/>
      <c r="N90" s="1"/>
      <c r="O90" s="1"/>
      <c r="P90" s="1"/>
      <c r="Q90" s="1"/>
      <c r="R90" s="1"/>
      <c r="S90" s="1"/>
      <c r="T90" s="1"/>
      <c r="U90" s="1"/>
      <c r="V90" s="1"/>
      <c r="W90" s="1"/>
      <c r="X90" s="1"/>
      <c r="Y90" s="1"/>
      <c r="Z90" s="1"/>
    </row>
    <row r="91" spans="1:26" ht="47.25">
      <c r="A91" s="413" t="s">
        <v>331</v>
      </c>
      <c r="B91" s="492" t="s">
        <v>332</v>
      </c>
      <c r="C91" s="489" t="s">
        <v>333</v>
      </c>
      <c r="D91" s="446">
        <v>0</v>
      </c>
      <c r="E91" s="440" t="s">
        <v>326</v>
      </c>
      <c r="F91" s="441"/>
      <c r="G91" s="441"/>
      <c r="H91" s="110"/>
      <c r="I91" s="110"/>
      <c r="J91" s="426"/>
      <c r="K91" s="426"/>
      <c r="L91" s="426"/>
      <c r="M91" s="1"/>
      <c r="N91" s="1"/>
      <c r="O91" s="1"/>
      <c r="P91" s="1"/>
      <c r="Q91" s="1"/>
      <c r="R91" s="1"/>
      <c r="S91" s="1"/>
      <c r="T91" s="1"/>
      <c r="U91" s="1"/>
      <c r="V91" s="1"/>
      <c r="W91" s="1"/>
      <c r="X91" s="1"/>
      <c r="Y91" s="1"/>
      <c r="Z91" s="1"/>
    </row>
    <row r="92" spans="1:26" ht="63">
      <c r="A92" s="413" t="s">
        <v>334</v>
      </c>
      <c r="B92" s="492" t="s">
        <v>335</v>
      </c>
      <c r="C92" s="455" t="s">
        <v>5285</v>
      </c>
      <c r="D92" s="446">
        <v>0</v>
      </c>
      <c r="E92" s="440" t="s">
        <v>326</v>
      </c>
      <c r="F92" s="441"/>
      <c r="G92" s="441"/>
      <c r="H92" s="110"/>
      <c r="I92" s="110"/>
      <c r="J92" s="426"/>
      <c r="K92" s="426"/>
      <c r="L92" s="426"/>
      <c r="M92" s="1"/>
      <c r="N92" s="1"/>
      <c r="O92" s="1"/>
      <c r="P92" s="1"/>
      <c r="Q92" s="1"/>
      <c r="R92" s="1"/>
      <c r="S92" s="1"/>
      <c r="T92" s="1"/>
      <c r="U92" s="1"/>
      <c r="V92" s="1"/>
      <c r="W92" s="1"/>
      <c r="X92" s="1"/>
      <c r="Y92" s="1"/>
      <c r="Z92" s="1"/>
    </row>
    <row r="93" spans="1:26" ht="63">
      <c r="A93" s="413" t="s">
        <v>338</v>
      </c>
      <c r="B93" s="492" t="s">
        <v>339</v>
      </c>
      <c r="C93" s="308" t="s">
        <v>2883</v>
      </c>
      <c r="D93" s="446">
        <v>0</v>
      </c>
      <c r="E93" s="440" t="s">
        <v>337</v>
      </c>
      <c r="F93" s="441"/>
      <c r="G93" s="441"/>
      <c r="H93" s="110"/>
      <c r="I93" s="110"/>
      <c r="J93" s="426"/>
      <c r="K93" s="426"/>
      <c r="L93" s="426"/>
      <c r="M93" s="1"/>
      <c r="N93" s="1"/>
      <c r="O93" s="1"/>
      <c r="P93" s="1"/>
      <c r="Q93" s="1"/>
      <c r="R93" s="1"/>
      <c r="S93" s="1"/>
      <c r="T93" s="1"/>
      <c r="U93" s="1"/>
      <c r="V93" s="1"/>
      <c r="W93" s="1"/>
      <c r="X93" s="1"/>
      <c r="Y93" s="1"/>
      <c r="Z93" s="1"/>
    </row>
    <row r="94" spans="1:26" ht="47.25" hidden="1">
      <c r="A94" s="623" t="s">
        <v>341</v>
      </c>
      <c r="B94" s="567" t="s">
        <v>342</v>
      </c>
      <c r="C94" s="440"/>
      <c r="D94" s="439"/>
      <c r="E94" s="440"/>
      <c r="F94" s="441"/>
      <c r="G94" s="441"/>
      <c r="H94" s="110"/>
      <c r="I94" s="110"/>
      <c r="J94" s="426"/>
      <c r="K94" s="426"/>
      <c r="L94" s="426"/>
      <c r="M94" s="1"/>
      <c r="N94" s="1"/>
      <c r="O94" s="1"/>
      <c r="P94" s="1"/>
      <c r="Q94" s="1"/>
      <c r="R94" s="1"/>
      <c r="S94" s="1"/>
      <c r="T94" s="1"/>
      <c r="U94" s="1"/>
      <c r="V94" s="1"/>
      <c r="W94" s="1"/>
      <c r="X94" s="1"/>
      <c r="Y94" s="1"/>
      <c r="Z94" s="1"/>
    </row>
    <row r="95" spans="1:26" ht="15.75" hidden="1">
      <c r="A95" s="761" t="s">
        <v>5383</v>
      </c>
      <c r="B95" s="1042" t="s">
        <v>4386</v>
      </c>
      <c r="C95" s="1043"/>
      <c r="D95" s="1043"/>
      <c r="E95" s="1043"/>
      <c r="F95" s="1043"/>
      <c r="G95" s="1047"/>
      <c r="H95" s="783">
        <f>SUM(D96:D106)</f>
        <v>0</v>
      </c>
      <c r="I95" s="783">
        <f>COUNT(D96:D106)*2</f>
        <v>0</v>
      </c>
      <c r="J95" s="426"/>
      <c r="K95" s="426"/>
      <c r="L95" s="426"/>
      <c r="M95" s="1"/>
      <c r="N95" s="1"/>
      <c r="O95" s="1"/>
      <c r="P95" s="1"/>
      <c r="Q95" s="1"/>
      <c r="R95" s="1"/>
      <c r="S95" s="1"/>
      <c r="T95" s="1"/>
      <c r="U95" s="1"/>
      <c r="V95" s="1"/>
      <c r="W95" s="1"/>
      <c r="X95" s="1"/>
      <c r="Y95" s="1"/>
      <c r="Z95" s="1"/>
    </row>
    <row r="96" spans="1:26" ht="75" hidden="1">
      <c r="A96" s="761" t="s">
        <v>4387</v>
      </c>
      <c r="B96" s="378" t="s">
        <v>4388</v>
      </c>
      <c r="C96" s="378" t="s">
        <v>5384</v>
      </c>
      <c r="D96" s="762"/>
      <c r="E96" s="749"/>
      <c r="F96" s="378" t="s">
        <v>5385</v>
      </c>
      <c r="G96" s="784"/>
      <c r="H96" s="783"/>
      <c r="I96" s="783"/>
      <c r="J96" s="426"/>
      <c r="K96" s="426"/>
      <c r="L96" s="426"/>
      <c r="M96" s="1"/>
      <c r="N96" s="1"/>
      <c r="O96" s="1"/>
      <c r="P96" s="1"/>
      <c r="Q96" s="1"/>
      <c r="R96" s="1"/>
      <c r="S96" s="1"/>
      <c r="T96" s="1"/>
      <c r="U96" s="1"/>
      <c r="V96" s="1"/>
      <c r="W96" s="1"/>
      <c r="X96" s="1"/>
      <c r="Y96" s="1"/>
      <c r="Z96" s="1"/>
    </row>
    <row r="97" spans="1:26" ht="45" hidden="1">
      <c r="A97" s="761" t="s">
        <v>4389</v>
      </c>
      <c r="B97" s="378" t="s">
        <v>4390</v>
      </c>
      <c r="C97" s="378" t="s">
        <v>5386</v>
      </c>
      <c r="D97" s="762"/>
      <c r="E97" s="749"/>
      <c r="F97" s="378" t="s">
        <v>5387</v>
      </c>
      <c r="G97" s="784"/>
      <c r="H97" s="783"/>
      <c r="I97" s="783"/>
      <c r="J97" s="426"/>
      <c r="K97" s="426"/>
      <c r="L97" s="426"/>
      <c r="M97" s="1"/>
      <c r="N97" s="1"/>
      <c r="O97" s="1"/>
      <c r="P97" s="1"/>
      <c r="Q97" s="1"/>
      <c r="R97" s="1"/>
      <c r="S97" s="1"/>
      <c r="T97" s="1"/>
      <c r="U97" s="1"/>
      <c r="V97" s="1"/>
      <c r="W97" s="1"/>
      <c r="X97" s="1"/>
      <c r="Y97" s="1"/>
      <c r="Z97" s="1"/>
    </row>
    <row r="98" spans="1:26" ht="120" hidden="1">
      <c r="A98" s="761" t="s">
        <v>4391</v>
      </c>
      <c r="B98" s="378" t="s">
        <v>4392</v>
      </c>
      <c r="C98" s="378" t="s">
        <v>5388</v>
      </c>
      <c r="D98" s="762"/>
      <c r="E98" s="749"/>
      <c r="F98" s="378" t="s">
        <v>5389</v>
      </c>
      <c r="G98" s="784"/>
      <c r="H98" s="783"/>
      <c r="I98" s="783"/>
      <c r="J98" s="426"/>
      <c r="K98" s="426"/>
      <c r="L98" s="426"/>
      <c r="M98" s="1"/>
      <c r="N98" s="1"/>
      <c r="O98" s="1"/>
      <c r="P98" s="1"/>
      <c r="Q98" s="1"/>
      <c r="R98" s="1"/>
      <c r="S98" s="1"/>
      <c r="T98" s="1"/>
      <c r="U98" s="1"/>
      <c r="V98" s="1"/>
      <c r="W98" s="1"/>
      <c r="X98" s="1"/>
      <c r="Y98" s="1"/>
      <c r="Z98" s="1"/>
    </row>
    <row r="99" spans="1:26" ht="90" hidden="1">
      <c r="A99" s="761" t="s">
        <v>4393</v>
      </c>
      <c r="B99" s="378" t="s">
        <v>4394</v>
      </c>
      <c r="C99" s="378" t="s">
        <v>5390</v>
      </c>
      <c r="D99" s="762"/>
      <c r="E99" s="749"/>
      <c r="F99" s="378" t="s">
        <v>5391</v>
      </c>
      <c r="G99" s="784"/>
      <c r="H99" s="783"/>
      <c r="I99" s="783"/>
      <c r="J99" s="426"/>
      <c r="K99" s="426"/>
      <c r="L99" s="426"/>
      <c r="M99" s="1"/>
      <c r="N99" s="1"/>
      <c r="O99" s="1"/>
      <c r="P99" s="1"/>
      <c r="Q99" s="1"/>
      <c r="R99" s="1"/>
      <c r="S99" s="1"/>
      <c r="T99" s="1"/>
      <c r="U99" s="1"/>
      <c r="V99" s="1"/>
      <c r="W99" s="1"/>
      <c r="X99" s="1"/>
      <c r="Y99" s="1"/>
      <c r="Z99" s="1"/>
    </row>
    <row r="100" spans="1:26" ht="120" hidden="1">
      <c r="A100" s="761" t="s">
        <v>4395</v>
      </c>
      <c r="B100" s="378" t="s">
        <v>4396</v>
      </c>
      <c r="C100" s="378" t="s">
        <v>5392</v>
      </c>
      <c r="D100" s="762"/>
      <c r="E100" s="749"/>
      <c r="F100" s="378" t="s">
        <v>5393</v>
      </c>
      <c r="G100" s="784"/>
      <c r="H100" s="783"/>
      <c r="I100" s="783"/>
      <c r="J100" s="426"/>
      <c r="K100" s="426"/>
      <c r="L100" s="426"/>
      <c r="M100" s="1"/>
      <c r="N100" s="1"/>
      <c r="O100" s="1"/>
      <c r="P100" s="1"/>
      <c r="Q100" s="1"/>
      <c r="R100" s="1"/>
      <c r="S100" s="1"/>
      <c r="T100" s="1"/>
      <c r="U100" s="1"/>
      <c r="V100" s="1"/>
      <c r="W100" s="1"/>
      <c r="X100" s="1"/>
      <c r="Y100" s="1"/>
      <c r="Z100" s="1"/>
    </row>
    <row r="101" spans="1:26" ht="30" hidden="1">
      <c r="A101" s="761" t="s">
        <v>4397</v>
      </c>
      <c r="B101" s="378" t="s">
        <v>4398</v>
      </c>
      <c r="C101" s="316"/>
      <c r="D101" s="788"/>
      <c r="E101" s="810"/>
      <c r="F101" s="316"/>
      <c r="G101" s="784"/>
      <c r="H101" s="783"/>
      <c r="I101" s="783"/>
      <c r="J101" s="426"/>
      <c r="K101" s="426"/>
      <c r="L101" s="426"/>
      <c r="M101" s="1"/>
      <c r="N101" s="1"/>
      <c r="O101" s="1"/>
      <c r="P101" s="1"/>
      <c r="Q101" s="1"/>
      <c r="R101" s="1"/>
      <c r="S101" s="1"/>
      <c r="T101" s="1"/>
      <c r="U101" s="1"/>
      <c r="V101" s="1"/>
      <c r="W101" s="1"/>
      <c r="X101" s="1"/>
      <c r="Y101" s="1"/>
      <c r="Z101" s="1"/>
    </row>
    <row r="102" spans="1:26" ht="60" hidden="1">
      <c r="A102" s="761" t="s">
        <v>5394</v>
      </c>
      <c r="B102" s="378" t="s">
        <v>4400</v>
      </c>
      <c r="C102" s="378" t="s">
        <v>5461</v>
      </c>
      <c r="D102" s="788"/>
      <c r="E102" s="748"/>
      <c r="F102" s="749"/>
      <c r="G102" s="784"/>
      <c r="H102" s="783"/>
      <c r="I102" s="783"/>
      <c r="J102" s="426"/>
      <c r="K102" s="426"/>
      <c r="L102" s="426"/>
      <c r="M102" s="1"/>
      <c r="N102" s="1"/>
      <c r="O102" s="1"/>
      <c r="P102" s="1"/>
      <c r="Q102" s="1"/>
      <c r="R102" s="1"/>
      <c r="S102" s="1"/>
      <c r="T102" s="1"/>
      <c r="U102" s="1"/>
      <c r="V102" s="1"/>
      <c r="W102" s="1"/>
      <c r="X102" s="1"/>
      <c r="Y102" s="1"/>
      <c r="Z102" s="1"/>
    </row>
    <row r="103" spans="1:26" ht="75" hidden="1">
      <c r="A103" s="761" t="s">
        <v>4401</v>
      </c>
      <c r="B103" s="378" t="s">
        <v>4402</v>
      </c>
      <c r="C103" s="378" t="s">
        <v>5395</v>
      </c>
      <c r="D103" s="762"/>
      <c r="E103" s="749"/>
      <c r="F103" s="378" t="s">
        <v>5396</v>
      </c>
      <c r="G103" s="784"/>
      <c r="H103" s="783"/>
      <c r="I103" s="783"/>
      <c r="J103" s="426"/>
      <c r="K103" s="426"/>
      <c r="L103" s="426"/>
      <c r="M103" s="1"/>
      <c r="N103" s="1"/>
      <c r="O103" s="1"/>
      <c r="P103" s="1"/>
      <c r="Q103" s="1"/>
      <c r="R103" s="1"/>
      <c r="S103" s="1"/>
      <c r="T103" s="1"/>
      <c r="U103" s="1"/>
      <c r="V103" s="1"/>
      <c r="W103" s="1"/>
      <c r="X103" s="1"/>
      <c r="Y103" s="1"/>
      <c r="Z103" s="1"/>
    </row>
    <row r="104" spans="1:26" ht="165" hidden="1">
      <c r="A104" s="761" t="s">
        <v>4403</v>
      </c>
      <c r="B104" s="378" t="s">
        <v>4404</v>
      </c>
      <c r="C104" s="378" t="s">
        <v>5397</v>
      </c>
      <c r="D104" s="762"/>
      <c r="E104" s="749"/>
      <c r="F104" s="378" t="s">
        <v>5398</v>
      </c>
      <c r="G104" s="784"/>
      <c r="H104" s="783"/>
      <c r="I104" s="783"/>
      <c r="J104" s="426"/>
      <c r="K104" s="426"/>
      <c r="L104" s="426"/>
      <c r="M104" s="1"/>
      <c r="N104" s="1"/>
      <c r="O104" s="1"/>
      <c r="P104" s="1"/>
      <c r="Q104" s="1"/>
      <c r="R104" s="1"/>
      <c r="S104" s="1"/>
      <c r="T104" s="1"/>
      <c r="U104" s="1"/>
      <c r="V104" s="1"/>
      <c r="W104" s="1"/>
      <c r="X104" s="1"/>
      <c r="Y104" s="1"/>
      <c r="Z104" s="1"/>
    </row>
    <row r="105" spans="1:26" ht="120" hidden="1">
      <c r="A105" s="761" t="s">
        <v>4405</v>
      </c>
      <c r="B105" s="378" t="s">
        <v>4406</v>
      </c>
      <c r="C105" s="378" t="s">
        <v>5399</v>
      </c>
      <c r="D105" s="762"/>
      <c r="E105" s="749"/>
      <c r="F105" s="378" t="s">
        <v>5400</v>
      </c>
      <c r="G105" s="784"/>
      <c r="H105" s="783"/>
      <c r="I105" s="783"/>
      <c r="J105" s="426"/>
      <c r="K105" s="426"/>
      <c r="L105" s="426"/>
      <c r="M105" s="1"/>
      <c r="N105" s="1"/>
      <c r="O105" s="1"/>
      <c r="P105" s="1"/>
      <c r="Q105" s="1"/>
      <c r="R105" s="1"/>
      <c r="S105" s="1"/>
      <c r="T105" s="1"/>
      <c r="U105" s="1"/>
      <c r="V105" s="1"/>
      <c r="W105" s="1"/>
      <c r="X105" s="1"/>
      <c r="Y105" s="1"/>
      <c r="Z105" s="1"/>
    </row>
    <row r="106" spans="1:26" ht="45" hidden="1">
      <c r="A106" s="761" t="s">
        <v>4407</v>
      </c>
      <c r="B106" s="378" t="s">
        <v>4408</v>
      </c>
      <c r="C106" s="378" t="s">
        <v>5401</v>
      </c>
      <c r="D106" s="766"/>
      <c r="E106" s="740"/>
      <c r="F106" s="378" t="s">
        <v>5402</v>
      </c>
      <c r="G106" s="784"/>
      <c r="H106" s="783"/>
      <c r="I106" s="783"/>
      <c r="J106" s="426"/>
      <c r="K106" s="426"/>
      <c r="L106" s="426"/>
      <c r="M106" s="1"/>
      <c r="N106" s="1"/>
      <c r="O106" s="1"/>
      <c r="P106" s="1"/>
      <c r="Q106" s="1"/>
      <c r="R106" s="1"/>
      <c r="S106" s="1"/>
      <c r="T106" s="1"/>
      <c r="U106" s="1"/>
      <c r="V106" s="1"/>
      <c r="W106" s="1"/>
      <c r="X106" s="1"/>
      <c r="Y106" s="1"/>
      <c r="Z106" s="1"/>
    </row>
    <row r="107" spans="1:26" ht="21">
      <c r="A107" s="584"/>
      <c r="B107" s="1308" t="s">
        <v>345</v>
      </c>
      <c r="C107" s="1049"/>
      <c r="D107" s="1049"/>
      <c r="E107" s="1049"/>
      <c r="F107" s="1049"/>
      <c r="G107" s="1049"/>
      <c r="H107" s="110">
        <f>H108+H123+H130+H136+H143+H147+H158</f>
        <v>0</v>
      </c>
      <c r="I107" s="110">
        <f>I108+I123+I130+I136+I143+I147+I158</f>
        <v>86</v>
      </c>
      <c r="J107" s="426"/>
      <c r="K107" s="426"/>
      <c r="L107" s="426"/>
      <c r="M107" s="1"/>
      <c r="N107" s="1"/>
      <c r="O107" s="1"/>
      <c r="P107" s="1"/>
      <c r="Q107" s="1"/>
      <c r="R107" s="1"/>
      <c r="S107" s="1"/>
      <c r="T107" s="1"/>
      <c r="U107" s="1"/>
      <c r="V107" s="1"/>
      <c r="W107" s="1"/>
      <c r="X107" s="1"/>
      <c r="Y107" s="1"/>
      <c r="Z107" s="1"/>
    </row>
    <row r="108" spans="1:26" ht="39.75" customHeight="1">
      <c r="A108" s="413" t="s">
        <v>355</v>
      </c>
      <c r="B108" s="1048" t="s">
        <v>356</v>
      </c>
      <c r="C108" s="1049"/>
      <c r="D108" s="1049"/>
      <c r="E108" s="1049"/>
      <c r="F108" s="1049"/>
      <c r="G108" s="1049"/>
      <c r="H108" s="110">
        <f>SUM(D109:D122)</f>
        <v>0</v>
      </c>
      <c r="I108" s="110">
        <f>COUNT(D109:D122)*2</f>
        <v>28</v>
      </c>
      <c r="J108" s="426"/>
      <c r="K108" s="426"/>
      <c r="L108" s="426"/>
      <c r="M108" s="1"/>
      <c r="N108" s="1"/>
      <c r="O108" s="1"/>
      <c r="P108" s="1"/>
      <c r="Q108" s="1"/>
      <c r="R108" s="1"/>
      <c r="S108" s="1"/>
      <c r="T108" s="1"/>
      <c r="U108" s="1"/>
      <c r="V108" s="1"/>
      <c r="W108" s="1"/>
      <c r="X108" s="1"/>
      <c r="Y108" s="1"/>
      <c r="Z108" s="1"/>
    </row>
    <row r="109" spans="1:26" ht="60">
      <c r="A109" s="413" t="s">
        <v>358</v>
      </c>
      <c r="B109" s="484" t="s">
        <v>359</v>
      </c>
      <c r="C109" s="444" t="s">
        <v>5286</v>
      </c>
      <c r="D109" s="446">
        <v>0</v>
      </c>
      <c r="E109" s="454" t="s">
        <v>183</v>
      </c>
      <c r="F109" s="455" t="s">
        <v>5287</v>
      </c>
      <c r="G109" s="441"/>
      <c r="H109" s="110"/>
      <c r="I109" s="110"/>
      <c r="J109" s="426"/>
      <c r="K109" s="426"/>
      <c r="L109" s="426"/>
      <c r="M109" s="1"/>
      <c r="N109" s="1"/>
      <c r="O109" s="1"/>
      <c r="P109" s="1"/>
      <c r="Q109" s="1"/>
      <c r="R109" s="1"/>
      <c r="S109" s="1"/>
      <c r="T109" s="1"/>
      <c r="U109" s="1"/>
      <c r="V109" s="1"/>
      <c r="W109" s="1"/>
      <c r="X109" s="1"/>
      <c r="Y109" s="1"/>
      <c r="Z109" s="1"/>
    </row>
    <row r="110" spans="1:26" ht="30">
      <c r="A110" s="413"/>
      <c r="B110" s="484"/>
      <c r="C110" s="308" t="s">
        <v>2209</v>
      </c>
      <c r="D110" s="446">
        <v>0</v>
      </c>
      <c r="E110" s="454" t="s">
        <v>183</v>
      </c>
      <c r="F110" s="342"/>
      <c r="G110" s="441"/>
      <c r="H110" s="110"/>
      <c r="I110" s="110"/>
      <c r="J110" s="426"/>
      <c r="K110" s="426"/>
      <c r="L110" s="426"/>
      <c r="M110" s="1"/>
      <c r="N110" s="1"/>
      <c r="O110" s="1"/>
      <c r="P110" s="1"/>
      <c r="Q110" s="1"/>
      <c r="R110" s="1"/>
      <c r="S110" s="1"/>
      <c r="T110" s="1"/>
      <c r="U110" s="1"/>
      <c r="V110" s="1"/>
      <c r="W110" s="1"/>
      <c r="X110" s="1"/>
      <c r="Y110" s="1"/>
      <c r="Z110" s="1"/>
    </row>
    <row r="111" spans="1:26" ht="31.5">
      <c r="A111" s="413" t="s">
        <v>368</v>
      </c>
      <c r="B111" s="496" t="s">
        <v>370</v>
      </c>
      <c r="C111" s="444" t="s">
        <v>3281</v>
      </c>
      <c r="D111" s="446">
        <v>0</v>
      </c>
      <c r="E111" s="454" t="s">
        <v>183</v>
      </c>
      <c r="F111" s="342" t="s">
        <v>3282</v>
      </c>
      <c r="G111" s="441"/>
      <c r="H111" s="110"/>
      <c r="I111" s="110"/>
      <c r="J111" s="426"/>
      <c r="K111" s="426"/>
      <c r="L111" s="426"/>
      <c r="M111" s="1"/>
      <c r="N111" s="1"/>
      <c r="O111" s="1"/>
      <c r="P111" s="1"/>
      <c r="Q111" s="1"/>
      <c r="R111" s="1"/>
      <c r="S111" s="1"/>
      <c r="T111" s="1"/>
      <c r="U111" s="1"/>
      <c r="V111" s="1"/>
      <c r="W111" s="1"/>
      <c r="X111" s="1"/>
      <c r="Y111" s="1"/>
      <c r="Z111" s="1"/>
    </row>
    <row r="112" spans="1:26" ht="30">
      <c r="A112" s="413"/>
      <c r="B112" s="496"/>
      <c r="C112" s="444" t="s">
        <v>5288</v>
      </c>
      <c r="D112" s="446">
        <v>0</v>
      </c>
      <c r="E112" s="454"/>
      <c r="F112" s="342"/>
      <c r="G112" s="441"/>
      <c r="H112" s="110"/>
      <c r="I112" s="110"/>
      <c r="J112" s="426"/>
      <c r="K112" s="426"/>
      <c r="L112" s="426"/>
      <c r="M112" s="1"/>
      <c r="N112" s="1"/>
      <c r="O112" s="1"/>
      <c r="P112" s="1"/>
      <c r="Q112" s="1"/>
      <c r="R112" s="1"/>
      <c r="S112" s="1"/>
      <c r="T112" s="1"/>
      <c r="U112" s="1"/>
      <c r="V112" s="1"/>
      <c r="W112" s="1"/>
      <c r="X112" s="1"/>
      <c r="Y112" s="1"/>
      <c r="Z112" s="1"/>
    </row>
    <row r="113" spans="1:26" ht="30">
      <c r="A113" s="413"/>
      <c r="B113" s="496"/>
      <c r="C113" s="342" t="s">
        <v>3283</v>
      </c>
      <c r="D113" s="446">
        <v>0</v>
      </c>
      <c r="E113" s="454" t="s">
        <v>183</v>
      </c>
      <c r="F113" s="342"/>
      <c r="G113" s="441"/>
      <c r="H113" s="110"/>
      <c r="I113" s="110"/>
      <c r="J113" s="426"/>
      <c r="K113" s="426"/>
      <c r="L113" s="426"/>
      <c r="M113" s="1"/>
      <c r="N113" s="1"/>
      <c r="O113" s="1"/>
      <c r="P113" s="1"/>
      <c r="Q113" s="1"/>
      <c r="R113" s="1"/>
      <c r="S113" s="1"/>
      <c r="T113" s="1"/>
      <c r="U113" s="1"/>
      <c r="V113" s="1"/>
      <c r="W113" s="1"/>
      <c r="X113" s="1"/>
      <c r="Y113" s="1"/>
      <c r="Z113" s="1"/>
    </row>
    <row r="114" spans="1:26" ht="31.5">
      <c r="A114" s="413" t="s">
        <v>384</v>
      </c>
      <c r="B114" s="484" t="s">
        <v>385</v>
      </c>
      <c r="C114" s="819" t="s">
        <v>5289</v>
      </c>
      <c r="D114" s="446">
        <v>0</v>
      </c>
      <c r="E114" s="454" t="s">
        <v>183</v>
      </c>
      <c r="F114" s="765"/>
      <c r="G114" s="441"/>
      <c r="H114" s="110"/>
      <c r="I114" s="110"/>
      <c r="J114" s="426"/>
      <c r="K114" s="426"/>
      <c r="L114" s="426"/>
      <c r="M114" s="1"/>
      <c r="N114" s="1"/>
      <c r="O114" s="1"/>
      <c r="P114" s="1"/>
      <c r="Q114" s="1"/>
      <c r="R114" s="1"/>
      <c r="S114" s="1"/>
      <c r="T114" s="1"/>
      <c r="U114" s="1"/>
      <c r="V114" s="1"/>
      <c r="W114" s="1"/>
      <c r="X114" s="1"/>
      <c r="Y114" s="1"/>
      <c r="Z114" s="1"/>
    </row>
    <row r="115" spans="1:26" ht="30">
      <c r="A115" s="413"/>
      <c r="B115" s="484"/>
      <c r="C115" s="819" t="s">
        <v>5290</v>
      </c>
      <c r="D115" s="446">
        <v>0</v>
      </c>
      <c r="E115" s="454" t="s">
        <v>183</v>
      </c>
      <c r="F115" s="765"/>
      <c r="G115" s="441"/>
      <c r="H115" s="110"/>
      <c r="I115" s="110"/>
      <c r="J115" s="426"/>
      <c r="K115" s="426"/>
      <c r="L115" s="426"/>
      <c r="M115" s="1"/>
      <c r="N115" s="1"/>
      <c r="O115" s="1"/>
      <c r="P115" s="1"/>
      <c r="Q115" s="1"/>
      <c r="R115" s="1"/>
      <c r="S115" s="1"/>
      <c r="T115" s="1"/>
      <c r="U115" s="1"/>
      <c r="V115" s="1"/>
      <c r="W115" s="1"/>
      <c r="X115" s="1"/>
      <c r="Y115" s="1"/>
      <c r="Z115" s="1"/>
    </row>
    <row r="116" spans="1:26" ht="30">
      <c r="A116" s="413"/>
      <c r="B116" s="484"/>
      <c r="C116" s="819" t="s">
        <v>5291</v>
      </c>
      <c r="D116" s="446">
        <v>0</v>
      </c>
      <c r="E116" s="454" t="s">
        <v>183</v>
      </c>
      <c r="F116" s="765"/>
      <c r="G116" s="441"/>
      <c r="H116" s="110"/>
      <c r="I116" s="110"/>
      <c r="J116" s="426"/>
      <c r="K116" s="426"/>
      <c r="L116" s="426"/>
      <c r="M116" s="1"/>
      <c r="N116" s="1"/>
      <c r="O116" s="1"/>
      <c r="P116" s="1"/>
      <c r="Q116" s="1"/>
      <c r="R116" s="1"/>
      <c r="S116" s="1"/>
      <c r="T116" s="1"/>
      <c r="U116" s="1"/>
      <c r="V116" s="1"/>
      <c r="W116" s="1"/>
      <c r="X116" s="1"/>
      <c r="Y116" s="1"/>
      <c r="Z116" s="1"/>
    </row>
    <row r="117" spans="1:26" ht="30">
      <c r="A117" s="413"/>
      <c r="B117" s="484"/>
      <c r="C117" s="819" t="s">
        <v>2896</v>
      </c>
      <c r="D117" s="446">
        <v>0</v>
      </c>
      <c r="E117" s="454" t="s">
        <v>183</v>
      </c>
      <c r="F117" s="765"/>
      <c r="G117" s="441"/>
      <c r="H117" s="110"/>
      <c r="I117" s="110"/>
      <c r="J117" s="426"/>
      <c r="K117" s="426"/>
      <c r="L117" s="426"/>
      <c r="M117" s="1"/>
      <c r="N117" s="1"/>
      <c r="O117" s="1"/>
      <c r="P117" s="1"/>
      <c r="Q117" s="1"/>
      <c r="R117" s="1"/>
      <c r="S117" s="1"/>
      <c r="T117" s="1"/>
      <c r="U117" s="1"/>
      <c r="V117" s="1"/>
      <c r="W117" s="1"/>
      <c r="X117" s="1"/>
      <c r="Y117" s="1"/>
      <c r="Z117" s="1"/>
    </row>
    <row r="118" spans="1:26" ht="15.75">
      <c r="A118" s="413"/>
      <c r="B118" s="484"/>
      <c r="C118" s="820" t="s">
        <v>1945</v>
      </c>
      <c r="D118" s="446">
        <v>0</v>
      </c>
      <c r="E118" s="758" t="s">
        <v>183</v>
      </c>
      <c r="F118" s="765"/>
      <c r="G118" s="441"/>
      <c r="H118" s="110"/>
      <c r="I118" s="110"/>
      <c r="J118" s="426"/>
      <c r="K118" s="426"/>
      <c r="L118" s="426"/>
      <c r="M118" s="1"/>
      <c r="N118" s="1"/>
      <c r="O118" s="1"/>
      <c r="P118" s="1"/>
      <c r="Q118" s="1"/>
      <c r="R118" s="1"/>
      <c r="S118" s="1"/>
      <c r="T118" s="1"/>
      <c r="U118" s="1"/>
      <c r="V118" s="1"/>
      <c r="W118" s="1"/>
      <c r="X118" s="1"/>
      <c r="Y118" s="1"/>
      <c r="Z118" s="1"/>
    </row>
    <row r="119" spans="1:26" ht="47.25">
      <c r="A119" s="413" t="s">
        <v>413</v>
      </c>
      <c r="B119" s="484" t="s">
        <v>414</v>
      </c>
      <c r="C119" s="308" t="s">
        <v>2824</v>
      </c>
      <c r="D119" s="446">
        <v>0</v>
      </c>
      <c r="E119" s="454" t="s">
        <v>183</v>
      </c>
      <c r="F119" s="342" t="s">
        <v>3284</v>
      </c>
      <c r="G119" s="441"/>
      <c r="H119" s="110"/>
      <c r="I119" s="110"/>
      <c r="J119" s="426"/>
      <c r="K119" s="426"/>
      <c r="L119" s="426"/>
      <c r="M119" s="1"/>
      <c r="N119" s="1"/>
      <c r="O119" s="1"/>
      <c r="P119" s="1"/>
      <c r="Q119" s="1"/>
      <c r="R119" s="1"/>
      <c r="S119" s="1"/>
      <c r="T119" s="1"/>
      <c r="U119" s="1"/>
      <c r="V119" s="1"/>
      <c r="W119" s="1"/>
      <c r="X119" s="1"/>
      <c r="Y119" s="1"/>
      <c r="Z119" s="1"/>
    </row>
    <row r="120" spans="1:26" ht="47.25">
      <c r="A120" s="413" t="s">
        <v>433</v>
      </c>
      <c r="B120" s="484" t="s">
        <v>424</v>
      </c>
      <c r="C120" s="342" t="s">
        <v>435</v>
      </c>
      <c r="D120" s="446">
        <v>0</v>
      </c>
      <c r="E120" s="454" t="s">
        <v>183</v>
      </c>
      <c r="F120" s="565"/>
      <c r="G120" s="441"/>
      <c r="H120" s="110"/>
      <c r="I120" s="110"/>
      <c r="J120" s="426"/>
      <c r="K120" s="426"/>
      <c r="L120" s="426"/>
      <c r="M120" s="1"/>
      <c r="N120" s="1"/>
      <c r="O120" s="1"/>
      <c r="P120" s="1"/>
      <c r="Q120" s="1"/>
      <c r="R120" s="1"/>
      <c r="S120" s="1"/>
      <c r="T120" s="1"/>
      <c r="U120" s="1"/>
      <c r="V120" s="1"/>
      <c r="W120" s="1"/>
      <c r="X120" s="1"/>
      <c r="Y120" s="1"/>
      <c r="Z120" s="1"/>
    </row>
    <row r="121" spans="1:26" ht="31.5">
      <c r="A121" s="413" t="s">
        <v>436</v>
      </c>
      <c r="B121" s="484" t="s">
        <v>428</v>
      </c>
      <c r="C121" s="444" t="s">
        <v>5292</v>
      </c>
      <c r="D121" s="446">
        <v>0</v>
      </c>
      <c r="E121" s="454" t="s">
        <v>183</v>
      </c>
      <c r="F121" s="444" t="s">
        <v>5293</v>
      </c>
      <c r="G121" s="441"/>
      <c r="H121" s="110"/>
      <c r="I121" s="110"/>
      <c r="J121" s="426"/>
      <c r="K121" s="426"/>
      <c r="L121" s="426"/>
      <c r="M121" s="1"/>
      <c r="N121" s="1"/>
      <c r="O121" s="1"/>
      <c r="P121" s="1"/>
      <c r="Q121" s="1"/>
      <c r="R121" s="1"/>
      <c r="S121" s="1"/>
      <c r="T121" s="1"/>
      <c r="U121" s="1"/>
      <c r="V121" s="1"/>
      <c r="W121" s="1"/>
      <c r="X121" s="1"/>
      <c r="Y121" s="1"/>
      <c r="Z121" s="1"/>
    </row>
    <row r="122" spans="1:26" ht="78.75">
      <c r="A122" s="413" t="s">
        <v>443</v>
      </c>
      <c r="B122" s="484" t="s">
        <v>431</v>
      </c>
      <c r="C122" s="342" t="s">
        <v>2710</v>
      </c>
      <c r="D122" s="446">
        <v>0</v>
      </c>
      <c r="E122" s="454" t="s">
        <v>183</v>
      </c>
      <c r="F122" s="444" t="s">
        <v>5294</v>
      </c>
      <c r="G122" s="441"/>
      <c r="H122" s="110"/>
      <c r="I122" s="110"/>
      <c r="J122" s="426"/>
      <c r="K122" s="426"/>
      <c r="L122" s="426"/>
      <c r="M122" s="1"/>
      <c r="N122" s="1"/>
      <c r="O122" s="1"/>
      <c r="P122" s="1"/>
      <c r="Q122" s="1"/>
      <c r="R122" s="1"/>
      <c r="S122" s="1"/>
      <c r="T122" s="1"/>
      <c r="U122" s="1"/>
      <c r="V122" s="1"/>
      <c r="W122" s="1"/>
      <c r="X122" s="1"/>
      <c r="Y122" s="1"/>
      <c r="Z122" s="1"/>
    </row>
    <row r="123" spans="1:26" ht="39.75" customHeight="1">
      <c r="A123" s="413" t="s">
        <v>451</v>
      </c>
      <c r="B123" s="1210" t="s">
        <v>449</v>
      </c>
      <c r="C123" s="1049"/>
      <c r="D123" s="1049"/>
      <c r="E123" s="1049"/>
      <c r="F123" s="1049"/>
      <c r="G123" s="1049"/>
      <c r="H123" s="110">
        <f>SUM(D124:D129)</f>
        <v>0</v>
      </c>
      <c r="I123" s="110">
        <f>COUNT(D124:D129)*2</f>
        <v>10</v>
      </c>
      <c r="J123" s="426"/>
      <c r="K123" s="426"/>
      <c r="L123" s="426"/>
      <c r="M123" s="1"/>
      <c r="N123" s="1"/>
      <c r="O123" s="1"/>
      <c r="P123" s="1"/>
      <c r="Q123" s="1"/>
      <c r="R123" s="1"/>
      <c r="S123" s="1"/>
      <c r="T123" s="1"/>
      <c r="U123" s="1"/>
      <c r="V123" s="1"/>
      <c r="W123" s="1"/>
      <c r="X123" s="1"/>
      <c r="Y123" s="1"/>
      <c r="Z123" s="1"/>
    </row>
    <row r="124" spans="1:26" ht="75">
      <c r="A124" s="413" t="s">
        <v>454</v>
      </c>
      <c r="B124" s="567" t="s">
        <v>455</v>
      </c>
      <c r="C124" s="489" t="s">
        <v>456</v>
      </c>
      <c r="D124" s="488">
        <v>0</v>
      </c>
      <c r="E124" s="440" t="s">
        <v>183</v>
      </c>
      <c r="F124" s="489" t="s">
        <v>457</v>
      </c>
      <c r="G124" s="441"/>
      <c r="H124" s="110"/>
      <c r="I124" s="110"/>
      <c r="J124" s="426"/>
      <c r="K124" s="426"/>
      <c r="L124" s="426"/>
      <c r="M124" s="1"/>
      <c r="N124" s="1"/>
      <c r="O124" s="1"/>
      <c r="P124" s="1"/>
      <c r="Q124" s="1"/>
      <c r="R124" s="1"/>
      <c r="S124" s="1"/>
      <c r="T124" s="1"/>
      <c r="U124" s="1"/>
      <c r="V124" s="1"/>
      <c r="W124" s="1"/>
      <c r="X124" s="1"/>
      <c r="Y124" s="1"/>
      <c r="Z124" s="1"/>
    </row>
    <row r="125" spans="1:26" ht="47.25" hidden="1">
      <c r="A125" s="623" t="s">
        <v>458</v>
      </c>
      <c r="B125" s="496" t="s">
        <v>459</v>
      </c>
      <c r="C125" s="441"/>
      <c r="D125" s="446"/>
      <c r="E125" s="440"/>
      <c r="F125" s="441"/>
      <c r="G125" s="441"/>
      <c r="H125" s="110"/>
      <c r="I125" s="110"/>
      <c r="J125" s="426"/>
      <c r="K125" s="426"/>
      <c r="L125" s="426"/>
      <c r="M125" s="1"/>
      <c r="N125" s="1"/>
      <c r="O125" s="1"/>
      <c r="P125" s="1"/>
      <c r="Q125" s="1"/>
      <c r="R125" s="1"/>
      <c r="S125" s="1"/>
      <c r="T125" s="1"/>
      <c r="U125" s="1"/>
      <c r="V125" s="1"/>
      <c r="W125" s="1"/>
      <c r="X125" s="1"/>
      <c r="Y125" s="1"/>
      <c r="Z125" s="1"/>
    </row>
    <row r="126" spans="1:26" ht="45">
      <c r="A126" s="413" t="s">
        <v>467</v>
      </c>
      <c r="B126" s="496" t="s">
        <v>462</v>
      </c>
      <c r="C126" s="444" t="s">
        <v>5295</v>
      </c>
      <c r="D126" s="488">
        <v>0</v>
      </c>
      <c r="E126" s="454" t="s">
        <v>183</v>
      </c>
      <c r="F126" s="342" t="s">
        <v>3285</v>
      </c>
      <c r="G126" s="441"/>
      <c r="H126" s="110"/>
      <c r="I126" s="110"/>
      <c r="J126" s="426"/>
      <c r="K126" s="426"/>
      <c r="L126" s="426"/>
      <c r="M126" s="1"/>
      <c r="N126" s="1"/>
      <c r="O126" s="1"/>
      <c r="P126" s="1"/>
      <c r="Q126" s="1"/>
      <c r="R126" s="1"/>
      <c r="S126" s="1"/>
      <c r="T126" s="1"/>
      <c r="U126" s="1"/>
      <c r="V126" s="1"/>
      <c r="W126" s="1"/>
      <c r="X126" s="1"/>
      <c r="Y126" s="1"/>
      <c r="Z126" s="1"/>
    </row>
    <row r="127" spans="1:26" ht="30">
      <c r="A127" s="413"/>
      <c r="B127" s="496"/>
      <c r="C127" s="658" t="s">
        <v>5296</v>
      </c>
      <c r="D127" s="488">
        <v>0</v>
      </c>
      <c r="E127" s="454" t="s">
        <v>183</v>
      </c>
      <c r="F127" s="342"/>
      <c r="G127" s="441"/>
      <c r="H127" s="110"/>
      <c r="I127" s="110"/>
      <c r="J127" s="426"/>
      <c r="K127" s="426"/>
      <c r="L127" s="426"/>
      <c r="M127" s="1"/>
      <c r="N127" s="1"/>
      <c r="O127" s="1"/>
      <c r="P127" s="1"/>
      <c r="Q127" s="1"/>
      <c r="R127" s="1"/>
      <c r="S127" s="1"/>
      <c r="T127" s="1"/>
      <c r="U127" s="1"/>
      <c r="V127" s="1"/>
      <c r="W127" s="1"/>
      <c r="X127" s="1"/>
      <c r="Y127" s="1"/>
      <c r="Z127" s="1"/>
    </row>
    <row r="128" spans="1:26" ht="31.5">
      <c r="A128" s="413" t="s">
        <v>469</v>
      </c>
      <c r="B128" s="567" t="s">
        <v>466</v>
      </c>
      <c r="C128" s="659" t="s">
        <v>5297</v>
      </c>
      <c r="D128" s="488">
        <v>0</v>
      </c>
      <c r="E128" s="454" t="s">
        <v>183</v>
      </c>
      <c r="F128" s="568"/>
      <c r="G128" s="441"/>
      <c r="H128" s="110"/>
      <c r="I128" s="110"/>
      <c r="J128" s="426"/>
      <c r="K128" s="426"/>
      <c r="L128" s="426"/>
      <c r="M128" s="1"/>
      <c r="N128" s="1"/>
      <c r="O128" s="1"/>
      <c r="P128" s="1"/>
      <c r="Q128" s="1"/>
      <c r="R128" s="1"/>
      <c r="S128" s="1"/>
      <c r="T128" s="1"/>
      <c r="U128" s="1"/>
      <c r="V128" s="1"/>
      <c r="W128" s="1"/>
      <c r="X128" s="1"/>
      <c r="Y128" s="1"/>
      <c r="Z128" s="1"/>
    </row>
    <row r="129" spans="1:26" ht="30">
      <c r="A129" s="413"/>
      <c r="B129" s="567"/>
      <c r="C129" s="342" t="s">
        <v>472</v>
      </c>
      <c r="D129" s="488">
        <v>0</v>
      </c>
      <c r="E129" s="454" t="s">
        <v>183</v>
      </c>
      <c r="F129" s="441"/>
      <c r="G129" s="441"/>
      <c r="H129" s="110"/>
      <c r="I129" s="110"/>
      <c r="J129" s="426"/>
      <c r="K129" s="426"/>
      <c r="L129" s="426"/>
      <c r="M129" s="1"/>
      <c r="N129" s="1"/>
      <c r="O129" s="1"/>
      <c r="P129" s="1"/>
      <c r="Q129" s="1"/>
      <c r="R129" s="1"/>
      <c r="S129" s="1"/>
      <c r="T129" s="1"/>
      <c r="U129" s="1"/>
      <c r="V129" s="1"/>
      <c r="W129" s="1"/>
      <c r="X129" s="1"/>
      <c r="Y129" s="1"/>
      <c r="Z129" s="1"/>
    </row>
    <row r="130" spans="1:26" ht="39.75" customHeight="1">
      <c r="A130" s="413" t="s">
        <v>473</v>
      </c>
      <c r="B130" s="1210" t="s">
        <v>474</v>
      </c>
      <c r="C130" s="1049"/>
      <c r="D130" s="1049"/>
      <c r="E130" s="1049"/>
      <c r="F130" s="1049"/>
      <c r="G130" s="1049"/>
      <c r="H130" s="110">
        <f>SUM(D131:D135)</f>
        <v>0</v>
      </c>
      <c r="I130" s="110">
        <f>COUNT(D131:D135)*2</f>
        <v>10</v>
      </c>
      <c r="J130" s="426"/>
      <c r="K130" s="426"/>
      <c r="L130" s="426"/>
      <c r="M130" s="1"/>
      <c r="N130" s="1"/>
      <c r="O130" s="1"/>
      <c r="P130" s="1"/>
      <c r="Q130" s="1"/>
      <c r="R130" s="1"/>
      <c r="S130" s="1"/>
      <c r="T130" s="1"/>
      <c r="U130" s="1"/>
      <c r="V130" s="1"/>
      <c r="W130" s="1"/>
      <c r="X130" s="1"/>
      <c r="Y130" s="1"/>
      <c r="Z130" s="1"/>
    </row>
    <row r="131" spans="1:26" ht="60">
      <c r="A131" s="413" t="s">
        <v>476</v>
      </c>
      <c r="B131" s="567" t="s">
        <v>477</v>
      </c>
      <c r="C131" s="658" t="s">
        <v>3380</v>
      </c>
      <c r="D131" s="446">
        <v>0</v>
      </c>
      <c r="E131" s="440" t="s">
        <v>264</v>
      </c>
      <c r="F131" s="441"/>
      <c r="G131" s="441"/>
      <c r="H131" s="110"/>
      <c r="I131" s="110"/>
      <c r="J131" s="426"/>
      <c r="K131" s="426"/>
      <c r="L131" s="426"/>
      <c r="M131" s="1"/>
      <c r="N131" s="1"/>
      <c r="O131" s="1"/>
      <c r="P131" s="1"/>
      <c r="Q131" s="1"/>
      <c r="R131" s="1"/>
      <c r="S131" s="1"/>
      <c r="T131" s="1"/>
      <c r="U131" s="1"/>
      <c r="V131" s="1"/>
      <c r="W131" s="1"/>
      <c r="X131" s="1"/>
      <c r="Y131" s="1"/>
      <c r="Z131" s="1"/>
    </row>
    <row r="132" spans="1:26" ht="60">
      <c r="A132" s="413"/>
      <c r="B132" s="567"/>
      <c r="C132" s="568" t="s">
        <v>483</v>
      </c>
      <c r="D132" s="446">
        <v>0</v>
      </c>
      <c r="E132" s="440" t="s">
        <v>183</v>
      </c>
      <c r="F132" s="441"/>
      <c r="G132" s="441"/>
      <c r="H132" s="110"/>
      <c r="I132" s="110"/>
      <c r="J132" s="426"/>
      <c r="K132" s="426"/>
      <c r="L132" s="426"/>
      <c r="M132" s="1"/>
      <c r="N132" s="1"/>
      <c r="O132" s="1"/>
      <c r="P132" s="1"/>
      <c r="Q132" s="1"/>
      <c r="R132" s="1"/>
      <c r="S132" s="1"/>
      <c r="T132" s="1"/>
      <c r="U132" s="1"/>
      <c r="V132" s="1"/>
      <c r="W132" s="1"/>
      <c r="X132" s="1"/>
      <c r="Y132" s="1"/>
      <c r="Z132" s="1"/>
    </row>
    <row r="133" spans="1:26" ht="60">
      <c r="A133" s="413" t="s">
        <v>484</v>
      </c>
      <c r="B133" s="567" t="s">
        <v>485</v>
      </c>
      <c r="C133" s="568" t="s">
        <v>3286</v>
      </c>
      <c r="D133" s="446">
        <v>0</v>
      </c>
      <c r="E133" s="440" t="s">
        <v>183</v>
      </c>
      <c r="F133" s="441"/>
      <c r="G133" s="441"/>
      <c r="H133" s="110"/>
      <c r="I133" s="110"/>
      <c r="J133" s="426"/>
      <c r="K133" s="426"/>
      <c r="L133" s="426"/>
      <c r="M133" s="1"/>
      <c r="N133" s="1"/>
      <c r="O133" s="1"/>
      <c r="P133" s="1"/>
      <c r="Q133" s="1"/>
      <c r="R133" s="1"/>
      <c r="S133" s="1"/>
      <c r="T133" s="1"/>
      <c r="U133" s="1"/>
      <c r="V133" s="1"/>
      <c r="W133" s="1"/>
      <c r="X133" s="1"/>
      <c r="Y133" s="1"/>
      <c r="Z133" s="1"/>
    </row>
    <row r="134" spans="1:26" ht="75">
      <c r="A134" s="413"/>
      <c r="B134" s="567"/>
      <c r="C134" s="569" t="s">
        <v>487</v>
      </c>
      <c r="D134" s="446">
        <v>0</v>
      </c>
      <c r="E134" s="440" t="s">
        <v>262</v>
      </c>
      <c r="F134" s="441"/>
      <c r="G134" s="441"/>
      <c r="H134" s="110"/>
      <c r="I134" s="110"/>
      <c r="J134" s="426"/>
      <c r="K134" s="426"/>
      <c r="L134" s="426"/>
      <c r="M134" s="1"/>
      <c r="N134" s="1"/>
      <c r="O134" s="1"/>
      <c r="P134" s="1"/>
      <c r="Q134" s="1"/>
      <c r="R134" s="1"/>
      <c r="S134" s="1"/>
      <c r="T134" s="1"/>
      <c r="U134" s="1"/>
      <c r="V134" s="1"/>
      <c r="W134" s="1"/>
      <c r="X134" s="1"/>
      <c r="Y134" s="1"/>
      <c r="Z134" s="1"/>
    </row>
    <row r="135" spans="1:26" ht="63">
      <c r="A135" s="413" t="s">
        <v>488</v>
      </c>
      <c r="B135" s="567" t="s">
        <v>489</v>
      </c>
      <c r="C135" s="489" t="s">
        <v>490</v>
      </c>
      <c r="D135" s="446">
        <v>0</v>
      </c>
      <c r="E135" s="440" t="s">
        <v>63</v>
      </c>
      <c r="F135" s="441"/>
      <c r="G135" s="441"/>
      <c r="H135" s="110"/>
      <c r="I135" s="110"/>
      <c r="J135" s="426"/>
      <c r="K135" s="426"/>
      <c r="L135" s="426"/>
      <c r="M135" s="1"/>
      <c r="N135" s="1"/>
      <c r="O135" s="1"/>
      <c r="P135" s="1"/>
      <c r="Q135" s="1"/>
      <c r="R135" s="1"/>
      <c r="S135" s="1"/>
      <c r="T135" s="1"/>
      <c r="U135" s="1"/>
      <c r="V135" s="1"/>
      <c r="W135" s="1"/>
      <c r="X135" s="1"/>
      <c r="Y135" s="1"/>
      <c r="Z135" s="1"/>
    </row>
    <row r="136" spans="1:26" ht="39.75" customHeight="1">
      <c r="A136" s="413" t="s">
        <v>493</v>
      </c>
      <c r="B136" s="1048" t="s">
        <v>494</v>
      </c>
      <c r="C136" s="1049"/>
      <c r="D136" s="1049"/>
      <c r="E136" s="1049"/>
      <c r="F136" s="1049"/>
      <c r="G136" s="1049"/>
      <c r="H136" s="110">
        <f>SUM(D137:D142)</f>
        <v>0</v>
      </c>
      <c r="I136" s="110">
        <f>COUNT(D137:D142)*2</f>
        <v>8</v>
      </c>
      <c r="J136" s="426"/>
      <c r="K136" s="426"/>
      <c r="L136" s="426"/>
      <c r="M136" s="1"/>
      <c r="N136" s="1"/>
      <c r="O136" s="1"/>
      <c r="P136" s="1"/>
      <c r="Q136" s="1"/>
      <c r="R136" s="1"/>
      <c r="S136" s="1"/>
      <c r="T136" s="1"/>
      <c r="U136" s="1"/>
      <c r="V136" s="1"/>
      <c r="W136" s="1"/>
      <c r="X136" s="1"/>
      <c r="Y136" s="1"/>
      <c r="Z136" s="1"/>
    </row>
    <row r="137" spans="1:26" ht="165">
      <c r="A137" s="413" t="s">
        <v>500</v>
      </c>
      <c r="B137" s="437" t="s">
        <v>501</v>
      </c>
      <c r="C137" s="444" t="s">
        <v>5299</v>
      </c>
      <c r="D137" s="446">
        <v>0</v>
      </c>
      <c r="E137" s="454" t="s">
        <v>262</v>
      </c>
      <c r="F137" s="485" t="s">
        <v>5300</v>
      </c>
      <c r="G137" s="441"/>
      <c r="H137" s="110"/>
      <c r="I137" s="110"/>
      <c r="J137" s="426"/>
      <c r="K137" s="426"/>
      <c r="L137" s="426"/>
      <c r="M137" s="1"/>
      <c r="N137" s="1"/>
      <c r="O137" s="1"/>
      <c r="P137" s="1"/>
      <c r="Q137" s="1"/>
      <c r="R137" s="1"/>
      <c r="S137" s="1"/>
      <c r="T137" s="1"/>
      <c r="U137" s="1"/>
      <c r="V137" s="1"/>
      <c r="W137" s="1"/>
      <c r="X137" s="1"/>
      <c r="Y137" s="1"/>
      <c r="Z137" s="1"/>
    </row>
    <row r="138" spans="1:26" ht="47.25" hidden="1">
      <c r="A138" s="623" t="s">
        <v>504</v>
      </c>
      <c r="B138" s="437" t="s">
        <v>505</v>
      </c>
      <c r="C138" s="441"/>
      <c r="D138" s="446"/>
      <c r="E138" s="440"/>
      <c r="F138" s="441"/>
      <c r="G138" s="441"/>
      <c r="H138" s="110"/>
      <c r="I138" s="110"/>
      <c r="J138" s="426"/>
      <c r="K138" s="426"/>
      <c r="L138" s="426"/>
      <c r="M138" s="1"/>
      <c r="N138" s="1"/>
      <c r="O138" s="1"/>
      <c r="P138" s="1"/>
      <c r="Q138" s="1"/>
      <c r="R138" s="1"/>
      <c r="S138" s="1"/>
      <c r="T138" s="1"/>
      <c r="U138" s="1"/>
      <c r="V138" s="1"/>
      <c r="W138" s="1"/>
      <c r="X138" s="1"/>
      <c r="Y138" s="1"/>
      <c r="Z138" s="1"/>
    </row>
    <row r="139" spans="1:26" ht="47.25" hidden="1">
      <c r="A139" s="623" t="s">
        <v>507</v>
      </c>
      <c r="B139" s="437" t="s">
        <v>508</v>
      </c>
      <c r="C139" s="441"/>
      <c r="D139" s="446"/>
      <c r="E139" s="440"/>
      <c r="F139" s="441"/>
      <c r="G139" s="441"/>
      <c r="H139" s="110"/>
      <c r="I139" s="110"/>
      <c r="J139" s="426"/>
      <c r="K139" s="426"/>
      <c r="L139" s="426"/>
      <c r="M139" s="1"/>
      <c r="N139" s="1"/>
      <c r="O139" s="1"/>
      <c r="P139" s="1"/>
      <c r="Q139" s="1"/>
      <c r="R139" s="1"/>
      <c r="S139" s="1"/>
      <c r="T139" s="1"/>
      <c r="U139" s="1"/>
      <c r="V139" s="1"/>
      <c r="W139" s="1"/>
      <c r="X139" s="1"/>
      <c r="Y139" s="1"/>
      <c r="Z139" s="1"/>
    </row>
    <row r="140" spans="1:26" ht="47.25">
      <c r="A140" s="413" t="s">
        <v>512</v>
      </c>
      <c r="B140" s="437" t="s">
        <v>513</v>
      </c>
      <c r="C140" s="444" t="s">
        <v>5298</v>
      </c>
      <c r="D140" s="446">
        <v>0</v>
      </c>
      <c r="E140" s="454"/>
      <c r="F140" s="342"/>
      <c r="G140" s="441"/>
      <c r="H140" s="110"/>
      <c r="I140" s="110"/>
      <c r="J140" s="426"/>
      <c r="K140" s="426"/>
      <c r="L140" s="426"/>
      <c r="M140" s="1"/>
      <c r="N140" s="1"/>
      <c r="O140" s="1"/>
      <c r="P140" s="1"/>
      <c r="Q140" s="1"/>
      <c r="R140" s="1"/>
      <c r="S140" s="1"/>
      <c r="T140" s="1"/>
      <c r="U140" s="1"/>
      <c r="V140" s="1"/>
      <c r="W140" s="1"/>
      <c r="X140" s="1"/>
      <c r="Y140" s="1"/>
      <c r="Z140" s="1"/>
    </row>
    <row r="141" spans="1:26" ht="31.5">
      <c r="A141" s="413" t="s">
        <v>528</v>
      </c>
      <c r="B141" s="437" t="s">
        <v>529</v>
      </c>
      <c r="C141" s="308" t="s">
        <v>534</v>
      </c>
      <c r="D141" s="446">
        <v>0</v>
      </c>
      <c r="E141" s="454" t="s">
        <v>137</v>
      </c>
      <c r="F141" s="441"/>
      <c r="G141" s="441"/>
      <c r="H141" s="110"/>
      <c r="I141" s="110"/>
      <c r="J141" s="426"/>
      <c r="K141" s="426"/>
      <c r="L141" s="426"/>
      <c r="M141" s="1"/>
      <c r="N141" s="1"/>
      <c r="O141" s="1"/>
      <c r="P141" s="1"/>
      <c r="Q141" s="1"/>
      <c r="R141" s="1"/>
      <c r="S141" s="1"/>
      <c r="T141" s="1"/>
      <c r="U141" s="1"/>
      <c r="V141" s="1"/>
      <c r="W141" s="1"/>
      <c r="X141" s="1"/>
      <c r="Y141" s="1"/>
      <c r="Z141" s="1"/>
    </row>
    <row r="142" spans="1:26" ht="15.75">
      <c r="A142" s="413"/>
      <c r="B142" s="437"/>
      <c r="C142" s="308" t="s">
        <v>2938</v>
      </c>
      <c r="D142" s="446">
        <v>0</v>
      </c>
      <c r="E142" s="454" t="s">
        <v>137</v>
      </c>
      <c r="F142" s="441"/>
      <c r="G142" s="441"/>
      <c r="H142" s="110"/>
      <c r="I142" s="110"/>
      <c r="J142" s="426"/>
      <c r="K142" s="426"/>
      <c r="L142" s="426"/>
      <c r="M142" s="1"/>
      <c r="N142" s="1"/>
      <c r="O142" s="1"/>
      <c r="P142" s="1"/>
      <c r="Q142" s="1"/>
      <c r="R142" s="1"/>
      <c r="S142" s="1"/>
      <c r="T142" s="1"/>
      <c r="U142" s="1"/>
      <c r="V142" s="1"/>
      <c r="W142" s="1"/>
      <c r="X142" s="1"/>
      <c r="Y142" s="1"/>
      <c r="Z142" s="1"/>
    </row>
    <row r="143" spans="1:26" ht="39.75" customHeight="1">
      <c r="A143" s="413" t="s">
        <v>551</v>
      </c>
      <c r="B143" s="1210" t="s">
        <v>552</v>
      </c>
      <c r="C143" s="1049"/>
      <c r="D143" s="1049"/>
      <c r="E143" s="1049"/>
      <c r="F143" s="1049"/>
      <c r="G143" s="1049"/>
      <c r="H143" s="110">
        <f>SUM(D145:D146)</f>
        <v>0</v>
      </c>
      <c r="I143" s="110">
        <f>COUNT(D145:D146)*2</f>
        <v>4</v>
      </c>
      <c r="J143" s="426"/>
      <c r="K143" s="426"/>
      <c r="L143" s="426"/>
      <c r="M143" s="1"/>
      <c r="N143" s="1"/>
      <c r="O143" s="1"/>
      <c r="P143" s="1"/>
      <c r="Q143" s="1"/>
      <c r="R143" s="1"/>
      <c r="S143" s="1"/>
      <c r="T143" s="1"/>
      <c r="U143" s="1"/>
      <c r="V143" s="1"/>
      <c r="W143" s="1"/>
      <c r="X143" s="1"/>
      <c r="Y143" s="1"/>
      <c r="Z143" s="1"/>
    </row>
    <row r="144" spans="1:26" ht="31.5" hidden="1">
      <c r="A144" s="623" t="s">
        <v>555</v>
      </c>
      <c r="B144" s="437" t="s">
        <v>556</v>
      </c>
      <c r="C144" s="441"/>
      <c r="D144" s="439"/>
      <c r="E144" s="440"/>
      <c r="F144" s="441"/>
      <c r="G144" s="441"/>
      <c r="H144" s="110"/>
      <c r="I144" s="110"/>
      <c r="J144" s="426"/>
      <c r="K144" s="426"/>
      <c r="L144" s="426"/>
      <c r="M144" s="1"/>
      <c r="N144" s="1"/>
      <c r="O144" s="1"/>
      <c r="P144" s="1"/>
      <c r="Q144" s="1"/>
      <c r="R144" s="1"/>
      <c r="S144" s="1"/>
      <c r="T144" s="1"/>
      <c r="U144" s="1"/>
      <c r="V144" s="1"/>
      <c r="W144" s="1"/>
      <c r="X144" s="1"/>
      <c r="Y144" s="1"/>
      <c r="Z144" s="1"/>
    </row>
    <row r="145" spans="1:26" ht="31.5">
      <c r="A145" s="413" t="s">
        <v>562</v>
      </c>
      <c r="B145" s="437" t="s">
        <v>563</v>
      </c>
      <c r="C145" s="444" t="s">
        <v>5301</v>
      </c>
      <c r="D145" s="446">
        <v>0</v>
      </c>
      <c r="E145" s="454" t="s">
        <v>262</v>
      </c>
      <c r="F145" s="444"/>
      <c r="G145" s="441"/>
      <c r="H145" s="110"/>
      <c r="I145" s="110"/>
      <c r="J145" s="426"/>
      <c r="K145" s="426"/>
      <c r="L145" s="426"/>
      <c r="M145" s="1"/>
      <c r="N145" s="1"/>
      <c r="O145" s="1"/>
      <c r="P145" s="1"/>
      <c r="Q145" s="1"/>
      <c r="R145" s="1"/>
      <c r="S145" s="1"/>
      <c r="T145" s="1"/>
      <c r="U145" s="1"/>
      <c r="V145" s="1"/>
      <c r="W145" s="1"/>
      <c r="X145" s="1"/>
      <c r="Y145" s="1"/>
      <c r="Z145" s="1"/>
    </row>
    <row r="146" spans="1:26" ht="47.25">
      <c r="A146" s="413" t="s">
        <v>567</v>
      </c>
      <c r="B146" s="496" t="s">
        <v>568</v>
      </c>
      <c r="C146" s="308" t="s">
        <v>1978</v>
      </c>
      <c r="D146" s="446">
        <v>0</v>
      </c>
      <c r="E146" s="454" t="s">
        <v>262</v>
      </c>
      <c r="F146" s="441"/>
      <c r="G146" s="441"/>
      <c r="H146" s="110"/>
      <c r="I146" s="110"/>
      <c r="J146" s="426"/>
      <c r="K146" s="426"/>
      <c r="L146" s="426"/>
      <c r="M146" s="1"/>
      <c r="N146" s="1"/>
      <c r="O146" s="1"/>
      <c r="P146" s="1"/>
      <c r="Q146" s="1"/>
      <c r="R146" s="1"/>
      <c r="S146" s="1"/>
      <c r="T146" s="1"/>
      <c r="U146" s="1"/>
      <c r="V146" s="1"/>
      <c r="W146" s="1"/>
      <c r="X146" s="1"/>
      <c r="Y146" s="1"/>
      <c r="Z146" s="1"/>
    </row>
    <row r="147" spans="1:26" ht="39.75" customHeight="1">
      <c r="A147" s="413" t="s">
        <v>570</v>
      </c>
      <c r="B147" s="1210" t="s">
        <v>571</v>
      </c>
      <c r="C147" s="1049"/>
      <c r="D147" s="1049"/>
      <c r="E147" s="1049"/>
      <c r="F147" s="1049"/>
      <c r="G147" s="1049"/>
      <c r="H147" s="110">
        <f>SUM(D148:D157)</f>
        <v>0</v>
      </c>
      <c r="I147" s="110">
        <f>COUNT(D148:D157)*2</f>
        <v>14</v>
      </c>
      <c r="J147" s="426"/>
      <c r="K147" s="426"/>
      <c r="L147" s="426"/>
      <c r="M147" s="1"/>
      <c r="N147" s="1"/>
      <c r="O147" s="1"/>
      <c r="P147" s="1"/>
      <c r="Q147" s="1"/>
      <c r="R147" s="1"/>
      <c r="S147" s="1"/>
      <c r="T147" s="1"/>
      <c r="U147" s="1"/>
      <c r="V147" s="1"/>
      <c r="W147" s="1"/>
      <c r="X147" s="1"/>
      <c r="Y147" s="1"/>
      <c r="Z147" s="1"/>
    </row>
    <row r="148" spans="1:26" ht="63">
      <c r="A148" s="413" t="s">
        <v>574</v>
      </c>
      <c r="B148" s="437" t="s">
        <v>575</v>
      </c>
      <c r="C148" s="660" t="s">
        <v>576</v>
      </c>
      <c r="D148" s="446">
        <v>0</v>
      </c>
      <c r="E148" s="454" t="s">
        <v>183</v>
      </c>
      <c r="F148" s="342"/>
      <c r="G148" s="441"/>
      <c r="H148" s="110"/>
      <c r="I148" s="110"/>
      <c r="J148" s="426"/>
      <c r="K148" s="426"/>
      <c r="L148" s="426"/>
      <c r="M148" s="1"/>
      <c r="N148" s="1"/>
      <c r="O148" s="1"/>
      <c r="P148" s="1"/>
      <c r="Q148" s="1"/>
      <c r="R148" s="1"/>
      <c r="S148" s="1"/>
      <c r="T148" s="1"/>
      <c r="U148" s="1"/>
      <c r="V148" s="1"/>
      <c r="W148" s="1"/>
      <c r="X148" s="1"/>
      <c r="Y148" s="1"/>
      <c r="Z148" s="1"/>
    </row>
    <row r="149" spans="1:26" ht="63" hidden="1">
      <c r="A149" s="623" t="s">
        <v>579</v>
      </c>
      <c r="B149" s="437" t="s">
        <v>580</v>
      </c>
      <c r="C149" s="441"/>
      <c r="D149" s="446"/>
      <c r="E149" s="440"/>
      <c r="F149" s="441"/>
      <c r="G149" s="441"/>
      <c r="H149" s="110"/>
      <c r="I149" s="110"/>
      <c r="J149" s="426"/>
      <c r="K149" s="426"/>
      <c r="L149" s="426"/>
      <c r="M149" s="1"/>
      <c r="N149" s="1"/>
      <c r="O149" s="1"/>
      <c r="P149" s="1"/>
      <c r="Q149" s="1"/>
      <c r="R149" s="1"/>
      <c r="S149" s="1"/>
      <c r="T149" s="1"/>
      <c r="U149" s="1"/>
      <c r="V149" s="1"/>
      <c r="W149" s="1"/>
      <c r="X149" s="1"/>
      <c r="Y149" s="1"/>
      <c r="Z149" s="1"/>
    </row>
    <row r="150" spans="1:26" ht="126">
      <c r="A150" s="413" t="s">
        <v>584</v>
      </c>
      <c r="B150" s="437" t="s">
        <v>585</v>
      </c>
      <c r="C150" s="437" t="s">
        <v>3288</v>
      </c>
      <c r="D150" s="446">
        <v>0</v>
      </c>
      <c r="E150" s="454" t="s">
        <v>183</v>
      </c>
      <c r="F150" s="661" t="s">
        <v>5304</v>
      </c>
      <c r="G150" s="441"/>
      <c r="H150" s="110"/>
      <c r="I150" s="110"/>
      <c r="J150" s="426"/>
      <c r="K150" s="426"/>
      <c r="L150" s="426"/>
      <c r="M150" s="1"/>
      <c r="N150" s="1"/>
      <c r="O150" s="1"/>
      <c r="P150" s="1"/>
      <c r="Q150" s="1"/>
      <c r="R150" s="1"/>
      <c r="S150" s="1"/>
      <c r="T150" s="1"/>
      <c r="U150" s="1"/>
      <c r="V150" s="1"/>
      <c r="W150" s="1"/>
      <c r="X150" s="1"/>
      <c r="Y150" s="1"/>
      <c r="Z150" s="1"/>
    </row>
    <row r="151" spans="1:26" ht="31.5">
      <c r="A151" s="413"/>
      <c r="B151" s="437"/>
      <c r="C151" s="437" t="s">
        <v>3289</v>
      </c>
      <c r="D151" s="446">
        <v>0</v>
      </c>
      <c r="E151" s="454" t="s">
        <v>183</v>
      </c>
      <c r="F151" s="342" t="s">
        <v>3290</v>
      </c>
      <c r="G151" s="441"/>
      <c r="H151" s="110"/>
      <c r="I151" s="110"/>
      <c r="J151" s="426"/>
      <c r="K151" s="426"/>
      <c r="L151" s="426"/>
      <c r="M151" s="1"/>
      <c r="N151" s="1"/>
      <c r="O151" s="1"/>
      <c r="P151" s="1"/>
      <c r="Q151" s="1"/>
      <c r="R151" s="1"/>
      <c r="S151" s="1"/>
      <c r="T151" s="1"/>
      <c r="U151" s="1"/>
      <c r="V151" s="1"/>
      <c r="W151" s="1"/>
      <c r="X151" s="1"/>
      <c r="Y151" s="1"/>
      <c r="Z151" s="1"/>
    </row>
    <row r="152" spans="1:26" ht="63" hidden="1">
      <c r="A152" s="623" t="s">
        <v>589</v>
      </c>
      <c r="B152" s="437" t="s">
        <v>590</v>
      </c>
      <c r="C152" s="441"/>
      <c r="D152" s="446"/>
      <c r="E152" s="440"/>
      <c r="F152" s="441"/>
      <c r="G152" s="441"/>
      <c r="H152" s="110"/>
      <c r="I152" s="110"/>
      <c r="J152" s="426"/>
      <c r="K152" s="426"/>
      <c r="L152" s="426"/>
      <c r="M152" s="1"/>
      <c r="N152" s="1"/>
      <c r="O152" s="1"/>
      <c r="P152" s="1"/>
      <c r="Q152" s="1"/>
      <c r="R152" s="1"/>
      <c r="S152" s="1"/>
      <c r="T152" s="1"/>
      <c r="U152" s="1"/>
      <c r="V152" s="1"/>
      <c r="W152" s="1"/>
      <c r="X152" s="1"/>
      <c r="Y152" s="1"/>
      <c r="Z152" s="1"/>
    </row>
    <row r="153" spans="1:26" ht="15.75" hidden="1">
      <c r="A153" s="623" t="s">
        <v>591</v>
      </c>
      <c r="B153" s="437" t="s">
        <v>592</v>
      </c>
      <c r="C153" s="441"/>
      <c r="D153" s="446"/>
      <c r="E153" s="440"/>
      <c r="F153" s="441"/>
      <c r="G153" s="441"/>
      <c r="H153" s="110"/>
      <c r="I153" s="110"/>
      <c r="J153" s="426"/>
      <c r="K153" s="426"/>
      <c r="L153" s="426"/>
      <c r="M153" s="1"/>
      <c r="N153" s="1"/>
      <c r="O153" s="1"/>
      <c r="P153" s="1"/>
      <c r="Q153" s="1"/>
      <c r="R153" s="1"/>
      <c r="S153" s="1"/>
      <c r="T153" s="1"/>
      <c r="U153" s="1"/>
      <c r="V153" s="1"/>
      <c r="W153" s="1"/>
      <c r="X153" s="1"/>
      <c r="Y153" s="1"/>
      <c r="Z153" s="1"/>
    </row>
    <row r="154" spans="1:26" ht="31.5">
      <c r="A154" s="413" t="s">
        <v>595</v>
      </c>
      <c r="B154" s="437" t="s">
        <v>596</v>
      </c>
      <c r="C154" s="660" t="s">
        <v>597</v>
      </c>
      <c r="D154" s="446">
        <v>0</v>
      </c>
      <c r="E154" s="440" t="s">
        <v>183</v>
      </c>
      <c r="F154" s="489" t="s">
        <v>598</v>
      </c>
      <c r="G154" s="441"/>
      <c r="H154" s="110"/>
      <c r="I154" s="110"/>
      <c r="J154" s="426"/>
      <c r="K154" s="426"/>
      <c r="L154" s="426"/>
      <c r="M154" s="1"/>
      <c r="N154" s="1"/>
      <c r="O154" s="1"/>
      <c r="P154" s="1"/>
      <c r="Q154" s="1"/>
      <c r="R154" s="1"/>
      <c r="S154" s="1"/>
      <c r="T154" s="1"/>
      <c r="U154" s="1"/>
      <c r="V154" s="1"/>
      <c r="W154" s="1"/>
      <c r="X154" s="1"/>
      <c r="Y154" s="1"/>
      <c r="Z154" s="1"/>
    </row>
    <row r="155" spans="1:26" ht="47.25">
      <c r="A155" s="413" t="s">
        <v>604</v>
      </c>
      <c r="B155" s="437" t="s">
        <v>605</v>
      </c>
      <c r="C155" s="437" t="s">
        <v>5303</v>
      </c>
      <c r="D155" s="446">
        <v>0</v>
      </c>
      <c r="E155" s="454" t="s">
        <v>183</v>
      </c>
      <c r="F155" s="342"/>
      <c r="G155" s="441"/>
      <c r="H155" s="110"/>
      <c r="I155" s="110"/>
      <c r="J155" s="426"/>
      <c r="K155" s="426"/>
      <c r="L155" s="426"/>
      <c r="M155" s="1"/>
      <c r="N155" s="1"/>
      <c r="O155" s="1"/>
      <c r="P155" s="1"/>
      <c r="Q155" s="1"/>
      <c r="R155" s="1"/>
      <c r="S155" s="1"/>
      <c r="T155" s="1"/>
      <c r="U155" s="1"/>
      <c r="V155" s="1"/>
      <c r="W155" s="1"/>
      <c r="X155" s="1"/>
      <c r="Y155" s="1"/>
      <c r="Z155" s="1"/>
    </row>
    <row r="156" spans="1:26" ht="47.25">
      <c r="A156" s="413"/>
      <c r="B156" s="437"/>
      <c r="C156" s="437" t="s">
        <v>2201</v>
      </c>
      <c r="D156" s="446">
        <v>0</v>
      </c>
      <c r="E156" s="454" t="s">
        <v>183</v>
      </c>
      <c r="F156" s="661" t="s">
        <v>5318</v>
      </c>
      <c r="G156" s="441"/>
      <c r="H156" s="110"/>
      <c r="I156" s="110"/>
      <c r="J156" s="426"/>
      <c r="K156" s="426"/>
      <c r="L156" s="426"/>
      <c r="M156" s="1"/>
      <c r="N156" s="1"/>
      <c r="O156" s="1"/>
      <c r="P156" s="1"/>
      <c r="Q156" s="1"/>
      <c r="R156" s="1"/>
      <c r="S156" s="1"/>
      <c r="T156" s="1"/>
      <c r="U156" s="1"/>
      <c r="V156" s="1"/>
      <c r="W156" s="1"/>
      <c r="X156" s="1"/>
      <c r="Y156" s="1"/>
      <c r="Z156" s="1"/>
    </row>
    <row r="157" spans="1:26" ht="31.5">
      <c r="A157" s="413"/>
      <c r="B157" s="437"/>
      <c r="C157" s="437" t="s">
        <v>2987</v>
      </c>
      <c r="D157" s="446">
        <v>0</v>
      </c>
      <c r="E157" s="440" t="s">
        <v>183</v>
      </c>
      <c r="F157" s="437" t="s">
        <v>5302</v>
      </c>
      <c r="G157" s="441"/>
      <c r="H157" s="110"/>
      <c r="I157" s="110"/>
      <c r="J157" s="426"/>
      <c r="K157" s="426"/>
      <c r="L157" s="426"/>
      <c r="M157" s="1"/>
      <c r="N157" s="1"/>
      <c r="O157" s="1"/>
      <c r="P157" s="1"/>
      <c r="Q157" s="1"/>
      <c r="R157" s="1"/>
      <c r="S157" s="1"/>
      <c r="T157" s="1"/>
      <c r="U157" s="1"/>
      <c r="V157" s="1"/>
      <c r="W157" s="1"/>
      <c r="X157" s="1"/>
      <c r="Y157" s="1"/>
      <c r="Z157" s="1"/>
    </row>
    <row r="158" spans="1:26" ht="15.75">
      <c r="A158" s="768" t="s">
        <v>4476</v>
      </c>
      <c r="B158" s="1042" t="s">
        <v>5403</v>
      </c>
      <c r="C158" s="1043"/>
      <c r="D158" s="1043"/>
      <c r="E158" s="1043"/>
      <c r="F158" s="1043"/>
      <c r="G158" s="1315"/>
      <c r="H158" s="797">
        <f>SUM(D159:D171)</f>
        <v>0</v>
      </c>
      <c r="I158" s="797">
        <f>COUNT(D159:D171)*2</f>
        <v>12</v>
      </c>
      <c r="J158" s="426"/>
      <c r="K158" s="426"/>
      <c r="L158" s="426"/>
      <c r="M158" s="1"/>
      <c r="N158" s="1"/>
      <c r="O158" s="1"/>
      <c r="P158" s="1"/>
      <c r="Q158" s="1"/>
      <c r="R158" s="1"/>
      <c r="S158" s="1"/>
      <c r="T158" s="1"/>
      <c r="U158" s="1"/>
      <c r="V158" s="1"/>
      <c r="W158" s="1"/>
      <c r="X158" s="1"/>
      <c r="Y158" s="1"/>
      <c r="Z158" s="1"/>
    </row>
    <row r="159" spans="1:26" ht="120">
      <c r="A159" s="768" t="s">
        <v>4478</v>
      </c>
      <c r="B159" s="823" t="s">
        <v>4479</v>
      </c>
      <c r="C159" s="823" t="s">
        <v>4480</v>
      </c>
      <c r="D159" s="853">
        <v>0</v>
      </c>
      <c r="E159" s="748"/>
      <c r="F159" s="823" t="s">
        <v>5404</v>
      </c>
      <c r="G159" s="787"/>
      <c r="H159" s="797"/>
      <c r="I159" s="797"/>
      <c r="J159" s="426"/>
      <c r="K159" s="426"/>
      <c r="L159" s="426"/>
      <c r="M159" s="1"/>
      <c r="N159" s="1"/>
      <c r="O159" s="1"/>
      <c r="P159" s="1"/>
      <c r="Q159" s="1"/>
      <c r="R159" s="1"/>
      <c r="S159" s="1"/>
      <c r="T159" s="1"/>
      <c r="U159" s="1"/>
      <c r="V159" s="1"/>
      <c r="W159" s="1"/>
      <c r="X159" s="1"/>
      <c r="Y159" s="1"/>
      <c r="Z159" s="1"/>
    </row>
    <row r="160" spans="1:26" ht="75">
      <c r="A160" s="768" t="s">
        <v>4482</v>
      </c>
      <c r="B160" s="823" t="s">
        <v>4483</v>
      </c>
      <c r="C160" s="823" t="s">
        <v>4484</v>
      </c>
      <c r="D160" s="854">
        <v>0</v>
      </c>
      <c r="E160" s="748"/>
      <c r="F160" s="823" t="s">
        <v>4485</v>
      </c>
      <c r="G160" s="787"/>
      <c r="H160" s="797"/>
      <c r="I160" s="797"/>
      <c r="J160" s="426"/>
      <c r="K160" s="426"/>
      <c r="L160" s="426"/>
      <c r="M160" s="1"/>
      <c r="N160" s="1"/>
      <c r="O160" s="1"/>
      <c r="P160" s="1"/>
      <c r="Q160" s="1"/>
      <c r="R160" s="1"/>
      <c r="S160" s="1"/>
      <c r="T160" s="1"/>
      <c r="U160" s="1"/>
      <c r="V160" s="1"/>
      <c r="W160" s="1"/>
      <c r="X160" s="1"/>
      <c r="Y160" s="1"/>
      <c r="Z160" s="1"/>
    </row>
    <row r="161" spans="1:26" ht="75" hidden="1">
      <c r="A161" s="769" t="s">
        <v>4486</v>
      </c>
      <c r="B161" s="378" t="s">
        <v>4487</v>
      </c>
      <c r="C161" s="378" t="s">
        <v>5423</v>
      </c>
      <c r="D161" s="762"/>
      <c r="E161" s="749"/>
      <c r="F161" s="378" t="s">
        <v>5424</v>
      </c>
      <c r="G161" s="784"/>
      <c r="H161" s="783"/>
      <c r="I161" s="783"/>
      <c r="J161" s="426"/>
      <c r="K161" s="426"/>
      <c r="L161" s="426"/>
      <c r="M161" s="1"/>
      <c r="N161" s="1"/>
      <c r="O161" s="1"/>
      <c r="P161" s="1"/>
      <c r="Q161" s="1"/>
      <c r="R161" s="1"/>
      <c r="S161" s="1"/>
      <c r="T161" s="1"/>
      <c r="U161" s="1"/>
      <c r="V161" s="1"/>
      <c r="W161" s="1"/>
      <c r="X161" s="1"/>
      <c r="Y161" s="1"/>
      <c r="Z161" s="1"/>
    </row>
    <row r="162" spans="1:26" ht="105" hidden="1">
      <c r="A162" s="769" t="s">
        <v>4488</v>
      </c>
      <c r="B162" s="378" t="s">
        <v>4489</v>
      </c>
      <c r="C162" s="378" t="s">
        <v>5425</v>
      </c>
      <c r="D162" s="762"/>
      <c r="E162" s="749"/>
      <c r="F162" s="378" t="s">
        <v>5426</v>
      </c>
      <c r="G162" s="784"/>
      <c r="H162" s="783"/>
      <c r="I162" s="783"/>
      <c r="J162" s="426"/>
      <c r="K162" s="426"/>
      <c r="L162" s="426"/>
      <c r="M162" s="1"/>
      <c r="N162" s="1"/>
      <c r="O162" s="1"/>
      <c r="P162" s="1"/>
      <c r="Q162" s="1"/>
      <c r="R162" s="1"/>
      <c r="S162" s="1"/>
      <c r="T162" s="1"/>
      <c r="U162" s="1"/>
      <c r="V162" s="1"/>
      <c r="W162" s="1"/>
      <c r="X162" s="1"/>
      <c r="Y162" s="1"/>
      <c r="Z162" s="1"/>
    </row>
    <row r="163" spans="1:26" ht="90" hidden="1">
      <c r="A163" s="769" t="s">
        <v>4490</v>
      </c>
      <c r="B163" s="799" t="s">
        <v>4491</v>
      </c>
      <c r="C163" s="799" t="s">
        <v>5427</v>
      </c>
      <c r="D163" s="762"/>
      <c r="E163" s="749"/>
      <c r="F163" s="378" t="s">
        <v>5428</v>
      </c>
      <c r="G163" s="784"/>
      <c r="H163" s="783"/>
      <c r="I163" s="783"/>
      <c r="J163" s="426"/>
      <c r="K163" s="426"/>
      <c r="L163" s="426"/>
      <c r="M163" s="1"/>
      <c r="N163" s="1"/>
      <c r="O163" s="1"/>
      <c r="P163" s="1"/>
      <c r="Q163" s="1"/>
      <c r="R163" s="1"/>
      <c r="S163" s="1"/>
      <c r="T163" s="1"/>
      <c r="U163" s="1"/>
      <c r="V163" s="1"/>
      <c r="W163" s="1"/>
      <c r="X163" s="1"/>
      <c r="Y163" s="1"/>
      <c r="Z163" s="1"/>
    </row>
    <row r="164" spans="1:26" ht="120" hidden="1">
      <c r="A164" s="769" t="s">
        <v>4492</v>
      </c>
      <c r="B164" s="378" t="s">
        <v>4493</v>
      </c>
      <c r="C164" s="378" t="s">
        <v>5429</v>
      </c>
      <c r="D164" s="762"/>
      <c r="E164" s="749"/>
      <c r="F164" s="378" t="s">
        <v>5430</v>
      </c>
      <c r="G164" s="784"/>
      <c r="H164" s="783"/>
      <c r="I164" s="783"/>
      <c r="J164" s="426"/>
      <c r="K164" s="426"/>
      <c r="L164" s="426"/>
      <c r="M164" s="1"/>
      <c r="N164" s="1"/>
      <c r="O164" s="1"/>
      <c r="P164" s="1"/>
      <c r="Q164" s="1"/>
      <c r="R164" s="1"/>
      <c r="S164" s="1"/>
      <c r="T164" s="1"/>
      <c r="U164" s="1"/>
      <c r="V164" s="1"/>
      <c r="W164" s="1"/>
      <c r="X164" s="1"/>
      <c r="Y164" s="1"/>
      <c r="Z164" s="1"/>
    </row>
    <row r="165" spans="1:26" ht="165" hidden="1">
      <c r="A165" s="769" t="s">
        <v>4494</v>
      </c>
      <c r="B165" s="378" t="s">
        <v>5431</v>
      </c>
      <c r="C165" s="378" t="s">
        <v>5432</v>
      </c>
      <c r="D165" s="762"/>
      <c r="E165" s="749"/>
      <c r="F165" s="378" t="s">
        <v>5433</v>
      </c>
      <c r="G165" s="784"/>
      <c r="H165" s="783"/>
      <c r="I165" s="783"/>
      <c r="J165" s="426"/>
      <c r="K165" s="426"/>
      <c r="L165" s="426"/>
      <c r="M165" s="1"/>
      <c r="N165" s="1"/>
      <c r="O165" s="1"/>
      <c r="P165" s="1"/>
      <c r="Q165" s="1"/>
      <c r="R165" s="1"/>
      <c r="S165" s="1"/>
      <c r="T165" s="1"/>
      <c r="U165" s="1"/>
      <c r="V165" s="1"/>
      <c r="W165" s="1"/>
      <c r="X165" s="1"/>
      <c r="Y165" s="1"/>
      <c r="Z165" s="1"/>
    </row>
    <row r="166" spans="1:26" ht="150" hidden="1">
      <c r="A166" s="769" t="s">
        <v>4496</v>
      </c>
      <c r="B166" s="378" t="s">
        <v>4497</v>
      </c>
      <c r="C166" s="378" t="s">
        <v>5434</v>
      </c>
      <c r="D166" s="762"/>
      <c r="E166" s="749"/>
      <c r="F166" s="378" t="s">
        <v>5435</v>
      </c>
      <c r="G166" s="784"/>
      <c r="H166" s="783"/>
      <c r="I166" s="783"/>
      <c r="J166" s="426"/>
      <c r="K166" s="426"/>
      <c r="L166" s="426"/>
      <c r="M166" s="1"/>
      <c r="N166" s="1"/>
      <c r="O166" s="1"/>
      <c r="P166" s="1"/>
      <c r="Q166" s="1"/>
      <c r="R166" s="1"/>
      <c r="S166" s="1"/>
      <c r="T166" s="1"/>
      <c r="U166" s="1"/>
      <c r="V166" s="1"/>
      <c r="W166" s="1"/>
      <c r="X166" s="1"/>
      <c r="Y166" s="1"/>
      <c r="Z166" s="1"/>
    </row>
    <row r="167" spans="1:26" ht="45">
      <c r="A167" s="759" t="s">
        <v>5405</v>
      </c>
      <c r="B167" s="823" t="s">
        <v>4499</v>
      </c>
      <c r="C167" s="823" t="s">
        <v>5462</v>
      </c>
      <c r="D167" s="746">
        <v>0</v>
      </c>
      <c r="E167" s="709" t="s">
        <v>137</v>
      </c>
      <c r="F167" s="823"/>
      <c r="G167" s="787"/>
      <c r="H167" s="797"/>
      <c r="I167" s="797"/>
      <c r="J167" s="426"/>
      <c r="K167" s="426"/>
      <c r="L167" s="426"/>
      <c r="M167" s="1"/>
      <c r="N167" s="1"/>
      <c r="O167" s="1"/>
      <c r="P167" s="1"/>
      <c r="Q167" s="1"/>
      <c r="R167" s="1"/>
      <c r="S167" s="1"/>
      <c r="T167" s="1"/>
      <c r="U167" s="1"/>
      <c r="V167" s="1"/>
      <c r="W167" s="1"/>
      <c r="X167" s="1"/>
      <c r="Y167" s="1"/>
      <c r="Z167" s="1"/>
    </row>
    <row r="168" spans="1:26" ht="30">
      <c r="A168" s="807"/>
      <c r="B168" s="823"/>
      <c r="C168" s="823" t="s">
        <v>2300</v>
      </c>
      <c r="D168" s="746">
        <v>0</v>
      </c>
      <c r="E168" s="709" t="s">
        <v>137</v>
      </c>
      <c r="F168" s="823"/>
      <c r="G168" s="787"/>
      <c r="H168" s="797"/>
      <c r="I168" s="797"/>
      <c r="J168" s="426"/>
      <c r="K168" s="426"/>
      <c r="L168" s="426"/>
      <c r="M168" s="1"/>
      <c r="N168" s="1"/>
      <c r="O168" s="1"/>
      <c r="P168" s="1"/>
      <c r="Q168" s="1"/>
      <c r="R168" s="1"/>
      <c r="S168" s="1"/>
      <c r="T168" s="1"/>
      <c r="U168" s="1"/>
      <c r="V168" s="1"/>
      <c r="W168" s="1"/>
      <c r="X168" s="1"/>
      <c r="Y168" s="1"/>
      <c r="Z168" s="1"/>
    </row>
    <row r="169" spans="1:26" ht="30">
      <c r="A169" s="807"/>
      <c r="B169" s="823"/>
      <c r="C169" s="304" t="s">
        <v>2303</v>
      </c>
      <c r="D169" s="746">
        <v>0</v>
      </c>
      <c r="E169" s="709" t="s">
        <v>137</v>
      </c>
      <c r="F169" s="823"/>
      <c r="G169" s="787"/>
      <c r="H169" s="797"/>
      <c r="I169" s="797"/>
      <c r="J169" s="426"/>
      <c r="K169" s="426"/>
      <c r="L169" s="426"/>
      <c r="M169" s="1"/>
      <c r="N169" s="1"/>
      <c r="O169" s="1"/>
      <c r="P169" s="1"/>
      <c r="Q169" s="1"/>
      <c r="R169" s="1"/>
      <c r="S169" s="1"/>
      <c r="T169" s="1"/>
      <c r="U169" s="1"/>
      <c r="V169" s="1"/>
      <c r="W169" s="1"/>
      <c r="X169" s="1"/>
      <c r="Y169" s="1"/>
      <c r="Z169" s="1"/>
    </row>
    <row r="170" spans="1:26" ht="105">
      <c r="A170" s="768" t="s">
        <v>4507</v>
      </c>
      <c r="B170" s="823" t="s">
        <v>4508</v>
      </c>
      <c r="C170" s="304" t="s">
        <v>5463</v>
      </c>
      <c r="D170" s="746">
        <v>0</v>
      </c>
      <c r="E170" s="709" t="s">
        <v>137</v>
      </c>
      <c r="F170" s="823" t="s">
        <v>5407</v>
      </c>
      <c r="G170" s="787"/>
      <c r="H170" s="797"/>
      <c r="I170" s="797"/>
      <c r="J170" s="426"/>
      <c r="K170" s="426"/>
      <c r="L170" s="426"/>
      <c r="M170" s="1"/>
      <c r="N170" s="1"/>
      <c r="O170" s="1"/>
      <c r="P170" s="1"/>
      <c r="Q170" s="1"/>
      <c r="R170" s="1"/>
      <c r="S170" s="1"/>
      <c r="T170" s="1"/>
      <c r="U170" s="1"/>
      <c r="V170" s="1"/>
      <c r="W170" s="1"/>
      <c r="X170" s="1"/>
      <c r="Y170" s="1"/>
      <c r="Z170" s="1"/>
    </row>
    <row r="171" spans="1:26" ht="105" hidden="1">
      <c r="A171" s="769" t="s">
        <v>4509</v>
      </c>
      <c r="B171" s="378" t="s">
        <v>4510</v>
      </c>
      <c r="C171" s="378" t="s">
        <v>5408</v>
      </c>
      <c r="D171" s="762"/>
      <c r="E171" s="749"/>
      <c r="F171" s="378" t="s">
        <v>5409</v>
      </c>
      <c r="G171" s="789"/>
      <c r="H171" s="740"/>
      <c r="I171" s="740"/>
      <c r="J171" s="426"/>
      <c r="K171" s="426"/>
      <c r="L171" s="426"/>
      <c r="M171" s="1"/>
      <c r="N171" s="1"/>
      <c r="O171" s="1"/>
      <c r="P171" s="1"/>
      <c r="Q171" s="1"/>
      <c r="R171" s="1"/>
      <c r="S171" s="1"/>
      <c r="T171" s="1"/>
      <c r="U171" s="1"/>
      <c r="V171" s="1"/>
      <c r="W171" s="1"/>
      <c r="X171" s="1"/>
      <c r="Y171" s="1"/>
      <c r="Z171" s="1"/>
    </row>
    <row r="172" spans="1:26" ht="21">
      <c r="A172" s="584"/>
      <c r="B172" s="1308" t="s">
        <v>612</v>
      </c>
      <c r="C172" s="1049"/>
      <c r="D172" s="1049"/>
      <c r="E172" s="1049"/>
      <c r="F172" s="1049"/>
      <c r="G172" s="1049"/>
      <c r="H172" s="110">
        <f>H173+H182+H192+H199+H210+H229+H235+H240</f>
        <v>0</v>
      </c>
      <c r="I172" s="110">
        <f>I173+I182+I192+I199+I210+I229+I235+I240</f>
        <v>76</v>
      </c>
      <c r="J172" s="426"/>
      <c r="K172" s="426"/>
      <c r="L172" s="426"/>
      <c r="M172" s="1"/>
      <c r="N172" s="1"/>
      <c r="O172" s="1"/>
      <c r="P172" s="1"/>
      <c r="Q172" s="1"/>
      <c r="R172" s="1"/>
      <c r="S172" s="1"/>
      <c r="T172" s="1"/>
      <c r="U172" s="1"/>
      <c r="V172" s="1"/>
      <c r="W172" s="1"/>
      <c r="X172" s="1"/>
      <c r="Y172" s="1"/>
      <c r="Z172" s="1"/>
    </row>
    <row r="173" spans="1:26" ht="39.75" customHeight="1">
      <c r="A173" s="417" t="s">
        <v>617</v>
      </c>
      <c r="B173" s="1210" t="s">
        <v>618</v>
      </c>
      <c r="C173" s="1049"/>
      <c r="D173" s="1049"/>
      <c r="E173" s="1049"/>
      <c r="F173" s="1049"/>
      <c r="G173" s="1049"/>
      <c r="H173" s="110">
        <f>SUM(D174:D181)</f>
        <v>0</v>
      </c>
      <c r="I173" s="110">
        <f>COUNT(D174:D181)*2</f>
        <v>16</v>
      </c>
      <c r="J173" s="426"/>
      <c r="K173" s="426"/>
      <c r="L173" s="426"/>
      <c r="M173" s="1"/>
      <c r="N173" s="1"/>
      <c r="O173" s="1"/>
      <c r="P173" s="1"/>
      <c r="Q173" s="1"/>
      <c r="R173" s="1"/>
      <c r="S173" s="1"/>
      <c r="T173" s="1"/>
      <c r="U173" s="1"/>
      <c r="V173" s="1"/>
      <c r="W173" s="1"/>
      <c r="X173" s="1"/>
      <c r="Y173" s="1"/>
      <c r="Z173" s="1"/>
    </row>
    <row r="174" spans="1:26" ht="75">
      <c r="A174" s="413" t="s">
        <v>626</v>
      </c>
      <c r="B174" s="567" t="s">
        <v>627</v>
      </c>
      <c r="C174" s="489" t="s">
        <v>629</v>
      </c>
      <c r="D174" s="446">
        <v>0</v>
      </c>
      <c r="E174" s="440" t="s">
        <v>137</v>
      </c>
      <c r="F174" s="444" t="s">
        <v>5307</v>
      </c>
      <c r="G174" s="441"/>
      <c r="H174" s="110"/>
      <c r="I174" s="110"/>
      <c r="J174" s="426"/>
      <c r="K174" s="426"/>
      <c r="L174" s="426"/>
      <c r="M174" s="1"/>
      <c r="N174" s="1"/>
      <c r="O174" s="1"/>
      <c r="P174" s="1"/>
      <c r="Q174" s="1"/>
      <c r="R174" s="1"/>
      <c r="S174" s="1"/>
      <c r="T174" s="1"/>
      <c r="U174" s="1"/>
      <c r="V174" s="1"/>
      <c r="W174" s="1"/>
      <c r="X174" s="1"/>
      <c r="Y174" s="1"/>
      <c r="Z174" s="1"/>
    </row>
    <row r="175" spans="1:26" ht="60">
      <c r="A175" s="413"/>
      <c r="B175" s="567"/>
      <c r="C175" s="487" t="s">
        <v>630</v>
      </c>
      <c r="D175" s="446">
        <v>0</v>
      </c>
      <c r="E175" s="440" t="s">
        <v>137</v>
      </c>
      <c r="F175" s="441"/>
      <c r="G175" s="441"/>
      <c r="H175" s="110"/>
      <c r="I175" s="110"/>
      <c r="J175" s="426"/>
      <c r="K175" s="426"/>
      <c r="L175" s="426"/>
      <c r="M175" s="1"/>
      <c r="N175" s="1"/>
      <c r="O175" s="1"/>
      <c r="P175" s="1"/>
      <c r="Q175" s="1"/>
      <c r="R175" s="1"/>
      <c r="S175" s="1"/>
      <c r="T175" s="1"/>
      <c r="U175" s="1"/>
      <c r="V175" s="1"/>
      <c r="W175" s="1"/>
      <c r="X175" s="1"/>
      <c r="Y175" s="1"/>
      <c r="Z175" s="1"/>
    </row>
    <row r="176" spans="1:26" ht="75">
      <c r="A176" s="413"/>
      <c r="B176" s="567"/>
      <c r="C176" s="308" t="s">
        <v>2356</v>
      </c>
      <c r="D176" s="446">
        <v>0</v>
      </c>
      <c r="E176" s="454" t="s">
        <v>262</v>
      </c>
      <c r="F176" s="441"/>
      <c r="G176" s="441"/>
      <c r="H176" s="110"/>
      <c r="I176" s="110"/>
      <c r="J176" s="426"/>
      <c r="K176" s="426"/>
      <c r="L176" s="426"/>
      <c r="M176" s="1"/>
      <c r="N176" s="1"/>
      <c r="O176" s="1"/>
      <c r="P176" s="1"/>
      <c r="Q176" s="1"/>
      <c r="R176" s="1"/>
      <c r="S176" s="1"/>
      <c r="T176" s="1"/>
      <c r="U176" s="1"/>
      <c r="V176" s="1"/>
      <c r="W176" s="1"/>
      <c r="X176" s="1"/>
      <c r="Y176" s="1"/>
      <c r="Z176" s="1"/>
    </row>
    <row r="177" spans="1:26" ht="45">
      <c r="A177" s="413"/>
      <c r="B177" s="567"/>
      <c r="C177" s="498" t="s">
        <v>761</v>
      </c>
      <c r="D177" s="446">
        <v>0</v>
      </c>
      <c r="E177" s="575" t="s">
        <v>137</v>
      </c>
      <c r="F177" s="587"/>
      <c r="G177" s="441"/>
      <c r="H177" s="110"/>
      <c r="I177" s="110"/>
      <c r="J177" s="426"/>
      <c r="K177" s="426"/>
      <c r="L177" s="426"/>
      <c r="M177" s="1"/>
      <c r="N177" s="1"/>
      <c r="O177" s="1"/>
      <c r="P177" s="1"/>
      <c r="Q177" s="1"/>
      <c r="R177" s="1"/>
      <c r="S177" s="1"/>
      <c r="T177" s="1"/>
      <c r="U177" s="1"/>
      <c r="V177" s="1"/>
      <c r="W177" s="1"/>
      <c r="X177" s="1"/>
      <c r="Y177" s="1"/>
      <c r="Z177" s="1"/>
    </row>
    <row r="178" spans="1:26" ht="60">
      <c r="A178" s="413"/>
      <c r="B178" s="567"/>
      <c r="C178" s="455" t="s">
        <v>5306</v>
      </c>
      <c r="D178" s="446">
        <v>0</v>
      </c>
      <c r="E178" s="440" t="s">
        <v>137</v>
      </c>
      <c r="F178" s="444" t="s">
        <v>5305</v>
      </c>
      <c r="G178" s="441"/>
      <c r="H178" s="110"/>
      <c r="I178" s="110"/>
      <c r="J178" s="426"/>
      <c r="K178" s="426"/>
      <c r="L178" s="426"/>
      <c r="M178" s="1"/>
      <c r="N178" s="1"/>
      <c r="O178" s="1"/>
      <c r="P178" s="1"/>
      <c r="Q178" s="1"/>
      <c r="R178" s="1"/>
      <c r="S178" s="1"/>
      <c r="T178" s="1"/>
      <c r="U178" s="1"/>
      <c r="V178" s="1"/>
      <c r="W178" s="1"/>
      <c r="X178" s="1"/>
      <c r="Y178" s="1"/>
      <c r="Z178" s="1"/>
    </row>
    <row r="179" spans="1:26" ht="47.25">
      <c r="A179" s="413" t="s">
        <v>634</v>
      </c>
      <c r="B179" s="437" t="s">
        <v>635</v>
      </c>
      <c r="C179" s="570" t="s">
        <v>636</v>
      </c>
      <c r="D179" s="446">
        <v>0</v>
      </c>
      <c r="E179" s="440" t="s">
        <v>637</v>
      </c>
      <c r="F179" s="455"/>
      <c r="G179" s="441"/>
      <c r="H179" s="110"/>
      <c r="I179" s="110"/>
      <c r="J179" s="426"/>
      <c r="K179" s="426"/>
      <c r="L179" s="426"/>
      <c r="M179" s="1"/>
      <c r="N179" s="1"/>
      <c r="O179" s="1"/>
      <c r="P179" s="1"/>
      <c r="Q179" s="1"/>
      <c r="R179" s="1"/>
      <c r="S179" s="1"/>
      <c r="T179" s="1"/>
      <c r="U179" s="1"/>
      <c r="V179" s="1"/>
      <c r="W179" s="1"/>
      <c r="X179" s="1"/>
      <c r="Y179" s="1"/>
      <c r="Z179" s="1"/>
    </row>
    <row r="180" spans="1:26" ht="75">
      <c r="A180" s="413"/>
      <c r="B180" s="437"/>
      <c r="C180" s="342" t="s">
        <v>2359</v>
      </c>
      <c r="D180" s="446">
        <v>0</v>
      </c>
      <c r="E180" s="440" t="s">
        <v>637</v>
      </c>
      <c r="F180" s="441"/>
      <c r="G180" s="441"/>
      <c r="H180" s="110"/>
      <c r="I180" s="110"/>
      <c r="J180" s="426"/>
      <c r="K180" s="426"/>
      <c r="L180" s="426"/>
      <c r="M180" s="1"/>
      <c r="N180" s="1"/>
      <c r="O180" s="1"/>
      <c r="P180" s="1"/>
      <c r="Q180" s="1"/>
      <c r="R180" s="1"/>
      <c r="S180" s="1"/>
      <c r="T180" s="1"/>
      <c r="U180" s="1"/>
      <c r="V180" s="1"/>
      <c r="W180" s="1"/>
      <c r="X180" s="1"/>
      <c r="Y180" s="1"/>
      <c r="Z180" s="1"/>
    </row>
    <row r="181" spans="1:26" ht="47.25">
      <c r="A181" s="413" t="s">
        <v>640</v>
      </c>
      <c r="B181" s="437" t="s">
        <v>641</v>
      </c>
      <c r="C181" s="308" t="s">
        <v>3291</v>
      </c>
      <c r="D181" s="446">
        <v>0</v>
      </c>
      <c r="E181" s="440" t="s">
        <v>264</v>
      </c>
      <c r="F181" s="441"/>
      <c r="G181" s="441"/>
      <c r="H181" s="110"/>
      <c r="I181" s="110"/>
      <c r="J181" s="426"/>
      <c r="K181" s="426"/>
      <c r="L181" s="426"/>
      <c r="M181" s="1"/>
      <c r="N181" s="1"/>
      <c r="O181" s="1"/>
      <c r="P181" s="1"/>
      <c r="Q181" s="1"/>
      <c r="R181" s="1"/>
      <c r="S181" s="1"/>
      <c r="T181" s="1"/>
      <c r="U181" s="1"/>
      <c r="V181" s="1"/>
      <c r="W181" s="1"/>
      <c r="X181" s="1"/>
      <c r="Y181" s="1"/>
      <c r="Z181" s="1"/>
    </row>
    <row r="182" spans="1:26" ht="39.75" customHeight="1">
      <c r="A182" s="417" t="s">
        <v>642</v>
      </c>
      <c r="B182" s="1210" t="s">
        <v>644</v>
      </c>
      <c r="C182" s="1049"/>
      <c r="D182" s="1049"/>
      <c r="E182" s="1049"/>
      <c r="F182" s="1049"/>
      <c r="G182" s="1049"/>
      <c r="H182" s="110">
        <f>SUM(D183:D189)</f>
        <v>0</v>
      </c>
      <c r="I182" s="110">
        <f>COUNT(D183:D189)*2</f>
        <v>12</v>
      </c>
      <c r="J182" s="426"/>
      <c r="K182" s="426"/>
      <c r="L182" s="426"/>
      <c r="M182" s="1"/>
      <c r="N182" s="1"/>
      <c r="O182" s="1"/>
      <c r="P182" s="1"/>
      <c r="Q182" s="1"/>
      <c r="R182" s="1"/>
      <c r="S182" s="1"/>
      <c r="T182" s="1"/>
      <c r="U182" s="1"/>
      <c r="V182" s="1"/>
      <c r="W182" s="1"/>
      <c r="X182" s="1"/>
      <c r="Y182" s="1"/>
      <c r="Z182" s="1"/>
    </row>
    <row r="183" spans="1:26" ht="47.25">
      <c r="A183" s="413" t="s">
        <v>650</v>
      </c>
      <c r="B183" s="437" t="s">
        <v>651</v>
      </c>
      <c r="C183" s="444" t="s">
        <v>5308</v>
      </c>
      <c r="D183" s="488">
        <v>0</v>
      </c>
      <c r="E183" s="440" t="s">
        <v>137</v>
      </c>
      <c r="F183" s="342" t="s">
        <v>653</v>
      </c>
      <c r="G183" s="441"/>
      <c r="H183" s="110"/>
      <c r="I183" s="110"/>
      <c r="J183" s="426"/>
      <c r="K183" s="426"/>
      <c r="L183" s="426"/>
      <c r="M183" s="1"/>
      <c r="N183" s="1"/>
      <c r="O183" s="1"/>
      <c r="P183" s="1"/>
      <c r="Q183" s="1"/>
      <c r="R183" s="1"/>
      <c r="S183" s="1"/>
      <c r="T183" s="1"/>
      <c r="U183" s="1"/>
      <c r="V183" s="1"/>
      <c r="W183" s="1"/>
      <c r="X183" s="1"/>
      <c r="Y183" s="1"/>
      <c r="Z183" s="1"/>
    </row>
    <row r="184" spans="1:26" ht="31.5" hidden="1">
      <c r="A184" s="623" t="s">
        <v>654</v>
      </c>
      <c r="B184" s="567" t="s">
        <v>655</v>
      </c>
      <c r="C184" s="441"/>
      <c r="D184" s="446"/>
      <c r="E184" s="440"/>
      <c r="F184" s="441"/>
      <c r="G184" s="441"/>
      <c r="H184" s="110"/>
      <c r="I184" s="110"/>
      <c r="J184" s="426"/>
      <c r="K184" s="426"/>
      <c r="L184" s="426"/>
      <c r="M184" s="1"/>
      <c r="N184" s="1"/>
      <c r="O184" s="1"/>
      <c r="P184" s="1"/>
      <c r="Q184" s="1"/>
      <c r="R184" s="1"/>
      <c r="S184" s="1"/>
      <c r="T184" s="1"/>
      <c r="U184" s="1"/>
      <c r="V184" s="1"/>
      <c r="W184" s="1"/>
      <c r="X184" s="1"/>
      <c r="Y184" s="1"/>
      <c r="Z184" s="1"/>
    </row>
    <row r="185" spans="1:26" ht="45">
      <c r="A185" s="413" t="s">
        <v>656</v>
      </c>
      <c r="B185" s="437" t="s">
        <v>657</v>
      </c>
      <c r="C185" s="455" t="s">
        <v>5320</v>
      </c>
      <c r="D185" s="488">
        <v>0</v>
      </c>
      <c r="E185" s="454" t="s">
        <v>262</v>
      </c>
      <c r="F185" s="455" t="s">
        <v>5319</v>
      </c>
      <c r="G185" s="441"/>
      <c r="H185" s="110"/>
      <c r="I185" s="110"/>
      <c r="J185" s="426"/>
      <c r="K185" s="426"/>
      <c r="L185" s="426"/>
      <c r="M185" s="1"/>
      <c r="N185" s="1"/>
      <c r="O185" s="1"/>
      <c r="P185" s="1"/>
      <c r="Q185" s="1"/>
      <c r="R185" s="1"/>
      <c r="S185" s="1"/>
      <c r="T185" s="1"/>
      <c r="U185" s="1"/>
      <c r="V185" s="1"/>
      <c r="W185" s="1"/>
      <c r="X185" s="1"/>
      <c r="Y185" s="1"/>
      <c r="Z185" s="1"/>
    </row>
    <row r="186" spans="1:26" ht="31.5">
      <c r="A186" s="413" t="s">
        <v>660</v>
      </c>
      <c r="B186" s="437" t="s">
        <v>661</v>
      </c>
      <c r="C186" s="485" t="s">
        <v>5309</v>
      </c>
      <c r="D186" s="488">
        <v>0</v>
      </c>
      <c r="E186" s="440" t="s">
        <v>262</v>
      </c>
      <c r="F186" s="441"/>
      <c r="G186" s="441"/>
      <c r="H186" s="110"/>
      <c r="I186" s="110"/>
      <c r="J186" s="426"/>
      <c r="K186" s="426"/>
      <c r="L186" s="426"/>
      <c r="M186" s="1"/>
      <c r="N186" s="1"/>
      <c r="O186" s="1"/>
      <c r="P186" s="1"/>
      <c r="Q186" s="1"/>
      <c r="R186" s="1"/>
      <c r="S186" s="1"/>
      <c r="T186" s="1"/>
      <c r="U186" s="1"/>
      <c r="V186" s="1"/>
      <c r="W186" s="1"/>
      <c r="X186" s="1"/>
      <c r="Y186" s="1"/>
      <c r="Z186" s="1"/>
    </row>
    <row r="187" spans="1:26" ht="47.25">
      <c r="A187" s="413" t="s">
        <v>668</v>
      </c>
      <c r="B187" s="567" t="s">
        <v>669</v>
      </c>
      <c r="C187" s="455" t="s">
        <v>5310</v>
      </c>
      <c r="D187" s="488">
        <v>0</v>
      </c>
      <c r="E187" s="440" t="s">
        <v>137</v>
      </c>
      <c r="F187" s="441"/>
      <c r="G187" s="441"/>
      <c r="H187" s="110"/>
      <c r="I187" s="110"/>
      <c r="J187" s="426"/>
      <c r="K187" s="426"/>
      <c r="L187" s="426"/>
      <c r="M187" s="1"/>
      <c r="N187" s="1"/>
      <c r="O187" s="1"/>
      <c r="P187" s="1"/>
      <c r="Q187" s="1"/>
      <c r="R187" s="1"/>
      <c r="S187" s="1"/>
      <c r="T187" s="1"/>
      <c r="U187" s="1"/>
      <c r="V187" s="1"/>
      <c r="W187" s="1"/>
      <c r="X187" s="1"/>
      <c r="Y187" s="1"/>
      <c r="Z187" s="1"/>
    </row>
    <row r="188" spans="1:26" ht="45">
      <c r="A188" s="413"/>
      <c r="B188" s="567"/>
      <c r="C188" s="455" t="s">
        <v>5311</v>
      </c>
      <c r="D188" s="488">
        <v>0</v>
      </c>
      <c r="E188" s="440" t="s">
        <v>780</v>
      </c>
      <c r="F188" s="441"/>
      <c r="G188" s="441"/>
      <c r="H188" s="110"/>
      <c r="I188" s="110"/>
      <c r="J188" s="426"/>
      <c r="K188" s="426"/>
      <c r="L188" s="426"/>
      <c r="M188" s="1"/>
      <c r="N188" s="1"/>
      <c r="O188" s="1"/>
      <c r="P188" s="1"/>
      <c r="Q188" s="1"/>
      <c r="R188" s="1"/>
      <c r="S188" s="1"/>
      <c r="T188" s="1"/>
      <c r="U188" s="1"/>
      <c r="V188" s="1"/>
      <c r="W188" s="1"/>
      <c r="X188" s="1"/>
      <c r="Y188" s="1"/>
      <c r="Z188" s="1"/>
    </row>
    <row r="189" spans="1:26" ht="45">
      <c r="A189" s="413" t="s">
        <v>674</v>
      </c>
      <c r="B189" s="308" t="s">
        <v>676</v>
      </c>
      <c r="C189" s="489" t="s">
        <v>677</v>
      </c>
      <c r="D189" s="488">
        <v>0</v>
      </c>
      <c r="E189" s="440" t="s">
        <v>137</v>
      </c>
      <c r="F189" s="441"/>
      <c r="G189" s="441"/>
      <c r="H189" s="110"/>
      <c r="I189" s="110"/>
      <c r="J189" s="426"/>
      <c r="K189" s="426"/>
      <c r="L189" s="426"/>
      <c r="M189" s="1"/>
      <c r="N189" s="1"/>
      <c r="O189" s="1"/>
      <c r="P189" s="1"/>
      <c r="Q189" s="1"/>
      <c r="R189" s="1"/>
      <c r="S189" s="1"/>
      <c r="T189" s="1"/>
      <c r="U189" s="1"/>
      <c r="V189" s="1"/>
      <c r="W189" s="1"/>
      <c r="X189" s="1"/>
      <c r="Y189" s="1"/>
      <c r="Z189" s="1"/>
    </row>
    <row r="190" spans="1:26" ht="47.25" hidden="1">
      <c r="A190" s="623" t="s">
        <v>683</v>
      </c>
      <c r="B190" s="437" t="s">
        <v>684</v>
      </c>
      <c r="C190" s="441"/>
      <c r="D190" s="439"/>
      <c r="E190" s="440"/>
      <c r="F190" s="441"/>
      <c r="G190" s="441"/>
      <c r="H190" s="110"/>
      <c r="I190" s="110"/>
      <c r="J190" s="426"/>
      <c r="K190" s="426"/>
      <c r="L190" s="426"/>
      <c r="M190" s="1"/>
      <c r="N190" s="1"/>
      <c r="O190" s="1"/>
      <c r="P190" s="1"/>
      <c r="Q190" s="1"/>
      <c r="R190" s="1"/>
      <c r="S190" s="1"/>
      <c r="T190" s="1"/>
      <c r="U190" s="1"/>
      <c r="V190" s="1"/>
      <c r="W190" s="1"/>
      <c r="X190" s="1"/>
      <c r="Y190" s="1"/>
      <c r="Z190" s="1"/>
    </row>
    <row r="191" spans="1:26" ht="47.25" hidden="1">
      <c r="A191" s="623" t="s">
        <v>692</v>
      </c>
      <c r="B191" s="437" t="s">
        <v>693</v>
      </c>
      <c r="C191" s="441"/>
      <c r="D191" s="439"/>
      <c r="E191" s="440"/>
      <c r="F191" s="441"/>
      <c r="G191" s="441"/>
      <c r="H191" s="110"/>
      <c r="I191" s="110"/>
      <c r="J191" s="426"/>
      <c r="K191" s="426"/>
      <c r="L191" s="426"/>
      <c r="M191" s="1"/>
      <c r="N191" s="1"/>
      <c r="O191" s="1"/>
      <c r="P191" s="1"/>
      <c r="Q191" s="1"/>
      <c r="R191" s="1"/>
      <c r="S191" s="1"/>
      <c r="T191" s="1"/>
      <c r="U191" s="1"/>
      <c r="V191" s="1"/>
      <c r="W191" s="1"/>
      <c r="X191" s="1"/>
      <c r="Y191" s="1"/>
      <c r="Z191" s="1"/>
    </row>
    <row r="192" spans="1:26" ht="39.75" customHeight="1">
      <c r="A192" s="417" t="s">
        <v>695</v>
      </c>
      <c r="B192" s="1210" t="s">
        <v>696</v>
      </c>
      <c r="C192" s="1049"/>
      <c r="D192" s="1049"/>
      <c r="E192" s="1049"/>
      <c r="F192" s="1049"/>
      <c r="G192" s="1049"/>
      <c r="H192" s="110">
        <f>SUM(D193:D198)</f>
        <v>0</v>
      </c>
      <c r="I192" s="110">
        <f>COUNT(D193:D198)*2</f>
        <v>10</v>
      </c>
      <c r="J192" s="426"/>
      <c r="K192" s="426"/>
      <c r="L192" s="426"/>
      <c r="M192" s="1"/>
      <c r="N192" s="1"/>
      <c r="O192" s="1"/>
      <c r="P192" s="1"/>
      <c r="Q192" s="1"/>
      <c r="R192" s="1"/>
      <c r="S192" s="1"/>
      <c r="T192" s="1"/>
      <c r="U192" s="1"/>
      <c r="V192" s="1"/>
      <c r="W192" s="1"/>
      <c r="X192" s="1"/>
      <c r="Y192" s="1"/>
      <c r="Z192" s="1"/>
    </row>
    <row r="193" spans="1:26" ht="47.25">
      <c r="A193" s="413" t="s">
        <v>699</v>
      </c>
      <c r="B193" s="437" t="s">
        <v>700</v>
      </c>
      <c r="C193" s="569" t="s">
        <v>3293</v>
      </c>
      <c r="D193" s="446">
        <v>0</v>
      </c>
      <c r="E193" s="440" t="s">
        <v>183</v>
      </c>
      <c r="F193" s="441"/>
      <c r="G193" s="441"/>
      <c r="H193" s="110"/>
      <c r="I193" s="110"/>
      <c r="J193" s="426"/>
      <c r="K193" s="426"/>
      <c r="L193" s="426"/>
      <c r="M193" s="1"/>
      <c r="N193" s="1"/>
      <c r="O193" s="1"/>
      <c r="P193" s="1"/>
      <c r="Q193" s="1"/>
      <c r="R193" s="1"/>
      <c r="S193" s="1"/>
      <c r="T193" s="1"/>
      <c r="U193" s="1"/>
      <c r="V193" s="1"/>
      <c r="W193" s="1"/>
      <c r="X193" s="1"/>
      <c r="Y193" s="1"/>
      <c r="Z193" s="1"/>
    </row>
    <row r="194" spans="1:26" ht="31.5">
      <c r="A194" s="413" t="s">
        <v>708</v>
      </c>
      <c r="B194" s="437" t="s">
        <v>709</v>
      </c>
      <c r="C194" s="455" t="s">
        <v>5312</v>
      </c>
      <c r="D194" s="446">
        <v>0</v>
      </c>
      <c r="E194" s="440" t="s">
        <v>183</v>
      </c>
      <c r="F194" s="342"/>
      <c r="G194" s="441"/>
      <c r="H194" s="110"/>
      <c r="I194" s="110"/>
      <c r="J194" s="426"/>
      <c r="K194" s="426"/>
      <c r="L194" s="426"/>
      <c r="M194" s="1"/>
      <c r="N194" s="1"/>
      <c r="O194" s="1"/>
      <c r="P194" s="1"/>
      <c r="Q194" s="1"/>
      <c r="R194" s="1"/>
      <c r="S194" s="1"/>
      <c r="T194" s="1"/>
      <c r="U194" s="1"/>
      <c r="V194" s="1"/>
      <c r="W194" s="1"/>
      <c r="X194" s="1"/>
      <c r="Y194" s="1"/>
      <c r="Z194" s="1"/>
    </row>
    <row r="195" spans="1:26" ht="90">
      <c r="A195" s="413" t="s">
        <v>717</v>
      </c>
      <c r="B195" s="437" t="s">
        <v>718</v>
      </c>
      <c r="C195" s="445" t="s">
        <v>5314</v>
      </c>
      <c r="D195" s="446">
        <v>0</v>
      </c>
      <c r="E195" s="440" t="s">
        <v>827</v>
      </c>
      <c r="F195" s="444" t="s">
        <v>5313</v>
      </c>
      <c r="G195" s="441"/>
      <c r="H195" s="110"/>
      <c r="I195" s="110"/>
      <c r="J195" s="426"/>
      <c r="K195" s="426"/>
      <c r="L195" s="426"/>
      <c r="M195" s="1"/>
      <c r="N195" s="1"/>
      <c r="O195" s="1"/>
      <c r="P195" s="1"/>
      <c r="Q195" s="1"/>
      <c r="R195" s="1"/>
      <c r="S195" s="1"/>
      <c r="T195" s="1"/>
      <c r="U195" s="1"/>
      <c r="V195" s="1"/>
      <c r="W195" s="1"/>
      <c r="X195" s="1"/>
      <c r="Y195" s="1"/>
      <c r="Z195" s="1"/>
    </row>
    <row r="196" spans="1:26" ht="60">
      <c r="A196" s="413"/>
      <c r="B196" s="437"/>
      <c r="C196" s="489" t="s">
        <v>3294</v>
      </c>
      <c r="D196" s="446">
        <v>0</v>
      </c>
      <c r="E196" s="454" t="s">
        <v>137</v>
      </c>
      <c r="F196" s="489" t="s">
        <v>722</v>
      </c>
      <c r="G196" s="441"/>
      <c r="H196" s="110"/>
      <c r="I196" s="110"/>
      <c r="J196" s="426"/>
      <c r="K196" s="426"/>
      <c r="L196" s="426"/>
      <c r="M196" s="1"/>
      <c r="N196" s="1"/>
      <c r="O196" s="1"/>
      <c r="P196" s="1"/>
      <c r="Q196" s="1"/>
      <c r="R196" s="1"/>
      <c r="S196" s="1"/>
      <c r="T196" s="1"/>
      <c r="U196" s="1"/>
      <c r="V196" s="1"/>
      <c r="W196" s="1"/>
      <c r="X196" s="1"/>
      <c r="Y196" s="1"/>
      <c r="Z196" s="1"/>
    </row>
    <row r="197" spans="1:26" ht="31.5" hidden="1">
      <c r="A197" s="623" t="s">
        <v>724</v>
      </c>
      <c r="B197" s="437" t="s">
        <v>725</v>
      </c>
      <c r="C197" s="437"/>
      <c r="D197" s="446"/>
      <c r="E197" s="440"/>
      <c r="F197" s="441"/>
      <c r="G197" s="441"/>
      <c r="H197" s="110"/>
      <c r="I197" s="110"/>
      <c r="J197" s="426"/>
      <c r="K197" s="426"/>
      <c r="L197" s="426"/>
      <c r="M197" s="1"/>
      <c r="N197" s="1"/>
      <c r="O197" s="1"/>
      <c r="P197" s="1"/>
      <c r="Q197" s="1"/>
      <c r="R197" s="1"/>
      <c r="S197" s="1"/>
      <c r="T197" s="1"/>
      <c r="U197" s="1"/>
      <c r="V197" s="1"/>
      <c r="W197" s="1"/>
      <c r="X197" s="1"/>
      <c r="Y197" s="1"/>
      <c r="Z197" s="1"/>
    </row>
    <row r="198" spans="1:26" ht="45">
      <c r="A198" s="413" t="s">
        <v>727</v>
      </c>
      <c r="B198" s="571" t="s">
        <v>728</v>
      </c>
      <c r="C198" s="489" t="s">
        <v>2018</v>
      </c>
      <c r="D198" s="446">
        <v>0</v>
      </c>
      <c r="E198" s="440" t="s">
        <v>350</v>
      </c>
      <c r="F198" s="441"/>
      <c r="G198" s="441"/>
      <c r="H198" s="110"/>
      <c r="I198" s="110"/>
      <c r="J198" s="426"/>
      <c r="K198" s="426"/>
      <c r="L198" s="426"/>
      <c r="M198" s="1"/>
      <c r="N198" s="1"/>
      <c r="O198" s="1"/>
      <c r="P198" s="1"/>
      <c r="Q198" s="1"/>
      <c r="R198" s="1"/>
      <c r="S198" s="1"/>
      <c r="T198" s="1"/>
      <c r="U198" s="1"/>
      <c r="V198" s="1"/>
      <c r="W198" s="1"/>
      <c r="X198" s="1"/>
      <c r="Y198" s="1"/>
      <c r="Z198" s="1"/>
    </row>
    <row r="199" spans="1:26" ht="39.75" customHeight="1">
      <c r="A199" s="417" t="s">
        <v>730</v>
      </c>
      <c r="B199" s="1048" t="s">
        <v>731</v>
      </c>
      <c r="C199" s="1049"/>
      <c r="D199" s="1049"/>
      <c r="E199" s="1049"/>
      <c r="F199" s="1049"/>
      <c r="G199" s="1049"/>
      <c r="H199" s="110">
        <f>SUM(D200:D209)</f>
        <v>0</v>
      </c>
      <c r="I199" s="110">
        <f>COUNT(D200:D209)*2</f>
        <v>18</v>
      </c>
      <c r="J199" s="426"/>
      <c r="K199" s="426"/>
      <c r="L199" s="426"/>
      <c r="M199" s="1"/>
      <c r="N199" s="1"/>
      <c r="O199" s="1"/>
      <c r="P199" s="1"/>
      <c r="Q199" s="1"/>
      <c r="R199" s="1"/>
      <c r="S199" s="1"/>
      <c r="T199" s="1"/>
      <c r="U199" s="1"/>
      <c r="V199" s="1"/>
      <c r="W199" s="1"/>
      <c r="X199" s="1"/>
      <c r="Y199" s="1"/>
      <c r="Z199" s="1"/>
    </row>
    <row r="200" spans="1:26" ht="45">
      <c r="A200" s="413" t="s">
        <v>733</v>
      </c>
      <c r="B200" s="496" t="s">
        <v>734</v>
      </c>
      <c r="C200" s="342" t="s">
        <v>735</v>
      </c>
      <c r="D200" s="446">
        <v>0</v>
      </c>
      <c r="E200" s="440" t="s">
        <v>183</v>
      </c>
      <c r="F200" s="441"/>
      <c r="G200" s="441"/>
      <c r="H200" s="110"/>
      <c r="I200" s="110"/>
      <c r="J200" s="426"/>
      <c r="K200" s="426"/>
      <c r="L200" s="426"/>
      <c r="M200" s="1"/>
      <c r="N200" s="1"/>
      <c r="O200" s="1"/>
      <c r="P200" s="1"/>
      <c r="Q200" s="1"/>
      <c r="R200" s="1"/>
      <c r="S200" s="1"/>
      <c r="T200" s="1"/>
      <c r="U200" s="1"/>
      <c r="V200" s="1"/>
      <c r="W200" s="1"/>
      <c r="X200" s="1"/>
      <c r="Y200" s="1"/>
      <c r="Z200" s="1"/>
    </row>
    <row r="201" spans="1:26" ht="30">
      <c r="A201" s="413"/>
      <c r="B201" s="496"/>
      <c r="C201" s="342" t="s">
        <v>736</v>
      </c>
      <c r="D201" s="446">
        <v>0</v>
      </c>
      <c r="E201" s="440" t="s">
        <v>183</v>
      </c>
      <c r="F201" s="441"/>
      <c r="G201" s="441"/>
      <c r="H201" s="110"/>
      <c r="I201" s="110"/>
      <c r="J201" s="426"/>
      <c r="K201" s="426"/>
      <c r="L201" s="426"/>
      <c r="M201" s="1"/>
      <c r="N201" s="1"/>
      <c r="O201" s="1"/>
      <c r="P201" s="1"/>
      <c r="Q201" s="1"/>
      <c r="R201" s="1"/>
      <c r="S201" s="1"/>
      <c r="T201" s="1"/>
      <c r="U201" s="1"/>
      <c r="V201" s="1"/>
      <c r="W201" s="1"/>
      <c r="X201" s="1"/>
      <c r="Y201" s="1"/>
      <c r="Z201" s="1"/>
    </row>
    <row r="202" spans="1:26" ht="45">
      <c r="A202" s="413" t="s">
        <v>737</v>
      </c>
      <c r="B202" s="484" t="s">
        <v>738</v>
      </c>
      <c r="C202" s="342" t="s">
        <v>739</v>
      </c>
      <c r="D202" s="446">
        <v>0</v>
      </c>
      <c r="E202" s="440" t="s">
        <v>183</v>
      </c>
      <c r="F202" s="342" t="s">
        <v>740</v>
      </c>
      <c r="G202" s="441"/>
      <c r="H202" s="110"/>
      <c r="I202" s="110"/>
      <c r="J202" s="426"/>
      <c r="K202" s="426"/>
      <c r="L202" s="426"/>
      <c r="M202" s="1"/>
      <c r="N202" s="1"/>
      <c r="O202" s="1"/>
      <c r="P202" s="1"/>
      <c r="Q202" s="1"/>
      <c r="R202" s="1"/>
      <c r="S202" s="1"/>
      <c r="T202" s="1"/>
      <c r="U202" s="1"/>
      <c r="V202" s="1"/>
      <c r="W202" s="1"/>
      <c r="X202" s="1"/>
      <c r="Y202" s="1"/>
      <c r="Z202" s="1"/>
    </row>
    <row r="203" spans="1:26" ht="30">
      <c r="A203" s="413"/>
      <c r="B203" s="484"/>
      <c r="C203" s="489" t="s">
        <v>741</v>
      </c>
      <c r="D203" s="446">
        <v>0</v>
      </c>
      <c r="E203" s="440" t="s">
        <v>183</v>
      </c>
      <c r="F203" s="489"/>
      <c r="G203" s="441"/>
      <c r="H203" s="110"/>
      <c r="I203" s="110"/>
      <c r="J203" s="426"/>
      <c r="K203" s="426"/>
      <c r="L203" s="426"/>
      <c r="M203" s="1"/>
      <c r="N203" s="1"/>
      <c r="O203" s="1"/>
      <c r="P203" s="1"/>
      <c r="Q203" s="1"/>
      <c r="R203" s="1"/>
      <c r="S203" s="1"/>
      <c r="T203" s="1"/>
      <c r="U203" s="1"/>
      <c r="V203" s="1"/>
      <c r="W203" s="1"/>
      <c r="X203" s="1"/>
      <c r="Y203" s="1"/>
      <c r="Z203" s="1"/>
    </row>
    <row r="204" spans="1:26" ht="45">
      <c r="A204" s="413"/>
      <c r="B204" s="484"/>
      <c r="C204" s="308" t="s">
        <v>742</v>
      </c>
      <c r="D204" s="446">
        <v>0</v>
      </c>
      <c r="E204" s="440" t="s">
        <v>183</v>
      </c>
      <c r="F204" s="489"/>
      <c r="G204" s="441"/>
      <c r="H204" s="110"/>
      <c r="I204" s="110"/>
      <c r="J204" s="426"/>
      <c r="K204" s="426"/>
      <c r="L204" s="426"/>
      <c r="M204" s="1"/>
      <c r="N204" s="1"/>
      <c r="O204" s="1"/>
      <c r="P204" s="1"/>
      <c r="Q204" s="1"/>
      <c r="R204" s="1"/>
      <c r="S204" s="1"/>
      <c r="T204" s="1"/>
      <c r="U204" s="1"/>
      <c r="V204" s="1"/>
      <c r="W204" s="1"/>
      <c r="X204" s="1"/>
      <c r="Y204" s="1"/>
      <c r="Z204" s="1"/>
    </row>
    <row r="205" spans="1:26" ht="45">
      <c r="A205" s="413" t="s">
        <v>743</v>
      </c>
      <c r="B205" s="484" t="s">
        <v>744</v>
      </c>
      <c r="C205" s="489" t="s">
        <v>745</v>
      </c>
      <c r="D205" s="446">
        <v>0</v>
      </c>
      <c r="E205" s="440" t="s">
        <v>183</v>
      </c>
      <c r="F205" s="441"/>
      <c r="G205" s="441"/>
      <c r="H205" s="110"/>
      <c r="I205" s="110"/>
      <c r="J205" s="426"/>
      <c r="K205" s="426"/>
      <c r="L205" s="426"/>
      <c r="M205" s="1"/>
      <c r="N205" s="1"/>
      <c r="O205" s="1"/>
      <c r="P205" s="1"/>
      <c r="Q205" s="1"/>
      <c r="R205" s="1"/>
      <c r="S205" s="1"/>
      <c r="T205" s="1"/>
      <c r="U205" s="1"/>
      <c r="V205" s="1"/>
      <c r="W205" s="1"/>
      <c r="X205" s="1"/>
      <c r="Y205" s="1"/>
      <c r="Z205" s="1"/>
    </row>
    <row r="206" spans="1:26" ht="30">
      <c r="A206" s="413"/>
      <c r="B206" s="484"/>
      <c r="C206" s="342" t="s">
        <v>747</v>
      </c>
      <c r="D206" s="446">
        <v>0</v>
      </c>
      <c r="E206" s="440" t="s">
        <v>183</v>
      </c>
      <c r="F206" s="441"/>
      <c r="G206" s="441"/>
      <c r="H206" s="110"/>
      <c r="I206" s="110"/>
      <c r="J206" s="426"/>
      <c r="K206" s="426"/>
      <c r="L206" s="426"/>
      <c r="M206" s="1"/>
      <c r="N206" s="1"/>
      <c r="O206" s="1"/>
      <c r="P206" s="1"/>
      <c r="Q206" s="1"/>
      <c r="R206" s="1"/>
      <c r="S206" s="1"/>
      <c r="T206" s="1"/>
      <c r="U206" s="1"/>
      <c r="V206" s="1"/>
      <c r="W206" s="1"/>
      <c r="X206" s="1"/>
      <c r="Y206" s="1"/>
      <c r="Z206" s="1"/>
    </row>
    <row r="207" spans="1:26" ht="31.5" hidden="1">
      <c r="A207" s="623" t="s">
        <v>750</v>
      </c>
      <c r="B207" s="484" t="s">
        <v>751</v>
      </c>
      <c r="C207" s="441"/>
      <c r="D207" s="446"/>
      <c r="E207" s="440"/>
      <c r="F207" s="441"/>
      <c r="G207" s="441"/>
      <c r="H207" s="110"/>
      <c r="I207" s="110"/>
      <c r="J207" s="426"/>
      <c r="K207" s="426"/>
      <c r="L207" s="426"/>
      <c r="M207" s="1"/>
      <c r="N207" s="1"/>
      <c r="O207" s="1"/>
      <c r="P207" s="1"/>
      <c r="Q207" s="1"/>
      <c r="R207" s="1"/>
      <c r="S207" s="1"/>
      <c r="T207" s="1"/>
      <c r="U207" s="1"/>
      <c r="V207" s="1"/>
      <c r="W207" s="1"/>
      <c r="X207" s="1"/>
      <c r="Y207" s="1"/>
      <c r="Z207" s="1"/>
    </row>
    <row r="208" spans="1:26" ht="31.5">
      <c r="A208" s="413" t="s">
        <v>752</v>
      </c>
      <c r="B208" s="484" t="s">
        <v>753</v>
      </c>
      <c r="C208" s="444" t="s">
        <v>5315</v>
      </c>
      <c r="D208" s="446">
        <v>0</v>
      </c>
      <c r="E208" s="440" t="s">
        <v>183</v>
      </c>
      <c r="F208" s="441"/>
      <c r="G208" s="441"/>
      <c r="H208" s="110"/>
      <c r="I208" s="110"/>
      <c r="J208" s="426"/>
      <c r="K208" s="426"/>
      <c r="L208" s="426"/>
      <c r="M208" s="1"/>
      <c r="N208" s="1"/>
      <c r="O208" s="1"/>
      <c r="P208" s="1"/>
      <c r="Q208" s="1"/>
      <c r="R208" s="1"/>
      <c r="S208" s="1"/>
      <c r="T208" s="1"/>
      <c r="U208" s="1"/>
      <c r="V208" s="1"/>
      <c r="W208" s="1"/>
      <c r="X208" s="1"/>
      <c r="Y208" s="1"/>
      <c r="Z208" s="1"/>
    </row>
    <row r="209" spans="1:26" ht="47.25">
      <c r="A209" s="413" t="s">
        <v>755</v>
      </c>
      <c r="B209" s="484" t="s">
        <v>756</v>
      </c>
      <c r="C209" s="487" t="s">
        <v>757</v>
      </c>
      <c r="D209" s="446">
        <v>0</v>
      </c>
      <c r="E209" s="440" t="s">
        <v>183</v>
      </c>
      <c r="F209" s="441"/>
      <c r="G209" s="441"/>
      <c r="H209" s="110"/>
      <c r="I209" s="110"/>
      <c r="J209" s="426"/>
      <c r="K209" s="426"/>
      <c r="L209" s="426"/>
      <c r="M209" s="1"/>
      <c r="N209" s="1"/>
      <c r="O209" s="1"/>
      <c r="P209" s="1"/>
      <c r="Q209" s="1"/>
      <c r="R209" s="1"/>
      <c r="S209" s="1"/>
      <c r="T209" s="1"/>
      <c r="U209" s="1"/>
      <c r="V209" s="1"/>
      <c r="W209" s="1"/>
      <c r="X209" s="1"/>
      <c r="Y209" s="1"/>
      <c r="Z209" s="1"/>
    </row>
    <row r="210" spans="1:26" ht="39.75" customHeight="1">
      <c r="A210" s="413" t="s">
        <v>759</v>
      </c>
      <c r="B210" s="1048" t="s">
        <v>760</v>
      </c>
      <c r="C210" s="1049"/>
      <c r="D210" s="1049"/>
      <c r="E210" s="1049"/>
      <c r="F210" s="1049"/>
      <c r="G210" s="1049"/>
      <c r="H210" s="110">
        <f>SUM(D211:D212)</f>
        <v>0</v>
      </c>
      <c r="I210" s="110">
        <f>COUNT(D211:D212)*2</f>
        <v>4</v>
      </c>
      <c r="J210" s="426"/>
      <c r="K210" s="426"/>
      <c r="L210" s="426"/>
      <c r="M210" s="1"/>
      <c r="N210" s="1"/>
      <c r="O210" s="1"/>
      <c r="P210" s="1"/>
      <c r="Q210" s="1"/>
      <c r="R210" s="1"/>
      <c r="S210" s="1"/>
      <c r="T210" s="1"/>
      <c r="U210" s="1"/>
      <c r="V210" s="1"/>
      <c r="W210" s="1"/>
      <c r="X210" s="1"/>
      <c r="Y210" s="1"/>
      <c r="Z210" s="1"/>
    </row>
    <row r="211" spans="1:26" ht="47.25">
      <c r="A211" s="413" t="s">
        <v>764</v>
      </c>
      <c r="B211" s="484" t="s">
        <v>765</v>
      </c>
      <c r="C211" s="489" t="s">
        <v>766</v>
      </c>
      <c r="D211" s="446">
        <v>0</v>
      </c>
      <c r="E211" s="440" t="s">
        <v>264</v>
      </c>
      <c r="F211" s="441"/>
      <c r="G211" s="441"/>
      <c r="H211" s="110"/>
      <c r="I211" s="110"/>
      <c r="J211" s="426"/>
      <c r="K211" s="426"/>
      <c r="L211" s="426"/>
      <c r="M211" s="1"/>
      <c r="N211" s="1"/>
      <c r="O211" s="1"/>
      <c r="P211" s="1"/>
      <c r="Q211" s="1"/>
      <c r="R211" s="1"/>
      <c r="S211" s="1"/>
      <c r="T211" s="1"/>
      <c r="U211" s="1"/>
      <c r="V211" s="1"/>
      <c r="W211" s="1"/>
      <c r="X211" s="1"/>
      <c r="Y211" s="1"/>
      <c r="Z211" s="1"/>
    </row>
    <row r="212" spans="1:26" ht="47.25">
      <c r="A212" s="413" t="s">
        <v>767</v>
      </c>
      <c r="B212" s="484" t="s">
        <v>769</v>
      </c>
      <c r="C212" s="662" t="s">
        <v>5316</v>
      </c>
      <c r="D212" s="446">
        <v>0</v>
      </c>
      <c r="E212" s="440" t="s">
        <v>264</v>
      </c>
      <c r="F212" s="441"/>
      <c r="G212" s="441"/>
      <c r="H212" s="110"/>
      <c r="I212" s="110"/>
      <c r="J212" s="426"/>
      <c r="K212" s="426"/>
      <c r="L212" s="426"/>
      <c r="M212" s="1"/>
      <c r="N212" s="1"/>
      <c r="O212" s="1"/>
      <c r="P212" s="1"/>
      <c r="Q212" s="1"/>
      <c r="R212" s="1"/>
      <c r="S212" s="1"/>
      <c r="T212" s="1"/>
      <c r="U212" s="1"/>
      <c r="V212" s="1"/>
      <c r="W212" s="1"/>
      <c r="X212" s="1"/>
      <c r="Y212" s="1"/>
      <c r="Z212" s="1"/>
    </row>
    <row r="213" spans="1:26" ht="45" hidden="1">
      <c r="A213" s="623" t="s">
        <v>772</v>
      </c>
      <c r="B213" s="498" t="s">
        <v>773</v>
      </c>
      <c r="C213" s="441"/>
      <c r="D213" s="439"/>
      <c r="E213" s="440"/>
      <c r="F213" s="441"/>
      <c r="G213" s="441"/>
      <c r="H213" s="110"/>
      <c r="I213" s="110"/>
      <c r="J213" s="426"/>
      <c r="K213" s="426"/>
      <c r="L213" s="426"/>
      <c r="M213" s="1"/>
      <c r="N213" s="1"/>
      <c r="O213" s="1"/>
      <c r="P213" s="1"/>
      <c r="Q213" s="1"/>
      <c r="R213" s="1"/>
      <c r="S213" s="1"/>
      <c r="T213" s="1"/>
      <c r="U213" s="1"/>
      <c r="V213" s="1"/>
      <c r="W213" s="1"/>
      <c r="X213" s="1"/>
      <c r="Y213" s="1"/>
      <c r="Z213" s="1"/>
    </row>
    <row r="214" spans="1:26" ht="39.75" hidden="1" customHeight="1">
      <c r="A214" s="585" t="s">
        <v>775</v>
      </c>
      <c r="B214" s="1210" t="s">
        <v>776</v>
      </c>
      <c r="C214" s="1049"/>
      <c r="D214" s="1049"/>
      <c r="E214" s="1049"/>
      <c r="F214" s="1049"/>
      <c r="G214" s="1049"/>
      <c r="H214" s="110"/>
      <c r="I214" s="110"/>
      <c r="J214" s="426"/>
      <c r="K214" s="426"/>
      <c r="L214" s="426"/>
      <c r="M214" s="1"/>
      <c r="N214" s="1"/>
      <c r="O214" s="1"/>
      <c r="P214" s="1"/>
      <c r="Q214" s="1"/>
      <c r="R214" s="1"/>
      <c r="S214" s="1"/>
      <c r="T214" s="1"/>
      <c r="U214" s="1"/>
      <c r="V214" s="1"/>
      <c r="W214" s="1"/>
      <c r="X214" s="1"/>
      <c r="Y214" s="1"/>
      <c r="Z214" s="1"/>
    </row>
    <row r="215" spans="1:26" ht="47.25" hidden="1">
      <c r="A215" s="626" t="s">
        <v>777</v>
      </c>
      <c r="B215" s="437" t="s">
        <v>778</v>
      </c>
      <c r="C215" s="441"/>
      <c r="D215" s="439"/>
      <c r="E215" s="440"/>
      <c r="F215" s="441"/>
      <c r="G215" s="441"/>
      <c r="H215" s="110"/>
      <c r="I215" s="110"/>
      <c r="J215" s="426"/>
      <c r="K215" s="426"/>
      <c r="L215" s="426"/>
      <c r="M215" s="1"/>
      <c r="N215" s="1"/>
      <c r="O215" s="1"/>
      <c r="P215" s="1"/>
      <c r="Q215" s="1"/>
      <c r="R215" s="1"/>
      <c r="S215" s="1"/>
      <c r="T215" s="1"/>
      <c r="U215" s="1"/>
      <c r="V215" s="1"/>
      <c r="W215" s="1"/>
      <c r="X215" s="1"/>
      <c r="Y215" s="1"/>
      <c r="Z215" s="1"/>
    </row>
    <row r="216" spans="1:26" ht="47.25" hidden="1">
      <c r="A216" s="626" t="s">
        <v>781</v>
      </c>
      <c r="B216" s="437" t="s">
        <v>783</v>
      </c>
      <c r="C216" s="441"/>
      <c r="D216" s="439"/>
      <c r="E216" s="440"/>
      <c r="F216" s="441"/>
      <c r="G216" s="441"/>
      <c r="H216" s="110"/>
      <c r="I216" s="110"/>
      <c r="J216" s="426"/>
      <c r="K216" s="426"/>
      <c r="L216" s="426"/>
      <c r="M216" s="1"/>
      <c r="N216" s="1"/>
      <c r="O216" s="1"/>
      <c r="P216" s="1"/>
      <c r="Q216" s="1"/>
      <c r="R216" s="1"/>
      <c r="S216" s="1"/>
      <c r="T216" s="1"/>
      <c r="U216" s="1"/>
      <c r="V216" s="1"/>
      <c r="W216" s="1"/>
      <c r="X216" s="1"/>
      <c r="Y216" s="1"/>
      <c r="Z216" s="1"/>
    </row>
    <row r="217" spans="1:26" ht="60" hidden="1">
      <c r="A217" s="626" t="s">
        <v>784</v>
      </c>
      <c r="B217" s="489" t="s">
        <v>785</v>
      </c>
      <c r="C217" s="441"/>
      <c r="D217" s="439"/>
      <c r="E217" s="440"/>
      <c r="F217" s="441"/>
      <c r="G217" s="441"/>
      <c r="H217" s="110"/>
      <c r="I217" s="110"/>
      <c r="J217" s="426"/>
      <c r="K217" s="426"/>
      <c r="L217" s="426"/>
      <c r="M217" s="1"/>
      <c r="N217" s="1"/>
      <c r="O217" s="1"/>
      <c r="P217" s="1"/>
      <c r="Q217" s="1"/>
      <c r="R217" s="1"/>
      <c r="S217" s="1"/>
      <c r="T217" s="1"/>
      <c r="U217" s="1"/>
      <c r="V217" s="1"/>
      <c r="W217" s="1"/>
      <c r="X217" s="1"/>
      <c r="Y217" s="1"/>
      <c r="Z217" s="1"/>
    </row>
    <row r="218" spans="1:26" ht="39.75" hidden="1" customHeight="1">
      <c r="A218" s="585" t="s">
        <v>786</v>
      </c>
      <c r="B218" s="1210" t="s">
        <v>787</v>
      </c>
      <c r="C218" s="1049"/>
      <c r="D218" s="1049"/>
      <c r="E218" s="1049"/>
      <c r="F218" s="1049"/>
      <c r="G218" s="1049"/>
      <c r="H218" s="110"/>
      <c r="I218" s="110"/>
      <c r="J218" s="426"/>
      <c r="K218" s="426"/>
      <c r="L218" s="426"/>
      <c r="M218" s="1"/>
      <c r="N218" s="1"/>
      <c r="O218" s="1"/>
      <c r="P218" s="1"/>
      <c r="Q218" s="1"/>
      <c r="R218" s="1"/>
      <c r="S218" s="1"/>
      <c r="T218" s="1"/>
      <c r="U218" s="1"/>
      <c r="V218" s="1"/>
      <c r="W218" s="1"/>
      <c r="X218" s="1"/>
      <c r="Y218" s="1"/>
      <c r="Z218" s="1"/>
    </row>
    <row r="219" spans="1:26" ht="31.5" hidden="1">
      <c r="A219" s="623" t="s">
        <v>792</v>
      </c>
      <c r="B219" s="437" t="s">
        <v>793</v>
      </c>
      <c r="C219" s="441"/>
      <c r="D219" s="439"/>
      <c r="E219" s="440"/>
      <c r="F219" s="441"/>
      <c r="G219" s="441"/>
      <c r="H219" s="110"/>
      <c r="I219" s="110"/>
      <c r="J219" s="426"/>
      <c r="K219" s="426"/>
      <c r="L219" s="426"/>
      <c r="M219" s="1"/>
      <c r="N219" s="1"/>
      <c r="O219" s="1"/>
      <c r="P219" s="1"/>
      <c r="Q219" s="1"/>
      <c r="R219" s="1"/>
      <c r="S219" s="1"/>
      <c r="T219" s="1"/>
      <c r="U219" s="1"/>
      <c r="V219" s="1"/>
      <c r="W219" s="1"/>
      <c r="X219" s="1"/>
      <c r="Y219" s="1"/>
      <c r="Z219" s="1"/>
    </row>
    <row r="220" spans="1:26" ht="47.25" hidden="1">
      <c r="A220" s="623" t="s">
        <v>795</v>
      </c>
      <c r="B220" s="437" t="s">
        <v>796</v>
      </c>
      <c r="C220" s="441"/>
      <c r="D220" s="439"/>
      <c r="E220" s="440"/>
      <c r="F220" s="441"/>
      <c r="G220" s="441"/>
      <c r="H220" s="110"/>
      <c r="I220" s="110"/>
      <c r="J220" s="426"/>
      <c r="K220" s="426"/>
      <c r="L220" s="426"/>
      <c r="M220" s="1"/>
      <c r="N220" s="1"/>
      <c r="O220" s="1"/>
      <c r="P220" s="1"/>
      <c r="Q220" s="1"/>
      <c r="R220" s="1"/>
      <c r="S220" s="1"/>
      <c r="T220" s="1"/>
      <c r="U220" s="1"/>
      <c r="V220" s="1"/>
      <c r="W220" s="1"/>
      <c r="X220" s="1"/>
      <c r="Y220" s="1"/>
      <c r="Z220" s="1"/>
    </row>
    <row r="221" spans="1:26" ht="45" hidden="1">
      <c r="A221" s="623" t="s">
        <v>797</v>
      </c>
      <c r="B221" s="489" t="s">
        <v>798</v>
      </c>
      <c r="C221" s="441"/>
      <c r="D221" s="439"/>
      <c r="E221" s="440"/>
      <c r="F221" s="441"/>
      <c r="G221" s="441"/>
      <c r="H221" s="110"/>
      <c r="I221" s="110"/>
      <c r="J221" s="426"/>
      <c r="K221" s="426"/>
      <c r="L221" s="426"/>
      <c r="M221" s="1"/>
      <c r="N221" s="1"/>
      <c r="O221" s="1"/>
      <c r="P221" s="1"/>
      <c r="Q221" s="1"/>
      <c r="R221" s="1"/>
      <c r="S221" s="1"/>
      <c r="T221" s="1"/>
      <c r="U221" s="1"/>
      <c r="V221" s="1"/>
      <c r="W221" s="1"/>
      <c r="X221" s="1"/>
      <c r="Y221" s="1"/>
      <c r="Z221" s="1"/>
    </row>
    <row r="222" spans="1:26" ht="39.75" hidden="1" customHeight="1">
      <c r="A222" s="585" t="s">
        <v>799</v>
      </c>
      <c r="B222" s="1210" t="s">
        <v>800</v>
      </c>
      <c r="C222" s="1049"/>
      <c r="D222" s="1049"/>
      <c r="E222" s="1049"/>
      <c r="F222" s="1049"/>
      <c r="G222" s="1049"/>
      <c r="H222" s="110"/>
      <c r="I222" s="110"/>
      <c r="J222" s="426"/>
      <c r="K222" s="426"/>
      <c r="L222" s="426"/>
      <c r="M222" s="1"/>
      <c r="N222" s="1"/>
      <c r="O222" s="1"/>
      <c r="P222" s="1"/>
      <c r="Q222" s="1"/>
      <c r="R222" s="1"/>
      <c r="S222" s="1"/>
      <c r="T222" s="1"/>
      <c r="U222" s="1"/>
      <c r="V222" s="1"/>
      <c r="W222" s="1"/>
      <c r="X222" s="1"/>
      <c r="Y222" s="1"/>
      <c r="Z222" s="1"/>
    </row>
    <row r="223" spans="1:26" ht="47.25" hidden="1">
      <c r="A223" s="623" t="s">
        <v>803</v>
      </c>
      <c r="B223" s="437" t="s">
        <v>804</v>
      </c>
      <c r="C223" s="441"/>
      <c r="D223" s="439"/>
      <c r="E223" s="440"/>
      <c r="F223" s="441"/>
      <c r="G223" s="441"/>
      <c r="H223" s="110"/>
      <c r="I223" s="110"/>
      <c r="J223" s="426"/>
      <c r="K223" s="426"/>
      <c r="L223" s="426"/>
      <c r="M223" s="1"/>
      <c r="N223" s="1"/>
      <c r="O223" s="1"/>
      <c r="P223" s="1"/>
      <c r="Q223" s="1"/>
      <c r="R223" s="1"/>
      <c r="S223" s="1"/>
      <c r="T223" s="1"/>
      <c r="U223" s="1"/>
      <c r="V223" s="1"/>
      <c r="W223" s="1"/>
      <c r="X223" s="1"/>
      <c r="Y223" s="1"/>
      <c r="Z223" s="1"/>
    </row>
    <row r="224" spans="1:26" ht="47.25" hidden="1">
      <c r="A224" s="623" t="s">
        <v>805</v>
      </c>
      <c r="B224" s="484" t="s">
        <v>806</v>
      </c>
      <c r="C224" s="441"/>
      <c r="D224" s="439"/>
      <c r="E224" s="440"/>
      <c r="F224" s="441"/>
      <c r="G224" s="441"/>
      <c r="H224" s="110"/>
      <c r="I224" s="110"/>
      <c r="J224" s="426"/>
      <c r="K224" s="426"/>
      <c r="L224" s="426"/>
      <c r="M224" s="1"/>
      <c r="N224" s="1"/>
      <c r="O224" s="1"/>
      <c r="P224" s="1"/>
      <c r="Q224" s="1"/>
      <c r="R224" s="1"/>
      <c r="S224" s="1"/>
      <c r="T224" s="1"/>
      <c r="U224" s="1"/>
      <c r="V224" s="1"/>
      <c r="W224" s="1"/>
      <c r="X224" s="1"/>
      <c r="Y224" s="1"/>
      <c r="Z224" s="1"/>
    </row>
    <row r="225" spans="1:26" ht="39.75" hidden="1" customHeight="1">
      <c r="A225" s="585" t="s">
        <v>807</v>
      </c>
      <c r="B225" s="1210" t="s">
        <v>809</v>
      </c>
      <c r="C225" s="1049"/>
      <c r="D225" s="1049"/>
      <c r="E225" s="1049"/>
      <c r="F225" s="1049"/>
      <c r="G225" s="1049"/>
      <c r="H225" s="110"/>
      <c r="I225" s="110"/>
      <c r="J225" s="426"/>
      <c r="K225" s="426"/>
      <c r="L225" s="426"/>
      <c r="M225" s="1"/>
      <c r="N225" s="1"/>
      <c r="O225" s="1"/>
      <c r="P225" s="1"/>
      <c r="Q225" s="1"/>
      <c r="R225" s="1"/>
      <c r="S225" s="1"/>
      <c r="T225" s="1"/>
      <c r="U225" s="1"/>
      <c r="V225" s="1"/>
      <c r="W225" s="1"/>
      <c r="X225" s="1"/>
      <c r="Y225" s="1"/>
      <c r="Z225" s="1"/>
    </row>
    <row r="226" spans="1:26" ht="31.5" hidden="1">
      <c r="A226" s="623" t="s">
        <v>810</v>
      </c>
      <c r="B226" s="437" t="s">
        <v>811</v>
      </c>
      <c r="C226" s="441"/>
      <c r="D226" s="439"/>
      <c r="E226" s="440"/>
      <c r="F226" s="441"/>
      <c r="G226" s="441"/>
      <c r="H226" s="110"/>
      <c r="I226" s="110"/>
      <c r="J226" s="426"/>
      <c r="K226" s="426"/>
      <c r="L226" s="426"/>
      <c r="M226" s="1"/>
      <c r="N226" s="1"/>
      <c r="O226" s="1"/>
      <c r="P226" s="1"/>
      <c r="Q226" s="1"/>
      <c r="R226" s="1"/>
      <c r="S226" s="1"/>
      <c r="T226" s="1"/>
      <c r="U226" s="1"/>
      <c r="V226" s="1"/>
      <c r="W226" s="1"/>
      <c r="X226" s="1"/>
      <c r="Y226" s="1"/>
      <c r="Z226" s="1"/>
    </row>
    <row r="227" spans="1:26" ht="47.25" hidden="1">
      <c r="A227" s="623" t="s">
        <v>812</v>
      </c>
      <c r="B227" s="437" t="s">
        <v>813</v>
      </c>
      <c r="C227" s="441"/>
      <c r="D227" s="439"/>
      <c r="E227" s="440"/>
      <c r="F227" s="441"/>
      <c r="G227" s="441"/>
      <c r="H227" s="110"/>
      <c r="I227" s="110"/>
      <c r="J227" s="426"/>
      <c r="K227" s="426"/>
      <c r="L227" s="426"/>
      <c r="M227" s="1"/>
      <c r="N227" s="1"/>
      <c r="O227" s="1"/>
      <c r="P227" s="1"/>
      <c r="Q227" s="1"/>
      <c r="R227" s="1"/>
      <c r="S227" s="1"/>
      <c r="T227" s="1"/>
      <c r="U227" s="1"/>
      <c r="V227" s="1"/>
      <c r="W227" s="1"/>
      <c r="X227" s="1"/>
      <c r="Y227" s="1"/>
      <c r="Z227" s="1"/>
    </row>
    <row r="228" spans="1:26" ht="15.75">
      <c r="A228" s="413"/>
      <c r="B228" s="437"/>
      <c r="C228" s="438" t="s">
        <v>5317</v>
      </c>
      <c r="D228" s="439">
        <v>0</v>
      </c>
      <c r="E228" s="442" t="s">
        <v>827</v>
      </c>
      <c r="F228" s="441"/>
      <c r="G228" s="441"/>
      <c r="H228" s="110"/>
      <c r="I228" s="110"/>
      <c r="J228" s="426"/>
      <c r="K228" s="426"/>
      <c r="L228" s="426"/>
      <c r="M228" s="1"/>
      <c r="N228" s="1"/>
      <c r="O228" s="1"/>
      <c r="P228" s="1"/>
      <c r="Q228" s="1"/>
      <c r="R228" s="1"/>
      <c r="S228" s="1"/>
      <c r="T228" s="1"/>
      <c r="U228" s="1"/>
      <c r="V228" s="1"/>
      <c r="W228" s="1"/>
      <c r="X228" s="1"/>
      <c r="Y228" s="1"/>
      <c r="Z228" s="1"/>
    </row>
    <row r="229" spans="1:26" ht="39.75" customHeight="1">
      <c r="A229" s="417" t="s">
        <v>814</v>
      </c>
      <c r="B229" s="1210" t="s">
        <v>815</v>
      </c>
      <c r="C229" s="1049"/>
      <c r="D229" s="1049"/>
      <c r="E229" s="1049"/>
      <c r="F229" s="1049"/>
      <c r="G229" s="1049"/>
      <c r="H229" s="110">
        <f>SUM(D230:D234)</f>
        <v>0</v>
      </c>
      <c r="I229" s="110">
        <f>COUNT(D230:D234)*2</f>
        <v>6</v>
      </c>
      <c r="J229" s="426"/>
      <c r="K229" s="426"/>
      <c r="L229" s="426"/>
      <c r="M229" s="1"/>
      <c r="N229" s="1"/>
      <c r="O229" s="1"/>
      <c r="P229" s="1"/>
      <c r="Q229" s="1"/>
      <c r="R229" s="1"/>
      <c r="S229" s="1"/>
      <c r="T229" s="1"/>
      <c r="U229" s="1"/>
      <c r="V229" s="1"/>
      <c r="W229" s="1"/>
      <c r="X229" s="1"/>
      <c r="Y229" s="1"/>
      <c r="Z229" s="1"/>
    </row>
    <row r="230" spans="1:26" ht="47.25">
      <c r="A230" s="413" t="s">
        <v>818</v>
      </c>
      <c r="B230" s="437" t="s">
        <v>819</v>
      </c>
      <c r="C230" s="342" t="s">
        <v>3309</v>
      </c>
      <c r="D230" s="446">
        <v>0</v>
      </c>
      <c r="E230" s="440" t="s">
        <v>667</v>
      </c>
      <c r="F230" s="441"/>
      <c r="G230" s="441"/>
      <c r="H230" s="110"/>
      <c r="I230" s="110"/>
      <c r="J230" s="426"/>
      <c r="K230" s="426"/>
      <c r="L230" s="426"/>
      <c r="M230" s="1"/>
      <c r="N230" s="1"/>
      <c r="O230" s="1"/>
      <c r="P230" s="1"/>
      <c r="Q230" s="1"/>
      <c r="R230" s="1"/>
      <c r="S230" s="1"/>
      <c r="T230" s="1"/>
      <c r="U230" s="1"/>
      <c r="V230" s="1"/>
      <c r="W230" s="1"/>
      <c r="X230" s="1"/>
      <c r="Y230" s="1"/>
      <c r="Z230" s="1"/>
    </row>
    <row r="231" spans="1:26" ht="60">
      <c r="A231" s="413"/>
      <c r="B231" s="437"/>
      <c r="C231" s="342" t="s">
        <v>3310</v>
      </c>
      <c r="D231" s="446">
        <v>0</v>
      </c>
      <c r="E231" s="440" t="s">
        <v>183</v>
      </c>
      <c r="F231" s="441"/>
      <c r="G231" s="441"/>
      <c r="H231" s="110"/>
      <c r="I231" s="110"/>
      <c r="J231" s="426"/>
      <c r="K231" s="426"/>
      <c r="L231" s="426"/>
      <c r="M231" s="1"/>
      <c r="N231" s="1"/>
      <c r="O231" s="1"/>
      <c r="P231" s="1"/>
      <c r="Q231" s="1"/>
      <c r="R231" s="1"/>
      <c r="S231" s="1"/>
      <c r="T231" s="1"/>
      <c r="U231" s="1"/>
      <c r="V231" s="1"/>
      <c r="W231" s="1"/>
      <c r="X231" s="1"/>
      <c r="Y231" s="1"/>
      <c r="Z231" s="1"/>
    </row>
    <row r="232" spans="1:26" ht="47.25" hidden="1">
      <c r="A232" s="583" t="s">
        <v>822</v>
      </c>
      <c r="B232" s="437" t="s">
        <v>823</v>
      </c>
      <c r="C232" s="441"/>
      <c r="D232" s="446"/>
      <c r="E232" s="440"/>
      <c r="F232" s="441"/>
      <c r="G232" s="441"/>
      <c r="H232" s="110"/>
      <c r="I232" s="110"/>
      <c r="J232" s="426"/>
      <c r="K232" s="426"/>
      <c r="L232" s="426"/>
      <c r="M232" s="1"/>
      <c r="N232" s="1"/>
      <c r="O232" s="1"/>
      <c r="P232" s="1"/>
      <c r="Q232" s="1"/>
      <c r="R232" s="1"/>
      <c r="S232" s="1"/>
      <c r="T232" s="1"/>
      <c r="U232" s="1"/>
      <c r="V232" s="1"/>
      <c r="W232" s="1"/>
      <c r="X232" s="1"/>
      <c r="Y232" s="1"/>
      <c r="Z232" s="1"/>
    </row>
    <row r="233" spans="1:26" ht="15.75" hidden="1">
      <c r="A233" s="583"/>
      <c r="B233" s="437"/>
      <c r="C233" s="441"/>
      <c r="D233" s="446"/>
      <c r="E233" s="440"/>
      <c r="F233" s="441"/>
      <c r="G233" s="441"/>
      <c r="H233" s="110"/>
      <c r="I233" s="110"/>
      <c r="J233" s="426"/>
      <c r="K233" s="426"/>
      <c r="L233" s="426"/>
      <c r="M233" s="1"/>
      <c r="N233" s="1"/>
      <c r="O233" s="1"/>
      <c r="P233" s="1"/>
      <c r="Q233" s="1"/>
      <c r="R233" s="1"/>
      <c r="S233" s="1"/>
      <c r="T233" s="1"/>
      <c r="U233" s="1"/>
      <c r="V233" s="1"/>
      <c r="W233" s="1"/>
      <c r="X233" s="1"/>
      <c r="Y233" s="1"/>
      <c r="Z233" s="1"/>
    </row>
    <row r="234" spans="1:26" ht="47.25">
      <c r="A234" s="413" t="s">
        <v>824</v>
      </c>
      <c r="B234" s="567" t="s">
        <v>825</v>
      </c>
      <c r="C234" s="342" t="s">
        <v>3311</v>
      </c>
      <c r="D234" s="446">
        <v>0</v>
      </c>
      <c r="E234" s="440" t="s">
        <v>667</v>
      </c>
      <c r="F234" s="441"/>
      <c r="G234" s="441"/>
      <c r="H234" s="110"/>
      <c r="I234" s="110"/>
      <c r="J234" s="426"/>
      <c r="K234" s="426"/>
      <c r="L234" s="426"/>
      <c r="M234" s="1"/>
      <c r="N234" s="1"/>
      <c r="O234" s="1"/>
      <c r="P234" s="1"/>
      <c r="Q234" s="1"/>
      <c r="R234" s="1"/>
      <c r="S234" s="1"/>
      <c r="T234" s="1"/>
      <c r="U234" s="1"/>
      <c r="V234" s="1"/>
      <c r="W234" s="1"/>
      <c r="X234" s="1"/>
      <c r="Y234" s="1"/>
      <c r="Z234" s="1"/>
    </row>
    <row r="235" spans="1:26" ht="39.75" customHeight="1">
      <c r="A235" s="417" t="s">
        <v>828</v>
      </c>
      <c r="B235" s="1210" t="s">
        <v>829</v>
      </c>
      <c r="C235" s="1049"/>
      <c r="D235" s="1049"/>
      <c r="E235" s="1049"/>
      <c r="F235" s="1049"/>
      <c r="G235" s="1049"/>
      <c r="H235" s="110">
        <f>SUM(D236:D239)</f>
        <v>0</v>
      </c>
      <c r="I235" s="110">
        <f>COUNT(D236:D239)*2</f>
        <v>8</v>
      </c>
      <c r="J235" s="426"/>
      <c r="K235" s="426"/>
      <c r="L235" s="426"/>
      <c r="M235" s="1"/>
      <c r="N235" s="1"/>
      <c r="O235" s="1"/>
      <c r="P235" s="1"/>
      <c r="Q235" s="1"/>
      <c r="R235" s="1"/>
      <c r="S235" s="1"/>
      <c r="T235" s="1"/>
      <c r="U235" s="1"/>
      <c r="V235" s="1"/>
      <c r="W235" s="1"/>
      <c r="X235" s="1"/>
      <c r="Y235" s="1"/>
      <c r="Z235" s="1"/>
    </row>
    <row r="236" spans="1:26" ht="47.25">
      <c r="A236" s="413" t="s">
        <v>833</v>
      </c>
      <c r="B236" s="437" t="s">
        <v>834</v>
      </c>
      <c r="C236" s="437" t="s">
        <v>3048</v>
      </c>
      <c r="D236" s="663">
        <v>0</v>
      </c>
      <c r="E236" s="440" t="s">
        <v>350</v>
      </c>
      <c r="F236" s="441"/>
      <c r="G236" s="441"/>
      <c r="H236" s="110"/>
      <c r="I236" s="110"/>
      <c r="J236" s="426"/>
      <c r="K236" s="426"/>
      <c r="L236" s="426"/>
      <c r="M236" s="1"/>
      <c r="N236" s="1"/>
      <c r="O236" s="1"/>
      <c r="P236" s="1"/>
      <c r="Q236" s="1"/>
      <c r="R236" s="1"/>
      <c r="S236" s="1"/>
      <c r="T236" s="1"/>
      <c r="U236" s="1"/>
      <c r="V236" s="1"/>
      <c r="W236" s="1"/>
      <c r="X236" s="1"/>
      <c r="Y236" s="1"/>
      <c r="Z236" s="1"/>
    </row>
    <row r="237" spans="1:26" ht="60">
      <c r="A237" s="413" t="s">
        <v>837</v>
      </c>
      <c r="B237" s="437" t="s">
        <v>838</v>
      </c>
      <c r="C237" s="489" t="s">
        <v>839</v>
      </c>
      <c r="D237" s="663">
        <v>0</v>
      </c>
      <c r="E237" s="440" t="s">
        <v>780</v>
      </c>
      <c r="F237" s="489" t="s">
        <v>840</v>
      </c>
      <c r="G237" s="441"/>
      <c r="H237" s="110"/>
      <c r="I237" s="110"/>
      <c r="J237" s="426"/>
      <c r="K237" s="426"/>
      <c r="L237" s="426"/>
      <c r="M237" s="1"/>
      <c r="N237" s="1"/>
      <c r="O237" s="1"/>
      <c r="P237" s="1"/>
      <c r="Q237" s="1"/>
      <c r="R237" s="1"/>
      <c r="S237" s="1"/>
      <c r="T237" s="1"/>
      <c r="U237" s="1"/>
      <c r="V237" s="1"/>
      <c r="W237" s="1"/>
      <c r="X237" s="1"/>
      <c r="Y237" s="1"/>
      <c r="Z237" s="1"/>
    </row>
    <row r="238" spans="1:26" ht="30">
      <c r="A238" s="413"/>
      <c r="B238" s="437"/>
      <c r="C238" s="489" t="s">
        <v>841</v>
      </c>
      <c r="D238" s="663">
        <v>0</v>
      </c>
      <c r="E238" s="440" t="s">
        <v>350</v>
      </c>
      <c r="F238" s="440"/>
      <c r="G238" s="441"/>
      <c r="H238" s="110"/>
      <c r="I238" s="110"/>
      <c r="J238" s="426"/>
      <c r="K238" s="426"/>
      <c r="L238" s="426"/>
      <c r="M238" s="1"/>
      <c r="N238" s="1"/>
      <c r="O238" s="1"/>
      <c r="P238" s="1"/>
      <c r="Q238" s="1"/>
      <c r="R238" s="1"/>
      <c r="S238" s="1"/>
      <c r="T238" s="1"/>
      <c r="U238" s="1"/>
      <c r="V238" s="1"/>
      <c r="W238" s="1"/>
      <c r="X238" s="1"/>
      <c r="Y238" s="1"/>
      <c r="Z238" s="1"/>
    </row>
    <row r="239" spans="1:26" ht="63">
      <c r="A239" s="413" t="s">
        <v>842</v>
      </c>
      <c r="B239" s="437" t="s">
        <v>843</v>
      </c>
      <c r="C239" s="342" t="s">
        <v>3049</v>
      </c>
      <c r="D239" s="663">
        <v>0</v>
      </c>
      <c r="E239" s="440" t="s">
        <v>183</v>
      </c>
      <c r="F239" s="441"/>
      <c r="G239" s="441"/>
      <c r="H239" s="110"/>
      <c r="I239" s="110"/>
      <c r="J239" s="426"/>
      <c r="K239" s="426"/>
      <c r="L239" s="426"/>
      <c r="M239" s="1"/>
      <c r="N239" s="1"/>
      <c r="O239" s="1"/>
      <c r="P239" s="1"/>
      <c r="Q239" s="1"/>
      <c r="R239" s="1"/>
      <c r="S239" s="1"/>
      <c r="T239" s="1"/>
      <c r="U239" s="1"/>
      <c r="V239" s="1"/>
      <c r="W239" s="1"/>
      <c r="X239" s="1"/>
      <c r="Y239" s="1"/>
      <c r="Z239" s="1"/>
    </row>
    <row r="240" spans="1:26" ht="39.75" customHeight="1">
      <c r="A240" s="413" t="s">
        <v>845</v>
      </c>
      <c r="B240" s="1210" t="s">
        <v>846</v>
      </c>
      <c r="C240" s="1049"/>
      <c r="D240" s="1049"/>
      <c r="E240" s="1049"/>
      <c r="F240" s="1049"/>
      <c r="G240" s="1049"/>
      <c r="H240" s="110">
        <f>SUM(D241)</f>
        <v>0</v>
      </c>
      <c r="I240" s="110">
        <f>COUNT(D241)*2</f>
        <v>2</v>
      </c>
      <c r="J240" s="426"/>
      <c r="K240" s="426"/>
      <c r="L240" s="426"/>
      <c r="M240" s="1"/>
      <c r="N240" s="1"/>
      <c r="O240" s="1"/>
      <c r="P240" s="1"/>
      <c r="Q240" s="1"/>
      <c r="R240" s="1"/>
      <c r="S240" s="1"/>
      <c r="T240" s="1"/>
      <c r="U240" s="1"/>
      <c r="V240" s="1"/>
      <c r="W240" s="1"/>
      <c r="X240" s="1"/>
      <c r="Y240" s="1"/>
      <c r="Z240" s="1"/>
    </row>
    <row r="241" spans="1:26" ht="75">
      <c r="A241" s="413" t="s">
        <v>852</v>
      </c>
      <c r="B241" s="569" t="s">
        <v>853</v>
      </c>
      <c r="C241" s="342" t="s">
        <v>856</v>
      </c>
      <c r="D241" s="446">
        <v>0</v>
      </c>
      <c r="E241" s="440" t="s">
        <v>137</v>
      </c>
      <c r="F241" s="308" t="s">
        <v>857</v>
      </c>
      <c r="G241" s="441"/>
      <c r="H241" s="110"/>
      <c r="I241" s="110"/>
      <c r="J241" s="426"/>
      <c r="K241" s="426"/>
      <c r="L241" s="426"/>
      <c r="M241" s="1"/>
      <c r="N241" s="1"/>
      <c r="O241" s="1"/>
      <c r="P241" s="1"/>
      <c r="Q241" s="1"/>
      <c r="R241" s="1"/>
      <c r="S241" s="1"/>
      <c r="T241" s="1"/>
      <c r="U241" s="1"/>
      <c r="V241" s="1"/>
      <c r="W241" s="1"/>
      <c r="X241" s="1"/>
      <c r="Y241" s="1"/>
      <c r="Z241" s="1"/>
    </row>
    <row r="242" spans="1:26" ht="30" hidden="1">
      <c r="A242" s="623" t="s">
        <v>858</v>
      </c>
      <c r="B242" s="569" t="s">
        <v>859</v>
      </c>
      <c r="C242" s="441"/>
      <c r="D242" s="439"/>
      <c r="E242" s="440"/>
      <c r="F242" s="441"/>
      <c r="G242" s="441"/>
      <c r="H242" s="110"/>
      <c r="I242" s="110"/>
      <c r="J242" s="426"/>
      <c r="K242" s="426"/>
      <c r="L242" s="426"/>
      <c r="M242" s="1"/>
      <c r="N242" s="1"/>
      <c r="O242" s="1"/>
      <c r="P242" s="1"/>
      <c r="Q242" s="1"/>
      <c r="R242" s="1"/>
      <c r="S242" s="1"/>
      <c r="T242" s="1"/>
      <c r="U242" s="1"/>
      <c r="V242" s="1"/>
      <c r="W242" s="1"/>
      <c r="X242" s="1"/>
      <c r="Y242" s="1"/>
      <c r="Z242" s="1"/>
    </row>
    <row r="243" spans="1:26" ht="21">
      <c r="A243" s="584"/>
      <c r="B243" s="1308" t="s">
        <v>861</v>
      </c>
      <c r="C243" s="1049"/>
      <c r="D243" s="1049"/>
      <c r="E243" s="1049"/>
      <c r="F243" s="1049"/>
      <c r="G243" s="1049"/>
      <c r="H243" s="110">
        <f>H244+H253+H264+H276+H293+H300</f>
        <v>0</v>
      </c>
      <c r="I243" s="110">
        <f>I244+I253+I264+I276+I293+I300</f>
        <v>44</v>
      </c>
      <c r="J243" s="426"/>
      <c r="K243" s="426"/>
      <c r="L243" s="426"/>
      <c r="M243" s="1"/>
      <c r="N243" s="1"/>
      <c r="O243" s="1"/>
      <c r="P243" s="1"/>
      <c r="Q243" s="1"/>
      <c r="R243" s="1"/>
      <c r="S243" s="1"/>
      <c r="T243" s="1"/>
      <c r="U243" s="1"/>
      <c r="V243" s="1"/>
      <c r="W243" s="1"/>
      <c r="X243" s="1"/>
      <c r="Y243" s="1"/>
      <c r="Z243" s="1"/>
    </row>
    <row r="244" spans="1:26" ht="39.75" customHeight="1">
      <c r="A244" s="417" t="s">
        <v>867</v>
      </c>
      <c r="B244" s="1048" t="s">
        <v>868</v>
      </c>
      <c r="C244" s="1049"/>
      <c r="D244" s="1049"/>
      <c r="E244" s="1049"/>
      <c r="F244" s="1049"/>
      <c r="G244" s="1049"/>
      <c r="H244" s="110">
        <f>SUM(D245:D246)</f>
        <v>0</v>
      </c>
      <c r="I244" s="110">
        <f>COUNT(D245:D246)*2</f>
        <v>4</v>
      </c>
      <c r="J244" s="426"/>
      <c r="K244" s="426"/>
      <c r="L244" s="426"/>
      <c r="M244" s="1"/>
      <c r="N244" s="1"/>
      <c r="O244" s="1"/>
      <c r="P244" s="1"/>
      <c r="Q244" s="1"/>
      <c r="R244" s="1"/>
      <c r="S244" s="1"/>
      <c r="T244" s="1"/>
      <c r="U244" s="1"/>
      <c r="V244" s="1"/>
      <c r="W244" s="1"/>
      <c r="X244" s="1"/>
      <c r="Y244" s="1"/>
      <c r="Z244" s="1"/>
    </row>
    <row r="245" spans="1:26" ht="45">
      <c r="A245" s="413" t="s">
        <v>869</v>
      </c>
      <c r="B245" s="484" t="s">
        <v>870</v>
      </c>
      <c r="C245" s="489" t="s">
        <v>3319</v>
      </c>
      <c r="D245" s="446">
        <v>0</v>
      </c>
      <c r="E245" s="440" t="s">
        <v>667</v>
      </c>
      <c r="F245" s="441"/>
      <c r="G245" s="441"/>
      <c r="H245" s="110"/>
      <c r="I245" s="110"/>
      <c r="J245" s="426"/>
      <c r="K245" s="426"/>
      <c r="L245" s="426"/>
      <c r="M245" s="1"/>
      <c r="N245" s="1"/>
      <c r="O245" s="1"/>
      <c r="P245" s="1"/>
      <c r="Q245" s="1"/>
      <c r="R245" s="1"/>
      <c r="S245" s="1"/>
      <c r="T245" s="1"/>
      <c r="U245" s="1"/>
      <c r="V245" s="1"/>
      <c r="W245" s="1"/>
      <c r="X245" s="1"/>
      <c r="Y245" s="1"/>
      <c r="Z245" s="1"/>
    </row>
    <row r="246" spans="1:26" ht="45">
      <c r="A246" s="413"/>
      <c r="B246" s="484"/>
      <c r="C246" s="570" t="s">
        <v>5321</v>
      </c>
      <c r="D246" s="446">
        <v>0</v>
      </c>
      <c r="E246" s="440" t="s">
        <v>667</v>
      </c>
      <c r="F246" s="570" t="s">
        <v>5322</v>
      </c>
      <c r="G246" s="441"/>
      <c r="H246" s="110"/>
      <c r="I246" s="110"/>
      <c r="J246" s="426"/>
      <c r="K246" s="426"/>
      <c r="L246" s="426"/>
      <c r="M246" s="1"/>
      <c r="N246" s="1"/>
      <c r="O246" s="1"/>
      <c r="P246" s="1"/>
      <c r="Q246" s="1"/>
      <c r="R246" s="1"/>
      <c r="S246" s="1"/>
      <c r="T246" s="1"/>
      <c r="U246" s="1"/>
      <c r="V246" s="1"/>
      <c r="W246" s="1"/>
      <c r="X246" s="1"/>
      <c r="Y246" s="1"/>
      <c r="Z246" s="1"/>
    </row>
    <row r="247" spans="1:26" ht="31.5" hidden="1">
      <c r="A247" s="623" t="s">
        <v>876</v>
      </c>
      <c r="B247" s="484" t="s">
        <v>877</v>
      </c>
      <c r="C247" s="441"/>
      <c r="D247" s="439"/>
      <c r="E247" s="440"/>
      <c r="F247" s="441"/>
      <c r="G247" s="441"/>
      <c r="H247" s="110"/>
      <c r="I247" s="110"/>
      <c r="J247" s="426"/>
      <c r="K247" s="426"/>
      <c r="L247" s="426"/>
      <c r="M247" s="1"/>
      <c r="N247" s="1"/>
      <c r="O247" s="1"/>
      <c r="P247" s="1"/>
      <c r="Q247" s="1"/>
      <c r="R247" s="1"/>
      <c r="S247" s="1"/>
      <c r="T247" s="1"/>
      <c r="U247" s="1"/>
      <c r="V247" s="1"/>
      <c r="W247" s="1"/>
      <c r="X247" s="1"/>
      <c r="Y247" s="1"/>
      <c r="Z247" s="1"/>
    </row>
    <row r="248" spans="1:26" ht="31.5" hidden="1">
      <c r="A248" s="623" t="s">
        <v>886</v>
      </c>
      <c r="B248" s="484" t="s">
        <v>887</v>
      </c>
      <c r="C248" s="441"/>
      <c r="D248" s="439"/>
      <c r="E248" s="440"/>
      <c r="F248" s="441"/>
      <c r="G248" s="441"/>
      <c r="H248" s="110"/>
      <c r="I248" s="110"/>
      <c r="J248" s="426"/>
      <c r="K248" s="426"/>
      <c r="L248" s="426"/>
      <c r="M248" s="1"/>
      <c r="N248" s="1"/>
      <c r="O248" s="1"/>
      <c r="P248" s="1"/>
      <c r="Q248" s="1"/>
      <c r="R248" s="1"/>
      <c r="S248" s="1"/>
      <c r="T248" s="1"/>
      <c r="U248" s="1"/>
      <c r="V248" s="1"/>
      <c r="W248" s="1"/>
      <c r="X248" s="1"/>
      <c r="Y248" s="1"/>
      <c r="Z248" s="1"/>
    </row>
    <row r="249" spans="1:26" ht="47.25" hidden="1">
      <c r="A249" s="623" t="s">
        <v>890</v>
      </c>
      <c r="B249" s="484" t="s">
        <v>891</v>
      </c>
      <c r="C249" s="441"/>
      <c r="D249" s="439"/>
      <c r="E249" s="440"/>
      <c r="F249" s="441"/>
      <c r="G249" s="441"/>
      <c r="H249" s="110"/>
      <c r="I249" s="110"/>
      <c r="J249" s="426"/>
      <c r="K249" s="426"/>
      <c r="L249" s="426"/>
      <c r="M249" s="1"/>
      <c r="N249" s="1"/>
      <c r="O249" s="1"/>
      <c r="P249" s="1"/>
      <c r="Q249" s="1"/>
      <c r="R249" s="1"/>
      <c r="S249" s="1"/>
      <c r="T249" s="1"/>
      <c r="U249" s="1"/>
      <c r="V249" s="1"/>
      <c r="W249" s="1"/>
      <c r="X249" s="1"/>
      <c r="Y249" s="1"/>
      <c r="Z249" s="1"/>
    </row>
    <row r="250" spans="1:26" ht="39.75" hidden="1" customHeight="1">
      <c r="A250" s="585" t="s">
        <v>892</v>
      </c>
      <c r="B250" s="1210" t="s">
        <v>893</v>
      </c>
      <c r="C250" s="1049"/>
      <c r="D250" s="1049"/>
      <c r="E250" s="1049"/>
      <c r="F250" s="1049"/>
      <c r="G250" s="1049"/>
      <c r="H250" s="110"/>
      <c r="I250" s="110"/>
      <c r="J250" s="426"/>
      <c r="K250" s="426"/>
      <c r="L250" s="426"/>
      <c r="M250" s="1"/>
      <c r="N250" s="1"/>
      <c r="O250" s="1"/>
      <c r="P250" s="1"/>
      <c r="Q250" s="1"/>
      <c r="R250" s="1"/>
      <c r="S250" s="1"/>
      <c r="T250" s="1"/>
      <c r="U250" s="1"/>
      <c r="V250" s="1"/>
      <c r="W250" s="1"/>
      <c r="X250" s="1"/>
      <c r="Y250" s="1"/>
      <c r="Z250" s="1"/>
    </row>
    <row r="251" spans="1:26" ht="31.5" hidden="1">
      <c r="A251" s="623" t="s">
        <v>895</v>
      </c>
      <c r="B251" s="437" t="s">
        <v>896</v>
      </c>
      <c r="C251" s="441"/>
      <c r="D251" s="439"/>
      <c r="E251" s="440"/>
      <c r="F251" s="441"/>
      <c r="G251" s="441"/>
      <c r="H251" s="110"/>
      <c r="I251" s="110"/>
      <c r="J251" s="426"/>
      <c r="K251" s="426"/>
      <c r="L251" s="426"/>
      <c r="M251" s="1"/>
      <c r="N251" s="1"/>
      <c r="O251" s="1"/>
      <c r="P251" s="1"/>
      <c r="Q251" s="1"/>
      <c r="R251" s="1"/>
      <c r="S251" s="1"/>
      <c r="T251" s="1"/>
      <c r="U251" s="1"/>
      <c r="V251" s="1"/>
      <c r="W251" s="1"/>
      <c r="X251" s="1"/>
      <c r="Y251" s="1"/>
      <c r="Z251" s="1"/>
    </row>
    <row r="252" spans="1:26" ht="31.5" hidden="1">
      <c r="A252" s="623" t="s">
        <v>898</v>
      </c>
      <c r="B252" s="437" t="s">
        <v>899</v>
      </c>
      <c r="C252" s="441"/>
      <c r="D252" s="439"/>
      <c r="E252" s="440"/>
      <c r="F252" s="441"/>
      <c r="G252" s="441"/>
      <c r="H252" s="110"/>
      <c r="I252" s="110"/>
      <c r="J252" s="426"/>
      <c r="K252" s="426"/>
      <c r="L252" s="426"/>
      <c r="M252" s="1"/>
      <c r="N252" s="1"/>
      <c r="O252" s="1"/>
      <c r="P252" s="1"/>
      <c r="Q252" s="1"/>
      <c r="R252" s="1"/>
      <c r="S252" s="1"/>
      <c r="T252" s="1"/>
      <c r="U252" s="1"/>
      <c r="V252" s="1"/>
      <c r="W252" s="1"/>
      <c r="X252" s="1"/>
      <c r="Y252" s="1"/>
      <c r="Z252" s="1"/>
    </row>
    <row r="253" spans="1:26" ht="39.75" customHeight="1">
      <c r="A253" s="417" t="s">
        <v>901</v>
      </c>
      <c r="B253" s="1210" t="s">
        <v>902</v>
      </c>
      <c r="C253" s="1049"/>
      <c r="D253" s="1049"/>
      <c r="E253" s="1049"/>
      <c r="F253" s="1049"/>
      <c r="G253" s="1049"/>
      <c r="H253" s="110">
        <f>SUM(D254:D255)</f>
        <v>0</v>
      </c>
      <c r="I253" s="110">
        <f>COUNT(D254:D255)*2</f>
        <v>4</v>
      </c>
      <c r="J253" s="426"/>
      <c r="K253" s="426"/>
      <c r="L253" s="426"/>
      <c r="M253" s="1"/>
      <c r="N253" s="1"/>
      <c r="O253" s="1"/>
      <c r="P253" s="1"/>
      <c r="Q253" s="1"/>
      <c r="R253" s="1"/>
      <c r="S253" s="1"/>
      <c r="T253" s="1"/>
      <c r="U253" s="1"/>
      <c r="V253" s="1"/>
      <c r="W253" s="1"/>
      <c r="X253" s="1"/>
      <c r="Y253" s="1"/>
      <c r="Z253" s="1"/>
    </row>
    <row r="254" spans="1:26" ht="63">
      <c r="A254" s="413" t="s">
        <v>906</v>
      </c>
      <c r="B254" s="437" t="s">
        <v>907</v>
      </c>
      <c r="C254" s="661" t="s">
        <v>5323</v>
      </c>
      <c r="D254" s="446">
        <v>0</v>
      </c>
      <c r="E254" s="487" t="s">
        <v>137</v>
      </c>
      <c r="F254" s="441"/>
      <c r="G254" s="441"/>
      <c r="H254" s="110"/>
      <c r="I254" s="110"/>
      <c r="J254" s="426"/>
      <c r="K254" s="426"/>
      <c r="L254" s="426"/>
      <c r="M254" s="1"/>
      <c r="N254" s="1"/>
      <c r="O254" s="1"/>
      <c r="P254" s="1"/>
      <c r="Q254" s="1"/>
      <c r="R254" s="1"/>
      <c r="S254" s="1"/>
      <c r="T254" s="1"/>
      <c r="U254" s="1"/>
      <c r="V254" s="1"/>
      <c r="W254" s="1"/>
      <c r="X254" s="1"/>
      <c r="Y254" s="1"/>
      <c r="Z254" s="1"/>
    </row>
    <row r="255" spans="1:26" ht="63">
      <c r="A255" s="413" t="s">
        <v>910</v>
      </c>
      <c r="B255" s="308" t="s">
        <v>911</v>
      </c>
      <c r="C255" s="437" t="s">
        <v>3326</v>
      </c>
      <c r="D255" s="446">
        <v>0</v>
      </c>
      <c r="E255" s="487" t="s">
        <v>780</v>
      </c>
      <c r="F255" s="441"/>
      <c r="G255" s="441"/>
      <c r="H255" s="110"/>
      <c r="I255" s="110"/>
      <c r="J255" s="426"/>
      <c r="K255" s="426"/>
      <c r="L255" s="426"/>
      <c r="M255" s="1"/>
      <c r="N255" s="1"/>
      <c r="O255" s="1"/>
      <c r="P255" s="1"/>
      <c r="Q255" s="1"/>
      <c r="R255" s="1"/>
      <c r="S255" s="1"/>
      <c r="T255" s="1"/>
      <c r="U255" s="1"/>
      <c r="V255" s="1"/>
      <c r="W255" s="1"/>
      <c r="X255" s="1"/>
      <c r="Y255" s="1"/>
      <c r="Z255" s="1"/>
    </row>
    <row r="256" spans="1:26" ht="31.5" hidden="1">
      <c r="A256" s="623" t="s">
        <v>922</v>
      </c>
      <c r="B256" s="437" t="s">
        <v>923</v>
      </c>
      <c r="C256" s="441"/>
      <c r="D256" s="439"/>
      <c r="E256" s="440"/>
      <c r="F256" s="441"/>
      <c r="G256" s="441"/>
      <c r="H256" s="110"/>
      <c r="I256" s="110"/>
      <c r="J256" s="426"/>
      <c r="K256" s="426"/>
      <c r="L256" s="426"/>
      <c r="M256" s="1"/>
      <c r="N256" s="1"/>
      <c r="O256" s="1"/>
      <c r="P256" s="1"/>
      <c r="Q256" s="1"/>
      <c r="R256" s="1"/>
      <c r="S256" s="1"/>
      <c r="T256" s="1"/>
      <c r="U256" s="1"/>
      <c r="V256" s="1"/>
      <c r="W256" s="1"/>
      <c r="X256" s="1"/>
      <c r="Y256" s="1"/>
      <c r="Z256" s="1"/>
    </row>
    <row r="257" spans="1:26" ht="47.25" hidden="1">
      <c r="A257" s="623" t="s">
        <v>924</v>
      </c>
      <c r="B257" s="437" t="s">
        <v>925</v>
      </c>
      <c r="C257" s="441"/>
      <c r="D257" s="439"/>
      <c r="E257" s="440"/>
      <c r="F257" s="441"/>
      <c r="G257" s="441"/>
      <c r="H257" s="110"/>
      <c r="I257" s="110"/>
      <c r="J257" s="426"/>
      <c r="K257" s="426"/>
      <c r="L257" s="426"/>
      <c r="M257" s="1"/>
      <c r="N257" s="1"/>
      <c r="O257" s="1"/>
      <c r="P257" s="1"/>
      <c r="Q257" s="1"/>
      <c r="R257" s="1"/>
      <c r="S257" s="1"/>
      <c r="T257" s="1"/>
      <c r="U257" s="1"/>
      <c r="V257" s="1"/>
      <c r="W257" s="1"/>
      <c r="X257" s="1"/>
      <c r="Y257" s="1"/>
      <c r="Z257" s="1"/>
    </row>
    <row r="258" spans="1:26" ht="39.75" hidden="1" customHeight="1">
      <c r="A258" s="585" t="s">
        <v>927</v>
      </c>
      <c r="B258" s="1048" t="s">
        <v>928</v>
      </c>
      <c r="C258" s="1049"/>
      <c r="D258" s="1049"/>
      <c r="E258" s="1049"/>
      <c r="F258" s="1049"/>
      <c r="G258" s="1049"/>
      <c r="H258" s="110"/>
      <c r="I258" s="110"/>
      <c r="J258" s="426"/>
      <c r="K258" s="426"/>
      <c r="L258" s="426"/>
      <c r="M258" s="1"/>
      <c r="N258" s="1"/>
      <c r="O258" s="1"/>
      <c r="P258" s="1"/>
      <c r="Q258" s="1"/>
      <c r="R258" s="1"/>
      <c r="S258" s="1"/>
      <c r="T258" s="1"/>
      <c r="U258" s="1"/>
      <c r="V258" s="1"/>
      <c r="W258" s="1"/>
      <c r="X258" s="1"/>
      <c r="Y258" s="1"/>
      <c r="Z258" s="1"/>
    </row>
    <row r="259" spans="1:26" ht="31.5" hidden="1">
      <c r="A259" s="623" t="s">
        <v>930</v>
      </c>
      <c r="B259" s="484" t="s">
        <v>931</v>
      </c>
      <c r="C259" s="441"/>
      <c r="D259" s="439"/>
      <c r="E259" s="440"/>
      <c r="F259" s="441"/>
      <c r="G259" s="441"/>
      <c r="H259" s="110"/>
      <c r="I259" s="110"/>
      <c r="J259" s="426"/>
      <c r="K259" s="426"/>
      <c r="L259" s="426"/>
      <c r="M259" s="1"/>
      <c r="N259" s="1"/>
      <c r="O259" s="1"/>
      <c r="P259" s="1"/>
      <c r="Q259" s="1"/>
      <c r="R259" s="1"/>
      <c r="S259" s="1"/>
      <c r="T259" s="1"/>
      <c r="U259" s="1"/>
      <c r="V259" s="1"/>
      <c r="W259" s="1"/>
      <c r="X259" s="1"/>
      <c r="Y259" s="1"/>
      <c r="Z259" s="1"/>
    </row>
    <row r="260" spans="1:26" ht="45" hidden="1">
      <c r="A260" s="623" t="s">
        <v>932</v>
      </c>
      <c r="B260" s="489" t="s">
        <v>933</v>
      </c>
      <c r="C260" s="437"/>
      <c r="D260" s="439"/>
      <c r="E260" s="440"/>
      <c r="F260" s="441"/>
      <c r="G260" s="441"/>
      <c r="H260" s="110"/>
      <c r="I260" s="110"/>
      <c r="J260" s="426"/>
      <c r="K260" s="426"/>
      <c r="L260" s="426"/>
      <c r="M260" s="1"/>
      <c r="N260" s="1"/>
      <c r="O260" s="1"/>
      <c r="P260" s="1"/>
      <c r="Q260" s="1"/>
      <c r="R260" s="1"/>
      <c r="S260" s="1"/>
      <c r="T260" s="1"/>
      <c r="U260" s="1"/>
      <c r="V260" s="1"/>
      <c r="W260" s="1"/>
      <c r="X260" s="1"/>
      <c r="Y260" s="1"/>
      <c r="Z260" s="1"/>
    </row>
    <row r="261" spans="1:26" ht="47.25" hidden="1">
      <c r="A261" s="623" t="s">
        <v>934</v>
      </c>
      <c r="B261" s="484" t="s">
        <v>935</v>
      </c>
      <c r="C261" s="441"/>
      <c r="D261" s="439"/>
      <c r="E261" s="440"/>
      <c r="F261" s="441"/>
      <c r="G261" s="441"/>
      <c r="H261" s="110"/>
      <c r="I261" s="110"/>
      <c r="J261" s="426"/>
      <c r="K261" s="426"/>
      <c r="L261" s="426"/>
      <c r="M261" s="1"/>
      <c r="N261" s="1"/>
      <c r="O261" s="1"/>
      <c r="P261" s="1"/>
      <c r="Q261" s="1"/>
      <c r="R261" s="1"/>
      <c r="S261" s="1"/>
      <c r="T261" s="1"/>
      <c r="U261" s="1"/>
      <c r="V261" s="1"/>
      <c r="W261" s="1"/>
      <c r="X261" s="1"/>
      <c r="Y261" s="1"/>
      <c r="Z261" s="1"/>
    </row>
    <row r="262" spans="1:26" ht="15.75" hidden="1">
      <c r="A262" s="623" t="s">
        <v>936</v>
      </c>
      <c r="B262" s="484" t="s">
        <v>937</v>
      </c>
      <c r="C262" s="441"/>
      <c r="D262" s="439"/>
      <c r="E262" s="440"/>
      <c r="F262" s="441"/>
      <c r="G262" s="441"/>
      <c r="H262" s="110"/>
      <c r="I262" s="110"/>
      <c r="J262" s="426"/>
      <c r="K262" s="426"/>
      <c r="L262" s="426"/>
      <c r="M262" s="1"/>
      <c r="N262" s="1"/>
      <c r="O262" s="1"/>
      <c r="P262" s="1"/>
      <c r="Q262" s="1"/>
      <c r="R262" s="1"/>
      <c r="S262" s="1"/>
      <c r="T262" s="1"/>
      <c r="U262" s="1"/>
      <c r="V262" s="1"/>
      <c r="W262" s="1"/>
      <c r="X262" s="1"/>
      <c r="Y262" s="1"/>
      <c r="Z262" s="1"/>
    </row>
    <row r="263" spans="1:26" ht="31.5" hidden="1">
      <c r="A263" s="623" t="s">
        <v>938</v>
      </c>
      <c r="B263" s="484" t="s">
        <v>939</v>
      </c>
      <c r="C263" s="441"/>
      <c r="D263" s="439"/>
      <c r="E263" s="440"/>
      <c r="F263" s="441"/>
      <c r="G263" s="441"/>
      <c r="H263" s="110"/>
      <c r="I263" s="110"/>
      <c r="J263" s="426"/>
      <c r="K263" s="426"/>
      <c r="L263" s="426"/>
      <c r="M263" s="1"/>
      <c r="N263" s="1"/>
      <c r="O263" s="1"/>
      <c r="P263" s="1"/>
      <c r="Q263" s="1"/>
      <c r="R263" s="1"/>
      <c r="S263" s="1"/>
      <c r="T263" s="1"/>
      <c r="U263" s="1"/>
      <c r="V263" s="1"/>
      <c r="W263" s="1"/>
      <c r="X263" s="1"/>
      <c r="Y263" s="1"/>
      <c r="Z263" s="1"/>
    </row>
    <row r="264" spans="1:26" ht="39.75" hidden="1" customHeight="1">
      <c r="A264" s="664" t="s">
        <v>940</v>
      </c>
      <c r="B264" s="1048" t="s">
        <v>941</v>
      </c>
      <c r="C264" s="1049"/>
      <c r="D264" s="1049"/>
      <c r="E264" s="1049"/>
      <c r="F264" s="1049"/>
      <c r="G264" s="1049"/>
      <c r="H264" s="110"/>
      <c r="I264" s="110"/>
      <c r="J264" s="426"/>
      <c r="K264" s="426"/>
      <c r="L264" s="426"/>
      <c r="M264" s="1"/>
      <c r="N264" s="1"/>
      <c r="O264" s="1"/>
      <c r="P264" s="1"/>
      <c r="Q264" s="1"/>
      <c r="R264" s="1"/>
      <c r="S264" s="1"/>
      <c r="T264" s="1"/>
      <c r="U264" s="1"/>
      <c r="V264" s="1"/>
      <c r="W264" s="1"/>
      <c r="X264" s="1"/>
      <c r="Y264" s="1"/>
      <c r="Z264" s="1"/>
    </row>
    <row r="265" spans="1:26" ht="30" hidden="1">
      <c r="A265" s="665" t="s">
        <v>943</v>
      </c>
      <c r="B265" s="489" t="s">
        <v>944</v>
      </c>
      <c r="C265" s="308"/>
      <c r="D265" s="446"/>
      <c r="E265" s="440"/>
      <c r="F265" s="308"/>
      <c r="G265" s="441"/>
      <c r="H265" s="110"/>
      <c r="I265" s="110"/>
      <c r="J265" s="426"/>
      <c r="K265" s="426"/>
      <c r="L265" s="426"/>
      <c r="M265" s="1"/>
      <c r="N265" s="1"/>
      <c r="O265" s="1"/>
      <c r="P265" s="1"/>
      <c r="Q265" s="1"/>
      <c r="R265" s="1"/>
      <c r="S265" s="1"/>
      <c r="T265" s="1"/>
      <c r="U265" s="1"/>
      <c r="V265" s="1"/>
      <c r="W265" s="1"/>
      <c r="X265" s="1"/>
      <c r="Y265" s="1"/>
      <c r="Z265" s="1"/>
    </row>
    <row r="266" spans="1:26" ht="30" hidden="1">
      <c r="A266" s="623" t="s">
        <v>945</v>
      </c>
      <c r="B266" s="489" t="s">
        <v>946</v>
      </c>
      <c r="C266" s="441"/>
      <c r="D266" s="439"/>
      <c r="E266" s="440"/>
      <c r="F266" s="441"/>
      <c r="G266" s="441"/>
      <c r="H266" s="110"/>
      <c r="I266" s="110"/>
      <c r="J266" s="426"/>
      <c r="K266" s="426"/>
      <c r="L266" s="426"/>
      <c r="M266" s="1"/>
      <c r="N266" s="1"/>
      <c r="O266" s="1"/>
      <c r="P266" s="1"/>
      <c r="Q266" s="1"/>
      <c r="R266" s="1"/>
      <c r="S266" s="1"/>
      <c r="T266" s="1"/>
      <c r="U266" s="1"/>
      <c r="V266" s="1"/>
      <c r="W266" s="1"/>
      <c r="X266" s="1"/>
      <c r="Y266" s="1"/>
      <c r="Z266" s="1"/>
    </row>
    <row r="267" spans="1:26" ht="39.75" hidden="1" customHeight="1">
      <c r="A267" s="585" t="s">
        <v>948</v>
      </c>
      <c r="B267" s="1210" t="s">
        <v>949</v>
      </c>
      <c r="C267" s="1049"/>
      <c r="D267" s="1049"/>
      <c r="E267" s="1049"/>
      <c r="F267" s="1049"/>
      <c r="G267" s="1049"/>
      <c r="H267" s="110"/>
      <c r="I267" s="110"/>
      <c r="J267" s="426"/>
      <c r="K267" s="426"/>
      <c r="L267" s="426"/>
      <c r="M267" s="1"/>
      <c r="N267" s="1"/>
      <c r="O267" s="1"/>
      <c r="P267" s="1"/>
      <c r="Q267" s="1"/>
      <c r="R267" s="1"/>
      <c r="S267" s="1"/>
      <c r="T267" s="1"/>
      <c r="U267" s="1"/>
      <c r="V267" s="1"/>
      <c r="W267" s="1"/>
      <c r="X267" s="1"/>
      <c r="Y267" s="1"/>
      <c r="Z267" s="1"/>
    </row>
    <row r="268" spans="1:26" ht="30" hidden="1">
      <c r="A268" s="623" t="s">
        <v>955</v>
      </c>
      <c r="B268" s="308" t="s">
        <v>956</v>
      </c>
      <c r="C268" s="437"/>
      <c r="D268" s="439"/>
      <c r="E268" s="440"/>
      <c r="F268" s="441"/>
      <c r="G268" s="441"/>
      <c r="H268" s="110"/>
      <c r="I268" s="110"/>
      <c r="J268" s="426"/>
      <c r="K268" s="426"/>
      <c r="L268" s="426"/>
      <c r="M268" s="1"/>
      <c r="N268" s="1"/>
      <c r="O268" s="1"/>
      <c r="P268" s="1"/>
      <c r="Q268" s="1"/>
      <c r="R268" s="1"/>
      <c r="S268" s="1"/>
      <c r="T268" s="1"/>
      <c r="U268" s="1"/>
      <c r="V268" s="1"/>
      <c r="W268" s="1"/>
      <c r="X268" s="1"/>
      <c r="Y268" s="1"/>
      <c r="Z268" s="1"/>
    </row>
    <row r="269" spans="1:26" ht="30" hidden="1">
      <c r="A269" s="623" t="s">
        <v>959</v>
      </c>
      <c r="B269" s="308" t="s">
        <v>960</v>
      </c>
      <c r="C269" s="441"/>
      <c r="D269" s="439"/>
      <c r="E269" s="440"/>
      <c r="F269" s="441"/>
      <c r="G269" s="441"/>
      <c r="H269" s="110"/>
      <c r="I269" s="110"/>
      <c r="J269" s="426"/>
      <c r="K269" s="426"/>
      <c r="L269" s="426"/>
      <c r="M269" s="1"/>
      <c r="N269" s="1"/>
      <c r="O269" s="1"/>
      <c r="P269" s="1"/>
      <c r="Q269" s="1"/>
      <c r="R269" s="1"/>
      <c r="S269" s="1"/>
      <c r="T269" s="1"/>
      <c r="U269" s="1"/>
      <c r="V269" s="1"/>
      <c r="W269" s="1"/>
      <c r="X269" s="1"/>
      <c r="Y269" s="1"/>
      <c r="Z269" s="1"/>
    </row>
    <row r="270" spans="1:26" ht="39.75" hidden="1" customHeight="1">
      <c r="A270" s="585" t="s">
        <v>965</v>
      </c>
      <c r="B270" s="1048" t="s">
        <v>966</v>
      </c>
      <c r="C270" s="1049"/>
      <c r="D270" s="1049"/>
      <c r="E270" s="1049"/>
      <c r="F270" s="1049"/>
      <c r="G270" s="1049"/>
      <c r="H270" s="110"/>
      <c r="I270" s="110"/>
      <c r="J270" s="426"/>
      <c r="K270" s="426"/>
      <c r="L270" s="426"/>
      <c r="M270" s="1"/>
      <c r="N270" s="1"/>
      <c r="O270" s="1"/>
      <c r="P270" s="1"/>
      <c r="Q270" s="1"/>
      <c r="R270" s="1"/>
      <c r="S270" s="1"/>
      <c r="T270" s="1"/>
      <c r="U270" s="1"/>
      <c r="V270" s="1"/>
      <c r="W270" s="1"/>
      <c r="X270" s="1"/>
      <c r="Y270" s="1"/>
      <c r="Z270" s="1"/>
    </row>
    <row r="271" spans="1:26" ht="47.25" hidden="1">
      <c r="A271" s="623" t="s">
        <v>967</v>
      </c>
      <c r="B271" s="484" t="s">
        <v>968</v>
      </c>
      <c r="C271" s="441"/>
      <c r="D271" s="439"/>
      <c r="E271" s="440"/>
      <c r="F271" s="441"/>
      <c r="G271" s="441"/>
      <c r="H271" s="110"/>
      <c r="I271" s="110"/>
      <c r="J271" s="426"/>
      <c r="K271" s="426"/>
      <c r="L271" s="426"/>
      <c r="M271" s="1"/>
      <c r="N271" s="1"/>
      <c r="O271" s="1"/>
      <c r="P271" s="1"/>
      <c r="Q271" s="1"/>
      <c r="R271" s="1"/>
      <c r="S271" s="1"/>
      <c r="T271" s="1"/>
      <c r="U271" s="1"/>
      <c r="V271" s="1"/>
      <c r="W271" s="1"/>
      <c r="X271" s="1"/>
      <c r="Y271" s="1"/>
      <c r="Z271" s="1"/>
    </row>
    <row r="272" spans="1:26" ht="31.5" hidden="1">
      <c r="A272" s="583" t="s">
        <v>969</v>
      </c>
      <c r="B272" s="484" t="s">
        <v>970</v>
      </c>
      <c r="C272" s="437"/>
      <c r="D272" s="439"/>
      <c r="E272" s="440"/>
      <c r="F272" s="441"/>
      <c r="G272" s="441"/>
      <c r="H272" s="110"/>
      <c r="I272" s="110"/>
      <c r="J272" s="426"/>
      <c r="K272" s="426"/>
      <c r="L272" s="426"/>
      <c r="M272" s="1"/>
      <c r="N272" s="1"/>
      <c r="O272" s="1"/>
      <c r="P272" s="1"/>
      <c r="Q272" s="1"/>
      <c r="R272" s="1"/>
      <c r="S272" s="1"/>
      <c r="T272" s="1"/>
      <c r="U272" s="1"/>
      <c r="V272" s="1"/>
      <c r="W272" s="1"/>
      <c r="X272" s="1"/>
      <c r="Y272" s="1"/>
      <c r="Z272" s="1"/>
    </row>
    <row r="273" spans="1:26" ht="31.5" hidden="1">
      <c r="A273" s="623" t="s">
        <v>974</v>
      </c>
      <c r="B273" s="484" t="s">
        <v>975</v>
      </c>
      <c r="C273" s="441"/>
      <c r="D273" s="439"/>
      <c r="E273" s="440"/>
      <c r="F273" s="441"/>
      <c r="G273" s="441"/>
      <c r="H273" s="110"/>
      <c r="I273" s="110"/>
      <c r="J273" s="426"/>
      <c r="K273" s="426"/>
      <c r="L273" s="426"/>
      <c r="M273" s="1"/>
      <c r="N273" s="1"/>
      <c r="O273" s="1"/>
      <c r="P273" s="1"/>
      <c r="Q273" s="1"/>
      <c r="R273" s="1"/>
      <c r="S273" s="1"/>
      <c r="T273" s="1"/>
      <c r="U273" s="1"/>
      <c r="V273" s="1"/>
      <c r="W273" s="1"/>
      <c r="X273" s="1"/>
      <c r="Y273" s="1"/>
      <c r="Z273" s="1"/>
    </row>
    <row r="274" spans="1:26" ht="31.5" hidden="1">
      <c r="A274" s="623" t="s">
        <v>983</v>
      </c>
      <c r="B274" s="484" t="s">
        <v>984</v>
      </c>
      <c r="C274" s="441"/>
      <c r="D274" s="439"/>
      <c r="E274" s="440"/>
      <c r="F274" s="441"/>
      <c r="G274" s="441"/>
      <c r="H274" s="110"/>
      <c r="I274" s="110"/>
      <c r="J274" s="426"/>
      <c r="K274" s="426"/>
      <c r="L274" s="426"/>
      <c r="M274" s="1"/>
      <c r="N274" s="1"/>
      <c r="O274" s="1"/>
      <c r="P274" s="1"/>
      <c r="Q274" s="1"/>
      <c r="R274" s="1"/>
      <c r="S274" s="1"/>
      <c r="T274" s="1"/>
      <c r="U274" s="1"/>
      <c r="V274" s="1"/>
      <c r="W274" s="1"/>
      <c r="X274" s="1"/>
      <c r="Y274" s="1"/>
      <c r="Z274" s="1"/>
    </row>
    <row r="275" spans="1:26" ht="31.5" hidden="1">
      <c r="A275" s="623" t="s">
        <v>987</v>
      </c>
      <c r="B275" s="484" t="s">
        <v>988</v>
      </c>
      <c r="C275" s="441"/>
      <c r="D275" s="439"/>
      <c r="E275" s="440"/>
      <c r="F275" s="441"/>
      <c r="G275" s="441"/>
      <c r="H275" s="110"/>
      <c r="I275" s="110"/>
      <c r="J275" s="426"/>
      <c r="K275" s="426"/>
      <c r="L275" s="426"/>
      <c r="M275" s="1"/>
      <c r="N275" s="1"/>
      <c r="O275" s="1"/>
      <c r="P275" s="1"/>
      <c r="Q275" s="1"/>
      <c r="R275" s="1"/>
      <c r="S275" s="1"/>
      <c r="T275" s="1"/>
      <c r="U275" s="1"/>
      <c r="V275" s="1"/>
      <c r="W275" s="1"/>
      <c r="X275" s="1"/>
      <c r="Y275" s="1"/>
      <c r="Z275" s="1"/>
    </row>
    <row r="276" spans="1:26" ht="39.75" customHeight="1">
      <c r="A276" s="417" t="s">
        <v>991</v>
      </c>
      <c r="B276" s="1210" t="s">
        <v>992</v>
      </c>
      <c r="C276" s="1049"/>
      <c r="D276" s="1049"/>
      <c r="E276" s="1049"/>
      <c r="F276" s="1049"/>
      <c r="G276" s="1049"/>
      <c r="H276" s="110">
        <f>SUM(D281:D283)</f>
        <v>0</v>
      </c>
      <c r="I276" s="110">
        <f>COUNT(D281:D283)*2</f>
        <v>6</v>
      </c>
      <c r="J276" s="426"/>
      <c r="K276" s="426"/>
      <c r="L276" s="426"/>
      <c r="M276" s="1"/>
      <c r="N276" s="1"/>
      <c r="O276" s="1"/>
      <c r="P276" s="1"/>
      <c r="Q276" s="1"/>
      <c r="R276" s="1"/>
      <c r="S276" s="1"/>
      <c r="T276" s="1"/>
      <c r="U276" s="1"/>
      <c r="V276" s="1"/>
      <c r="W276" s="1"/>
      <c r="X276" s="1"/>
      <c r="Y276" s="1"/>
      <c r="Z276" s="1"/>
    </row>
    <row r="277" spans="1:26" ht="47.25" hidden="1">
      <c r="A277" s="623" t="s">
        <v>996</v>
      </c>
      <c r="B277" s="484" t="s">
        <v>997</v>
      </c>
      <c r="C277" s="441"/>
      <c r="D277" s="439"/>
      <c r="E277" s="440"/>
      <c r="F277" s="441"/>
      <c r="G277" s="441"/>
      <c r="H277" s="110"/>
      <c r="I277" s="110"/>
      <c r="J277" s="426"/>
      <c r="K277" s="426"/>
      <c r="L277" s="426"/>
      <c r="M277" s="1"/>
      <c r="N277" s="1"/>
      <c r="O277" s="1"/>
      <c r="P277" s="1"/>
      <c r="Q277" s="1"/>
      <c r="R277" s="1"/>
      <c r="S277" s="1"/>
      <c r="T277" s="1"/>
      <c r="U277" s="1"/>
      <c r="V277" s="1"/>
      <c r="W277" s="1"/>
      <c r="X277" s="1"/>
      <c r="Y277" s="1"/>
      <c r="Z277" s="1"/>
    </row>
    <row r="278" spans="1:26" ht="47.25" hidden="1">
      <c r="A278" s="623" t="s">
        <v>999</v>
      </c>
      <c r="B278" s="484" t="s">
        <v>1000</v>
      </c>
      <c r="C278" s="441"/>
      <c r="D278" s="439"/>
      <c r="E278" s="440"/>
      <c r="F278" s="441"/>
      <c r="G278" s="441"/>
      <c r="H278" s="110"/>
      <c r="I278" s="110"/>
      <c r="J278" s="426"/>
      <c r="K278" s="426"/>
      <c r="L278" s="426"/>
      <c r="M278" s="1"/>
      <c r="N278" s="1"/>
      <c r="O278" s="1"/>
      <c r="P278" s="1"/>
      <c r="Q278" s="1"/>
      <c r="R278" s="1"/>
      <c r="S278" s="1"/>
      <c r="T278" s="1"/>
      <c r="U278" s="1"/>
      <c r="V278" s="1"/>
      <c r="W278" s="1"/>
      <c r="X278" s="1"/>
      <c r="Y278" s="1"/>
      <c r="Z278" s="1"/>
    </row>
    <row r="279" spans="1:26" ht="31.5" hidden="1">
      <c r="A279" s="623" t="s">
        <v>1002</v>
      </c>
      <c r="B279" s="484" t="s">
        <v>1003</v>
      </c>
      <c r="C279" s="441"/>
      <c r="D279" s="439"/>
      <c r="E279" s="440"/>
      <c r="F279" s="441"/>
      <c r="G279" s="441"/>
      <c r="H279" s="110"/>
      <c r="I279" s="110"/>
      <c r="J279" s="426"/>
      <c r="K279" s="426"/>
      <c r="L279" s="426"/>
      <c r="M279" s="1"/>
      <c r="N279" s="1"/>
      <c r="O279" s="1"/>
      <c r="P279" s="1"/>
      <c r="Q279" s="1"/>
      <c r="R279" s="1"/>
      <c r="S279" s="1"/>
      <c r="T279" s="1"/>
      <c r="U279" s="1"/>
      <c r="V279" s="1"/>
      <c r="W279" s="1"/>
      <c r="X279" s="1"/>
      <c r="Y279" s="1"/>
      <c r="Z279" s="1"/>
    </row>
    <row r="280" spans="1:26" ht="31.5" hidden="1">
      <c r="A280" s="623" t="s">
        <v>1004</v>
      </c>
      <c r="B280" s="496" t="s">
        <v>1005</v>
      </c>
      <c r="C280" s="441"/>
      <c r="D280" s="439"/>
      <c r="E280" s="440"/>
      <c r="F280" s="441"/>
      <c r="G280" s="441"/>
      <c r="H280" s="110"/>
      <c r="I280" s="110"/>
      <c r="J280" s="426"/>
      <c r="K280" s="426"/>
      <c r="L280" s="426"/>
      <c r="M280" s="1"/>
      <c r="N280" s="1"/>
      <c r="O280" s="1"/>
      <c r="P280" s="1"/>
      <c r="Q280" s="1"/>
      <c r="R280" s="1"/>
      <c r="S280" s="1"/>
      <c r="T280" s="1"/>
      <c r="U280" s="1"/>
      <c r="V280" s="1"/>
      <c r="W280" s="1"/>
      <c r="X280" s="1"/>
      <c r="Y280" s="1"/>
      <c r="Z280" s="1"/>
    </row>
    <row r="281" spans="1:26" ht="31.5">
      <c r="A281" s="413" t="s">
        <v>1007</v>
      </c>
      <c r="B281" s="484" t="s">
        <v>1008</v>
      </c>
      <c r="C281" s="342" t="s">
        <v>2264</v>
      </c>
      <c r="D281" s="446">
        <v>0</v>
      </c>
      <c r="E281" s="440" t="s">
        <v>225</v>
      </c>
      <c r="F281" s="308" t="s">
        <v>3083</v>
      </c>
      <c r="G281" s="441"/>
      <c r="H281" s="110"/>
      <c r="I281" s="110"/>
      <c r="J281" s="426"/>
      <c r="K281" s="426"/>
      <c r="L281" s="426"/>
      <c r="M281" s="1"/>
      <c r="N281" s="1"/>
      <c r="O281" s="1"/>
      <c r="P281" s="1"/>
      <c r="Q281" s="1"/>
      <c r="R281" s="1"/>
      <c r="S281" s="1"/>
      <c r="T281" s="1"/>
      <c r="U281" s="1"/>
      <c r="V281" s="1"/>
      <c r="W281" s="1"/>
      <c r="X281" s="1"/>
      <c r="Y281" s="1"/>
      <c r="Z281" s="1"/>
    </row>
    <row r="282" spans="1:26" ht="45">
      <c r="A282" s="413" t="s">
        <v>1010</v>
      </c>
      <c r="B282" s="484" t="s">
        <v>1011</v>
      </c>
      <c r="C282" s="455" t="s">
        <v>5324</v>
      </c>
      <c r="D282" s="446">
        <v>0</v>
      </c>
      <c r="E282" s="440" t="s">
        <v>667</v>
      </c>
      <c r="F282" s="441"/>
      <c r="G282" s="441"/>
      <c r="H282" s="110"/>
      <c r="I282" s="110"/>
      <c r="J282" s="426"/>
      <c r="K282" s="426"/>
      <c r="L282" s="426"/>
      <c r="M282" s="1"/>
      <c r="N282" s="1"/>
      <c r="O282" s="1"/>
      <c r="P282" s="1"/>
      <c r="Q282" s="1"/>
      <c r="R282" s="1"/>
      <c r="S282" s="1"/>
      <c r="T282" s="1"/>
      <c r="U282" s="1"/>
      <c r="V282" s="1"/>
      <c r="W282" s="1"/>
      <c r="X282" s="1"/>
      <c r="Y282" s="1"/>
      <c r="Z282" s="1"/>
    </row>
    <row r="283" spans="1:26" ht="47.25">
      <c r="A283" s="413" t="s">
        <v>1015</v>
      </c>
      <c r="B283" s="484" t="s">
        <v>1016</v>
      </c>
      <c r="C283" s="455" t="s">
        <v>5327</v>
      </c>
      <c r="D283" s="446">
        <v>0</v>
      </c>
      <c r="E283" s="440" t="s">
        <v>183</v>
      </c>
      <c r="F283" s="441"/>
      <c r="G283" s="441"/>
      <c r="H283" s="110"/>
      <c r="I283" s="110"/>
      <c r="J283" s="426"/>
      <c r="K283" s="426"/>
      <c r="L283" s="426"/>
      <c r="M283" s="1"/>
      <c r="N283" s="1"/>
      <c r="O283" s="1"/>
      <c r="P283" s="1"/>
      <c r="Q283" s="1"/>
      <c r="R283" s="1"/>
      <c r="S283" s="1"/>
      <c r="T283" s="1"/>
      <c r="U283" s="1"/>
      <c r="V283" s="1"/>
      <c r="W283" s="1"/>
      <c r="X283" s="1"/>
      <c r="Y283" s="1"/>
      <c r="Z283" s="1"/>
    </row>
    <row r="284" spans="1:26" ht="39.75" hidden="1" customHeight="1">
      <c r="A284" s="585" t="s">
        <v>1018</v>
      </c>
      <c r="B284" s="1048" t="s">
        <v>1019</v>
      </c>
      <c r="C284" s="1049"/>
      <c r="D284" s="1049"/>
      <c r="E284" s="1049"/>
      <c r="F284" s="1049"/>
      <c r="G284" s="1049"/>
      <c r="H284" s="110"/>
      <c r="I284" s="110"/>
      <c r="J284" s="426"/>
      <c r="K284" s="426"/>
      <c r="L284" s="426"/>
      <c r="M284" s="1"/>
      <c r="N284" s="1"/>
      <c r="O284" s="1"/>
      <c r="P284" s="1"/>
      <c r="Q284" s="1"/>
      <c r="R284" s="1"/>
      <c r="S284" s="1"/>
      <c r="T284" s="1"/>
      <c r="U284" s="1"/>
      <c r="V284" s="1"/>
      <c r="W284" s="1"/>
      <c r="X284" s="1"/>
      <c r="Y284" s="1"/>
      <c r="Z284" s="1"/>
    </row>
    <row r="285" spans="1:26" ht="31.5" hidden="1">
      <c r="A285" s="623" t="s">
        <v>1022</v>
      </c>
      <c r="B285" s="484" t="s">
        <v>1023</v>
      </c>
      <c r="C285" s="441"/>
      <c r="D285" s="439"/>
      <c r="E285" s="440"/>
      <c r="F285" s="441"/>
      <c r="G285" s="441"/>
      <c r="H285" s="110"/>
      <c r="I285" s="110"/>
      <c r="J285" s="426"/>
      <c r="K285" s="426"/>
      <c r="L285" s="426"/>
      <c r="M285" s="1"/>
      <c r="N285" s="1"/>
      <c r="O285" s="1"/>
      <c r="P285" s="1"/>
      <c r="Q285" s="1"/>
      <c r="R285" s="1"/>
      <c r="S285" s="1"/>
      <c r="T285" s="1"/>
      <c r="U285" s="1"/>
      <c r="V285" s="1"/>
      <c r="W285" s="1"/>
      <c r="X285" s="1"/>
      <c r="Y285" s="1"/>
      <c r="Z285" s="1"/>
    </row>
    <row r="286" spans="1:26" ht="47.25" hidden="1">
      <c r="A286" s="623" t="s">
        <v>1024</v>
      </c>
      <c r="B286" s="484" t="s">
        <v>1025</v>
      </c>
      <c r="C286" s="441"/>
      <c r="D286" s="439"/>
      <c r="E286" s="440"/>
      <c r="F286" s="441"/>
      <c r="G286" s="441"/>
      <c r="H286" s="110"/>
      <c r="I286" s="110"/>
      <c r="J286" s="426"/>
      <c r="K286" s="426"/>
      <c r="L286" s="426"/>
      <c r="M286" s="1"/>
      <c r="N286" s="1"/>
      <c r="O286" s="1"/>
      <c r="P286" s="1"/>
      <c r="Q286" s="1"/>
      <c r="R286" s="1"/>
      <c r="S286" s="1"/>
      <c r="T286" s="1"/>
      <c r="U286" s="1"/>
      <c r="V286" s="1"/>
      <c r="W286" s="1"/>
      <c r="X286" s="1"/>
      <c r="Y286" s="1"/>
      <c r="Z286" s="1"/>
    </row>
    <row r="287" spans="1:26" ht="31.5" hidden="1">
      <c r="A287" s="623" t="s">
        <v>1027</v>
      </c>
      <c r="B287" s="484" t="s">
        <v>1028</v>
      </c>
      <c r="C287" s="441"/>
      <c r="D287" s="439"/>
      <c r="E287" s="440"/>
      <c r="F287" s="441"/>
      <c r="G287" s="441"/>
      <c r="H287" s="110"/>
      <c r="I287" s="110"/>
      <c r="J287" s="426"/>
      <c r="K287" s="426"/>
      <c r="L287" s="426"/>
      <c r="M287" s="1"/>
      <c r="N287" s="1"/>
      <c r="O287" s="1"/>
      <c r="P287" s="1"/>
      <c r="Q287" s="1"/>
      <c r="R287" s="1"/>
      <c r="S287" s="1"/>
      <c r="T287" s="1"/>
      <c r="U287" s="1"/>
      <c r="V287" s="1"/>
      <c r="W287" s="1"/>
      <c r="X287" s="1"/>
      <c r="Y287" s="1"/>
      <c r="Z287" s="1"/>
    </row>
    <row r="288" spans="1:26" ht="63" hidden="1">
      <c r="A288" s="623" t="s">
        <v>1029</v>
      </c>
      <c r="B288" s="484" t="s">
        <v>1030</v>
      </c>
      <c r="C288" s="441"/>
      <c r="D288" s="439"/>
      <c r="E288" s="440"/>
      <c r="F288" s="441"/>
      <c r="G288" s="441"/>
      <c r="H288" s="110"/>
      <c r="I288" s="110"/>
      <c r="J288" s="426"/>
      <c r="K288" s="426"/>
      <c r="L288" s="426"/>
      <c r="M288" s="1"/>
      <c r="N288" s="1"/>
      <c r="O288" s="1"/>
      <c r="P288" s="1"/>
      <c r="Q288" s="1"/>
      <c r="R288" s="1"/>
      <c r="S288" s="1"/>
      <c r="T288" s="1"/>
      <c r="U288" s="1"/>
      <c r="V288" s="1"/>
      <c r="W288" s="1"/>
      <c r="X288" s="1"/>
      <c r="Y288" s="1"/>
      <c r="Z288" s="1"/>
    </row>
    <row r="289" spans="1:26" ht="39.75" hidden="1" customHeight="1">
      <c r="A289" s="585" t="s">
        <v>1031</v>
      </c>
      <c r="B289" s="1210" t="s">
        <v>1032</v>
      </c>
      <c r="C289" s="1049"/>
      <c r="D289" s="1049"/>
      <c r="E289" s="1049"/>
      <c r="F289" s="1049"/>
      <c r="G289" s="1049"/>
      <c r="H289" s="110"/>
      <c r="I289" s="110"/>
      <c r="J289" s="426"/>
      <c r="K289" s="426"/>
      <c r="L289" s="426"/>
      <c r="M289" s="1"/>
      <c r="N289" s="1"/>
      <c r="O289" s="1"/>
      <c r="P289" s="1"/>
      <c r="Q289" s="1"/>
      <c r="R289" s="1"/>
      <c r="S289" s="1"/>
      <c r="T289" s="1"/>
      <c r="U289" s="1"/>
      <c r="V289" s="1"/>
      <c r="W289" s="1"/>
      <c r="X289" s="1"/>
      <c r="Y289" s="1"/>
      <c r="Z289" s="1"/>
    </row>
    <row r="290" spans="1:26" ht="60" hidden="1">
      <c r="A290" s="623" t="s">
        <v>1033</v>
      </c>
      <c r="B290" s="308" t="s">
        <v>1034</v>
      </c>
      <c r="C290" s="441"/>
      <c r="D290" s="439"/>
      <c r="E290" s="440"/>
      <c r="F290" s="441"/>
      <c r="G290" s="441"/>
      <c r="H290" s="110"/>
      <c r="I290" s="110"/>
      <c r="J290" s="426"/>
      <c r="K290" s="426"/>
      <c r="L290" s="426"/>
      <c r="M290" s="1"/>
      <c r="N290" s="1"/>
      <c r="O290" s="1"/>
      <c r="P290" s="1"/>
      <c r="Q290" s="1"/>
      <c r="R290" s="1"/>
      <c r="S290" s="1"/>
      <c r="T290" s="1"/>
      <c r="U290" s="1"/>
      <c r="V290" s="1"/>
      <c r="W290" s="1"/>
      <c r="X290" s="1"/>
      <c r="Y290" s="1"/>
      <c r="Z290" s="1"/>
    </row>
    <row r="291" spans="1:26" ht="45" hidden="1">
      <c r="A291" s="623" t="s">
        <v>1035</v>
      </c>
      <c r="B291" s="308" t="s">
        <v>1036</v>
      </c>
      <c r="C291" s="441"/>
      <c r="D291" s="439"/>
      <c r="E291" s="440"/>
      <c r="F291" s="441"/>
      <c r="G291" s="441"/>
      <c r="H291" s="110"/>
      <c r="I291" s="110"/>
      <c r="J291" s="426"/>
      <c r="K291" s="426"/>
      <c r="L291" s="426"/>
      <c r="M291" s="1"/>
      <c r="N291" s="1"/>
      <c r="O291" s="1"/>
      <c r="P291" s="1"/>
      <c r="Q291" s="1"/>
      <c r="R291" s="1"/>
      <c r="S291" s="1"/>
      <c r="T291" s="1"/>
      <c r="U291" s="1"/>
      <c r="V291" s="1"/>
      <c r="W291" s="1"/>
      <c r="X291" s="1"/>
      <c r="Y291" s="1"/>
      <c r="Z291" s="1"/>
    </row>
    <row r="292" spans="1:26" ht="78.75" hidden="1">
      <c r="A292" s="623" t="s">
        <v>1037</v>
      </c>
      <c r="B292" s="437" t="s">
        <v>1401</v>
      </c>
      <c r="C292" s="441"/>
      <c r="D292" s="439"/>
      <c r="E292" s="440"/>
      <c r="F292" s="441"/>
      <c r="G292" s="441"/>
      <c r="H292" s="110"/>
      <c r="I292" s="110"/>
      <c r="J292" s="426"/>
      <c r="K292" s="426"/>
      <c r="L292" s="426"/>
      <c r="M292" s="1"/>
      <c r="N292" s="1"/>
      <c r="O292" s="1"/>
      <c r="P292" s="1"/>
      <c r="Q292" s="1"/>
      <c r="R292" s="1"/>
      <c r="S292" s="1"/>
      <c r="T292" s="1"/>
      <c r="U292" s="1"/>
      <c r="V292" s="1"/>
      <c r="W292" s="1"/>
      <c r="X292" s="1"/>
      <c r="Y292" s="1"/>
      <c r="Z292" s="1"/>
    </row>
    <row r="293" spans="1:26" ht="39.75" customHeight="1">
      <c r="A293" s="417" t="s">
        <v>1039</v>
      </c>
      <c r="B293" s="1048" t="s">
        <v>1040</v>
      </c>
      <c r="C293" s="1049"/>
      <c r="D293" s="1049"/>
      <c r="E293" s="1049"/>
      <c r="F293" s="1049"/>
      <c r="G293" s="1049"/>
      <c r="H293" s="110">
        <f>SUM(D296:D299)</f>
        <v>0</v>
      </c>
      <c r="I293" s="110">
        <f>COUNT(D296:D299)*2</f>
        <v>6</v>
      </c>
      <c r="J293" s="426"/>
      <c r="K293" s="426"/>
      <c r="L293" s="426"/>
      <c r="M293" s="1"/>
      <c r="N293" s="1"/>
      <c r="O293" s="1"/>
      <c r="P293" s="1"/>
      <c r="Q293" s="1"/>
      <c r="R293" s="1"/>
      <c r="S293" s="1"/>
      <c r="T293" s="1"/>
      <c r="U293" s="1"/>
      <c r="V293" s="1"/>
      <c r="W293" s="1"/>
      <c r="X293" s="1"/>
      <c r="Y293" s="1"/>
      <c r="Z293" s="1"/>
    </row>
    <row r="294" spans="1:26" ht="31.5" hidden="1">
      <c r="A294" s="623" t="s">
        <v>1042</v>
      </c>
      <c r="B294" s="484" t="s">
        <v>1043</v>
      </c>
      <c r="C294" s="441"/>
      <c r="D294" s="439"/>
      <c r="E294" s="440"/>
      <c r="F294" s="441"/>
      <c r="G294" s="441"/>
      <c r="H294" s="110"/>
      <c r="I294" s="110"/>
      <c r="J294" s="426"/>
      <c r="K294" s="426"/>
      <c r="L294" s="426"/>
      <c r="M294" s="1"/>
      <c r="N294" s="1"/>
      <c r="O294" s="1"/>
      <c r="P294" s="1"/>
      <c r="Q294" s="1"/>
      <c r="R294" s="1"/>
      <c r="S294" s="1"/>
      <c r="T294" s="1"/>
      <c r="U294" s="1"/>
      <c r="V294" s="1"/>
      <c r="W294" s="1"/>
      <c r="X294" s="1"/>
      <c r="Y294" s="1"/>
      <c r="Z294" s="1"/>
    </row>
    <row r="295" spans="1:26" ht="31.5" hidden="1">
      <c r="A295" s="623" t="s">
        <v>1044</v>
      </c>
      <c r="B295" s="484" t="s">
        <v>1045</v>
      </c>
      <c r="C295" s="441"/>
      <c r="D295" s="439"/>
      <c r="E295" s="440"/>
      <c r="F295" s="441"/>
      <c r="G295" s="441"/>
      <c r="H295" s="110"/>
      <c r="I295" s="110"/>
      <c r="J295" s="426"/>
      <c r="K295" s="426"/>
      <c r="L295" s="426"/>
      <c r="M295" s="1"/>
      <c r="N295" s="1"/>
      <c r="O295" s="1"/>
      <c r="P295" s="1"/>
      <c r="Q295" s="1"/>
      <c r="R295" s="1"/>
      <c r="S295" s="1"/>
      <c r="T295" s="1"/>
      <c r="U295" s="1"/>
      <c r="V295" s="1"/>
      <c r="W295" s="1"/>
      <c r="X295" s="1"/>
      <c r="Y295" s="1"/>
      <c r="Z295" s="1"/>
    </row>
    <row r="296" spans="1:26" ht="31.5">
      <c r="A296" s="417" t="s">
        <v>1046</v>
      </c>
      <c r="B296" s="484" t="s">
        <v>1047</v>
      </c>
      <c r="C296" s="489" t="s">
        <v>1048</v>
      </c>
      <c r="D296" s="446">
        <v>0</v>
      </c>
      <c r="E296" s="440" t="s">
        <v>137</v>
      </c>
      <c r="F296" s="441"/>
      <c r="G296" s="441"/>
      <c r="H296" s="110"/>
      <c r="I296" s="110"/>
      <c r="J296" s="426"/>
      <c r="K296" s="426"/>
      <c r="L296" s="426"/>
      <c r="M296" s="1"/>
      <c r="N296" s="1"/>
      <c r="O296" s="1"/>
      <c r="P296" s="1"/>
      <c r="Q296" s="1"/>
      <c r="R296" s="1"/>
      <c r="S296" s="1"/>
      <c r="T296" s="1"/>
      <c r="U296" s="1"/>
      <c r="V296" s="1"/>
      <c r="W296" s="1"/>
      <c r="X296" s="1"/>
      <c r="Y296" s="1"/>
      <c r="Z296" s="1"/>
    </row>
    <row r="297" spans="1:26" ht="30">
      <c r="A297" s="627"/>
      <c r="B297" s="484"/>
      <c r="C297" s="489" t="s">
        <v>1049</v>
      </c>
      <c r="D297" s="446">
        <v>0</v>
      </c>
      <c r="E297" s="440" t="s">
        <v>137</v>
      </c>
      <c r="F297" s="441"/>
      <c r="G297" s="441"/>
      <c r="H297" s="110"/>
      <c r="I297" s="110"/>
      <c r="J297" s="426"/>
      <c r="K297" s="426"/>
      <c r="L297" s="426"/>
      <c r="M297" s="1"/>
      <c r="N297" s="1"/>
      <c r="O297" s="1"/>
      <c r="P297" s="1"/>
      <c r="Q297" s="1"/>
      <c r="R297" s="1"/>
      <c r="S297" s="1"/>
      <c r="T297" s="1"/>
      <c r="U297" s="1"/>
      <c r="V297" s="1"/>
      <c r="W297" s="1"/>
      <c r="X297" s="1"/>
      <c r="Y297" s="1"/>
      <c r="Z297" s="1"/>
    </row>
    <row r="298" spans="1:26" ht="63" hidden="1">
      <c r="A298" s="623" t="s">
        <v>1050</v>
      </c>
      <c r="B298" s="496" t="s">
        <v>1051</v>
      </c>
      <c r="C298" s="441"/>
      <c r="D298" s="446"/>
      <c r="E298" s="440"/>
      <c r="F298" s="441"/>
      <c r="G298" s="441"/>
      <c r="H298" s="110"/>
      <c r="I298" s="110"/>
      <c r="J298" s="426"/>
      <c r="K298" s="426"/>
      <c r="L298" s="426"/>
      <c r="M298" s="1"/>
      <c r="N298" s="1"/>
      <c r="O298" s="1"/>
      <c r="P298" s="1"/>
      <c r="Q298" s="1"/>
      <c r="R298" s="1"/>
      <c r="S298" s="1"/>
      <c r="T298" s="1"/>
      <c r="U298" s="1"/>
      <c r="V298" s="1"/>
      <c r="W298" s="1"/>
      <c r="X298" s="1"/>
      <c r="Y298" s="1"/>
      <c r="Z298" s="1"/>
    </row>
    <row r="299" spans="1:26" ht="45">
      <c r="A299" s="413" t="s">
        <v>1052</v>
      </c>
      <c r="B299" s="484" t="s">
        <v>1053</v>
      </c>
      <c r="C299" s="308" t="s">
        <v>3347</v>
      </c>
      <c r="D299" s="446">
        <v>0</v>
      </c>
      <c r="E299" s="440" t="s">
        <v>137</v>
      </c>
      <c r="F299" s="308" t="s">
        <v>3348</v>
      </c>
      <c r="G299" s="441"/>
      <c r="H299" s="110"/>
      <c r="I299" s="110"/>
      <c r="J299" s="426"/>
      <c r="K299" s="426"/>
      <c r="L299" s="426"/>
      <c r="M299" s="1"/>
      <c r="N299" s="1"/>
      <c r="O299" s="1"/>
      <c r="P299" s="1"/>
      <c r="Q299" s="1"/>
      <c r="R299" s="1"/>
      <c r="S299" s="1"/>
      <c r="T299" s="1"/>
      <c r="U299" s="1"/>
      <c r="V299" s="1"/>
      <c r="W299" s="1"/>
      <c r="X299" s="1"/>
      <c r="Y299" s="1"/>
      <c r="Z299" s="1"/>
    </row>
    <row r="300" spans="1:26" ht="39.75" customHeight="1">
      <c r="A300" s="417" t="s">
        <v>1054</v>
      </c>
      <c r="B300" s="1210" t="s">
        <v>1055</v>
      </c>
      <c r="C300" s="1049"/>
      <c r="D300" s="1049"/>
      <c r="E300" s="1049"/>
      <c r="F300" s="1049"/>
      <c r="G300" s="1049"/>
      <c r="H300" s="110">
        <f>SUM(D302:D313)</f>
        <v>0</v>
      </c>
      <c r="I300" s="110">
        <f>COUNT(D302:D313)*2</f>
        <v>24</v>
      </c>
      <c r="J300" s="426"/>
      <c r="K300" s="426"/>
      <c r="L300" s="426"/>
      <c r="M300" s="1"/>
      <c r="N300" s="1"/>
      <c r="O300" s="1"/>
      <c r="P300" s="1"/>
      <c r="Q300" s="1"/>
      <c r="R300" s="1"/>
      <c r="S300" s="1"/>
      <c r="T300" s="1"/>
      <c r="U300" s="1"/>
      <c r="V300" s="1"/>
      <c r="W300" s="1"/>
      <c r="X300" s="1"/>
      <c r="Y300" s="1"/>
      <c r="Z300" s="1"/>
    </row>
    <row r="301" spans="1:26" ht="195">
      <c r="A301" s="413" t="s">
        <v>1056</v>
      </c>
      <c r="B301" s="437" t="s">
        <v>1057</v>
      </c>
      <c r="C301" s="455" t="s">
        <v>5328</v>
      </c>
      <c r="D301" s="446">
        <v>0</v>
      </c>
      <c r="E301" s="440"/>
      <c r="F301" s="455" t="s">
        <v>5329</v>
      </c>
      <c r="G301" s="411"/>
      <c r="H301" s="110"/>
      <c r="I301" s="110"/>
      <c r="J301" s="426"/>
      <c r="K301" s="426"/>
      <c r="L301" s="426"/>
      <c r="M301" s="1"/>
      <c r="N301" s="1"/>
      <c r="O301" s="1"/>
      <c r="P301" s="1"/>
      <c r="Q301" s="1"/>
      <c r="R301" s="1"/>
      <c r="S301" s="1"/>
      <c r="T301" s="1"/>
      <c r="U301" s="1"/>
      <c r="V301" s="1"/>
      <c r="W301" s="1"/>
      <c r="X301" s="1"/>
      <c r="Y301" s="1"/>
      <c r="Z301" s="1"/>
    </row>
    <row r="302" spans="1:26" ht="45">
      <c r="A302" s="413"/>
      <c r="B302" s="437"/>
      <c r="C302" s="308" t="s">
        <v>3356</v>
      </c>
      <c r="D302" s="446">
        <v>0</v>
      </c>
      <c r="E302" s="440" t="s">
        <v>225</v>
      </c>
      <c r="F302" s="308"/>
      <c r="G302" s="587"/>
      <c r="H302" s="110"/>
      <c r="I302" s="110"/>
      <c r="J302" s="426"/>
      <c r="K302" s="426"/>
      <c r="L302" s="426"/>
      <c r="M302" s="1"/>
      <c r="N302" s="1"/>
      <c r="O302" s="1"/>
      <c r="P302" s="1"/>
      <c r="Q302" s="1"/>
      <c r="R302" s="1"/>
      <c r="S302" s="1"/>
      <c r="T302" s="1"/>
      <c r="U302" s="1"/>
      <c r="V302" s="1"/>
      <c r="W302" s="1"/>
      <c r="X302" s="1"/>
      <c r="Y302" s="1"/>
      <c r="Z302" s="1"/>
    </row>
    <row r="303" spans="1:26" ht="77.25" customHeight="1">
      <c r="A303" s="413"/>
      <c r="B303" s="437"/>
      <c r="C303" s="308" t="s">
        <v>3359</v>
      </c>
      <c r="D303" s="446">
        <v>0</v>
      </c>
      <c r="E303" s="440" t="s">
        <v>780</v>
      </c>
      <c r="F303" s="455" t="s">
        <v>5325</v>
      </c>
      <c r="G303" s="441"/>
      <c r="H303" s="110"/>
      <c r="I303" s="110"/>
      <c r="J303" s="426"/>
      <c r="K303" s="426"/>
      <c r="L303" s="426"/>
      <c r="M303" s="1"/>
      <c r="N303" s="1"/>
      <c r="O303" s="1"/>
      <c r="P303" s="1"/>
      <c r="Q303" s="1"/>
      <c r="R303" s="1"/>
      <c r="S303" s="1"/>
      <c r="T303" s="1"/>
      <c r="U303" s="1"/>
      <c r="V303" s="1"/>
      <c r="W303" s="1"/>
      <c r="X303" s="1"/>
      <c r="Y303" s="1"/>
      <c r="Z303" s="1"/>
    </row>
    <row r="304" spans="1:26" ht="54.75" customHeight="1">
      <c r="A304" s="413"/>
      <c r="B304" s="437"/>
      <c r="C304" s="455" t="s">
        <v>5336</v>
      </c>
      <c r="D304" s="446">
        <v>0</v>
      </c>
      <c r="E304" s="440" t="s">
        <v>780</v>
      </c>
      <c r="F304" s="455" t="s">
        <v>5337</v>
      </c>
      <c r="G304" s="441"/>
      <c r="H304" s="110"/>
      <c r="I304" s="110"/>
      <c r="J304" s="426"/>
      <c r="K304" s="426"/>
      <c r="L304" s="426"/>
      <c r="M304" s="1"/>
      <c r="N304" s="1"/>
      <c r="O304" s="1"/>
      <c r="P304" s="1"/>
      <c r="Q304" s="1"/>
      <c r="R304" s="1"/>
      <c r="S304" s="1"/>
      <c r="T304" s="1"/>
      <c r="U304" s="1"/>
      <c r="V304" s="1"/>
      <c r="W304" s="1"/>
      <c r="X304" s="1"/>
      <c r="Y304" s="1"/>
      <c r="Z304" s="1"/>
    </row>
    <row r="305" spans="1:26" ht="77.25" customHeight="1">
      <c r="A305" s="413"/>
      <c r="B305" s="437"/>
      <c r="C305" s="455" t="s">
        <v>5334</v>
      </c>
      <c r="D305" s="446">
        <v>0</v>
      </c>
      <c r="E305" s="440"/>
      <c r="F305" s="445" t="s">
        <v>5335</v>
      </c>
      <c r="G305" s="441"/>
      <c r="H305" s="110"/>
      <c r="I305" s="110"/>
      <c r="J305" s="426"/>
      <c r="K305" s="426"/>
      <c r="L305" s="426"/>
      <c r="M305" s="1"/>
      <c r="N305" s="1"/>
      <c r="O305" s="1"/>
      <c r="P305" s="1"/>
      <c r="Q305" s="1"/>
      <c r="R305" s="1"/>
      <c r="S305" s="1"/>
      <c r="T305" s="1"/>
      <c r="U305" s="1"/>
      <c r="V305" s="1"/>
      <c r="W305" s="1"/>
      <c r="X305" s="1"/>
      <c r="Y305" s="1"/>
      <c r="Z305" s="1"/>
    </row>
    <row r="306" spans="1:26" ht="31.5">
      <c r="A306" s="413" t="s">
        <v>1060</v>
      </c>
      <c r="B306" s="437" t="s">
        <v>1061</v>
      </c>
      <c r="C306" s="308" t="s">
        <v>3366</v>
      </c>
      <c r="D306" s="446">
        <v>0</v>
      </c>
      <c r="E306" s="440" t="s">
        <v>262</v>
      </c>
      <c r="F306" s="441"/>
      <c r="G306" s="441"/>
      <c r="H306" s="110"/>
      <c r="I306" s="110"/>
      <c r="J306" s="426"/>
      <c r="K306" s="426"/>
      <c r="L306" s="426"/>
      <c r="M306" s="1"/>
      <c r="N306" s="1"/>
      <c r="O306" s="1"/>
      <c r="P306" s="1"/>
      <c r="Q306" s="1"/>
      <c r="R306" s="1"/>
      <c r="S306" s="1"/>
      <c r="T306" s="1"/>
      <c r="U306" s="1"/>
      <c r="V306" s="1"/>
      <c r="W306" s="1"/>
      <c r="X306" s="1"/>
      <c r="Y306" s="1"/>
      <c r="Z306" s="1"/>
    </row>
    <row r="307" spans="1:26" ht="90.75" customHeight="1">
      <c r="A307" s="413"/>
      <c r="B307" s="437"/>
      <c r="C307" s="445" t="s">
        <v>5333</v>
      </c>
      <c r="D307" s="446">
        <v>0</v>
      </c>
      <c r="E307" s="440"/>
      <c r="F307" s="445" t="s">
        <v>5331</v>
      </c>
      <c r="G307" s="441"/>
      <c r="H307" s="110"/>
      <c r="I307" s="110"/>
      <c r="J307" s="426"/>
      <c r="K307" s="426"/>
      <c r="L307" s="426"/>
      <c r="M307" s="1"/>
      <c r="N307" s="1"/>
      <c r="O307" s="1"/>
      <c r="P307" s="1"/>
      <c r="Q307" s="1"/>
      <c r="R307" s="1"/>
      <c r="S307" s="1"/>
      <c r="T307" s="1"/>
      <c r="U307" s="1"/>
      <c r="V307" s="1"/>
      <c r="W307" s="1"/>
      <c r="X307" s="1"/>
      <c r="Y307" s="1"/>
      <c r="Z307" s="1"/>
    </row>
    <row r="308" spans="1:26" ht="242.25" customHeight="1">
      <c r="A308" s="413"/>
      <c r="B308" s="437"/>
      <c r="C308" s="445" t="s">
        <v>5332</v>
      </c>
      <c r="D308" s="446">
        <v>0</v>
      </c>
      <c r="E308" s="411"/>
      <c r="F308" s="444" t="s">
        <v>5330</v>
      </c>
      <c r="G308" s="441"/>
      <c r="H308" s="110"/>
      <c r="I308" s="110"/>
      <c r="J308" s="426"/>
      <c r="K308" s="426"/>
      <c r="L308" s="426"/>
      <c r="M308" s="1"/>
      <c r="N308" s="1"/>
      <c r="O308" s="1"/>
      <c r="P308" s="1"/>
      <c r="Q308" s="1"/>
      <c r="R308" s="1"/>
      <c r="S308" s="1"/>
      <c r="T308" s="1"/>
      <c r="U308" s="1"/>
      <c r="V308" s="1"/>
      <c r="W308" s="1"/>
      <c r="X308" s="1"/>
      <c r="Y308" s="1"/>
      <c r="Z308" s="1"/>
    </row>
    <row r="309" spans="1:26" ht="90" customHeight="1">
      <c r="A309" s="413"/>
      <c r="B309" s="437"/>
      <c r="C309" s="444" t="s">
        <v>5338</v>
      </c>
      <c r="D309" s="446">
        <v>0</v>
      </c>
      <c r="E309" s="411"/>
      <c r="F309" s="444" t="s">
        <v>5339</v>
      </c>
      <c r="G309" s="441"/>
      <c r="H309" s="110"/>
      <c r="I309" s="110"/>
      <c r="J309" s="426"/>
      <c r="K309" s="426"/>
      <c r="L309" s="426"/>
      <c r="M309" s="1"/>
      <c r="N309" s="1"/>
      <c r="O309" s="1"/>
      <c r="P309" s="1"/>
      <c r="Q309" s="1"/>
      <c r="R309" s="1"/>
      <c r="S309" s="1"/>
      <c r="T309" s="1"/>
      <c r="U309" s="1"/>
      <c r="V309" s="1"/>
      <c r="W309" s="1"/>
      <c r="X309" s="1"/>
      <c r="Y309" s="1"/>
      <c r="Z309" s="1"/>
    </row>
    <row r="310" spans="1:26" ht="48" customHeight="1">
      <c r="A310" s="413"/>
      <c r="B310" s="437"/>
      <c r="C310" s="308" t="s">
        <v>3367</v>
      </c>
      <c r="D310" s="446">
        <v>0</v>
      </c>
      <c r="E310" s="440" t="s">
        <v>780</v>
      </c>
      <c r="F310" s="444"/>
      <c r="G310" s="441"/>
      <c r="H310" s="110"/>
      <c r="I310" s="110"/>
      <c r="J310" s="426"/>
      <c r="K310" s="426"/>
      <c r="L310" s="426"/>
      <c r="M310" s="1"/>
      <c r="N310" s="1"/>
      <c r="O310" s="1"/>
      <c r="P310" s="1"/>
      <c r="Q310" s="1"/>
      <c r="R310" s="1"/>
      <c r="S310" s="1"/>
      <c r="T310" s="1"/>
      <c r="U310" s="1"/>
      <c r="V310" s="1"/>
      <c r="W310" s="1"/>
      <c r="X310" s="1"/>
      <c r="Y310" s="1"/>
      <c r="Z310" s="1"/>
    </row>
    <row r="311" spans="1:26" ht="31.5">
      <c r="A311" s="413" t="s">
        <v>1062</v>
      </c>
      <c r="B311" s="437" t="s">
        <v>1063</v>
      </c>
      <c r="C311" s="308" t="s">
        <v>3370</v>
      </c>
      <c r="D311" s="446">
        <v>0</v>
      </c>
      <c r="E311" s="440" t="s">
        <v>225</v>
      </c>
      <c r="F311" s="441"/>
      <c r="G311" s="441"/>
      <c r="H311" s="110"/>
      <c r="I311" s="110"/>
      <c r="J311" s="426"/>
      <c r="K311" s="426"/>
      <c r="L311" s="426"/>
      <c r="M311" s="1"/>
      <c r="N311" s="1"/>
      <c r="O311" s="1"/>
      <c r="P311" s="1"/>
      <c r="Q311" s="1"/>
      <c r="R311" s="1"/>
      <c r="S311" s="1"/>
      <c r="T311" s="1"/>
      <c r="U311" s="1"/>
      <c r="V311" s="1"/>
      <c r="W311" s="1"/>
      <c r="X311" s="1"/>
      <c r="Y311" s="1"/>
      <c r="Z311" s="1"/>
    </row>
    <row r="312" spans="1:26" ht="30">
      <c r="A312" s="413"/>
      <c r="B312" s="437"/>
      <c r="C312" s="308" t="s">
        <v>3371</v>
      </c>
      <c r="D312" s="446">
        <v>0</v>
      </c>
      <c r="E312" s="440" t="s">
        <v>225</v>
      </c>
      <c r="F312" s="441"/>
      <c r="G312" s="441"/>
      <c r="H312" s="110"/>
      <c r="I312" s="110"/>
      <c r="J312" s="426"/>
      <c r="K312" s="426"/>
      <c r="L312" s="426"/>
      <c r="M312" s="1"/>
      <c r="N312" s="1"/>
      <c r="O312" s="1"/>
      <c r="P312" s="1"/>
      <c r="Q312" s="1"/>
      <c r="R312" s="1"/>
      <c r="S312" s="1"/>
      <c r="T312" s="1"/>
      <c r="U312" s="1"/>
      <c r="V312" s="1"/>
      <c r="W312" s="1"/>
      <c r="X312" s="1"/>
      <c r="Y312" s="1"/>
      <c r="Z312" s="1"/>
    </row>
    <row r="313" spans="1:26" ht="45">
      <c r="A313" s="413"/>
      <c r="B313" s="437"/>
      <c r="C313" s="308" t="s">
        <v>3372</v>
      </c>
      <c r="D313" s="446">
        <v>0</v>
      </c>
      <c r="E313" s="440" t="s">
        <v>780</v>
      </c>
      <c r="F313" s="441"/>
      <c r="G313" s="441"/>
      <c r="H313" s="110"/>
      <c r="I313" s="110"/>
      <c r="J313" s="426"/>
      <c r="K313" s="426"/>
      <c r="L313" s="426"/>
      <c r="M313" s="1"/>
      <c r="N313" s="1"/>
      <c r="O313" s="1"/>
      <c r="P313" s="1"/>
      <c r="Q313" s="1"/>
      <c r="R313" s="1"/>
      <c r="S313" s="1"/>
      <c r="T313" s="1"/>
      <c r="U313" s="1"/>
      <c r="V313" s="1"/>
      <c r="W313" s="1"/>
      <c r="X313" s="1"/>
      <c r="Y313" s="1"/>
      <c r="Z313" s="1"/>
    </row>
    <row r="314" spans="1:26" ht="39.75" hidden="1" customHeight="1">
      <c r="A314" s="585" t="s">
        <v>1065</v>
      </c>
      <c r="B314" s="1210" t="s">
        <v>1066</v>
      </c>
      <c r="C314" s="1049"/>
      <c r="D314" s="1049"/>
      <c r="E314" s="1049"/>
      <c r="F314" s="1049"/>
      <c r="G314" s="1049"/>
      <c r="H314" s="110"/>
      <c r="I314" s="110"/>
      <c r="J314" s="426"/>
      <c r="K314" s="426"/>
      <c r="L314" s="426"/>
      <c r="M314" s="1"/>
      <c r="N314" s="1"/>
      <c r="O314" s="1"/>
      <c r="P314" s="1"/>
      <c r="Q314" s="1"/>
      <c r="R314" s="1"/>
      <c r="S314" s="1"/>
      <c r="T314" s="1"/>
      <c r="U314" s="1"/>
      <c r="V314" s="1"/>
      <c r="W314" s="1"/>
      <c r="X314" s="1"/>
      <c r="Y314" s="1"/>
      <c r="Z314" s="1"/>
    </row>
    <row r="315" spans="1:26" ht="31.5" hidden="1">
      <c r="A315" s="623" t="s">
        <v>1067</v>
      </c>
      <c r="B315" s="437" t="s">
        <v>1068</v>
      </c>
      <c r="C315" s="441"/>
      <c r="D315" s="439"/>
      <c r="E315" s="440"/>
      <c r="F315" s="441"/>
      <c r="G315" s="441"/>
      <c r="H315" s="110"/>
      <c r="I315" s="110"/>
      <c r="J315" s="426"/>
      <c r="K315" s="426"/>
      <c r="L315" s="426"/>
      <c r="M315" s="1"/>
      <c r="N315" s="1"/>
      <c r="O315" s="1"/>
      <c r="P315" s="1"/>
      <c r="Q315" s="1"/>
      <c r="R315" s="1"/>
      <c r="S315" s="1"/>
      <c r="T315" s="1"/>
      <c r="U315" s="1"/>
      <c r="V315" s="1"/>
      <c r="W315" s="1"/>
      <c r="X315" s="1"/>
      <c r="Y315" s="1"/>
      <c r="Z315" s="1"/>
    </row>
    <row r="316" spans="1:26" ht="31.5" hidden="1">
      <c r="A316" s="623" t="s">
        <v>1069</v>
      </c>
      <c r="B316" s="437" t="s">
        <v>1070</v>
      </c>
      <c r="C316" s="441"/>
      <c r="D316" s="439"/>
      <c r="E316" s="440"/>
      <c r="F316" s="441"/>
      <c r="G316" s="441"/>
      <c r="H316" s="110"/>
      <c r="I316" s="110"/>
      <c r="J316" s="426"/>
      <c r="K316" s="426"/>
      <c r="L316" s="426"/>
      <c r="M316" s="1"/>
      <c r="N316" s="1"/>
      <c r="O316" s="1"/>
      <c r="P316" s="1"/>
      <c r="Q316" s="1"/>
      <c r="R316" s="1"/>
      <c r="S316" s="1"/>
      <c r="T316" s="1"/>
      <c r="U316" s="1"/>
      <c r="V316" s="1"/>
      <c r="W316" s="1"/>
      <c r="X316" s="1"/>
      <c r="Y316" s="1"/>
      <c r="Z316" s="1"/>
    </row>
    <row r="317" spans="1:26" ht="31.5" hidden="1">
      <c r="A317" s="623" t="s">
        <v>1071</v>
      </c>
      <c r="B317" s="437" t="s">
        <v>1072</v>
      </c>
      <c r="C317" s="441"/>
      <c r="D317" s="439"/>
      <c r="E317" s="440"/>
      <c r="F317" s="441"/>
      <c r="G317" s="441"/>
      <c r="H317" s="110"/>
      <c r="I317" s="110"/>
      <c r="J317" s="426"/>
      <c r="K317" s="426"/>
      <c r="L317" s="426"/>
      <c r="M317" s="1"/>
      <c r="N317" s="1"/>
      <c r="O317" s="1"/>
      <c r="P317" s="1"/>
      <c r="Q317" s="1"/>
      <c r="R317" s="1"/>
      <c r="S317" s="1"/>
      <c r="T317" s="1"/>
      <c r="U317" s="1"/>
      <c r="V317" s="1"/>
      <c r="W317" s="1"/>
      <c r="X317" s="1"/>
      <c r="Y317" s="1"/>
      <c r="Z317" s="1"/>
    </row>
    <row r="318" spans="1:26" ht="31.5" hidden="1">
      <c r="A318" s="623" t="s">
        <v>1074</v>
      </c>
      <c r="B318" s="437" t="s">
        <v>1075</v>
      </c>
      <c r="C318" s="441"/>
      <c r="D318" s="439"/>
      <c r="E318" s="440"/>
      <c r="F318" s="441"/>
      <c r="G318" s="441"/>
      <c r="H318" s="110"/>
      <c r="I318" s="110"/>
      <c r="J318" s="426"/>
      <c r="K318" s="426"/>
      <c r="L318" s="426"/>
      <c r="M318" s="1"/>
      <c r="N318" s="1"/>
      <c r="O318" s="1"/>
      <c r="P318" s="1"/>
      <c r="Q318" s="1"/>
      <c r="R318" s="1"/>
      <c r="S318" s="1"/>
      <c r="T318" s="1"/>
      <c r="U318" s="1"/>
      <c r="V318" s="1"/>
      <c r="W318" s="1"/>
      <c r="X318" s="1"/>
      <c r="Y318" s="1"/>
      <c r="Z318" s="1"/>
    </row>
    <row r="319" spans="1:26" ht="47.25" hidden="1">
      <c r="A319" s="623" t="s">
        <v>1076</v>
      </c>
      <c r="B319" s="437" t="s">
        <v>1077</v>
      </c>
      <c r="C319" s="441"/>
      <c r="D319" s="439"/>
      <c r="E319" s="440"/>
      <c r="F319" s="441"/>
      <c r="G319" s="441"/>
      <c r="H319" s="110"/>
      <c r="I319" s="110"/>
      <c r="J319" s="426"/>
      <c r="K319" s="426"/>
      <c r="L319" s="426"/>
      <c r="M319" s="1"/>
      <c r="N319" s="1"/>
      <c r="O319" s="1"/>
      <c r="P319" s="1"/>
      <c r="Q319" s="1"/>
      <c r="R319" s="1"/>
      <c r="S319" s="1"/>
      <c r="T319" s="1"/>
      <c r="U319" s="1"/>
      <c r="V319" s="1"/>
      <c r="W319" s="1"/>
      <c r="X319" s="1"/>
      <c r="Y319" s="1"/>
      <c r="Z319" s="1"/>
    </row>
    <row r="320" spans="1:26" ht="31.5" hidden="1">
      <c r="A320" s="623" t="s">
        <v>1080</v>
      </c>
      <c r="B320" s="437" t="s">
        <v>1081</v>
      </c>
      <c r="C320" s="441"/>
      <c r="D320" s="439"/>
      <c r="E320" s="440"/>
      <c r="F320" s="441"/>
      <c r="G320" s="441"/>
      <c r="H320" s="110"/>
      <c r="I320" s="110"/>
      <c r="J320" s="426"/>
      <c r="K320" s="426"/>
      <c r="L320" s="426"/>
      <c r="M320" s="1"/>
      <c r="N320" s="1"/>
      <c r="O320" s="1"/>
      <c r="P320" s="1"/>
      <c r="Q320" s="1"/>
      <c r="R320" s="1"/>
      <c r="S320" s="1"/>
      <c r="T320" s="1"/>
      <c r="U320" s="1"/>
      <c r="V320" s="1"/>
      <c r="W320" s="1"/>
      <c r="X320" s="1"/>
      <c r="Y320" s="1"/>
      <c r="Z320" s="1"/>
    </row>
    <row r="321" spans="1:26" ht="31.5" hidden="1">
      <c r="A321" s="623" t="s">
        <v>1082</v>
      </c>
      <c r="B321" s="437" t="s">
        <v>1083</v>
      </c>
      <c r="C321" s="441"/>
      <c r="D321" s="439"/>
      <c r="E321" s="440"/>
      <c r="F321" s="441"/>
      <c r="G321" s="441"/>
      <c r="H321" s="110"/>
      <c r="I321" s="110"/>
      <c r="J321" s="426"/>
      <c r="K321" s="426"/>
      <c r="L321" s="426"/>
      <c r="M321" s="1"/>
      <c r="N321" s="1"/>
      <c r="O321" s="1"/>
      <c r="P321" s="1"/>
      <c r="Q321" s="1"/>
      <c r="R321" s="1"/>
      <c r="S321" s="1"/>
      <c r="T321" s="1"/>
      <c r="U321" s="1"/>
      <c r="V321" s="1"/>
      <c r="W321" s="1"/>
      <c r="X321" s="1"/>
      <c r="Y321" s="1"/>
      <c r="Z321" s="1"/>
    </row>
    <row r="322" spans="1:26" ht="31.5" hidden="1">
      <c r="A322" s="623" t="s">
        <v>1085</v>
      </c>
      <c r="B322" s="484" t="s">
        <v>1086</v>
      </c>
      <c r="C322" s="441"/>
      <c r="D322" s="439"/>
      <c r="E322" s="440"/>
      <c r="F322" s="441"/>
      <c r="G322" s="441"/>
      <c r="H322" s="110"/>
      <c r="I322" s="110"/>
      <c r="J322" s="426"/>
      <c r="K322" s="426"/>
      <c r="L322" s="426"/>
      <c r="M322" s="1"/>
      <c r="N322" s="1"/>
      <c r="O322" s="1"/>
      <c r="P322" s="1"/>
      <c r="Q322" s="1"/>
      <c r="R322" s="1"/>
      <c r="S322" s="1"/>
      <c r="T322" s="1"/>
      <c r="U322" s="1"/>
      <c r="V322" s="1"/>
      <c r="W322" s="1"/>
      <c r="X322" s="1"/>
      <c r="Y322" s="1"/>
      <c r="Z322" s="1"/>
    </row>
    <row r="323" spans="1:26" ht="31.5" hidden="1">
      <c r="A323" s="623" t="s">
        <v>1088</v>
      </c>
      <c r="B323" s="484" t="s">
        <v>1089</v>
      </c>
      <c r="C323" s="441"/>
      <c r="D323" s="439"/>
      <c r="E323" s="440"/>
      <c r="F323" s="441"/>
      <c r="G323" s="441"/>
      <c r="H323" s="110"/>
      <c r="I323" s="110"/>
      <c r="J323" s="426"/>
      <c r="K323" s="426"/>
      <c r="L323" s="426"/>
      <c r="M323" s="1"/>
      <c r="N323" s="1"/>
      <c r="O323" s="1"/>
      <c r="P323" s="1"/>
      <c r="Q323" s="1"/>
      <c r="R323" s="1"/>
      <c r="S323" s="1"/>
      <c r="T323" s="1"/>
      <c r="U323" s="1"/>
      <c r="V323" s="1"/>
      <c r="W323" s="1"/>
      <c r="X323" s="1"/>
      <c r="Y323" s="1"/>
      <c r="Z323" s="1"/>
    </row>
    <row r="324" spans="1:26" ht="47.25" hidden="1">
      <c r="A324" s="623" t="s">
        <v>1090</v>
      </c>
      <c r="B324" s="484" t="s">
        <v>1091</v>
      </c>
      <c r="C324" s="441"/>
      <c r="D324" s="439"/>
      <c r="E324" s="440"/>
      <c r="F324" s="441"/>
      <c r="G324" s="441"/>
      <c r="H324" s="110"/>
      <c r="I324" s="110"/>
      <c r="J324" s="426"/>
      <c r="K324" s="426"/>
      <c r="L324" s="426"/>
      <c r="M324" s="1"/>
      <c r="N324" s="1"/>
      <c r="O324" s="1"/>
      <c r="P324" s="1"/>
      <c r="Q324" s="1"/>
      <c r="R324" s="1"/>
      <c r="S324" s="1"/>
      <c r="T324" s="1"/>
      <c r="U324" s="1"/>
      <c r="V324" s="1"/>
      <c r="W324" s="1"/>
      <c r="X324" s="1"/>
      <c r="Y324" s="1"/>
      <c r="Z324" s="1"/>
    </row>
    <row r="325" spans="1:26" ht="39.75" hidden="1" customHeight="1">
      <c r="A325" s="585" t="s">
        <v>1093</v>
      </c>
      <c r="B325" s="1210" t="s">
        <v>1094</v>
      </c>
      <c r="C325" s="1049"/>
      <c r="D325" s="1049"/>
      <c r="E325" s="1049"/>
      <c r="F325" s="1049"/>
      <c r="G325" s="1049"/>
      <c r="H325" s="110"/>
      <c r="I325" s="110"/>
      <c r="J325" s="426"/>
      <c r="K325" s="426"/>
      <c r="L325" s="426"/>
      <c r="M325" s="1"/>
      <c r="N325" s="1"/>
      <c r="O325" s="1"/>
      <c r="P325" s="1"/>
      <c r="Q325" s="1"/>
      <c r="R325" s="1"/>
      <c r="S325" s="1"/>
      <c r="T325" s="1"/>
      <c r="U325" s="1"/>
      <c r="V325" s="1"/>
      <c r="W325" s="1"/>
      <c r="X325" s="1"/>
      <c r="Y325" s="1"/>
      <c r="Z325" s="1"/>
    </row>
    <row r="326" spans="1:26" ht="31.5" hidden="1">
      <c r="A326" s="623" t="s">
        <v>1096</v>
      </c>
      <c r="B326" s="437" t="s">
        <v>1097</v>
      </c>
      <c r="C326" s="441"/>
      <c r="D326" s="439"/>
      <c r="E326" s="440"/>
      <c r="F326" s="441"/>
      <c r="G326" s="441"/>
      <c r="H326" s="110"/>
      <c r="I326" s="110"/>
      <c r="J326" s="426"/>
      <c r="K326" s="426"/>
      <c r="L326" s="426"/>
      <c r="M326" s="1"/>
      <c r="N326" s="1"/>
      <c r="O326" s="1"/>
      <c r="P326" s="1"/>
      <c r="Q326" s="1"/>
      <c r="R326" s="1"/>
      <c r="S326" s="1"/>
      <c r="T326" s="1"/>
      <c r="U326" s="1"/>
      <c r="V326" s="1"/>
      <c r="W326" s="1"/>
      <c r="X326" s="1"/>
      <c r="Y326" s="1"/>
      <c r="Z326" s="1"/>
    </row>
    <row r="327" spans="1:26" ht="31.5" hidden="1">
      <c r="A327" s="623" t="s">
        <v>1099</v>
      </c>
      <c r="B327" s="437" t="s">
        <v>1100</v>
      </c>
      <c r="C327" s="441"/>
      <c r="D327" s="439"/>
      <c r="E327" s="440"/>
      <c r="F327" s="441"/>
      <c r="G327" s="441"/>
      <c r="H327" s="110"/>
      <c r="I327" s="110"/>
      <c r="J327" s="426"/>
      <c r="K327" s="426"/>
      <c r="L327" s="426"/>
      <c r="M327" s="1"/>
      <c r="N327" s="1"/>
      <c r="O327" s="1"/>
      <c r="P327" s="1"/>
      <c r="Q327" s="1"/>
      <c r="R327" s="1"/>
      <c r="S327" s="1"/>
      <c r="T327" s="1"/>
      <c r="U327" s="1"/>
      <c r="V327" s="1"/>
      <c r="W327" s="1"/>
      <c r="X327" s="1"/>
      <c r="Y327" s="1"/>
      <c r="Z327" s="1"/>
    </row>
    <row r="328" spans="1:26" ht="31.5" hidden="1">
      <c r="A328" s="623" t="s">
        <v>1101</v>
      </c>
      <c r="B328" s="437" t="s">
        <v>1102</v>
      </c>
      <c r="C328" s="441"/>
      <c r="D328" s="439"/>
      <c r="E328" s="440"/>
      <c r="F328" s="441"/>
      <c r="G328" s="441"/>
      <c r="H328" s="110"/>
      <c r="I328" s="110"/>
      <c r="J328" s="426"/>
      <c r="K328" s="426"/>
      <c r="L328" s="426"/>
      <c r="M328" s="1"/>
      <c r="N328" s="1"/>
      <c r="O328" s="1"/>
      <c r="P328" s="1"/>
      <c r="Q328" s="1"/>
      <c r="R328" s="1"/>
      <c r="S328" s="1"/>
      <c r="T328" s="1"/>
      <c r="U328" s="1"/>
      <c r="V328" s="1"/>
      <c r="W328" s="1"/>
      <c r="X328" s="1"/>
      <c r="Y328" s="1"/>
      <c r="Z328" s="1"/>
    </row>
    <row r="329" spans="1:26" ht="39.75" hidden="1" customHeight="1">
      <c r="A329" s="585" t="s">
        <v>1104</v>
      </c>
      <c r="B329" s="1210" t="s">
        <v>1105</v>
      </c>
      <c r="C329" s="1049"/>
      <c r="D329" s="1049"/>
      <c r="E329" s="1049"/>
      <c r="F329" s="1049"/>
      <c r="G329" s="1049"/>
      <c r="H329" s="110"/>
      <c r="I329" s="110"/>
      <c r="J329" s="426"/>
      <c r="K329" s="426"/>
      <c r="L329" s="426"/>
      <c r="M329" s="1"/>
      <c r="N329" s="1"/>
      <c r="O329" s="1"/>
      <c r="P329" s="1"/>
      <c r="Q329" s="1"/>
      <c r="R329" s="1"/>
      <c r="S329" s="1"/>
      <c r="T329" s="1"/>
      <c r="U329" s="1"/>
      <c r="V329" s="1"/>
      <c r="W329" s="1"/>
      <c r="X329" s="1"/>
      <c r="Y329" s="1"/>
      <c r="Z329" s="1"/>
    </row>
    <row r="330" spans="1:26" ht="31.5" hidden="1">
      <c r="A330" s="623" t="s">
        <v>1107</v>
      </c>
      <c r="B330" s="437" t="s">
        <v>1108</v>
      </c>
      <c r="C330" s="441"/>
      <c r="D330" s="439"/>
      <c r="E330" s="440"/>
      <c r="F330" s="441"/>
      <c r="G330" s="441"/>
      <c r="H330" s="110"/>
      <c r="I330" s="110"/>
      <c r="J330" s="426"/>
      <c r="K330" s="426"/>
      <c r="L330" s="426"/>
      <c r="M330" s="1"/>
      <c r="N330" s="1"/>
      <c r="O330" s="1"/>
      <c r="P330" s="1"/>
      <c r="Q330" s="1"/>
      <c r="R330" s="1"/>
      <c r="S330" s="1"/>
      <c r="T330" s="1"/>
      <c r="U330" s="1"/>
      <c r="V330" s="1"/>
      <c r="W330" s="1"/>
      <c r="X330" s="1"/>
      <c r="Y330" s="1"/>
      <c r="Z330" s="1"/>
    </row>
    <row r="331" spans="1:26" ht="31.5" hidden="1">
      <c r="A331" s="623" t="s">
        <v>1110</v>
      </c>
      <c r="B331" s="437" t="s">
        <v>1111</v>
      </c>
      <c r="C331" s="441"/>
      <c r="D331" s="439"/>
      <c r="E331" s="440"/>
      <c r="F331" s="441"/>
      <c r="G331" s="441"/>
      <c r="H331" s="110"/>
      <c r="I331" s="110"/>
      <c r="J331" s="426"/>
      <c r="K331" s="426"/>
      <c r="L331" s="426"/>
      <c r="M331" s="1"/>
      <c r="N331" s="1"/>
      <c r="O331" s="1"/>
      <c r="P331" s="1"/>
      <c r="Q331" s="1"/>
      <c r="R331" s="1"/>
      <c r="S331" s="1"/>
      <c r="T331" s="1"/>
      <c r="U331" s="1"/>
      <c r="V331" s="1"/>
      <c r="W331" s="1"/>
      <c r="X331" s="1"/>
      <c r="Y331" s="1"/>
      <c r="Z331" s="1"/>
    </row>
    <row r="332" spans="1:26" ht="31.5" hidden="1">
      <c r="A332" s="623" t="s">
        <v>1113</v>
      </c>
      <c r="B332" s="437" t="s">
        <v>1114</v>
      </c>
      <c r="C332" s="441"/>
      <c r="D332" s="439"/>
      <c r="E332" s="440"/>
      <c r="F332" s="441"/>
      <c r="G332" s="441"/>
      <c r="H332" s="110"/>
      <c r="I332" s="110"/>
      <c r="J332" s="426"/>
      <c r="K332" s="426"/>
      <c r="L332" s="426"/>
      <c r="M332" s="1"/>
      <c r="N332" s="1"/>
      <c r="O332" s="1"/>
      <c r="P332" s="1"/>
      <c r="Q332" s="1"/>
      <c r="R332" s="1"/>
      <c r="S332" s="1"/>
      <c r="T332" s="1"/>
      <c r="U332" s="1"/>
      <c r="V332" s="1"/>
      <c r="W332" s="1"/>
      <c r="X332" s="1"/>
      <c r="Y332" s="1"/>
      <c r="Z332" s="1"/>
    </row>
    <row r="333" spans="1:26" ht="31.5" hidden="1">
      <c r="A333" s="623" t="s">
        <v>1116</v>
      </c>
      <c r="B333" s="437" t="s">
        <v>1117</v>
      </c>
      <c r="C333" s="441"/>
      <c r="D333" s="439"/>
      <c r="E333" s="440"/>
      <c r="F333" s="441"/>
      <c r="G333" s="441"/>
      <c r="H333" s="110"/>
      <c r="I333" s="110"/>
      <c r="J333" s="426"/>
      <c r="K333" s="426"/>
      <c r="L333" s="426"/>
      <c r="M333" s="1"/>
      <c r="N333" s="1"/>
      <c r="O333" s="1"/>
      <c r="P333" s="1"/>
      <c r="Q333" s="1"/>
      <c r="R333" s="1"/>
      <c r="S333" s="1"/>
      <c r="T333" s="1"/>
      <c r="U333" s="1"/>
      <c r="V333" s="1"/>
      <c r="W333" s="1"/>
      <c r="X333" s="1"/>
      <c r="Y333" s="1"/>
      <c r="Z333" s="1"/>
    </row>
    <row r="334" spans="1:26" ht="39.75" hidden="1" customHeight="1">
      <c r="A334" s="585" t="s">
        <v>1120</v>
      </c>
      <c r="B334" s="1048" t="s">
        <v>1121</v>
      </c>
      <c r="C334" s="1049"/>
      <c r="D334" s="1049"/>
      <c r="E334" s="1049"/>
      <c r="F334" s="1049"/>
      <c r="G334" s="1049"/>
      <c r="H334" s="110"/>
      <c r="I334" s="110"/>
      <c r="J334" s="426"/>
      <c r="K334" s="426"/>
      <c r="L334" s="426"/>
      <c r="M334" s="1"/>
      <c r="N334" s="1"/>
      <c r="O334" s="1"/>
      <c r="P334" s="1"/>
      <c r="Q334" s="1"/>
      <c r="R334" s="1"/>
      <c r="S334" s="1"/>
      <c r="T334" s="1"/>
      <c r="U334" s="1"/>
      <c r="V334" s="1"/>
      <c r="W334" s="1"/>
      <c r="X334" s="1"/>
      <c r="Y334" s="1"/>
      <c r="Z334" s="1"/>
    </row>
    <row r="335" spans="1:26" ht="47.25" hidden="1">
      <c r="A335" s="623" t="s">
        <v>1123</v>
      </c>
      <c r="B335" s="484" t="s">
        <v>1124</v>
      </c>
      <c r="C335" s="437"/>
      <c r="D335" s="439"/>
      <c r="E335" s="440"/>
      <c r="F335" s="441"/>
      <c r="G335" s="441"/>
      <c r="H335" s="110"/>
      <c r="I335" s="110"/>
      <c r="J335" s="426"/>
      <c r="K335" s="426"/>
      <c r="L335" s="426"/>
      <c r="M335" s="1"/>
      <c r="N335" s="1"/>
      <c r="O335" s="1"/>
      <c r="P335" s="1"/>
      <c r="Q335" s="1"/>
      <c r="R335" s="1"/>
      <c r="S335" s="1"/>
      <c r="T335" s="1"/>
      <c r="U335" s="1"/>
      <c r="V335" s="1"/>
      <c r="W335" s="1"/>
      <c r="X335" s="1"/>
      <c r="Y335" s="1"/>
      <c r="Z335" s="1"/>
    </row>
    <row r="336" spans="1:26" ht="31.5" hidden="1">
      <c r="A336" s="623" t="s">
        <v>1125</v>
      </c>
      <c r="B336" s="484" t="s">
        <v>1126</v>
      </c>
      <c r="C336" s="441"/>
      <c r="D336" s="439"/>
      <c r="E336" s="440"/>
      <c r="F336" s="441"/>
      <c r="G336" s="441"/>
      <c r="H336" s="110"/>
      <c r="I336" s="110"/>
      <c r="J336" s="426"/>
      <c r="K336" s="426"/>
      <c r="L336" s="426"/>
      <c r="M336" s="1"/>
      <c r="N336" s="1"/>
      <c r="O336" s="1"/>
      <c r="P336" s="1"/>
      <c r="Q336" s="1"/>
      <c r="R336" s="1"/>
      <c r="S336" s="1"/>
      <c r="T336" s="1"/>
      <c r="U336" s="1"/>
      <c r="V336" s="1"/>
      <c r="W336" s="1"/>
      <c r="X336" s="1"/>
      <c r="Y336" s="1"/>
      <c r="Z336" s="1"/>
    </row>
    <row r="337" spans="1:26" ht="30" hidden="1">
      <c r="A337" s="623" t="s">
        <v>1127</v>
      </c>
      <c r="B337" s="489" t="s">
        <v>1128</v>
      </c>
      <c r="C337" s="441"/>
      <c r="D337" s="439"/>
      <c r="E337" s="440"/>
      <c r="F337" s="441"/>
      <c r="G337" s="441"/>
      <c r="H337" s="110"/>
      <c r="I337" s="110"/>
      <c r="J337" s="426"/>
      <c r="K337" s="426"/>
      <c r="L337" s="426"/>
      <c r="M337" s="1"/>
      <c r="N337" s="1"/>
      <c r="O337" s="1"/>
      <c r="P337" s="1"/>
      <c r="Q337" s="1"/>
      <c r="R337" s="1"/>
      <c r="S337" s="1"/>
      <c r="T337" s="1"/>
      <c r="U337" s="1"/>
      <c r="V337" s="1"/>
      <c r="W337" s="1"/>
      <c r="X337" s="1"/>
      <c r="Y337" s="1"/>
      <c r="Z337" s="1"/>
    </row>
    <row r="338" spans="1:26" ht="63" hidden="1">
      <c r="A338" s="623" t="s">
        <v>1129</v>
      </c>
      <c r="B338" s="484" t="s">
        <v>1130</v>
      </c>
      <c r="C338" s="441"/>
      <c r="D338" s="439"/>
      <c r="E338" s="440"/>
      <c r="F338" s="441"/>
      <c r="G338" s="441"/>
      <c r="H338" s="110"/>
      <c r="I338" s="110"/>
      <c r="J338" s="426"/>
      <c r="K338" s="426"/>
      <c r="L338" s="426"/>
      <c r="M338" s="1"/>
      <c r="N338" s="1"/>
      <c r="O338" s="1"/>
      <c r="P338" s="1"/>
      <c r="Q338" s="1"/>
      <c r="R338" s="1"/>
      <c r="S338" s="1"/>
      <c r="T338" s="1"/>
      <c r="U338" s="1"/>
      <c r="V338" s="1"/>
      <c r="W338" s="1"/>
      <c r="X338" s="1"/>
      <c r="Y338" s="1"/>
      <c r="Z338" s="1"/>
    </row>
    <row r="339" spans="1:26" ht="39.75" hidden="1" customHeight="1">
      <c r="A339" s="585" t="s">
        <v>1136</v>
      </c>
      <c r="B339" s="1210" t="s">
        <v>1137</v>
      </c>
      <c r="C339" s="1049"/>
      <c r="D339" s="1049"/>
      <c r="E339" s="1049"/>
      <c r="F339" s="1049"/>
      <c r="G339" s="1049"/>
      <c r="H339" s="110"/>
      <c r="I339" s="110"/>
      <c r="J339" s="426"/>
      <c r="K339" s="426"/>
      <c r="L339" s="426"/>
      <c r="M339" s="1"/>
      <c r="N339" s="1"/>
      <c r="O339" s="1"/>
      <c r="P339" s="1"/>
      <c r="Q339" s="1"/>
      <c r="R339" s="1"/>
      <c r="S339" s="1"/>
      <c r="T339" s="1"/>
      <c r="U339" s="1"/>
      <c r="V339" s="1"/>
      <c r="W339" s="1"/>
      <c r="X339" s="1"/>
      <c r="Y339" s="1"/>
      <c r="Z339" s="1"/>
    </row>
    <row r="340" spans="1:26" ht="47.25" hidden="1">
      <c r="A340" s="623" t="s">
        <v>1142</v>
      </c>
      <c r="B340" s="437" t="s">
        <v>1143</v>
      </c>
      <c r="C340" s="437"/>
      <c r="D340" s="439"/>
      <c r="E340" s="440"/>
      <c r="F340" s="441"/>
      <c r="G340" s="441"/>
      <c r="H340" s="110"/>
      <c r="I340" s="110"/>
      <c r="J340" s="426"/>
      <c r="K340" s="426"/>
      <c r="L340" s="426"/>
      <c r="M340" s="1"/>
      <c r="N340" s="1"/>
      <c r="O340" s="1"/>
      <c r="P340" s="1"/>
      <c r="Q340" s="1"/>
      <c r="R340" s="1"/>
      <c r="S340" s="1"/>
      <c r="T340" s="1"/>
      <c r="U340" s="1"/>
      <c r="V340" s="1"/>
      <c r="W340" s="1"/>
      <c r="X340" s="1"/>
      <c r="Y340" s="1"/>
      <c r="Z340" s="1"/>
    </row>
    <row r="341" spans="1:26" ht="63" hidden="1">
      <c r="A341" s="623" t="s">
        <v>1148</v>
      </c>
      <c r="B341" s="437" t="s">
        <v>1149</v>
      </c>
      <c r="C341" s="441"/>
      <c r="D341" s="439"/>
      <c r="E341" s="440"/>
      <c r="F341" s="441"/>
      <c r="G341" s="441"/>
      <c r="H341" s="110"/>
      <c r="I341" s="110"/>
      <c r="J341" s="426"/>
      <c r="K341" s="426"/>
      <c r="L341" s="426"/>
      <c r="M341" s="1"/>
      <c r="N341" s="1"/>
      <c r="O341" s="1"/>
      <c r="P341" s="1"/>
      <c r="Q341" s="1"/>
      <c r="R341" s="1"/>
      <c r="S341" s="1"/>
      <c r="T341" s="1"/>
      <c r="U341" s="1"/>
      <c r="V341" s="1"/>
      <c r="W341" s="1"/>
      <c r="X341" s="1"/>
      <c r="Y341" s="1"/>
      <c r="Z341" s="1"/>
    </row>
    <row r="342" spans="1:26" ht="47.25" hidden="1">
      <c r="A342" s="623" t="s">
        <v>1170</v>
      </c>
      <c r="B342" s="437" t="s">
        <v>1171</v>
      </c>
      <c r="C342" s="441"/>
      <c r="D342" s="439"/>
      <c r="E342" s="440"/>
      <c r="F342" s="441"/>
      <c r="G342" s="441"/>
      <c r="H342" s="110"/>
      <c r="I342" s="110"/>
      <c r="J342" s="426"/>
      <c r="K342" s="426"/>
      <c r="L342" s="426"/>
      <c r="M342" s="1"/>
      <c r="N342" s="1"/>
      <c r="O342" s="1"/>
      <c r="P342" s="1"/>
      <c r="Q342" s="1"/>
      <c r="R342" s="1"/>
      <c r="S342" s="1"/>
      <c r="T342" s="1"/>
      <c r="U342" s="1"/>
      <c r="V342" s="1"/>
      <c r="W342" s="1"/>
      <c r="X342" s="1"/>
      <c r="Y342" s="1"/>
      <c r="Z342" s="1"/>
    </row>
    <row r="343" spans="1:26" ht="63" hidden="1">
      <c r="A343" s="623" t="s">
        <v>1175</v>
      </c>
      <c r="B343" s="437" t="s">
        <v>1176</v>
      </c>
      <c r="C343" s="441"/>
      <c r="D343" s="439"/>
      <c r="E343" s="440"/>
      <c r="F343" s="441"/>
      <c r="G343" s="441"/>
      <c r="H343" s="110"/>
      <c r="I343" s="110"/>
      <c r="J343" s="426"/>
      <c r="K343" s="426"/>
      <c r="L343" s="426"/>
      <c r="M343" s="1"/>
      <c r="N343" s="1"/>
      <c r="O343" s="1"/>
      <c r="P343" s="1"/>
      <c r="Q343" s="1"/>
      <c r="R343" s="1"/>
      <c r="S343" s="1"/>
      <c r="T343" s="1"/>
      <c r="U343" s="1"/>
      <c r="V343" s="1"/>
      <c r="W343" s="1"/>
      <c r="X343" s="1"/>
      <c r="Y343" s="1"/>
      <c r="Z343" s="1"/>
    </row>
    <row r="344" spans="1:26" ht="47.25" hidden="1">
      <c r="A344" s="623" t="s">
        <v>1179</v>
      </c>
      <c r="B344" s="437" t="s">
        <v>1181</v>
      </c>
      <c r="C344" s="441"/>
      <c r="D344" s="439"/>
      <c r="E344" s="440"/>
      <c r="F344" s="441"/>
      <c r="G344" s="441"/>
      <c r="H344" s="110"/>
      <c r="I344" s="110"/>
      <c r="J344" s="426"/>
      <c r="K344" s="426"/>
      <c r="L344" s="426"/>
      <c r="M344" s="1"/>
      <c r="N344" s="1"/>
      <c r="O344" s="1"/>
      <c r="P344" s="1"/>
      <c r="Q344" s="1"/>
      <c r="R344" s="1"/>
      <c r="S344" s="1"/>
      <c r="T344" s="1"/>
      <c r="U344" s="1"/>
      <c r="V344" s="1"/>
      <c r="W344" s="1"/>
      <c r="X344" s="1"/>
      <c r="Y344" s="1"/>
      <c r="Z344" s="1"/>
    </row>
    <row r="345" spans="1:26" ht="45" hidden="1">
      <c r="A345" s="623" t="s">
        <v>1186</v>
      </c>
      <c r="B345" s="308" t="s">
        <v>1187</v>
      </c>
      <c r="C345" s="441"/>
      <c r="D345" s="439"/>
      <c r="E345" s="440"/>
      <c r="F345" s="441"/>
      <c r="G345" s="441"/>
      <c r="H345" s="110"/>
      <c r="I345" s="110"/>
      <c r="J345" s="426"/>
      <c r="K345" s="426"/>
      <c r="L345" s="426"/>
      <c r="M345" s="1"/>
      <c r="N345" s="1"/>
      <c r="O345" s="1"/>
      <c r="P345" s="1"/>
      <c r="Q345" s="1"/>
      <c r="R345" s="1"/>
      <c r="S345" s="1"/>
      <c r="T345" s="1"/>
      <c r="U345" s="1"/>
      <c r="V345" s="1"/>
      <c r="W345" s="1"/>
      <c r="X345" s="1"/>
      <c r="Y345" s="1"/>
      <c r="Z345" s="1"/>
    </row>
    <row r="346" spans="1:26" ht="39.75" hidden="1" customHeight="1">
      <c r="A346" s="585" t="s">
        <v>1202</v>
      </c>
      <c r="B346" s="1210" t="s">
        <v>1204</v>
      </c>
      <c r="C346" s="1049"/>
      <c r="D346" s="1049"/>
      <c r="E346" s="1049"/>
      <c r="F346" s="1049"/>
      <c r="G346" s="1049"/>
      <c r="H346" s="110"/>
      <c r="I346" s="110"/>
      <c r="J346" s="426"/>
      <c r="K346" s="426"/>
      <c r="L346" s="426"/>
      <c r="M346" s="1"/>
      <c r="N346" s="1"/>
      <c r="O346" s="1"/>
      <c r="P346" s="1"/>
      <c r="Q346" s="1"/>
      <c r="R346" s="1"/>
      <c r="S346" s="1"/>
      <c r="T346" s="1"/>
      <c r="U346" s="1"/>
      <c r="V346" s="1"/>
      <c r="W346" s="1"/>
      <c r="X346" s="1"/>
      <c r="Y346" s="1"/>
      <c r="Z346" s="1"/>
    </row>
    <row r="347" spans="1:26" ht="78.75" hidden="1">
      <c r="A347" s="623" t="s">
        <v>1209</v>
      </c>
      <c r="B347" s="437" t="s">
        <v>1210</v>
      </c>
      <c r="C347" s="441"/>
      <c r="D347" s="439"/>
      <c r="E347" s="440"/>
      <c r="F347" s="441"/>
      <c r="G347" s="441"/>
      <c r="H347" s="110"/>
      <c r="I347" s="110"/>
      <c r="J347" s="426"/>
      <c r="K347" s="426"/>
      <c r="L347" s="426"/>
      <c r="M347" s="1"/>
      <c r="N347" s="1"/>
      <c r="O347" s="1"/>
      <c r="P347" s="1"/>
      <c r="Q347" s="1"/>
      <c r="R347" s="1"/>
      <c r="S347" s="1"/>
      <c r="T347" s="1"/>
      <c r="U347" s="1"/>
      <c r="V347" s="1"/>
      <c r="W347" s="1"/>
      <c r="X347" s="1"/>
      <c r="Y347" s="1"/>
      <c r="Z347" s="1"/>
    </row>
    <row r="348" spans="1:26" ht="47.25" hidden="1">
      <c r="A348" s="623" t="s">
        <v>1212</v>
      </c>
      <c r="B348" s="437" t="s">
        <v>1213</v>
      </c>
      <c r="C348" s="441"/>
      <c r="D348" s="439"/>
      <c r="E348" s="440"/>
      <c r="F348" s="441"/>
      <c r="G348" s="441"/>
      <c r="H348" s="110"/>
      <c r="I348" s="110"/>
      <c r="J348" s="426"/>
      <c r="K348" s="426"/>
      <c r="L348" s="426"/>
      <c r="M348" s="1"/>
      <c r="N348" s="1"/>
      <c r="O348" s="1"/>
      <c r="P348" s="1"/>
      <c r="Q348" s="1"/>
      <c r="R348" s="1"/>
      <c r="S348" s="1"/>
      <c r="T348" s="1"/>
      <c r="U348" s="1"/>
      <c r="V348" s="1"/>
      <c r="W348" s="1"/>
      <c r="X348" s="1"/>
      <c r="Y348" s="1"/>
      <c r="Z348" s="1"/>
    </row>
    <row r="349" spans="1:26" ht="63" hidden="1">
      <c r="A349" s="623" t="s">
        <v>1215</v>
      </c>
      <c r="B349" s="437" t="s">
        <v>1216</v>
      </c>
      <c r="C349" s="441"/>
      <c r="D349" s="439"/>
      <c r="E349" s="440"/>
      <c r="F349" s="441"/>
      <c r="G349" s="441"/>
      <c r="H349" s="110"/>
      <c r="I349" s="110"/>
      <c r="J349" s="426"/>
      <c r="K349" s="426"/>
      <c r="L349" s="426"/>
      <c r="M349" s="1"/>
      <c r="N349" s="1"/>
      <c r="O349" s="1"/>
      <c r="P349" s="1"/>
      <c r="Q349" s="1"/>
      <c r="R349" s="1"/>
      <c r="S349" s="1"/>
      <c r="T349" s="1"/>
      <c r="U349" s="1"/>
      <c r="V349" s="1"/>
      <c r="W349" s="1"/>
      <c r="X349" s="1"/>
      <c r="Y349" s="1"/>
      <c r="Z349" s="1"/>
    </row>
    <row r="350" spans="1:26" ht="47.25" hidden="1">
      <c r="A350" s="623" t="s">
        <v>1221</v>
      </c>
      <c r="B350" s="437" t="s">
        <v>1223</v>
      </c>
      <c r="C350" s="441"/>
      <c r="D350" s="439"/>
      <c r="E350" s="440"/>
      <c r="F350" s="441"/>
      <c r="G350" s="441"/>
      <c r="H350" s="110"/>
      <c r="I350" s="110"/>
      <c r="J350" s="426"/>
      <c r="K350" s="426"/>
      <c r="L350" s="426"/>
      <c r="M350" s="1"/>
      <c r="N350" s="1"/>
      <c r="O350" s="1"/>
      <c r="P350" s="1"/>
      <c r="Q350" s="1"/>
      <c r="R350" s="1"/>
      <c r="S350" s="1"/>
      <c r="T350" s="1"/>
      <c r="U350" s="1"/>
      <c r="V350" s="1"/>
      <c r="W350" s="1"/>
      <c r="X350" s="1"/>
      <c r="Y350" s="1"/>
      <c r="Z350" s="1"/>
    </row>
    <row r="351" spans="1:26" ht="39.75" hidden="1" customHeight="1">
      <c r="A351" s="585" t="s">
        <v>1224</v>
      </c>
      <c r="B351" s="1210" t="s">
        <v>1225</v>
      </c>
      <c r="C351" s="1049"/>
      <c r="D351" s="1049"/>
      <c r="E351" s="1049"/>
      <c r="F351" s="1049"/>
      <c r="G351" s="1049"/>
      <c r="H351" s="110"/>
      <c r="I351" s="110"/>
      <c r="J351" s="426"/>
      <c r="K351" s="426"/>
      <c r="L351" s="426"/>
      <c r="M351" s="1"/>
      <c r="N351" s="1"/>
      <c r="O351" s="1"/>
      <c r="P351" s="1"/>
      <c r="Q351" s="1"/>
      <c r="R351" s="1"/>
      <c r="S351" s="1"/>
      <c r="T351" s="1"/>
      <c r="U351" s="1"/>
      <c r="V351" s="1"/>
      <c r="W351" s="1"/>
      <c r="X351" s="1"/>
      <c r="Y351" s="1"/>
      <c r="Z351" s="1"/>
    </row>
    <row r="352" spans="1:26" ht="31.5" hidden="1">
      <c r="A352" s="623" t="s">
        <v>1229</v>
      </c>
      <c r="B352" s="437" t="s">
        <v>1230</v>
      </c>
      <c r="C352" s="441"/>
      <c r="D352" s="439"/>
      <c r="E352" s="440"/>
      <c r="F352" s="441"/>
      <c r="G352" s="441"/>
      <c r="H352" s="110"/>
      <c r="I352" s="110"/>
      <c r="J352" s="426"/>
      <c r="K352" s="426"/>
      <c r="L352" s="426"/>
      <c r="M352" s="1"/>
      <c r="N352" s="1"/>
      <c r="O352" s="1"/>
      <c r="P352" s="1"/>
      <c r="Q352" s="1"/>
      <c r="R352" s="1"/>
      <c r="S352" s="1"/>
      <c r="T352" s="1"/>
      <c r="U352" s="1"/>
      <c r="V352" s="1"/>
      <c r="W352" s="1"/>
      <c r="X352" s="1"/>
      <c r="Y352" s="1"/>
      <c r="Z352" s="1"/>
    </row>
    <row r="353" spans="1:26" ht="47.25" hidden="1">
      <c r="A353" s="623" t="s">
        <v>1232</v>
      </c>
      <c r="B353" s="437" t="s">
        <v>1233</v>
      </c>
      <c r="C353" s="441"/>
      <c r="D353" s="439"/>
      <c r="E353" s="440"/>
      <c r="F353" s="441"/>
      <c r="G353" s="441"/>
      <c r="H353" s="110"/>
      <c r="I353" s="110"/>
      <c r="J353" s="426"/>
      <c r="K353" s="426"/>
      <c r="L353" s="426"/>
      <c r="M353" s="1"/>
      <c r="N353" s="1"/>
      <c r="O353" s="1"/>
      <c r="P353" s="1"/>
      <c r="Q353" s="1"/>
      <c r="R353" s="1"/>
      <c r="S353" s="1"/>
      <c r="T353" s="1"/>
      <c r="U353" s="1"/>
      <c r="V353" s="1"/>
      <c r="W353" s="1"/>
      <c r="X353" s="1"/>
      <c r="Y353" s="1"/>
      <c r="Z353" s="1"/>
    </row>
    <row r="354" spans="1:26" ht="31.5" hidden="1">
      <c r="A354" s="623" t="s">
        <v>1234</v>
      </c>
      <c r="B354" s="437" t="s">
        <v>1235</v>
      </c>
      <c r="C354" s="441"/>
      <c r="D354" s="439"/>
      <c r="E354" s="440"/>
      <c r="F354" s="441"/>
      <c r="G354" s="441"/>
      <c r="H354" s="110"/>
      <c r="I354" s="110"/>
      <c r="J354" s="426"/>
      <c r="K354" s="426"/>
      <c r="L354" s="426"/>
      <c r="M354" s="1"/>
      <c r="N354" s="1"/>
      <c r="O354" s="1"/>
      <c r="P354" s="1"/>
      <c r="Q354" s="1"/>
      <c r="R354" s="1"/>
      <c r="S354" s="1"/>
      <c r="T354" s="1"/>
      <c r="U354" s="1"/>
      <c r="V354" s="1"/>
      <c r="W354" s="1"/>
      <c r="X354" s="1"/>
      <c r="Y354" s="1"/>
      <c r="Z354" s="1"/>
    </row>
    <row r="355" spans="1:26" ht="31.5" hidden="1">
      <c r="A355" s="623" t="s">
        <v>1236</v>
      </c>
      <c r="B355" s="437" t="s">
        <v>1237</v>
      </c>
      <c r="C355" s="441"/>
      <c r="D355" s="439"/>
      <c r="E355" s="440"/>
      <c r="F355" s="441"/>
      <c r="G355" s="441"/>
      <c r="H355" s="110"/>
      <c r="I355" s="110"/>
      <c r="J355" s="426"/>
      <c r="K355" s="426"/>
      <c r="L355" s="426"/>
      <c r="M355" s="1"/>
      <c r="N355" s="1"/>
      <c r="O355" s="1"/>
      <c r="P355" s="1"/>
      <c r="Q355" s="1"/>
      <c r="R355" s="1"/>
      <c r="S355" s="1"/>
      <c r="T355" s="1"/>
      <c r="U355" s="1"/>
      <c r="V355" s="1"/>
      <c r="W355" s="1"/>
      <c r="X355" s="1"/>
      <c r="Y355" s="1"/>
      <c r="Z355" s="1"/>
    </row>
    <row r="356" spans="1:26" ht="47.25" hidden="1">
      <c r="A356" s="623" t="s">
        <v>1238</v>
      </c>
      <c r="B356" s="437" t="s">
        <v>1239</v>
      </c>
      <c r="C356" s="441"/>
      <c r="D356" s="439"/>
      <c r="E356" s="440"/>
      <c r="F356" s="441"/>
      <c r="G356" s="441"/>
      <c r="H356" s="110"/>
      <c r="I356" s="110"/>
      <c r="J356" s="426"/>
      <c r="K356" s="426"/>
      <c r="L356" s="426"/>
      <c r="M356" s="1"/>
      <c r="N356" s="1"/>
      <c r="O356" s="1"/>
      <c r="P356" s="1"/>
      <c r="Q356" s="1"/>
      <c r="R356" s="1"/>
      <c r="S356" s="1"/>
      <c r="T356" s="1"/>
      <c r="U356" s="1"/>
      <c r="V356" s="1"/>
      <c r="W356" s="1"/>
      <c r="X356" s="1"/>
      <c r="Y356" s="1"/>
      <c r="Z356" s="1"/>
    </row>
    <row r="357" spans="1:26" ht="39.75" hidden="1" customHeight="1">
      <c r="A357" s="585" t="s">
        <v>1242</v>
      </c>
      <c r="B357" s="1048" t="s">
        <v>1243</v>
      </c>
      <c r="C357" s="1049"/>
      <c r="D357" s="1049"/>
      <c r="E357" s="1049"/>
      <c r="F357" s="1049"/>
      <c r="G357" s="1049"/>
      <c r="H357" s="110"/>
      <c r="I357" s="110"/>
      <c r="J357" s="426"/>
      <c r="K357" s="426"/>
      <c r="L357" s="426"/>
      <c r="M357" s="1"/>
      <c r="N357" s="1"/>
      <c r="O357" s="1"/>
      <c r="P357" s="1"/>
      <c r="Q357" s="1"/>
      <c r="R357" s="1"/>
      <c r="S357" s="1"/>
      <c r="T357" s="1"/>
      <c r="U357" s="1"/>
      <c r="V357" s="1"/>
      <c r="W357" s="1"/>
      <c r="X357" s="1"/>
      <c r="Y357" s="1"/>
      <c r="Z357" s="1"/>
    </row>
    <row r="358" spans="1:26" ht="31.5" hidden="1">
      <c r="A358" s="623" t="s">
        <v>1248</v>
      </c>
      <c r="B358" s="484" t="s">
        <v>1249</v>
      </c>
      <c r="C358" s="441"/>
      <c r="D358" s="439"/>
      <c r="E358" s="440"/>
      <c r="F358" s="441"/>
      <c r="G358" s="441"/>
      <c r="H358" s="110"/>
      <c r="I358" s="110"/>
      <c r="J358" s="426"/>
      <c r="K358" s="426"/>
      <c r="L358" s="426"/>
      <c r="M358" s="1"/>
      <c r="N358" s="1"/>
      <c r="O358" s="1"/>
      <c r="P358" s="1"/>
      <c r="Q358" s="1"/>
      <c r="R358" s="1"/>
      <c r="S358" s="1"/>
      <c r="T358" s="1"/>
      <c r="U358" s="1"/>
      <c r="V358" s="1"/>
      <c r="W358" s="1"/>
      <c r="X358" s="1"/>
      <c r="Y358" s="1"/>
      <c r="Z358" s="1"/>
    </row>
    <row r="359" spans="1:26" ht="60" hidden="1">
      <c r="A359" s="623" t="s">
        <v>1291</v>
      </c>
      <c r="B359" s="489" t="s">
        <v>1292</v>
      </c>
      <c r="C359" s="441"/>
      <c r="D359" s="439"/>
      <c r="E359" s="440"/>
      <c r="F359" s="441"/>
      <c r="G359" s="441"/>
      <c r="H359" s="110"/>
      <c r="I359" s="110"/>
      <c r="J359" s="426"/>
      <c r="K359" s="426"/>
      <c r="L359" s="426"/>
      <c r="M359" s="1"/>
      <c r="N359" s="1"/>
      <c r="O359" s="1"/>
      <c r="P359" s="1"/>
      <c r="Q359" s="1"/>
      <c r="R359" s="1"/>
      <c r="S359" s="1"/>
      <c r="T359" s="1"/>
      <c r="U359" s="1"/>
      <c r="V359" s="1"/>
      <c r="W359" s="1"/>
      <c r="X359" s="1"/>
      <c r="Y359" s="1"/>
      <c r="Z359" s="1"/>
    </row>
    <row r="360" spans="1:26" ht="31.5" hidden="1">
      <c r="A360" s="623" t="s">
        <v>1294</v>
      </c>
      <c r="B360" s="484" t="s">
        <v>1295</v>
      </c>
      <c r="C360" s="441"/>
      <c r="D360" s="439"/>
      <c r="E360" s="440"/>
      <c r="F360" s="441"/>
      <c r="G360" s="441"/>
      <c r="H360" s="110"/>
      <c r="I360" s="110"/>
      <c r="J360" s="426"/>
      <c r="K360" s="426"/>
      <c r="L360" s="426"/>
      <c r="M360" s="1"/>
      <c r="N360" s="1"/>
      <c r="O360" s="1"/>
      <c r="P360" s="1"/>
      <c r="Q360" s="1"/>
      <c r="R360" s="1"/>
      <c r="S360" s="1"/>
      <c r="T360" s="1"/>
      <c r="U360" s="1"/>
      <c r="V360" s="1"/>
      <c r="W360" s="1"/>
      <c r="X360" s="1"/>
      <c r="Y360" s="1"/>
      <c r="Z360" s="1"/>
    </row>
    <row r="361" spans="1:26" ht="47.25" hidden="1">
      <c r="A361" s="623" t="s">
        <v>1296</v>
      </c>
      <c r="B361" s="484" t="s">
        <v>1297</v>
      </c>
      <c r="C361" s="441"/>
      <c r="D361" s="439"/>
      <c r="E361" s="440"/>
      <c r="F361" s="441"/>
      <c r="G361" s="441"/>
      <c r="H361" s="110"/>
      <c r="I361" s="110"/>
      <c r="J361" s="426"/>
      <c r="K361" s="426"/>
      <c r="L361" s="426"/>
      <c r="M361" s="1"/>
      <c r="N361" s="1"/>
      <c r="O361" s="1"/>
      <c r="P361" s="1"/>
      <c r="Q361" s="1"/>
      <c r="R361" s="1"/>
      <c r="S361" s="1"/>
      <c r="T361" s="1"/>
      <c r="U361" s="1"/>
      <c r="V361" s="1"/>
      <c r="W361" s="1"/>
      <c r="X361" s="1"/>
      <c r="Y361" s="1"/>
      <c r="Z361" s="1"/>
    </row>
    <row r="362" spans="1:26" ht="47.25" hidden="1">
      <c r="A362" s="623" t="s">
        <v>1298</v>
      </c>
      <c r="B362" s="484" t="s">
        <v>1299</v>
      </c>
      <c r="C362" s="441"/>
      <c r="D362" s="439"/>
      <c r="E362" s="440"/>
      <c r="F362" s="441"/>
      <c r="G362" s="441"/>
      <c r="H362" s="110"/>
      <c r="I362" s="110"/>
      <c r="J362" s="426"/>
      <c r="K362" s="426"/>
      <c r="L362" s="426"/>
      <c r="M362" s="1"/>
      <c r="N362" s="1"/>
      <c r="O362" s="1"/>
      <c r="P362" s="1"/>
      <c r="Q362" s="1"/>
      <c r="R362" s="1"/>
      <c r="S362" s="1"/>
      <c r="T362" s="1"/>
      <c r="U362" s="1"/>
      <c r="V362" s="1"/>
      <c r="W362" s="1"/>
      <c r="X362" s="1"/>
      <c r="Y362" s="1"/>
      <c r="Z362" s="1"/>
    </row>
    <row r="363" spans="1:26" ht="47.25" hidden="1">
      <c r="A363" s="623" t="s">
        <v>1301</v>
      </c>
      <c r="B363" s="484" t="s">
        <v>1302</v>
      </c>
      <c r="C363" s="441"/>
      <c r="D363" s="439"/>
      <c r="E363" s="440"/>
      <c r="F363" s="441"/>
      <c r="G363" s="441"/>
      <c r="H363" s="110"/>
      <c r="I363" s="110"/>
      <c r="J363" s="426"/>
      <c r="K363" s="426"/>
      <c r="L363" s="426"/>
      <c r="M363" s="1"/>
      <c r="N363" s="1"/>
      <c r="O363" s="1"/>
      <c r="P363" s="1"/>
      <c r="Q363" s="1"/>
      <c r="R363" s="1"/>
      <c r="S363" s="1"/>
      <c r="T363" s="1"/>
      <c r="U363" s="1"/>
      <c r="V363" s="1"/>
      <c r="W363" s="1"/>
      <c r="X363" s="1"/>
      <c r="Y363" s="1"/>
      <c r="Z363" s="1"/>
    </row>
    <row r="364" spans="1:26" ht="31.5" hidden="1">
      <c r="A364" s="623" t="s">
        <v>1303</v>
      </c>
      <c r="B364" s="484" t="s">
        <v>1304</v>
      </c>
      <c r="C364" s="441"/>
      <c r="D364" s="439"/>
      <c r="E364" s="440"/>
      <c r="F364" s="441"/>
      <c r="G364" s="441"/>
      <c r="H364" s="110"/>
      <c r="I364" s="110"/>
      <c r="J364" s="426"/>
      <c r="K364" s="426"/>
      <c r="L364" s="426"/>
      <c r="M364" s="1"/>
      <c r="N364" s="1"/>
      <c r="O364" s="1"/>
      <c r="P364" s="1"/>
      <c r="Q364" s="1"/>
      <c r="R364" s="1"/>
      <c r="S364" s="1"/>
      <c r="T364" s="1"/>
      <c r="U364" s="1"/>
      <c r="V364" s="1"/>
      <c r="W364" s="1"/>
      <c r="X364" s="1"/>
      <c r="Y364" s="1"/>
      <c r="Z364" s="1"/>
    </row>
    <row r="365" spans="1:26" ht="39.75" hidden="1" customHeight="1">
      <c r="A365" s="585" t="s">
        <v>1305</v>
      </c>
      <c r="B365" s="1210" t="s">
        <v>1306</v>
      </c>
      <c r="C365" s="1049"/>
      <c r="D365" s="1049"/>
      <c r="E365" s="1049"/>
      <c r="F365" s="1049"/>
      <c r="G365" s="1049"/>
      <c r="H365" s="110"/>
      <c r="I365" s="110"/>
      <c r="J365" s="426"/>
      <c r="K365" s="426"/>
      <c r="L365" s="426"/>
      <c r="M365" s="1"/>
      <c r="N365" s="1"/>
      <c r="O365" s="1"/>
      <c r="P365" s="1"/>
      <c r="Q365" s="1"/>
      <c r="R365" s="1"/>
      <c r="S365" s="1"/>
      <c r="T365" s="1"/>
      <c r="U365" s="1"/>
      <c r="V365" s="1"/>
      <c r="W365" s="1"/>
      <c r="X365" s="1"/>
      <c r="Y365" s="1"/>
      <c r="Z365" s="1"/>
    </row>
    <row r="366" spans="1:26" ht="31.5" hidden="1">
      <c r="A366" s="623" t="s">
        <v>1310</v>
      </c>
      <c r="B366" s="437" t="s">
        <v>1311</v>
      </c>
      <c r="C366" s="441"/>
      <c r="D366" s="439"/>
      <c r="E366" s="440"/>
      <c r="F366" s="441"/>
      <c r="G366" s="441"/>
      <c r="H366" s="110"/>
      <c r="I366" s="110"/>
      <c r="J366" s="426"/>
      <c r="K366" s="426"/>
      <c r="L366" s="426"/>
      <c r="M366" s="1"/>
      <c r="N366" s="1"/>
      <c r="O366" s="1"/>
      <c r="P366" s="1"/>
      <c r="Q366" s="1"/>
      <c r="R366" s="1"/>
      <c r="S366" s="1"/>
      <c r="T366" s="1"/>
      <c r="U366" s="1"/>
      <c r="V366" s="1"/>
      <c r="W366" s="1"/>
      <c r="X366" s="1"/>
      <c r="Y366" s="1"/>
      <c r="Z366" s="1"/>
    </row>
    <row r="367" spans="1:26" ht="31.5" hidden="1">
      <c r="A367" s="623" t="s">
        <v>1313</v>
      </c>
      <c r="B367" s="437" t="s">
        <v>1314</v>
      </c>
      <c r="C367" s="441"/>
      <c r="D367" s="439"/>
      <c r="E367" s="440"/>
      <c r="F367" s="441"/>
      <c r="G367" s="441"/>
      <c r="H367" s="110"/>
      <c r="I367" s="110"/>
      <c r="J367" s="426"/>
      <c r="K367" s="426"/>
      <c r="L367" s="426"/>
      <c r="M367" s="1"/>
      <c r="N367" s="1"/>
      <c r="O367" s="1"/>
      <c r="P367" s="1"/>
      <c r="Q367" s="1"/>
      <c r="R367" s="1"/>
      <c r="S367" s="1"/>
      <c r="T367" s="1"/>
      <c r="U367" s="1"/>
      <c r="V367" s="1"/>
      <c r="W367" s="1"/>
      <c r="X367" s="1"/>
      <c r="Y367" s="1"/>
      <c r="Z367" s="1"/>
    </row>
    <row r="368" spans="1:26" ht="31.5" hidden="1">
      <c r="A368" s="623" t="s">
        <v>1315</v>
      </c>
      <c r="B368" s="437" t="s">
        <v>1316</v>
      </c>
      <c r="C368" s="441"/>
      <c r="D368" s="439"/>
      <c r="E368" s="440"/>
      <c r="F368" s="441"/>
      <c r="G368" s="441"/>
      <c r="H368" s="110"/>
      <c r="I368" s="110"/>
      <c r="J368" s="426"/>
      <c r="K368" s="426"/>
      <c r="L368" s="426"/>
      <c r="M368" s="1"/>
      <c r="N368" s="1"/>
      <c r="O368" s="1"/>
      <c r="P368" s="1"/>
      <c r="Q368" s="1"/>
      <c r="R368" s="1"/>
      <c r="S368" s="1"/>
      <c r="T368" s="1"/>
      <c r="U368" s="1"/>
      <c r="V368" s="1"/>
      <c r="W368" s="1"/>
      <c r="X368" s="1"/>
      <c r="Y368" s="1"/>
      <c r="Z368" s="1"/>
    </row>
    <row r="369" spans="1:26" ht="31.5" hidden="1">
      <c r="A369" s="623" t="s">
        <v>1317</v>
      </c>
      <c r="B369" s="437" t="s">
        <v>1318</v>
      </c>
      <c r="C369" s="441"/>
      <c r="D369" s="439"/>
      <c r="E369" s="440"/>
      <c r="F369" s="441"/>
      <c r="G369" s="441"/>
      <c r="H369" s="110"/>
      <c r="I369" s="110"/>
      <c r="J369" s="426"/>
      <c r="K369" s="426"/>
      <c r="L369" s="426"/>
      <c r="M369" s="1"/>
      <c r="N369" s="1"/>
      <c r="O369" s="1"/>
      <c r="P369" s="1"/>
      <c r="Q369" s="1"/>
      <c r="R369" s="1"/>
      <c r="S369" s="1"/>
      <c r="T369" s="1"/>
      <c r="U369" s="1"/>
      <c r="V369" s="1"/>
      <c r="W369" s="1"/>
      <c r="X369" s="1"/>
      <c r="Y369" s="1"/>
      <c r="Z369" s="1"/>
    </row>
    <row r="370" spans="1:26" ht="31.5" hidden="1">
      <c r="A370" s="623" t="s">
        <v>1319</v>
      </c>
      <c r="B370" s="437" t="s">
        <v>1320</v>
      </c>
      <c r="C370" s="441"/>
      <c r="D370" s="439"/>
      <c r="E370" s="440"/>
      <c r="F370" s="441"/>
      <c r="G370" s="441"/>
      <c r="H370" s="110"/>
      <c r="I370" s="110"/>
      <c r="J370" s="426"/>
      <c r="K370" s="426"/>
      <c r="L370" s="426"/>
      <c r="M370" s="1"/>
      <c r="N370" s="1"/>
      <c r="O370" s="1"/>
      <c r="P370" s="1"/>
      <c r="Q370" s="1"/>
      <c r="R370" s="1"/>
      <c r="S370" s="1"/>
      <c r="T370" s="1"/>
      <c r="U370" s="1"/>
      <c r="V370" s="1"/>
      <c r="W370" s="1"/>
      <c r="X370" s="1"/>
      <c r="Y370" s="1"/>
      <c r="Z370" s="1"/>
    </row>
    <row r="371" spans="1:26" ht="31.5" hidden="1">
      <c r="A371" s="623" t="s">
        <v>1321</v>
      </c>
      <c r="B371" s="437" t="s">
        <v>1322</v>
      </c>
      <c r="C371" s="441"/>
      <c r="D371" s="439"/>
      <c r="E371" s="440"/>
      <c r="F371" s="441"/>
      <c r="G371" s="441"/>
      <c r="H371" s="110"/>
      <c r="I371" s="110"/>
      <c r="J371" s="426"/>
      <c r="K371" s="426"/>
      <c r="L371" s="426"/>
      <c r="M371" s="1"/>
      <c r="N371" s="1"/>
      <c r="O371" s="1"/>
      <c r="P371" s="1"/>
      <c r="Q371" s="1"/>
      <c r="R371" s="1"/>
      <c r="S371" s="1"/>
      <c r="T371" s="1"/>
      <c r="U371" s="1"/>
      <c r="V371" s="1"/>
      <c r="W371" s="1"/>
      <c r="X371" s="1"/>
      <c r="Y371" s="1"/>
      <c r="Z371" s="1"/>
    </row>
    <row r="372" spans="1:26" ht="39.75" hidden="1" customHeight="1">
      <c r="A372" s="585" t="s">
        <v>1324</v>
      </c>
      <c r="B372" s="1210" t="s">
        <v>1326</v>
      </c>
      <c r="C372" s="1049"/>
      <c r="D372" s="1049"/>
      <c r="E372" s="1049"/>
      <c r="F372" s="1049"/>
      <c r="G372" s="1049"/>
      <c r="H372" s="110"/>
      <c r="I372" s="110"/>
      <c r="J372" s="426"/>
      <c r="K372" s="426"/>
      <c r="L372" s="426"/>
      <c r="M372" s="1"/>
      <c r="N372" s="1"/>
      <c r="O372" s="1"/>
      <c r="P372" s="1"/>
      <c r="Q372" s="1"/>
      <c r="R372" s="1"/>
      <c r="S372" s="1"/>
      <c r="T372" s="1"/>
      <c r="U372" s="1"/>
      <c r="V372" s="1"/>
      <c r="W372" s="1"/>
      <c r="X372" s="1"/>
      <c r="Y372" s="1"/>
      <c r="Z372" s="1"/>
    </row>
    <row r="373" spans="1:26" ht="31.5" hidden="1">
      <c r="A373" s="623" t="s">
        <v>1338</v>
      </c>
      <c r="B373" s="437" t="s">
        <v>1340</v>
      </c>
      <c r="C373" s="441"/>
      <c r="D373" s="439"/>
      <c r="E373" s="440"/>
      <c r="F373" s="441"/>
      <c r="G373" s="441"/>
      <c r="H373" s="110"/>
      <c r="I373" s="110"/>
      <c r="J373" s="426"/>
      <c r="K373" s="426"/>
      <c r="L373" s="426"/>
      <c r="M373" s="1"/>
      <c r="N373" s="1"/>
      <c r="O373" s="1"/>
      <c r="P373" s="1"/>
      <c r="Q373" s="1"/>
      <c r="R373" s="1"/>
      <c r="S373" s="1"/>
      <c r="T373" s="1"/>
      <c r="U373" s="1"/>
      <c r="V373" s="1"/>
      <c r="W373" s="1"/>
      <c r="X373" s="1"/>
      <c r="Y373" s="1"/>
      <c r="Z373" s="1"/>
    </row>
    <row r="374" spans="1:26" ht="31.5" hidden="1">
      <c r="A374" s="623" t="s">
        <v>1357</v>
      </c>
      <c r="B374" s="437" t="s">
        <v>1358</v>
      </c>
      <c r="C374" s="441"/>
      <c r="D374" s="439"/>
      <c r="E374" s="440"/>
      <c r="F374" s="441"/>
      <c r="G374" s="441"/>
      <c r="H374" s="110"/>
      <c r="I374" s="110"/>
      <c r="J374" s="426"/>
      <c r="K374" s="426"/>
      <c r="L374" s="426"/>
      <c r="M374" s="1"/>
      <c r="N374" s="1"/>
      <c r="O374" s="1"/>
      <c r="P374" s="1"/>
      <c r="Q374" s="1"/>
      <c r="R374" s="1"/>
      <c r="S374" s="1"/>
      <c r="T374" s="1"/>
      <c r="U374" s="1"/>
      <c r="V374" s="1"/>
      <c r="W374" s="1"/>
      <c r="X374" s="1"/>
      <c r="Y374" s="1"/>
      <c r="Z374" s="1"/>
    </row>
    <row r="375" spans="1:26" ht="31.5" hidden="1">
      <c r="A375" s="623" t="s">
        <v>1367</v>
      </c>
      <c r="B375" s="437" t="s">
        <v>1368</v>
      </c>
      <c r="C375" s="441"/>
      <c r="D375" s="439"/>
      <c r="E375" s="440"/>
      <c r="F375" s="441"/>
      <c r="G375" s="441"/>
      <c r="H375" s="110"/>
      <c r="I375" s="110"/>
      <c r="J375" s="426"/>
      <c r="K375" s="426"/>
      <c r="L375" s="426"/>
      <c r="M375" s="1"/>
      <c r="N375" s="1"/>
      <c r="O375" s="1"/>
      <c r="P375" s="1"/>
      <c r="Q375" s="1"/>
      <c r="R375" s="1"/>
      <c r="S375" s="1"/>
      <c r="T375" s="1"/>
      <c r="U375" s="1"/>
      <c r="V375" s="1"/>
      <c r="W375" s="1"/>
      <c r="X375" s="1"/>
      <c r="Y375" s="1"/>
      <c r="Z375" s="1"/>
    </row>
    <row r="376" spans="1:26" ht="31.5" hidden="1">
      <c r="A376" s="623" t="s">
        <v>1382</v>
      </c>
      <c r="B376" s="437" t="s">
        <v>1383</v>
      </c>
      <c r="C376" s="441"/>
      <c r="D376" s="439"/>
      <c r="E376" s="440"/>
      <c r="F376" s="441"/>
      <c r="G376" s="441"/>
      <c r="H376" s="110"/>
      <c r="I376" s="110"/>
      <c r="J376" s="426"/>
      <c r="K376" s="426"/>
      <c r="L376" s="426"/>
      <c r="M376" s="1"/>
      <c r="N376" s="1"/>
      <c r="O376" s="1"/>
      <c r="P376" s="1"/>
      <c r="Q376" s="1"/>
      <c r="R376" s="1"/>
      <c r="S376" s="1"/>
      <c r="T376" s="1"/>
      <c r="U376" s="1"/>
      <c r="V376" s="1"/>
      <c r="W376" s="1"/>
      <c r="X376" s="1"/>
      <c r="Y376" s="1"/>
      <c r="Z376" s="1"/>
    </row>
    <row r="377" spans="1:26" ht="39.75" hidden="1" customHeight="1">
      <c r="A377" s="623" t="s">
        <v>1398</v>
      </c>
      <c r="B377" s="1210" t="s">
        <v>1399</v>
      </c>
      <c r="C377" s="1049"/>
      <c r="D377" s="1049"/>
      <c r="E377" s="1049"/>
      <c r="F377" s="1049"/>
      <c r="G377" s="1049"/>
      <c r="H377" s="110"/>
      <c r="I377" s="110"/>
      <c r="J377" s="426"/>
      <c r="K377" s="426"/>
      <c r="L377" s="426"/>
      <c r="M377" s="1"/>
      <c r="N377" s="1"/>
      <c r="O377" s="1"/>
      <c r="P377" s="1"/>
      <c r="Q377" s="1"/>
      <c r="R377" s="1"/>
      <c r="S377" s="1"/>
      <c r="T377" s="1"/>
      <c r="U377" s="1"/>
      <c r="V377" s="1"/>
      <c r="W377" s="1"/>
      <c r="X377" s="1"/>
      <c r="Y377" s="1"/>
      <c r="Z377" s="1"/>
    </row>
    <row r="378" spans="1:26" ht="47.25" hidden="1">
      <c r="A378" s="623" t="s">
        <v>1403</v>
      </c>
      <c r="B378" s="437" t="s">
        <v>1405</v>
      </c>
      <c r="C378" s="441"/>
      <c r="D378" s="439"/>
      <c r="E378" s="440"/>
      <c r="F378" s="441"/>
      <c r="G378" s="441"/>
      <c r="H378" s="110"/>
      <c r="I378" s="110"/>
      <c r="J378" s="426"/>
      <c r="K378" s="426"/>
      <c r="L378" s="426"/>
      <c r="M378" s="1"/>
      <c r="N378" s="1"/>
      <c r="O378" s="1"/>
      <c r="P378" s="1"/>
      <c r="Q378" s="1"/>
      <c r="R378" s="1"/>
      <c r="S378" s="1"/>
      <c r="T378" s="1"/>
      <c r="U378" s="1"/>
      <c r="V378" s="1"/>
      <c r="W378" s="1"/>
      <c r="X378" s="1"/>
      <c r="Y378" s="1"/>
      <c r="Z378" s="1"/>
    </row>
    <row r="379" spans="1:26" ht="47.25" hidden="1">
      <c r="A379" s="623" t="s">
        <v>1412</v>
      </c>
      <c r="B379" s="437" t="s">
        <v>1414</v>
      </c>
      <c r="C379" s="441"/>
      <c r="D379" s="439"/>
      <c r="E379" s="440"/>
      <c r="F379" s="441"/>
      <c r="G379" s="441"/>
      <c r="H379" s="110"/>
      <c r="I379" s="110"/>
      <c r="J379" s="426"/>
      <c r="K379" s="426"/>
      <c r="L379" s="426"/>
      <c r="M379" s="1"/>
      <c r="N379" s="1"/>
      <c r="O379" s="1"/>
      <c r="P379" s="1"/>
      <c r="Q379" s="1"/>
      <c r="R379" s="1"/>
      <c r="S379" s="1"/>
      <c r="T379" s="1"/>
      <c r="U379" s="1"/>
      <c r="V379" s="1"/>
      <c r="W379" s="1"/>
      <c r="X379" s="1"/>
      <c r="Y379" s="1"/>
      <c r="Z379" s="1"/>
    </row>
    <row r="380" spans="1:26" ht="47.25" hidden="1">
      <c r="A380" s="623" t="s">
        <v>1419</v>
      </c>
      <c r="B380" s="437" t="s">
        <v>1420</v>
      </c>
      <c r="C380" s="441"/>
      <c r="D380" s="439"/>
      <c r="E380" s="440"/>
      <c r="F380" s="441"/>
      <c r="G380" s="441"/>
      <c r="H380" s="110"/>
      <c r="I380" s="110"/>
      <c r="J380" s="426"/>
      <c r="K380" s="426"/>
      <c r="L380" s="426"/>
      <c r="M380" s="1"/>
      <c r="N380" s="1"/>
      <c r="O380" s="1"/>
      <c r="P380" s="1"/>
      <c r="Q380" s="1"/>
      <c r="R380" s="1"/>
      <c r="S380" s="1"/>
      <c r="T380" s="1"/>
      <c r="U380" s="1"/>
      <c r="V380" s="1"/>
      <c r="W380" s="1"/>
      <c r="X380" s="1"/>
      <c r="Y380" s="1"/>
      <c r="Z380" s="1"/>
    </row>
    <row r="381" spans="1:26" ht="47.25" hidden="1">
      <c r="A381" s="623" t="s">
        <v>1431</v>
      </c>
      <c r="B381" s="437" t="s">
        <v>1432</v>
      </c>
      <c r="C381" s="441"/>
      <c r="D381" s="439"/>
      <c r="E381" s="440"/>
      <c r="F381" s="441"/>
      <c r="G381" s="441"/>
      <c r="H381" s="110"/>
      <c r="I381" s="110"/>
      <c r="J381" s="426"/>
      <c r="K381" s="426"/>
      <c r="L381" s="426"/>
      <c r="M381" s="1"/>
      <c r="N381" s="1"/>
      <c r="O381" s="1"/>
      <c r="P381" s="1"/>
      <c r="Q381" s="1"/>
      <c r="R381" s="1"/>
      <c r="S381" s="1"/>
      <c r="T381" s="1"/>
      <c r="U381" s="1"/>
      <c r="V381" s="1"/>
      <c r="W381" s="1"/>
      <c r="X381" s="1"/>
      <c r="Y381" s="1"/>
      <c r="Z381" s="1"/>
    </row>
    <row r="382" spans="1:26" ht="47.25" hidden="1">
      <c r="A382" s="623" t="s">
        <v>1451</v>
      </c>
      <c r="B382" s="437" t="s">
        <v>1453</v>
      </c>
      <c r="C382" s="441"/>
      <c r="D382" s="439"/>
      <c r="E382" s="440"/>
      <c r="F382" s="441"/>
      <c r="G382" s="441"/>
      <c r="H382" s="110"/>
      <c r="I382" s="110"/>
      <c r="J382" s="426"/>
      <c r="K382" s="426"/>
      <c r="L382" s="426"/>
      <c r="M382" s="1"/>
      <c r="N382" s="1"/>
      <c r="O382" s="1"/>
      <c r="P382" s="1"/>
      <c r="Q382" s="1"/>
      <c r="R382" s="1"/>
      <c r="S382" s="1"/>
      <c r="T382" s="1"/>
      <c r="U382" s="1"/>
      <c r="V382" s="1"/>
      <c r="W382" s="1"/>
      <c r="X382" s="1"/>
      <c r="Y382" s="1"/>
      <c r="Z382" s="1"/>
    </row>
    <row r="383" spans="1:26" ht="47.25" hidden="1">
      <c r="A383" s="623" t="s">
        <v>1454</v>
      </c>
      <c r="B383" s="437" t="s">
        <v>1456</v>
      </c>
      <c r="C383" s="441"/>
      <c r="D383" s="439"/>
      <c r="E383" s="440"/>
      <c r="F383" s="441"/>
      <c r="G383" s="441"/>
      <c r="H383" s="110"/>
      <c r="I383" s="110"/>
      <c r="J383" s="426"/>
      <c r="K383" s="426"/>
      <c r="L383" s="426"/>
      <c r="M383" s="1"/>
      <c r="N383" s="1"/>
      <c r="O383" s="1"/>
      <c r="P383" s="1"/>
      <c r="Q383" s="1"/>
      <c r="R383" s="1"/>
      <c r="S383" s="1"/>
      <c r="T383" s="1"/>
      <c r="U383" s="1"/>
      <c r="V383" s="1"/>
      <c r="W383" s="1"/>
      <c r="X383" s="1"/>
      <c r="Y383" s="1"/>
      <c r="Z383" s="1"/>
    </row>
    <row r="384" spans="1:26" ht="47.25" hidden="1">
      <c r="A384" s="623" t="s">
        <v>1459</v>
      </c>
      <c r="B384" s="437" t="s">
        <v>1460</v>
      </c>
      <c r="C384" s="441"/>
      <c r="D384" s="439"/>
      <c r="E384" s="440"/>
      <c r="F384" s="441"/>
      <c r="G384" s="441"/>
      <c r="H384" s="110"/>
      <c r="I384" s="110"/>
      <c r="J384" s="426"/>
      <c r="K384" s="426"/>
      <c r="L384" s="426"/>
      <c r="M384" s="1"/>
      <c r="N384" s="1"/>
      <c r="O384" s="1"/>
      <c r="P384" s="1"/>
      <c r="Q384" s="1"/>
      <c r="R384" s="1"/>
      <c r="S384" s="1"/>
      <c r="T384" s="1"/>
      <c r="U384" s="1"/>
      <c r="V384" s="1"/>
      <c r="W384" s="1"/>
      <c r="X384" s="1"/>
      <c r="Y384" s="1"/>
      <c r="Z384" s="1"/>
    </row>
    <row r="385" spans="1:26" ht="78.75" hidden="1">
      <c r="A385" s="623" t="s">
        <v>1463</v>
      </c>
      <c r="B385" s="437" t="s">
        <v>1464</v>
      </c>
      <c r="C385" s="441"/>
      <c r="D385" s="439"/>
      <c r="E385" s="440"/>
      <c r="F385" s="441"/>
      <c r="G385" s="441"/>
      <c r="H385" s="110"/>
      <c r="I385" s="110"/>
      <c r="J385" s="426"/>
      <c r="K385" s="426"/>
      <c r="L385" s="426"/>
      <c r="M385" s="1"/>
      <c r="N385" s="1"/>
      <c r="O385" s="1"/>
      <c r="P385" s="1"/>
      <c r="Q385" s="1"/>
      <c r="R385" s="1"/>
      <c r="S385" s="1"/>
      <c r="T385" s="1"/>
      <c r="U385" s="1"/>
      <c r="V385" s="1"/>
      <c r="W385" s="1"/>
      <c r="X385" s="1"/>
      <c r="Y385" s="1"/>
      <c r="Z385" s="1"/>
    </row>
    <row r="386" spans="1:26" ht="31.5" hidden="1">
      <c r="A386" s="623" t="s">
        <v>1465</v>
      </c>
      <c r="B386" s="437" t="s">
        <v>1466</v>
      </c>
      <c r="C386" s="441"/>
      <c r="D386" s="439"/>
      <c r="E386" s="440"/>
      <c r="F386" s="441"/>
      <c r="G386" s="441"/>
      <c r="H386" s="110"/>
      <c r="I386" s="110"/>
      <c r="J386" s="426"/>
      <c r="K386" s="426"/>
      <c r="L386" s="426"/>
      <c r="M386" s="1"/>
      <c r="N386" s="1"/>
      <c r="O386" s="1"/>
      <c r="P386" s="1"/>
      <c r="Q386" s="1"/>
      <c r="R386" s="1"/>
      <c r="S386" s="1"/>
      <c r="T386" s="1"/>
      <c r="U386" s="1"/>
      <c r="V386" s="1"/>
      <c r="W386" s="1"/>
      <c r="X386" s="1"/>
      <c r="Y386" s="1"/>
      <c r="Z386" s="1"/>
    </row>
    <row r="387" spans="1:26" ht="47.25" hidden="1">
      <c r="A387" s="623" t="s">
        <v>1467</v>
      </c>
      <c r="B387" s="437" t="s">
        <v>1468</v>
      </c>
      <c r="C387" s="441"/>
      <c r="D387" s="439"/>
      <c r="E387" s="440"/>
      <c r="F387" s="441"/>
      <c r="G387" s="441"/>
      <c r="H387" s="110"/>
      <c r="I387" s="110"/>
      <c r="J387" s="426"/>
      <c r="K387" s="426"/>
      <c r="L387" s="426"/>
      <c r="M387" s="1"/>
      <c r="N387" s="1"/>
      <c r="O387" s="1"/>
      <c r="P387" s="1"/>
      <c r="Q387" s="1"/>
      <c r="R387" s="1"/>
      <c r="S387" s="1"/>
      <c r="T387" s="1"/>
      <c r="U387" s="1"/>
      <c r="V387" s="1"/>
      <c r="W387" s="1"/>
      <c r="X387" s="1"/>
      <c r="Y387" s="1"/>
      <c r="Z387" s="1"/>
    </row>
    <row r="388" spans="1:26" ht="21">
      <c r="A388" s="629"/>
      <c r="B388" s="1308" t="s">
        <v>1471</v>
      </c>
      <c r="C388" s="1049"/>
      <c r="D388" s="1049"/>
      <c r="E388" s="1049"/>
      <c r="F388" s="1049"/>
      <c r="G388" s="1049"/>
      <c r="H388" s="110">
        <f>H389+H397+H406+H410+H414+H425</f>
        <v>0</v>
      </c>
      <c r="I388" s="110">
        <f>I389+I397+I406+I410+I414+I425</f>
        <v>56</v>
      </c>
      <c r="J388" s="426"/>
      <c r="K388" s="426"/>
      <c r="L388" s="426"/>
      <c r="M388" s="1"/>
      <c r="N388" s="1"/>
      <c r="O388" s="1"/>
      <c r="P388" s="1"/>
      <c r="Q388" s="1"/>
      <c r="R388" s="1"/>
      <c r="S388" s="1"/>
      <c r="T388" s="1"/>
      <c r="U388" s="1"/>
      <c r="V388" s="1"/>
      <c r="W388" s="1"/>
      <c r="X388" s="1"/>
      <c r="Y388" s="1"/>
      <c r="Z388" s="1"/>
    </row>
    <row r="389" spans="1:26" ht="39.75" customHeight="1">
      <c r="A389" s="666" t="s">
        <v>1474</v>
      </c>
      <c r="B389" s="1210" t="s">
        <v>1475</v>
      </c>
      <c r="C389" s="1049"/>
      <c r="D389" s="1049"/>
      <c r="E389" s="1049"/>
      <c r="F389" s="1049"/>
      <c r="G389" s="1049"/>
      <c r="H389" s="110">
        <f>SUM(D393:D395)</f>
        <v>0</v>
      </c>
      <c r="I389" s="110">
        <f>COUNT(D393:D395)*2</f>
        <v>6</v>
      </c>
      <c r="J389" s="426"/>
      <c r="K389" s="426"/>
      <c r="L389" s="426"/>
      <c r="M389" s="1"/>
      <c r="N389" s="1"/>
      <c r="O389" s="1"/>
      <c r="P389" s="1"/>
      <c r="Q389" s="1"/>
      <c r="R389" s="1"/>
      <c r="S389" s="1"/>
      <c r="T389" s="1"/>
      <c r="U389" s="1"/>
      <c r="V389" s="1"/>
      <c r="W389" s="1"/>
      <c r="X389" s="1"/>
      <c r="Y389" s="1"/>
      <c r="Z389" s="1"/>
    </row>
    <row r="390" spans="1:26" ht="31.5" hidden="1">
      <c r="A390" s="630" t="s">
        <v>1476</v>
      </c>
      <c r="B390" s="437" t="s">
        <v>1478</v>
      </c>
      <c r="C390" s="565"/>
      <c r="D390" s="443"/>
      <c r="E390" s="454"/>
      <c r="F390" s="565"/>
      <c r="G390" s="565"/>
      <c r="H390" s="110"/>
      <c r="I390" s="110"/>
      <c r="J390" s="426"/>
      <c r="K390" s="426"/>
      <c r="L390" s="426"/>
      <c r="M390" s="1"/>
      <c r="N390" s="1"/>
      <c r="O390" s="1"/>
      <c r="P390" s="1"/>
      <c r="Q390" s="1"/>
      <c r="R390" s="1"/>
      <c r="S390" s="1"/>
      <c r="T390" s="1"/>
      <c r="U390" s="1"/>
      <c r="V390" s="1"/>
      <c r="W390" s="1"/>
      <c r="X390" s="1"/>
      <c r="Y390" s="1"/>
      <c r="Z390" s="1"/>
    </row>
    <row r="391" spans="1:26" ht="47.25" hidden="1">
      <c r="A391" s="630" t="s">
        <v>1479</v>
      </c>
      <c r="B391" s="437" t="s">
        <v>1480</v>
      </c>
      <c r="C391" s="565"/>
      <c r="D391" s="443"/>
      <c r="E391" s="454"/>
      <c r="F391" s="565"/>
      <c r="G391" s="565"/>
      <c r="H391" s="110"/>
      <c r="I391" s="110"/>
      <c r="J391" s="426"/>
      <c r="K391" s="426"/>
      <c r="L391" s="426"/>
      <c r="M391" s="1"/>
      <c r="N391" s="1"/>
      <c r="O391" s="1"/>
      <c r="P391" s="1"/>
      <c r="Q391" s="1"/>
      <c r="R391" s="1"/>
      <c r="S391" s="1"/>
      <c r="T391" s="1"/>
      <c r="U391" s="1"/>
      <c r="V391" s="1"/>
      <c r="W391" s="1"/>
      <c r="X391" s="1"/>
      <c r="Y391" s="1"/>
      <c r="Z391" s="1"/>
    </row>
    <row r="392" spans="1:26" ht="31.5" hidden="1">
      <c r="A392" s="630" t="s">
        <v>1481</v>
      </c>
      <c r="B392" s="437" t="s">
        <v>1482</v>
      </c>
      <c r="C392" s="565"/>
      <c r="D392" s="443"/>
      <c r="E392" s="454"/>
      <c r="F392" s="565"/>
      <c r="G392" s="565"/>
      <c r="H392" s="110"/>
      <c r="I392" s="110"/>
      <c r="J392" s="426"/>
      <c r="K392" s="426"/>
      <c r="L392" s="426"/>
      <c r="M392" s="1"/>
      <c r="N392" s="1"/>
      <c r="O392" s="1"/>
      <c r="P392" s="1"/>
      <c r="Q392" s="1"/>
      <c r="R392" s="1"/>
      <c r="S392" s="1"/>
      <c r="T392" s="1"/>
      <c r="U392" s="1"/>
      <c r="V392" s="1"/>
      <c r="W392" s="1"/>
      <c r="X392" s="1"/>
      <c r="Y392" s="1"/>
      <c r="Z392" s="1"/>
    </row>
    <row r="393" spans="1:26" ht="31.5">
      <c r="A393" s="592" t="s">
        <v>1484</v>
      </c>
      <c r="B393" s="437" t="s">
        <v>1487</v>
      </c>
      <c r="C393" s="489" t="s">
        <v>1488</v>
      </c>
      <c r="D393" s="488">
        <v>0</v>
      </c>
      <c r="E393" s="454" t="s">
        <v>137</v>
      </c>
      <c r="F393" s="454" t="s">
        <v>2533</v>
      </c>
      <c r="G393" s="565"/>
      <c r="H393" s="110"/>
      <c r="I393" s="110"/>
      <c r="J393" s="426"/>
      <c r="K393" s="426"/>
      <c r="L393" s="426"/>
      <c r="M393" s="1"/>
      <c r="N393" s="1"/>
      <c r="O393" s="1"/>
      <c r="P393" s="1"/>
      <c r="Q393" s="1"/>
      <c r="R393" s="1"/>
      <c r="S393" s="1"/>
      <c r="T393" s="1"/>
      <c r="U393" s="1"/>
      <c r="V393" s="1"/>
      <c r="W393" s="1"/>
      <c r="X393" s="1"/>
      <c r="Y393" s="1"/>
      <c r="Z393" s="1"/>
    </row>
    <row r="394" spans="1:26" ht="30">
      <c r="A394" s="592"/>
      <c r="B394" s="437"/>
      <c r="C394" s="489" t="s">
        <v>1491</v>
      </c>
      <c r="D394" s="488">
        <v>0</v>
      </c>
      <c r="E394" s="454" t="s">
        <v>137</v>
      </c>
      <c r="F394" s="454"/>
      <c r="G394" s="565"/>
      <c r="H394" s="110"/>
      <c r="I394" s="110"/>
      <c r="J394" s="426"/>
      <c r="K394" s="426"/>
      <c r="L394" s="426"/>
      <c r="M394" s="1"/>
      <c r="N394" s="1"/>
      <c r="O394" s="1"/>
      <c r="P394" s="1"/>
      <c r="Q394" s="1"/>
      <c r="R394" s="1"/>
      <c r="S394" s="1"/>
      <c r="T394" s="1"/>
      <c r="U394" s="1"/>
      <c r="V394" s="1"/>
      <c r="W394" s="1"/>
      <c r="X394" s="1"/>
      <c r="Y394" s="1"/>
      <c r="Z394" s="1"/>
    </row>
    <row r="395" spans="1:26" ht="47.25">
      <c r="A395" s="592" t="s">
        <v>1493</v>
      </c>
      <c r="B395" s="437" t="s">
        <v>3448</v>
      </c>
      <c r="C395" s="487" t="s">
        <v>1495</v>
      </c>
      <c r="D395" s="488">
        <v>0</v>
      </c>
      <c r="E395" s="454" t="s">
        <v>137</v>
      </c>
      <c r="F395" s="308" t="s">
        <v>1497</v>
      </c>
      <c r="G395" s="565"/>
      <c r="H395" s="110"/>
      <c r="I395" s="110"/>
      <c r="J395" s="426"/>
      <c r="K395" s="426"/>
      <c r="L395" s="426"/>
      <c r="M395" s="1"/>
      <c r="N395" s="1"/>
      <c r="O395" s="1"/>
      <c r="P395" s="1"/>
      <c r="Q395" s="1"/>
      <c r="R395" s="1"/>
      <c r="S395" s="1"/>
      <c r="T395" s="1"/>
      <c r="U395" s="1"/>
      <c r="V395" s="1"/>
      <c r="W395" s="1"/>
      <c r="X395" s="1"/>
      <c r="Y395" s="1"/>
      <c r="Z395" s="1"/>
    </row>
    <row r="396" spans="1:26" ht="31.5" hidden="1">
      <c r="A396" s="630" t="s">
        <v>1498</v>
      </c>
      <c r="B396" s="437" t="s">
        <v>1499</v>
      </c>
      <c r="C396" s="565"/>
      <c r="D396" s="443"/>
      <c r="E396" s="454"/>
      <c r="F396" s="565"/>
      <c r="G396" s="565"/>
      <c r="H396" s="110"/>
      <c r="I396" s="110"/>
      <c r="J396" s="426"/>
      <c r="K396" s="426"/>
      <c r="L396" s="426"/>
      <c r="M396" s="1"/>
      <c r="N396" s="1"/>
      <c r="O396" s="1"/>
      <c r="P396" s="1"/>
      <c r="Q396" s="1"/>
      <c r="R396" s="1"/>
      <c r="S396" s="1"/>
      <c r="T396" s="1"/>
      <c r="U396" s="1"/>
      <c r="V396" s="1"/>
      <c r="W396" s="1"/>
      <c r="X396" s="1"/>
      <c r="Y396" s="1"/>
      <c r="Z396" s="1"/>
    </row>
    <row r="397" spans="1:26" ht="39.75" customHeight="1">
      <c r="A397" s="419" t="s">
        <v>1502</v>
      </c>
      <c r="B397" s="1210" t="s">
        <v>1503</v>
      </c>
      <c r="C397" s="1049"/>
      <c r="D397" s="1049"/>
      <c r="E397" s="1049"/>
      <c r="F397" s="1049"/>
      <c r="G397" s="1049"/>
      <c r="H397" s="110">
        <f>SUM(D398:D404)</f>
        <v>0</v>
      </c>
      <c r="I397" s="110">
        <f>COUNT(D398:D404)*2</f>
        <v>14</v>
      </c>
      <c r="J397" s="426"/>
      <c r="K397" s="426"/>
      <c r="L397" s="426"/>
      <c r="M397" s="1"/>
      <c r="N397" s="1"/>
      <c r="O397" s="1"/>
      <c r="P397" s="1"/>
      <c r="Q397" s="1"/>
      <c r="R397" s="1"/>
      <c r="S397" s="1"/>
      <c r="T397" s="1"/>
      <c r="U397" s="1"/>
      <c r="V397" s="1"/>
      <c r="W397" s="1"/>
      <c r="X397" s="1"/>
      <c r="Y397" s="1"/>
      <c r="Z397" s="1"/>
    </row>
    <row r="398" spans="1:26" ht="31.5">
      <c r="A398" s="592" t="s">
        <v>1505</v>
      </c>
      <c r="B398" s="437" t="s">
        <v>1506</v>
      </c>
      <c r="C398" s="489" t="s">
        <v>1507</v>
      </c>
      <c r="D398" s="446">
        <v>0</v>
      </c>
      <c r="E398" s="454" t="s">
        <v>183</v>
      </c>
      <c r="F398" s="342" t="s">
        <v>1508</v>
      </c>
      <c r="G398" s="565"/>
      <c r="H398" s="110"/>
      <c r="I398" s="110"/>
      <c r="J398" s="426"/>
      <c r="K398" s="426"/>
      <c r="L398" s="426"/>
      <c r="M398" s="1"/>
      <c r="N398" s="1"/>
      <c r="O398" s="1"/>
      <c r="P398" s="1"/>
      <c r="Q398" s="1"/>
      <c r="R398" s="1"/>
      <c r="S398" s="1"/>
      <c r="T398" s="1"/>
      <c r="U398" s="1"/>
      <c r="V398" s="1"/>
      <c r="W398" s="1"/>
      <c r="X398" s="1"/>
      <c r="Y398" s="1"/>
      <c r="Z398" s="1"/>
    </row>
    <row r="399" spans="1:26" ht="30">
      <c r="A399" s="592"/>
      <c r="B399" s="437"/>
      <c r="C399" s="489" t="s">
        <v>1509</v>
      </c>
      <c r="D399" s="446">
        <v>0</v>
      </c>
      <c r="E399" s="454" t="s">
        <v>264</v>
      </c>
      <c r="F399" s="342" t="s">
        <v>1510</v>
      </c>
      <c r="G399" s="565"/>
      <c r="H399" s="110"/>
      <c r="I399" s="110"/>
      <c r="J399" s="426"/>
      <c r="K399" s="426"/>
      <c r="L399" s="426"/>
      <c r="M399" s="1"/>
      <c r="N399" s="1"/>
      <c r="O399" s="1"/>
      <c r="P399" s="1"/>
      <c r="Q399" s="1"/>
      <c r="R399" s="1"/>
      <c r="S399" s="1"/>
      <c r="T399" s="1"/>
      <c r="U399" s="1"/>
      <c r="V399" s="1"/>
      <c r="W399" s="1"/>
      <c r="X399" s="1"/>
      <c r="Y399" s="1"/>
      <c r="Z399" s="1"/>
    </row>
    <row r="400" spans="1:26" ht="45">
      <c r="A400" s="592"/>
      <c r="B400" s="437"/>
      <c r="C400" s="489" t="s">
        <v>1511</v>
      </c>
      <c r="D400" s="446">
        <v>0</v>
      </c>
      <c r="E400" s="454" t="s">
        <v>264</v>
      </c>
      <c r="F400" s="342" t="s">
        <v>1513</v>
      </c>
      <c r="G400" s="565"/>
      <c r="H400" s="110"/>
      <c r="I400" s="110"/>
      <c r="J400" s="426"/>
      <c r="K400" s="426"/>
      <c r="L400" s="426"/>
      <c r="M400" s="1"/>
      <c r="N400" s="1"/>
      <c r="O400" s="1"/>
      <c r="P400" s="1"/>
      <c r="Q400" s="1"/>
      <c r="R400" s="1"/>
      <c r="S400" s="1"/>
      <c r="T400" s="1"/>
      <c r="U400" s="1"/>
      <c r="V400" s="1"/>
      <c r="W400" s="1"/>
      <c r="X400" s="1"/>
      <c r="Y400" s="1"/>
      <c r="Z400" s="1"/>
    </row>
    <row r="401" spans="1:26" ht="30">
      <c r="A401" s="592"/>
      <c r="B401" s="437"/>
      <c r="C401" s="489" t="s">
        <v>1516</v>
      </c>
      <c r="D401" s="446">
        <v>0</v>
      </c>
      <c r="E401" s="454" t="s">
        <v>264</v>
      </c>
      <c r="F401" s="342" t="s">
        <v>1518</v>
      </c>
      <c r="G401" s="565"/>
      <c r="H401" s="110"/>
      <c r="I401" s="110"/>
      <c r="J401" s="426"/>
      <c r="K401" s="426"/>
      <c r="L401" s="426"/>
      <c r="M401" s="1"/>
      <c r="N401" s="1"/>
      <c r="O401" s="1"/>
      <c r="P401" s="1"/>
      <c r="Q401" s="1"/>
      <c r="R401" s="1"/>
      <c r="S401" s="1"/>
      <c r="T401" s="1"/>
      <c r="U401" s="1"/>
      <c r="V401" s="1"/>
      <c r="W401" s="1"/>
      <c r="X401" s="1"/>
      <c r="Y401" s="1"/>
      <c r="Z401" s="1"/>
    </row>
    <row r="402" spans="1:26" ht="45">
      <c r="A402" s="592"/>
      <c r="B402" s="437"/>
      <c r="C402" s="489" t="s">
        <v>1520</v>
      </c>
      <c r="D402" s="446">
        <v>0</v>
      </c>
      <c r="E402" s="454" t="s">
        <v>183</v>
      </c>
      <c r="F402" s="342" t="s">
        <v>1521</v>
      </c>
      <c r="G402" s="565"/>
      <c r="H402" s="110"/>
      <c r="I402" s="110"/>
      <c r="J402" s="426"/>
      <c r="K402" s="426"/>
      <c r="L402" s="426"/>
      <c r="M402" s="1"/>
      <c r="N402" s="1"/>
      <c r="O402" s="1"/>
      <c r="P402" s="1"/>
      <c r="Q402" s="1"/>
      <c r="R402" s="1"/>
      <c r="S402" s="1"/>
      <c r="T402" s="1"/>
      <c r="U402" s="1"/>
      <c r="V402" s="1"/>
      <c r="W402" s="1"/>
      <c r="X402" s="1"/>
      <c r="Y402" s="1"/>
      <c r="Z402" s="1"/>
    </row>
    <row r="403" spans="1:26" ht="31.5">
      <c r="A403" s="592" t="s">
        <v>1522</v>
      </c>
      <c r="B403" s="437" t="s">
        <v>1523</v>
      </c>
      <c r="C403" s="489" t="s">
        <v>1524</v>
      </c>
      <c r="D403" s="446">
        <v>0</v>
      </c>
      <c r="E403" s="454" t="s">
        <v>87</v>
      </c>
      <c r="F403" s="342" t="s">
        <v>1525</v>
      </c>
      <c r="G403" s="565"/>
      <c r="H403" s="110"/>
      <c r="I403" s="110"/>
      <c r="J403" s="426"/>
      <c r="K403" s="426"/>
      <c r="L403" s="426"/>
      <c r="M403" s="1"/>
      <c r="N403" s="1"/>
      <c r="O403" s="1"/>
      <c r="P403" s="1"/>
      <c r="Q403" s="1"/>
      <c r="R403" s="1"/>
      <c r="S403" s="1"/>
      <c r="T403" s="1"/>
      <c r="U403" s="1"/>
      <c r="V403" s="1"/>
      <c r="W403" s="1"/>
      <c r="X403" s="1"/>
      <c r="Y403" s="1"/>
      <c r="Z403" s="1"/>
    </row>
    <row r="404" spans="1:26" ht="30">
      <c r="A404" s="592"/>
      <c r="B404" s="437"/>
      <c r="C404" s="489" t="s">
        <v>1526</v>
      </c>
      <c r="D404" s="446">
        <v>0</v>
      </c>
      <c r="E404" s="454" t="s">
        <v>350</v>
      </c>
      <c r="F404" s="454"/>
      <c r="G404" s="565"/>
      <c r="H404" s="110"/>
      <c r="I404" s="110"/>
      <c r="J404" s="426"/>
      <c r="K404" s="426"/>
      <c r="L404" s="426"/>
      <c r="M404" s="1"/>
      <c r="N404" s="1"/>
      <c r="O404" s="1"/>
      <c r="P404" s="1"/>
      <c r="Q404" s="1"/>
      <c r="R404" s="1"/>
      <c r="S404" s="1"/>
      <c r="T404" s="1"/>
      <c r="U404" s="1"/>
      <c r="V404" s="1"/>
      <c r="W404" s="1"/>
      <c r="X404" s="1"/>
      <c r="Y404" s="1"/>
      <c r="Z404" s="1"/>
    </row>
    <row r="405" spans="1:26" ht="31.5" hidden="1">
      <c r="A405" s="630" t="s">
        <v>1527</v>
      </c>
      <c r="B405" s="437" t="s">
        <v>1528</v>
      </c>
      <c r="C405" s="565"/>
      <c r="D405" s="443"/>
      <c r="E405" s="454"/>
      <c r="F405" s="565"/>
      <c r="G405" s="565"/>
      <c r="H405" s="110"/>
      <c r="I405" s="110"/>
      <c r="J405" s="426"/>
      <c r="K405" s="426"/>
      <c r="L405" s="426"/>
      <c r="M405" s="1"/>
      <c r="N405" s="1"/>
      <c r="O405" s="1"/>
      <c r="P405" s="1"/>
      <c r="Q405" s="1"/>
      <c r="R405" s="1"/>
      <c r="S405" s="1"/>
      <c r="T405" s="1"/>
      <c r="U405" s="1"/>
      <c r="V405" s="1"/>
      <c r="W405" s="1"/>
      <c r="X405" s="1"/>
      <c r="Y405" s="1"/>
      <c r="Z405" s="1"/>
    </row>
    <row r="406" spans="1:26" ht="39.75" customHeight="1">
      <c r="A406" s="419" t="s">
        <v>1533</v>
      </c>
      <c r="B406" s="1210" t="s">
        <v>1534</v>
      </c>
      <c r="C406" s="1049"/>
      <c r="D406" s="1049"/>
      <c r="E406" s="1049"/>
      <c r="F406" s="1049"/>
      <c r="G406" s="1049"/>
      <c r="H406" s="110">
        <f>SUM(D407:D409)</f>
        <v>0</v>
      </c>
      <c r="I406" s="110">
        <f>COUNT(D407:D409)*2</f>
        <v>6</v>
      </c>
      <c r="J406" s="426"/>
      <c r="K406" s="426"/>
      <c r="L406" s="426"/>
      <c r="M406" s="1"/>
      <c r="N406" s="1"/>
      <c r="O406" s="1"/>
      <c r="P406" s="1"/>
      <c r="Q406" s="1"/>
      <c r="R406" s="1"/>
      <c r="S406" s="1"/>
      <c r="T406" s="1"/>
      <c r="U406" s="1"/>
      <c r="V406" s="1"/>
      <c r="W406" s="1"/>
      <c r="X406" s="1"/>
      <c r="Y406" s="1"/>
      <c r="Z406" s="1"/>
    </row>
    <row r="407" spans="1:26" ht="47.25">
      <c r="A407" s="592" t="s">
        <v>1538</v>
      </c>
      <c r="B407" s="566" t="s">
        <v>1539</v>
      </c>
      <c r="C407" s="308" t="s">
        <v>1545</v>
      </c>
      <c r="D407" s="446">
        <v>0</v>
      </c>
      <c r="E407" s="454" t="s">
        <v>264</v>
      </c>
      <c r="F407" s="565"/>
      <c r="G407" s="565"/>
      <c r="H407" s="110"/>
      <c r="I407" s="110"/>
      <c r="J407" s="426"/>
      <c r="K407" s="426"/>
      <c r="L407" s="426"/>
      <c r="M407" s="1"/>
      <c r="N407" s="1"/>
      <c r="O407" s="1"/>
      <c r="P407" s="1"/>
      <c r="Q407" s="1"/>
      <c r="R407" s="1"/>
      <c r="S407" s="1"/>
      <c r="T407" s="1"/>
      <c r="U407" s="1"/>
      <c r="V407" s="1"/>
      <c r="W407" s="1"/>
      <c r="X407" s="1"/>
      <c r="Y407" s="1"/>
      <c r="Z407" s="1"/>
    </row>
    <row r="408" spans="1:26" ht="15.75">
      <c r="A408" s="592"/>
      <c r="B408" s="566"/>
      <c r="C408" s="308" t="s">
        <v>1547</v>
      </c>
      <c r="D408" s="446">
        <v>0</v>
      </c>
      <c r="E408" s="454" t="s">
        <v>264</v>
      </c>
      <c r="F408" s="565"/>
      <c r="G408" s="565"/>
      <c r="H408" s="110"/>
      <c r="I408" s="110"/>
      <c r="J408" s="426"/>
      <c r="K408" s="426"/>
      <c r="L408" s="426"/>
      <c r="M408" s="1"/>
      <c r="N408" s="1"/>
      <c r="O408" s="1"/>
      <c r="P408" s="1"/>
      <c r="Q408" s="1"/>
      <c r="R408" s="1"/>
      <c r="S408" s="1"/>
      <c r="T408" s="1"/>
      <c r="U408" s="1"/>
      <c r="V408" s="1"/>
      <c r="W408" s="1"/>
      <c r="X408" s="1"/>
      <c r="Y408" s="1"/>
      <c r="Z408" s="1"/>
    </row>
    <row r="409" spans="1:26" ht="31.5">
      <c r="A409" s="592" t="s">
        <v>1549</v>
      </c>
      <c r="B409" s="437" t="s">
        <v>1550</v>
      </c>
      <c r="C409" s="308" t="s">
        <v>3160</v>
      </c>
      <c r="D409" s="446">
        <v>0</v>
      </c>
      <c r="E409" s="454" t="s">
        <v>264</v>
      </c>
      <c r="F409" s="565"/>
      <c r="G409" s="565"/>
      <c r="H409" s="110"/>
      <c r="I409" s="110"/>
      <c r="J409" s="426"/>
      <c r="K409" s="426"/>
      <c r="L409" s="426"/>
      <c r="M409" s="1"/>
      <c r="N409" s="1"/>
      <c r="O409" s="1"/>
      <c r="P409" s="1"/>
      <c r="Q409" s="1"/>
      <c r="R409" s="1"/>
      <c r="S409" s="1"/>
      <c r="T409" s="1"/>
      <c r="U409" s="1"/>
      <c r="V409" s="1"/>
      <c r="W409" s="1"/>
      <c r="X409" s="1"/>
      <c r="Y409" s="1"/>
      <c r="Z409" s="1"/>
    </row>
    <row r="410" spans="1:26" ht="39.75" customHeight="1">
      <c r="A410" s="419" t="s">
        <v>1554</v>
      </c>
      <c r="B410" s="1210" t="s">
        <v>1556</v>
      </c>
      <c r="C410" s="1049"/>
      <c r="D410" s="1049"/>
      <c r="E410" s="1049"/>
      <c r="F410" s="1049"/>
      <c r="G410" s="1049"/>
      <c r="H410" s="110">
        <f>SUM(D411:D412)</f>
        <v>0</v>
      </c>
      <c r="I410" s="110">
        <f>COUNT(D411:D412)*2</f>
        <v>4</v>
      </c>
      <c r="J410" s="426"/>
      <c r="K410" s="426"/>
      <c r="L410" s="426"/>
      <c r="M410" s="1"/>
      <c r="N410" s="1"/>
      <c r="O410" s="1"/>
      <c r="P410" s="1"/>
      <c r="Q410" s="1"/>
      <c r="R410" s="1"/>
      <c r="S410" s="1"/>
      <c r="T410" s="1"/>
      <c r="U410" s="1"/>
      <c r="V410" s="1"/>
      <c r="W410" s="1"/>
      <c r="X410" s="1"/>
      <c r="Y410" s="1"/>
      <c r="Z410" s="1"/>
    </row>
    <row r="411" spans="1:26" ht="75">
      <c r="A411" s="592" t="s">
        <v>1559</v>
      </c>
      <c r="B411" s="307" t="s">
        <v>1733</v>
      </c>
      <c r="C411" s="308" t="s">
        <v>1561</v>
      </c>
      <c r="D411" s="446">
        <v>0</v>
      </c>
      <c r="E411" s="454" t="s">
        <v>87</v>
      </c>
      <c r="F411" s="342" t="s">
        <v>3475</v>
      </c>
      <c r="G411" s="565"/>
      <c r="H411" s="110"/>
      <c r="I411" s="110"/>
      <c r="J411" s="426"/>
      <c r="K411" s="426"/>
      <c r="L411" s="426"/>
      <c r="M411" s="1"/>
      <c r="N411" s="1"/>
      <c r="O411" s="1"/>
      <c r="P411" s="1"/>
      <c r="Q411" s="1"/>
      <c r="R411" s="1"/>
      <c r="S411" s="1"/>
      <c r="T411" s="1"/>
      <c r="U411" s="1"/>
      <c r="V411" s="1"/>
      <c r="W411" s="1"/>
      <c r="X411" s="1"/>
      <c r="Y411" s="1"/>
      <c r="Z411" s="1"/>
    </row>
    <row r="412" spans="1:26" ht="30">
      <c r="A412" s="592"/>
      <c r="B412" s="307"/>
      <c r="C412" s="487" t="s">
        <v>1571</v>
      </c>
      <c r="D412" s="446">
        <v>0</v>
      </c>
      <c r="E412" s="454" t="s">
        <v>87</v>
      </c>
      <c r="F412" s="342"/>
      <c r="G412" s="565"/>
      <c r="H412" s="110"/>
      <c r="I412" s="110"/>
      <c r="J412" s="426"/>
      <c r="K412" s="426"/>
      <c r="L412" s="426"/>
      <c r="M412" s="1"/>
      <c r="N412" s="1"/>
      <c r="O412" s="1"/>
      <c r="P412" s="1"/>
      <c r="Q412" s="1"/>
      <c r="R412" s="1"/>
      <c r="S412" s="1"/>
      <c r="T412" s="1"/>
      <c r="U412" s="1"/>
      <c r="V412" s="1"/>
      <c r="W412" s="1"/>
      <c r="X412" s="1"/>
      <c r="Y412" s="1"/>
      <c r="Z412" s="1"/>
    </row>
    <row r="413" spans="1:26" ht="60" hidden="1">
      <c r="A413" s="630" t="s">
        <v>1572</v>
      </c>
      <c r="B413" s="307" t="s">
        <v>1573</v>
      </c>
      <c r="C413" s="565"/>
      <c r="D413" s="443"/>
      <c r="E413" s="454"/>
      <c r="F413" s="565"/>
      <c r="G413" s="565"/>
      <c r="H413" s="110"/>
      <c r="I413" s="110"/>
      <c r="J413" s="426"/>
      <c r="K413" s="426"/>
      <c r="L413" s="426"/>
      <c r="M413" s="1"/>
      <c r="N413" s="1"/>
      <c r="O413" s="1"/>
      <c r="P413" s="1"/>
      <c r="Q413" s="1"/>
      <c r="R413" s="1"/>
      <c r="S413" s="1"/>
      <c r="T413" s="1"/>
      <c r="U413" s="1"/>
      <c r="V413" s="1"/>
      <c r="W413" s="1"/>
      <c r="X413" s="1"/>
      <c r="Y413" s="1"/>
      <c r="Z413" s="1"/>
    </row>
    <row r="414" spans="1:26" ht="39.75" customHeight="1">
      <c r="A414" s="593" t="s">
        <v>1579</v>
      </c>
      <c r="B414" s="1210" t="s">
        <v>1580</v>
      </c>
      <c r="C414" s="1049"/>
      <c r="D414" s="1049"/>
      <c r="E414" s="1049"/>
      <c r="F414" s="1049"/>
      <c r="G414" s="1049"/>
      <c r="H414" s="110">
        <f>SUM(D416:D422)</f>
        <v>0</v>
      </c>
      <c r="I414" s="110">
        <f>COUNT(D416:D422)*2</f>
        <v>14</v>
      </c>
      <c r="J414" s="426"/>
      <c r="K414" s="426"/>
      <c r="L414" s="426"/>
      <c r="M414" s="1"/>
      <c r="N414" s="1"/>
      <c r="O414" s="1"/>
      <c r="P414" s="1"/>
      <c r="Q414" s="1"/>
      <c r="R414" s="1"/>
      <c r="S414" s="1"/>
      <c r="T414" s="1"/>
      <c r="U414" s="1"/>
      <c r="V414" s="1"/>
      <c r="W414" s="1"/>
      <c r="X414" s="1"/>
      <c r="Y414" s="1"/>
      <c r="Z414" s="1"/>
    </row>
    <row r="415" spans="1:26" ht="30" hidden="1">
      <c r="A415" s="630" t="s">
        <v>1581</v>
      </c>
      <c r="B415" s="308" t="s">
        <v>1582</v>
      </c>
      <c r="C415" s="565"/>
      <c r="D415" s="443"/>
      <c r="E415" s="454"/>
      <c r="F415" s="565"/>
      <c r="G415" s="565"/>
      <c r="H415" s="110"/>
      <c r="I415" s="110"/>
      <c r="J415" s="426"/>
      <c r="K415" s="426"/>
      <c r="L415" s="426"/>
      <c r="M415" s="1"/>
      <c r="N415" s="1"/>
      <c r="O415" s="1"/>
      <c r="P415" s="1"/>
      <c r="Q415" s="1"/>
      <c r="R415" s="1"/>
      <c r="S415" s="1"/>
      <c r="T415" s="1"/>
      <c r="U415" s="1"/>
      <c r="V415" s="1"/>
      <c r="W415" s="1"/>
      <c r="X415" s="1"/>
      <c r="Y415" s="1"/>
      <c r="Z415" s="1"/>
    </row>
    <row r="416" spans="1:26" ht="45">
      <c r="A416" s="592" t="s">
        <v>1584</v>
      </c>
      <c r="B416" s="307" t="s">
        <v>1585</v>
      </c>
      <c r="C416" s="489" t="s">
        <v>1586</v>
      </c>
      <c r="D416" s="488">
        <v>0</v>
      </c>
      <c r="E416" s="454" t="s">
        <v>264</v>
      </c>
      <c r="F416" s="487" t="s">
        <v>1768</v>
      </c>
      <c r="G416" s="565"/>
      <c r="H416" s="110"/>
      <c r="I416" s="110"/>
      <c r="J416" s="426"/>
      <c r="K416" s="426"/>
      <c r="L416" s="426"/>
      <c r="M416" s="1"/>
      <c r="N416" s="1"/>
      <c r="O416" s="1"/>
      <c r="P416" s="1"/>
      <c r="Q416" s="1"/>
      <c r="R416" s="1"/>
      <c r="S416" s="1"/>
      <c r="T416" s="1"/>
      <c r="U416" s="1"/>
      <c r="V416" s="1"/>
      <c r="W416" s="1"/>
      <c r="X416" s="1"/>
      <c r="Y416" s="1"/>
      <c r="Z416" s="1"/>
    </row>
    <row r="417" spans="1:26" ht="30">
      <c r="A417" s="592"/>
      <c r="B417" s="307"/>
      <c r="C417" s="489" t="s">
        <v>1588</v>
      </c>
      <c r="D417" s="488">
        <v>0</v>
      </c>
      <c r="E417" s="454" t="s">
        <v>264</v>
      </c>
      <c r="F417" s="487" t="s">
        <v>1589</v>
      </c>
      <c r="G417" s="565"/>
      <c r="H417" s="110"/>
      <c r="I417" s="110"/>
      <c r="J417" s="426"/>
      <c r="K417" s="426"/>
      <c r="L417" s="426"/>
      <c r="M417" s="1"/>
      <c r="N417" s="1"/>
      <c r="O417" s="1"/>
      <c r="P417" s="1"/>
      <c r="Q417" s="1"/>
      <c r="R417" s="1"/>
      <c r="S417" s="1"/>
      <c r="T417" s="1"/>
      <c r="U417" s="1"/>
      <c r="V417" s="1"/>
      <c r="W417" s="1"/>
      <c r="X417" s="1"/>
      <c r="Y417" s="1"/>
      <c r="Z417" s="1"/>
    </row>
    <row r="418" spans="1:26" ht="45">
      <c r="A418" s="592" t="s">
        <v>1590</v>
      </c>
      <c r="B418" s="307" t="s">
        <v>1591</v>
      </c>
      <c r="C418" s="489" t="s">
        <v>1592</v>
      </c>
      <c r="D418" s="488">
        <v>0</v>
      </c>
      <c r="E418" s="454" t="s">
        <v>137</v>
      </c>
      <c r="F418" s="454"/>
      <c r="G418" s="565"/>
      <c r="H418" s="110"/>
      <c r="I418" s="110"/>
      <c r="J418" s="426"/>
      <c r="K418" s="426"/>
      <c r="L418" s="426"/>
      <c r="M418" s="1"/>
      <c r="N418" s="1"/>
      <c r="O418" s="1"/>
      <c r="P418" s="1"/>
      <c r="Q418" s="1"/>
      <c r="R418" s="1"/>
      <c r="S418" s="1"/>
      <c r="T418" s="1"/>
      <c r="U418" s="1"/>
      <c r="V418" s="1"/>
      <c r="W418" s="1"/>
      <c r="X418" s="1"/>
      <c r="Y418" s="1"/>
      <c r="Z418" s="1"/>
    </row>
    <row r="419" spans="1:26" ht="30">
      <c r="A419" s="592"/>
      <c r="B419" s="307"/>
      <c r="C419" s="489" t="s">
        <v>1593</v>
      </c>
      <c r="D419" s="488">
        <v>0</v>
      </c>
      <c r="E419" s="454" t="s">
        <v>137</v>
      </c>
      <c r="F419" s="454"/>
      <c r="G419" s="565"/>
      <c r="H419" s="110"/>
      <c r="I419" s="110"/>
      <c r="J419" s="426"/>
      <c r="K419" s="426"/>
      <c r="L419" s="426"/>
      <c r="M419" s="1"/>
      <c r="N419" s="1"/>
      <c r="O419" s="1"/>
      <c r="P419" s="1"/>
      <c r="Q419" s="1"/>
      <c r="R419" s="1"/>
      <c r="S419" s="1"/>
      <c r="T419" s="1"/>
      <c r="U419" s="1"/>
      <c r="V419" s="1"/>
      <c r="W419" s="1"/>
      <c r="X419" s="1"/>
      <c r="Y419" s="1"/>
      <c r="Z419" s="1"/>
    </row>
    <row r="420" spans="1:26" ht="45">
      <c r="A420" s="592"/>
      <c r="B420" s="307"/>
      <c r="C420" s="308" t="s">
        <v>1594</v>
      </c>
      <c r="D420" s="488">
        <v>0</v>
      </c>
      <c r="E420" s="454" t="s">
        <v>137</v>
      </c>
      <c r="F420" s="454"/>
      <c r="G420" s="565"/>
      <c r="H420" s="110"/>
      <c r="I420" s="110"/>
      <c r="J420" s="426"/>
      <c r="K420" s="426"/>
      <c r="L420" s="426"/>
      <c r="M420" s="1"/>
      <c r="N420" s="1"/>
      <c r="O420" s="1"/>
      <c r="P420" s="1"/>
      <c r="Q420" s="1"/>
      <c r="R420" s="1"/>
      <c r="S420" s="1"/>
      <c r="T420" s="1"/>
      <c r="U420" s="1"/>
      <c r="V420" s="1"/>
      <c r="W420" s="1"/>
      <c r="X420" s="1"/>
      <c r="Y420" s="1"/>
      <c r="Z420" s="1"/>
    </row>
    <row r="421" spans="1:26" ht="30">
      <c r="A421" s="592"/>
      <c r="B421" s="307"/>
      <c r="C421" s="489" t="s">
        <v>1595</v>
      </c>
      <c r="D421" s="488">
        <v>0</v>
      </c>
      <c r="E421" s="454" t="s">
        <v>264</v>
      </c>
      <c r="F421" s="487" t="s">
        <v>1596</v>
      </c>
      <c r="G421" s="565"/>
      <c r="H421" s="110"/>
      <c r="I421" s="110"/>
      <c r="J421" s="426"/>
      <c r="K421" s="426"/>
      <c r="L421" s="426"/>
      <c r="M421" s="1"/>
      <c r="N421" s="1"/>
      <c r="O421" s="1"/>
      <c r="P421" s="1"/>
      <c r="Q421" s="1"/>
      <c r="R421" s="1"/>
      <c r="S421" s="1"/>
      <c r="T421" s="1"/>
      <c r="U421" s="1"/>
      <c r="V421" s="1"/>
      <c r="W421" s="1"/>
      <c r="X421" s="1"/>
      <c r="Y421" s="1"/>
      <c r="Z421" s="1"/>
    </row>
    <row r="422" spans="1:26" ht="45">
      <c r="A422" s="592"/>
      <c r="B422" s="307"/>
      <c r="C422" s="489" t="s">
        <v>1597</v>
      </c>
      <c r="D422" s="488">
        <v>0</v>
      </c>
      <c r="E422" s="454" t="s">
        <v>264</v>
      </c>
      <c r="F422" s="487" t="s">
        <v>1598</v>
      </c>
      <c r="G422" s="565"/>
      <c r="H422" s="110"/>
      <c r="I422" s="110"/>
      <c r="J422" s="426"/>
      <c r="K422" s="426"/>
      <c r="L422" s="426"/>
      <c r="M422" s="1"/>
      <c r="N422" s="1"/>
      <c r="O422" s="1"/>
      <c r="P422" s="1"/>
      <c r="Q422" s="1"/>
      <c r="R422" s="1"/>
      <c r="S422" s="1"/>
      <c r="T422" s="1"/>
      <c r="U422" s="1"/>
      <c r="V422" s="1"/>
      <c r="W422" s="1"/>
      <c r="X422" s="1"/>
      <c r="Y422" s="1"/>
      <c r="Z422" s="1"/>
    </row>
    <row r="423" spans="1:26" ht="30" hidden="1">
      <c r="A423" s="630" t="s">
        <v>1599</v>
      </c>
      <c r="B423" s="308" t="s">
        <v>1600</v>
      </c>
      <c r="C423" s="565"/>
      <c r="D423" s="443"/>
      <c r="E423" s="454"/>
      <c r="F423" s="565"/>
      <c r="G423" s="565"/>
      <c r="H423" s="110"/>
      <c r="I423" s="110"/>
      <c r="J423" s="426"/>
      <c r="K423" s="426"/>
      <c r="L423" s="426"/>
      <c r="M423" s="1"/>
      <c r="N423" s="1"/>
      <c r="O423" s="1"/>
      <c r="P423" s="1"/>
      <c r="Q423" s="1"/>
      <c r="R423" s="1"/>
      <c r="S423" s="1"/>
      <c r="T423" s="1"/>
      <c r="U423" s="1"/>
      <c r="V423" s="1"/>
      <c r="W423" s="1"/>
      <c r="X423" s="1"/>
      <c r="Y423" s="1"/>
      <c r="Z423" s="1"/>
    </row>
    <row r="424" spans="1:26" ht="30" hidden="1">
      <c r="A424" s="630" t="s">
        <v>1601</v>
      </c>
      <c r="B424" s="308" t="s">
        <v>1602</v>
      </c>
      <c r="C424" s="565"/>
      <c r="D424" s="443"/>
      <c r="E424" s="454"/>
      <c r="F424" s="565"/>
      <c r="G424" s="565"/>
      <c r="H424" s="110"/>
      <c r="I424" s="110"/>
      <c r="J424" s="426"/>
      <c r="K424" s="426"/>
      <c r="L424" s="426"/>
      <c r="M424" s="1"/>
      <c r="N424" s="1"/>
      <c r="O424" s="1"/>
      <c r="P424" s="1"/>
      <c r="Q424" s="1"/>
      <c r="R424" s="1"/>
      <c r="S424" s="1"/>
      <c r="T424" s="1"/>
      <c r="U424" s="1"/>
      <c r="V424" s="1"/>
      <c r="W424" s="1"/>
      <c r="X424" s="1"/>
      <c r="Y424" s="1"/>
      <c r="Z424" s="1"/>
    </row>
    <row r="425" spans="1:26" ht="39.75" customHeight="1">
      <c r="A425" s="420" t="s">
        <v>1603</v>
      </c>
      <c r="B425" s="1210" t="s">
        <v>1604</v>
      </c>
      <c r="C425" s="1049"/>
      <c r="D425" s="1049"/>
      <c r="E425" s="1049"/>
      <c r="F425" s="1049"/>
      <c r="G425" s="1049"/>
      <c r="H425" s="110">
        <f>SUM(D426:D433)</f>
        <v>0</v>
      </c>
      <c r="I425" s="110">
        <f>COUNT(D426:D433)*2</f>
        <v>12</v>
      </c>
      <c r="J425" s="426"/>
      <c r="K425" s="426"/>
      <c r="L425" s="426"/>
      <c r="M425" s="1"/>
      <c r="N425" s="1"/>
      <c r="O425" s="1"/>
      <c r="P425" s="1"/>
      <c r="Q425" s="1"/>
      <c r="R425" s="1"/>
      <c r="S425" s="1"/>
      <c r="T425" s="1"/>
      <c r="U425" s="1"/>
      <c r="V425" s="1"/>
      <c r="W425" s="1"/>
      <c r="X425" s="1"/>
      <c r="Y425" s="1"/>
      <c r="Z425" s="1"/>
    </row>
    <row r="426" spans="1:26" ht="45">
      <c r="A426" s="592" t="s">
        <v>1605</v>
      </c>
      <c r="B426" s="566" t="s">
        <v>1606</v>
      </c>
      <c r="C426" s="305" t="s">
        <v>1607</v>
      </c>
      <c r="D426" s="901">
        <v>0</v>
      </c>
      <c r="E426" s="721" t="s">
        <v>183</v>
      </c>
      <c r="F426" s="359" t="s">
        <v>4759</v>
      </c>
      <c r="G426" s="565"/>
      <c r="H426" s="110"/>
      <c r="I426" s="110"/>
      <c r="J426" s="426"/>
      <c r="K426" s="426"/>
      <c r="L426" s="426"/>
      <c r="M426" s="1"/>
      <c r="N426" s="1"/>
      <c r="O426" s="1"/>
      <c r="P426" s="1"/>
      <c r="Q426" s="1"/>
      <c r="R426" s="1"/>
      <c r="S426" s="1"/>
      <c r="T426" s="1"/>
      <c r="U426" s="1"/>
      <c r="V426" s="1"/>
      <c r="W426" s="1"/>
      <c r="X426" s="1"/>
      <c r="Y426" s="1"/>
      <c r="Z426" s="1"/>
    </row>
    <row r="427" spans="1:26" ht="30">
      <c r="A427" s="592"/>
      <c r="B427" s="566"/>
      <c r="C427" s="823" t="s">
        <v>5351</v>
      </c>
      <c r="D427" s="901">
        <v>0</v>
      </c>
      <c r="E427" s="721" t="s">
        <v>183</v>
      </c>
      <c r="F427" s="722"/>
      <c r="G427" s="565"/>
      <c r="H427" s="110"/>
      <c r="I427" s="110"/>
      <c r="J427" s="426"/>
      <c r="K427" s="426"/>
      <c r="L427" s="426"/>
      <c r="M427" s="1"/>
      <c r="N427" s="1"/>
      <c r="O427" s="1"/>
      <c r="P427" s="1"/>
      <c r="Q427" s="1"/>
      <c r="R427" s="1"/>
      <c r="S427" s="1"/>
      <c r="T427" s="1"/>
      <c r="U427" s="1"/>
      <c r="V427" s="1"/>
      <c r="W427" s="1"/>
      <c r="X427" s="1"/>
      <c r="Y427" s="1"/>
      <c r="Z427" s="1"/>
    </row>
    <row r="428" spans="1:26" ht="45">
      <c r="A428" s="592"/>
      <c r="B428" s="566"/>
      <c r="C428" s="304" t="s">
        <v>1608</v>
      </c>
      <c r="D428" s="862">
        <v>0</v>
      </c>
      <c r="E428" s="709" t="s">
        <v>264</v>
      </c>
      <c r="F428" s="717"/>
      <c r="G428" s="565"/>
      <c r="H428" s="110"/>
      <c r="I428" s="110"/>
      <c r="J428" s="426"/>
      <c r="K428" s="426"/>
      <c r="L428" s="426"/>
      <c r="M428" s="1"/>
      <c r="N428" s="1"/>
      <c r="O428" s="1"/>
      <c r="P428" s="1"/>
      <c r="Q428" s="1"/>
      <c r="R428" s="1"/>
      <c r="S428" s="1"/>
      <c r="T428" s="1"/>
      <c r="U428" s="1"/>
      <c r="V428" s="1"/>
      <c r="W428" s="1"/>
      <c r="X428" s="1"/>
      <c r="Y428" s="1"/>
      <c r="Z428" s="1"/>
    </row>
    <row r="429" spans="1:26" ht="45">
      <c r="A429" s="592"/>
      <c r="B429" s="566"/>
      <c r="C429" s="305" t="s">
        <v>1609</v>
      </c>
      <c r="D429" s="901">
        <v>0</v>
      </c>
      <c r="E429" s="721" t="s">
        <v>183</v>
      </c>
      <c r="F429" s="359" t="s">
        <v>4763</v>
      </c>
      <c r="G429" s="565"/>
      <c r="H429" s="110"/>
      <c r="I429" s="110"/>
      <c r="J429" s="426"/>
      <c r="K429" s="426"/>
      <c r="L429" s="426"/>
      <c r="M429" s="1"/>
      <c r="N429" s="1"/>
      <c r="O429" s="1"/>
      <c r="P429" s="1"/>
      <c r="Q429" s="1"/>
      <c r="R429" s="1"/>
      <c r="S429" s="1"/>
      <c r="T429" s="1"/>
      <c r="U429" s="1"/>
      <c r="V429" s="1"/>
      <c r="W429" s="1"/>
      <c r="X429" s="1"/>
      <c r="Y429" s="1"/>
      <c r="Z429" s="1"/>
    </row>
    <row r="430" spans="1:26" ht="30">
      <c r="A430" s="592"/>
      <c r="B430" s="566"/>
      <c r="C430" s="304" t="s">
        <v>1611</v>
      </c>
      <c r="D430" s="901">
        <v>0</v>
      </c>
      <c r="E430" s="721"/>
      <c r="F430" s="722"/>
      <c r="G430" s="565"/>
      <c r="H430" s="110"/>
      <c r="I430" s="110"/>
      <c r="J430" s="426"/>
      <c r="K430" s="426"/>
      <c r="L430" s="426"/>
      <c r="M430" s="1"/>
      <c r="N430" s="1"/>
      <c r="O430" s="1"/>
      <c r="P430" s="1"/>
      <c r="Q430" s="1"/>
      <c r="R430" s="1"/>
      <c r="S430" s="1"/>
      <c r="T430" s="1"/>
      <c r="U430" s="1"/>
      <c r="V430" s="1"/>
      <c r="W430" s="1"/>
      <c r="X430" s="1"/>
      <c r="Y430" s="1"/>
      <c r="Z430" s="1"/>
    </row>
    <row r="431" spans="1:26" ht="31.5" hidden="1">
      <c r="A431" s="630" t="s">
        <v>1612</v>
      </c>
      <c r="B431" s="566" t="s">
        <v>1613</v>
      </c>
      <c r="C431" s="565"/>
      <c r="D431" s="446"/>
      <c r="E431" s="454"/>
      <c r="F431" s="565"/>
      <c r="G431" s="565"/>
      <c r="H431" s="110"/>
      <c r="I431" s="110"/>
      <c r="J431" s="426"/>
      <c r="K431" s="426"/>
      <c r="L431" s="426"/>
      <c r="M431" s="1"/>
      <c r="N431" s="1"/>
      <c r="O431" s="1"/>
      <c r="P431" s="1"/>
      <c r="Q431" s="1"/>
      <c r="R431" s="1"/>
      <c r="S431" s="1"/>
      <c r="T431" s="1"/>
      <c r="U431" s="1"/>
      <c r="V431" s="1"/>
      <c r="W431" s="1"/>
      <c r="X431" s="1"/>
      <c r="Y431" s="1"/>
      <c r="Z431" s="1"/>
    </row>
    <row r="432" spans="1:26" ht="15.75" hidden="1">
      <c r="A432" s="630"/>
      <c r="B432" s="566"/>
      <c r="C432" s="565"/>
      <c r="D432" s="446"/>
      <c r="E432" s="454"/>
      <c r="F432" s="565"/>
      <c r="G432" s="565"/>
      <c r="H432" s="110"/>
      <c r="I432" s="110"/>
      <c r="J432" s="426"/>
      <c r="K432" s="426"/>
      <c r="L432" s="426"/>
      <c r="M432" s="1"/>
      <c r="N432" s="1"/>
      <c r="O432" s="1"/>
      <c r="P432" s="1"/>
      <c r="Q432" s="1"/>
      <c r="R432" s="1"/>
      <c r="S432" s="1"/>
      <c r="T432" s="1"/>
      <c r="U432" s="1"/>
      <c r="V432" s="1"/>
      <c r="W432" s="1"/>
      <c r="X432" s="1"/>
      <c r="Y432" s="1"/>
      <c r="Z432" s="1"/>
    </row>
    <row r="433" spans="1:26" ht="31.5">
      <c r="A433" s="592" t="s">
        <v>1620</v>
      </c>
      <c r="B433" s="566" t="s">
        <v>1621</v>
      </c>
      <c r="C433" s="304" t="s">
        <v>5464</v>
      </c>
      <c r="D433" s="545">
        <v>0</v>
      </c>
      <c r="E433" s="720" t="s">
        <v>1452</v>
      </c>
      <c r="F433" s="565"/>
      <c r="G433" s="565"/>
      <c r="H433" s="110"/>
      <c r="I433" s="110"/>
      <c r="J433" s="426"/>
      <c r="K433" s="426"/>
      <c r="L433" s="426"/>
      <c r="M433" s="1"/>
      <c r="N433" s="1"/>
      <c r="O433" s="1"/>
      <c r="P433" s="1"/>
      <c r="Q433" s="1"/>
      <c r="R433" s="1"/>
      <c r="S433" s="1"/>
      <c r="T433" s="1"/>
      <c r="U433" s="1"/>
      <c r="V433" s="1"/>
      <c r="W433" s="1"/>
      <c r="X433" s="1"/>
      <c r="Y433" s="1"/>
      <c r="Z433" s="1"/>
    </row>
    <row r="434" spans="1:26" ht="21">
      <c r="A434" s="584"/>
      <c r="B434" s="1191" t="s">
        <v>1625</v>
      </c>
      <c r="C434" s="1192"/>
      <c r="D434" s="1192"/>
      <c r="E434" s="1192"/>
      <c r="F434" s="1192"/>
      <c r="G434" s="1193"/>
      <c r="H434" s="110">
        <f>H435+H438+H443+H448+H461+H465+H471+H475+H479+H486</f>
        <v>0</v>
      </c>
      <c r="I434" s="110">
        <f>I435+I438+I443+I448+I461+I465+I471+I475+I479+I486</f>
        <v>62</v>
      </c>
      <c r="J434" s="426"/>
      <c r="K434" s="426"/>
      <c r="L434" s="426"/>
      <c r="M434" s="1"/>
      <c r="N434" s="1"/>
      <c r="O434" s="1"/>
      <c r="P434" s="1"/>
      <c r="Q434" s="1"/>
      <c r="R434" s="1"/>
      <c r="S434" s="1"/>
      <c r="T434" s="1"/>
      <c r="U434" s="1"/>
      <c r="V434" s="1"/>
      <c r="W434" s="1"/>
      <c r="X434" s="1"/>
      <c r="Y434" s="1"/>
      <c r="Z434" s="1"/>
    </row>
    <row r="435" spans="1:26" ht="39.75" customHeight="1">
      <c r="A435" s="417" t="s">
        <v>1627</v>
      </c>
      <c r="B435" s="1210" t="s">
        <v>1628</v>
      </c>
      <c r="C435" s="1049"/>
      <c r="D435" s="1049"/>
      <c r="E435" s="1049"/>
      <c r="F435" s="1049"/>
      <c r="G435" s="1049"/>
      <c r="H435" s="110">
        <f>SUM(D436)</f>
        <v>0</v>
      </c>
      <c r="I435" s="110">
        <f>COUNT(D436)*2</f>
        <v>2</v>
      </c>
      <c r="J435" s="426"/>
      <c r="K435" s="426"/>
      <c r="L435" s="426"/>
      <c r="M435" s="1"/>
      <c r="N435" s="1"/>
      <c r="O435" s="1"/>
      <c r="P435" s="1"/>
      <c r="Q435" s="1"/>
      <c r="R435" s="1"/>
      <c r="S435" s="1"/>
      <c r="T435" s="1"/>
      <c r="U435" s="1"/>
      <c r="V435" s="1"/>
      <c r="W435" s="1"/>
      <c r="X435" s="1"/>
      <c r="Y435" s="1"/>
      <c r="Z435" s="1"/>
    </row>
    <row r="436" spans="1:26" ht="63">
      <c r="A436" s="417" t="s">
        <v>1629</v>
      </c>
      <c r="B436" s="437" t="s">
        <v>1630</v>
      </c>
      <c r="C436" s="502" t="s">
        <v>1631</v>
      </c>
      <c r="D436" s="446">
        <v>0</v>
      </c>
      <c r="E436" s="440" t="s">
        <v>137</v>
      </c>
      <c r="F436" s="441"/>
      <c r="G436" s="441"/>
      <c r="H436" s="110"/>
      <c r="I436" s="110"/>
      <c r="J436" s="426"/>
      <c r="K436" s="426"/>
      <c r="L436" s="426"/>
      <c r="M436" s="1"/>
      <c r="N436" s="1"/>
      <c r="O436" s="1"/>
      <c r="P436" s="1"/>
      <c r="Q436" s="1"/>
      <c r="R436" s="1"/>
      <c r="S436" s="1"/>
      <c r="T436" s="1"/>
      <c r="U436" s="1"/>
      <c r="V436" s="1"/>
      <c r="W436" s="1"/>
      <c r="X436" s="1"/>
      <c r="Y436" s="1"/>
      <c r="Z436" s="1"/>
    </row>
    <row r="437" spans="1:26" ht="30" hidden="1">
      <c r="A437" s="626" t="s">
        <v>1632</v>
      </c>
      <c r="B437" s="308" t="s">
        <v>1633</v>
      </c>
      <c r="C437" s="441"/>
      <c r="D437" s="439"/>
      <c r="E437" s="440"/>
      <c r="F437" s="441"/>
      <c r="G437" s="441"/>
      <c r="H437" s="110"/>
      <c r="I437" s="110"/>
      <c r="J437" s="426"/>
      <c r="K437" s="426"/>
      <c r="L437" s="426"/>
      <c r="M437" s="1"/>
      <c r="N437" s="1"/>
      <c r="O437" s="1"/>
      <c r="P437" s="1"/>
      <c r="Q437" s="1"/>
      <c r="R437" s="1"/>
      <c r="S437" s="1"/>
      <c r="T437" s="1"/>
      <c r="U437" s="1"/>
      <c r="V437" s="1"/>
      <c r="W437" s="1"/>
      <c r="X437" s="1"/>
      <c r="Y437" s="1"/>
      <c r="Z437" s="1"/>
    </row>
    <row r="438" spans="1:26" ht="39.75" customHeight="1">
      <c r="A438" s="417" t="s">
        <v>1634</v>
      </c>
      <c r="B438" s="1210" t="s">
        <v>1635</v>
      </c>
      <c r="C438" s="1049"/>
      <c r="D438" s="1049"/>
      <c r="E438" s="1049"/>
      <c r="F438" s="1049"/>
      <c r="G438" s="1049"/>
      <c r="H438" s="110">
        <f>SUM(D439:D440)</f>
        <v>0</v>
      </c>
      <c r="I438" s="110">
        <f>COUNT(D439:D440)*2</f>
        <v>4</v>
      </c>
      <c r="J438" s="426"/>
      <c r="K438" s="426"/>
      <c r="L438" s="426"/>
      <c r="M438" s="1"/>
      <c r="N438" s="1"/>
      <c r="O438" s="1"/>
      <c r="P438" s="1"/>
      <c r="Q438" s="1"/>
      <c r="R438" s="1"/>
      <c r="S438" s="1"/>
      <c r="T438" s="1"/>
      <c r="U438" s="1"/>
      <c r="V438" s="1"/>
      <c r="W438" s="1"/>
      <c r="X438" s="1"/>
      <c r="Y438" s="1"/>
      <c r="Z438" s="1"/>
    </row>
    <row r="439" spans="1:26" ht="45">
      <c r="A439" s="417" t="s">
        <v>1637</v>
      </c>
      <c r="B439" s="566" t="s">
        <v>1638</v>
      </c>
      <c r="C439" s="342" t="s">
        <v>3172</v>
      </c>
      <c r="D439" s="446">
        <v>0</v>
      </c>
      <c r="E439" s="440" t="s">
        <v>667</v>
      </c>
      <c r="F439" s="441"/>
      <c r="G439" s="441"/>
      <c r="H439" s="110"/>
      <c r="I439" s="110"/>
      <c r="J439" s="426"/>
      <c r="K439" s="426"/>
      <c r="L439" s="426"/>
      <c r="M439" s="1"/>
      <c r="N439" s="1"/>
      <c r="O439" s="1"/>
      <c r="P439" s="1"/>
      <c r="Q439" s="1"/>
      <c r="R439" s="1"/>
      <c r="S439" s="1"/>
      <c r="T439" s="1"/>
      <c r="U439" s="1"/>
      <c r="V439" s="1"/>
      <c r="W439" s="1"/>
      <c r="X439" s="1"/>
      <c r="Y439" s="1"/>
      <c r="Z439" s="1"/>
    </row>
    <row r="440" spans="1:26" ht="30">
      <c r="A440" s="417"/>
      <c r="B440" s="566"/>
      <c r="C440" s="342" t="s">
        <v>3519</v>
      </c>
      <c r="D440" s="446">
        <v>0</v>
      </c>
      <c r="E440" s="440" t="s">
        <v>667</v>
      </c>
      <c r="F440" s="441"/>
      <c r="G440" s="441"/>
      <c r="H440" s="110"/>
      <c r="I440" s="110"/>
      <c r="J440" s="426"/>
      <c r="K440" s="426"/>
      <c r="L440" s="426"/>
      <c r="M440" s="1"/>
      <c r="N440" s="1"/>
      <c r="O440" s="1"/>
      <c r="P440" s="1"/>
      <c r="Q440" s="1"/>
      <c r="R440" s="1"/>
      <c r="S440" s="1"/>
      <c r="T440" s="1"/>
      <c r="U440" s="1"/>
      <c r="V440" s="1"/>
      <c r="W440" s="1"/>
      <c r="X440" s="1"/>
      <c r="Y440" s="1"/>
      <c r="Z440" s="1"/>
    </row>
    <row r="441" spans="1:26" ht="31.5" hidden="1">
      <c r="A441" s="626" t="s">
        <v>1640</v>
      </c>
      <c r="B441" s="566" t="s">
        <v>1641</v>
      </c>
      <c r="C441" s="441"/>
      <c r="D441" s="439"/>
      <c r="E441" s="440"/>
      <c r="F441" s="441"/>
      <c r="G441" s="441"/>
      <c r="H441" s="110"/>
      <c r="I441" s="110"/>
      <c r="J441" s="426"/>
      <c r="K441" s="426"/>
      <c r="L441" s="426"/>
      <c r="M441" s="1"/>
      <c r="N441" s="1"/>
      <c r="O441" s="1"/>
      <c r="P441" s="1"/>
      <c r="Q441" s="1"/>
      <c r="R441" s="1"/>
      <c r="S441" s="1"/>
      <c r="T441" s="1"/>
      <c r="U441" s="1"/>
      <c r="V441" s="1"/>
      <c r="W441" s="1"/>
      <c r="X441" s="1"/>
      <c r="Y441" s="1"/>
      <c r="Z441" s="1"/>
    </row>
    <row r="442" spans="1:26" ht="31.5" hidden="1">
      <c r="A442" s="626" t="s">
        <v>1642</v>
      </c>
      <c r="B442" s="566" t="s">
        <v>1643</v>
      </c>
      <c r="C442" s="441"/>
      <c r="D442" s="439"/>
      <c r="E442" s="440"/>
      <c r="F442" s="441"/>
      <c r="G442" s="441"/>
      <c r="H442" s="110"/>
      <c r="I442" s="110"/>
      <c r="J442" s="426"/>
      <c r="K442" s="426"/>
      <c r="L442" s="426"/>
      <c r="M442" s="1"/>
      <c r="N442" s="1"/>
      <c r="O442" s="1"/>
      <c r="P442" s="1"/>
      <c r="Q442" s="1"/>
      <c r="R442" s="1"/>
      <c r="S442" s="1"/>
      <c r="T442" s="1"/>
      <c r="U442" s="1"/>
      <c r="V442" s="1"/>
      <c r="W442" s="1"/>
      <c r="X442" s="1"/>
      <c r="Y442" s="1"/>
      <c r="Z442" s="1"/>
    </row>
    <row r="443" spans="1:26" ht="39.75" customHeight="1">
      <c r="A443" s="417" t="s">
        <v>1644</v>
      </c>
      <c r="B443" s="1210" t="s">
        <v>1645</v>
      </c>
      <c r="C443" s="1049"/>
      <c r="D443" s="1049"/>
      <c r="E443" s="1049"/>
      <c r="F443" s="1049"/>
      <c r="G443" s="1049"/>
      <c r="H443" s="110">
        <f>SUM(D444:D447)</f>
        <v>0</v>
      </c>
      <c r="I443" s="110">
        <f>COUNT(D444:D447)*2</f>
        <v>6</v>
      </c>
      <c r="J443" s="426"/>
      <c r="K443" s="426"/>
      <c r="L443" s="426"/>
      <c r="M443" s="1"/>
      <c r="N443" s="1"/>
      <c r="O443" s="1"/>
      <c r="P443" s="1"/>
      <c r="Q443" s="1"/>
      <c r="R443" s="1"/>
      <c r="S443" s="1"/>
      <c r="T443" s="1"/>
      <c r="U443" s="1"/>
      <c r="V443" s="1"/>
      <c r="W443" s="1"/>
      <c r="X443" s="1"/>
      <c r="Y443" s="1"/>
      <c r="Z443" s="1"/>
    </row>
    <row r="444" spans="1:26" ht="47.25">
      <c r="A444" s="413" t="s">
        <v>1647</v>
      </c>
      <c r="B444" s="566" t="s">
        <v>1648</v>
      </c>
      <c r="C444" s="455" t="s">
        <v>5340</v>
      </c>
      <c r="D444" s="446">
        <v>0</v>
      </c>
      <c r="E444" s="440" t="s">
        <v>137</v>
      </c>
      <c r="F444" s="441"/>
      <c r="G444" s="441"/>
      <c r="H444" s="110"/>
      <c r="I444" s="110"/>
      <c r="J444" s="426"/>
      <c r="K444" s="426"/>
      <c r="L444" s="426"/>
      <c r="M444" s="1"/>
      <c r="N444" s="1"/>
      <c r="O444" s="1"/>
      <c r="P444" s="1"/>
      <c r="Q444" s="1"/>
      <c r="R444" s="1"/>
      <c r="S444" s="1"/>
      <c r="T444" s="1"/>
      <c r="U444" s="1"/>
      <c r="V444" s="1"/>
      <c r="W444" s="1"/>
      <c r="X444" s="1"/>
      <c r="Y444" s="1"/>
      <c r="Z444" s="1"/>
    </row>
    <row r="445" spans="1:26" ht="22.5" hidden="1" customHeight="1">
      <c r="A445" s="583" t="s">
        <v>1653</v>
      </c>
      <c r="B445" s="566" t="s">
        <v>1654</v>
      </c>
      <c r="C445" s="308"/>
      <c r="D445" s="446"/>
      <c r="E445" s="440"/>
      <c r="F445" s="441"/>
      <c r="G445" s="441"/>
      <c r="H445" s="110"/>
      <c r="I445" s="110"/>
      <c r="J445" s="426"/>
      <c r="K445" s="426"/>
      <c r="L445" s="426"/>
      <c r="M445" s="1"/>
      <c r="N445" s="1"/>
      <c r="O445" s="1"/>
      <c r="P445" s="1"/>
      <c r="Q445" s="1"/>
      <c r="R445" s="1"/>
      <c r="S445" s="1"/>
      <c r="T445" s="1"/>
      <c r="U445" s="1"/>
      <c r="V445" s="1"/>
      <c r="W445" s="1"/>
      <c r="X445" s="1"/>
      <c r="Y445" s="1"/>
      <c r="Z445" s="1"/>
    </row>
    <row r="446" spans="1:26" ht="47.25">
      <c r="A446" s="413" t="s">
        <v>1658</v>
      </c>
      <c r="B446" s="437" t="s">
        <v>1659</v>
      </c>
      <c r="C446" s="566" t="s">
        <v>1660</v>
      </c>
      <c r="D446" s="446">
        <v>0</v>
      </c>
      <c r="E446" s="440" t="s">
        <v>137</v>
      </c>
      <c r="F446" s="922" t="s">
        <v>1662</v>
      </c>
      <c r="G446" s="441"/>
      <c r="H446" s="110"/>
      <c r="I446" s="110"/>
      <c r="J446" s="426"/>
      <c r="K446" s="426"/>
      <c r="L446" s="426"/>
      <c r="M446" s="1"/>
      <c r="N446" s="1"/>
      <c r="O446" s="1"/>
      <c r="P446" s="1"/>
      <c r="Q446" s="1"/>
      <c r="R446" s="1"/>
      <c r="S446" s="1"/>
      <c r="T446" s="1"/>
      <c r="U446" s="1"/>
      <c r="V446" s="1"/>
      <c r="W446" s="1"/>
      <c r="X446" s="1"/>
      <c r="Y446" s="1"/>
      <c r="Z446" s="1"/>
    </row>
    <row r="447" spans="1:26" ht="47.25">
      <c r="A447" s="413"/>
      <c r="B447" s="441"/>
      <c r="C447" s="566" t="s">
        <v>1662</v>
      </c>
      <c r="D447" s="446">
        <v>0</v>
      </c>
      <c r="E447" s="440" t="s">
        <v>350</v>
      </c>
      <c r="F447" s="441"/>
      <c r="G447" s="441"/>
      <c r="H447" s="110"/>
      <c r="I447" s="110"/>
      <c r="J447" s="426"/>
      <c r="K447" s="426"/>
      <c r="L447" s="426"/>
      <c r="M447" s="1"/>
      <c r="N447" s="1"/>
      <c r="O447" s="1"/>
      <c r="P447" s="1"/>
      <c r="Q447" s="1"/>
      <c r="R447" s="1"/>
      <c r="S447" s="1"/>
      <c r="T447" s="1"/>
      <c r="U447" s="1"/>
      <c r="V447" s="1"/>
      <c r="W447" s="1"/>
      <c r="X447" s="1"/>
      <c r="Y447" s="1"/>
      <c r="Z447" s="1"/>
    </row>
    <row r="448" spans="1:26" ht="39.75" customHeight="1">
      <c r="A448" s="417" t="s">
        <v>1663</v>
      </c>
      <c r="B448" s="1210" t="s">
        <v>1664</v>
      </c>
      <c r="C448" s="1049"/>
      <c r="D448" s="1049"/>
      <c r="E448" s="1049"/>
      <c r="F448" s="1049"/>
      <c r="G448" s="1049"/>
      <c r="H448" s="110">
        <f>SUM(D449:D460)</f>
        <v>0</v>
      </c>
      <c r="I448" s="110">
        <f>COUNT(D449:D460)*2</f>
        <v>22</v>
      </c>
      <c r="J448" s="426"/>
      <c r="K448" s="426"/>
      <c r="L448" s="426"/>
      <c r="M448" s="1"/>
      <c r="N448" s="1"/>
      <c r="O448" s="1"/>
      <c r="P448" s="1"/>
      <c r="Q448" s="1"/>
      <c r="R448" s="1"/>
      <c r="S448" s="1"/>
      <c r="T448" s="1"/>
      <c r="U448" s="1"/>
      <c r="V448" s="1"/>
      <c r="W448" s="1"/>
      <c r="X448" s="1"/>
      <c r="Y448" s="1"/>
      <c r="Z448" s="1"/>
    </row>
    <row r="449" spans="1:26" ht="60">
      <c r="A449" s="413" t="s">
        <v>1665</v>
      </c>
      <c r="B449" s="566" t="s">
        <v>1666</v>
      </c>
      <c r="C449" s="308" t="s">
        <v>1667</v>
      </c>
      <c r="D449" s="446">
        <v>0</v>
      </c>
      <c r="E449" s="440" t="s">
        <v>667</v>
      </c>
      <c r="F449" s="441"/>
      <c r="G449" s="441"/>
      <c r="H449" s="110"/>
      <c r="I449" s="110"/>
      <c r="J449" s="426"/>
      <c r="K449" s="426"/>
      <c r="L449" s="426"/>
      <c r="M449" s="1"/>
      <c r="N449" s="1"/>
      <c r="O449" s="1"/>
      <c r="P449" s="1"/>
      <c r="Q449" s="1"/>
      <c r="R449" s="1"/>
      <c r="S449" s="1"/>
      <c r="T449" s="1"/>
      <c r="U449" s="1"/>
      <c r="V449" s="1"/>
      <c r="W449" s="1"/>
      <c r="X449" s="1"/>
      <c r="Y449" s="1"/>
      <c r="Z449" s="1"/>
    </row>
    <row r="450" spans="1:26" ht="45">
      <c r="A450" s="413"/>
      <c r="B450" s="566"/>
      <c r="C450" s="489" t="s">
        <v>1668</v>
      </c>
      <c r="D450" s="446">
        <v>0</v>
      </c>
      <c r="E450" s="440" t="s">
        <v>262</v>
      </c>
      <c r="F450" s="441"/>
      <c r="G450" s="441"/>
      <c r="H450" s="110"/>
      <c r="I450" s="110"/>
      <c r="J450" s="426"/>
      <c r="K450" s="426"/>
      <c r="L450" s="426"/>
      <c r="M450" s="1"/>
      <c r="N450" s="1"/>
      <c r="O450" s="1"/>
      <c r="P450" s="1"/>
      <c r="Q450" s="1"/>
      <c r="R450" s="1"/>
      <c r="S450" s="1"/>
      <c r="T450" s="1"/>
      <c r="U450" s="1"/>
      <c r="V450" s="1"/>
      <c r="W450" s="1"/>
      <c r="X450" s="1"/>
      <c r="Y450" s="1"/>
      <c r="Z450" s="1"/>
    </row>
    <row r="451" spans="1:26" ht="47.25">
      <c r="A451" s="413" t="s">
        <v>1670</v>
      </c>
      <c r="B451" s="566" t="s">
        <v>1671</v>
      </c>
      <c r="C451" s="455" t="s">
        <v>5341</v>
      </c>
      <c r="D451" s="446">
        <v>0</v>
      </c>
      <c r="E451" s="440" t="s">
        <v>667</v>
      </c>
      <c r="F451" s="308"/>
      <c r="G451" s="441"/>
      <c r="H451" s="110"/>
      <c r="I451" s="110"/>
      <c r="J451" s="426"/>
      <c r="K451" s="426"/>
      <c r="L451" s="426"/>
      <c r="M451" s="1"/>
      <c r="N451" s="1"/>
      <c r="O451" s="1"/>
      <c r="P451" s="1"/>
      <c r="Q451" s="1"/>
      <c r="R451" s="1"/>
      <c r="S451" s="1"/>
      <c r="T451" s="1"/>
      <c r="U451" s="1"/>
      <c r="V451" s="1"/>
      <c r="W451" s="1"/>
      <c r="X451" s="1"/>
      <c r="Y451" s="1"/>
      <c r="Z451" s="1"/>
    </row>
    <row r="452" spans="1:26" ht="60">
      <c r="A452" s="413"/>
      <c r="B452" s="566"/>
      <c r="C452" s="455" t="s">
        <v>5342</v>
      </c>
      <c r="D452" s="446">
        <v>0</v>
      </c>
      <c r="E452" s="440" t="s">
        <v>667</v>
      </c>
      <c r="F452" s="308"/>
      <c r="G452" s="441"/>
      <c r="H452" s="110"/>
      <c r="I452" s="110"/>
      <c r="J452" s="426"/>
      <c r="K452" s="426"/>
      <c r="L452" s="426"/>
      <c r="M452" s="1"/>
      <c r="N452" s="1"/>
      <c r="O452" s="1"/>
      <c r="P452" s="1"/>
      <c r="Q452" s="1"/>
      <c r="R452" s="1"/>
      <c r="S452" s="1"/>
      <c r="T452" s="1"/>
      <c r="U452" s="1"/>
      <c r="V452" s="1"/>
      <c r="W452" s="1"/>
      <c r="X452" s="1"/>
      <c r="Y452" s="1"/>
      <c r="Z452" s="1"/>
    </row>
    <row r="453" spans="1:26" ht="45">
      <c r="A453" s="413"/>
      <c r="B453" s="566"/>
      <c r="C453" s="455" t="s">
        <v>5343</v>
      </c>
      <c r="D453" s="446">
        <v>0</v>
      </c>
      <c r="E453" s="440" t="s">
        <v>667</v>
      </c>
      <c r="F453" s="308"/>
      <c r="G453" s="441"/>
      <c r="H453" s="110"/>
      <c r="I453" s="110"/>
      <c r="J453" s="426"/>
      <c r="K453" s="426"/>
      <c r="L453" s="426"/>
      <c r="M453" s="1"/>
      <c r="N453" s="1"/>
      <c r="O453" s="1"/>
      <c r="P453" s="1"/>
      <c r="Q453" s="1"/>
      <c r="R453" s="1"/>
      <c r="S453" s="1"/>
      <c r="T453" s="1"/>
      <c r="U453" s="1"/>
      <c r="V453" s="1"/>
      <c r="W453" s="1"/>
      <c r="X453" s="1"/>
      <c r="Y453" s="1"/>
      <c r="Z453" s="1"/>
    </row>
    <row r="454" spans="1:26" ht="60">
      <c r="A454" s="413"/>
      <c r="B454" s="566"/>
      <c r="C454" s="308" t="s">
        <v>3539</v>
      </c>
      <c r="D454" s="446">
        <v>0</v>
      </c>
      <c r="E454" s="440" t="s">
        <v>667</v>
      </c>
      <c r="F454" s="308"/>
      <c r="G454" s="441"/>
      <c r="H454" s="110"/>
      <c r="I454" s="110"/>
      <c r="J454" s="426"/>
      <c r="K454" s="426"/>
      <c r="L454" s="426"/>
      <c r="M454" s="1"/>
      <c r="N454" s="1"/>
      <c r="O454" s="1"/>
      <c r="P454" s="1"/>
      <c r="Q454" s="1"/>
      <c r="R454" s="1"/>
      <c r="S454" s="1"/>
      <c r="T454" s="1"/>
      <c r="U454" s="1"/>
      <c r="V454" s="1"/>
      <c r="W454" s="1"/>
      <c r="X454" s="1"/>
      <c r="Y454" s="1"/>
      <c r="Z454" s="1"/>
    </row>
    <row r="455" spans="1:26" ht="75">
      <c r="A455" s="413"/>
      <c r="B455" s="566"/>
      <c r="C455" s="308" t="s">
        <v>3541</v>
      </c>
      <c r="D455" s="446">
        <v>0</v>
      </c>
      <c r="E455" s="440" t="s">
        <v>667</v>
      </c>
      <c r="F455" s="308"/>
      <c r="G455" s="441"/>
      <c r="H455" s="110"/>
      <c r="I455" s="110"/>
      <c r="J455" s="426"/>
      <c r="K455" s="426"/>
      <c r="L455" s="426"/>
      <c r="M455" s="1"/>
      <c r="N455" s="1"/>
      <c r="O455" s="1"/>
      <c r="P455" s="1"/>
      <c r="Q455" s="1"/>
      <c r="R455" s="1"/>
      <c r="S455" s="1"/>
      <c r="T455" s="1"/>
      <c r="U455" s="1"/>
      <c r="V455" s="1"/>
      <c r="W455" s="1"/>
      <c r="X455" s="1"/>
      <c r="Y455" s="1"/>
      <c r="Z455" s="1"/>
    </row>
    <row r="456" spans="1:26" ht="45">
      <c r="A456" s="413"/>
      <c r="B456" s="566"/>
      <c r="C456" s="308" t="s">
        <v>3543</v>
      </c>
      <c r="D456" s="446">
        <v>0</v>
      </c>
      <c r="E456" s="440" t="s">
        <v>667</v>
      </c>
      <c r="F456" s="308"/>
      <c r="G456" s="441"/>
      <c r="H456" s="110"/>
      <c r="I456" s="110"/>
      <c r="J456" s="426"/>
      <c r="K456" s="426"/>
      <c r="L456" s="426"/>
      <c r="M456" s="1"/>
      <c r="N456" s="1"/>
      <c r="O456" s="1"/>
      <c r="P456" s="1"/>
      <c r="Q456" s="1"/>
      <c r="R456" s="1"/>
      <c r="S456" s="1"/>
      <c r="T456" s="1"/>
      <c r="U456" s="1"/>
      <c r="V456" s="1"/>
      <c r="W456" s="1"/>
      <c r="X456" s="1"/>
      <c r="Y456" s="1"/>
      <c r="Z456" s="1"/>
    </row>
    <row r="457" spans="1:26" ht="45">
      <c r="A457" s="413"/>
      <c r="B457" s="566"/>
      <c r="C457" s="308" t="s">
        <v>3546</v>
      </c>
      <c r="D457" s="446">
        <v>0</v>
      </c>
      <c r="E457" s="440" t="s">
        <v>667</v>
      </c>
      <c r="F457" s="308"/>
      <c r="G457" s="441"/>
      <c r="H457" s="110"/>
      <c r="I457" s="110"/>
      <c r="J457" s="426"/>
      <c r="K457" s="426"/>
      <c r="L457" s="426"/>
      <c r="M457" s="1"/>
      <c r="N457" s="1"/>
      <c r="O457" s="1"/>
      <c r="P457" s="1"/>
      <c r="Q457" s="1"/>
      <c r="R457" s="1"/>
      <c r="S457" s="1"/>
      <c r="T457" s="1"/>
      <c r="U457" s="1"/>
      <c r="V457" s="1"/>
      <c r="W457" s="1"/>
      <c r="X457" s="1"/>
      <c r="Y457" s="1"/>
      <c r="Z457" s="1"/>
    </row>
    <row r="458" spans="1:26" ht="45">
      <c r="A458" s="413"/>
      <c r="B458" s="566"/>
      <c r="C458" s="308" t="s">
        <v>3547</v>
      </c>
      <c r="D458" s="446">
        <v>0</v>
      </c>
      <c r="E458" s="440" t="s">
        <v>667</v>
      </c>
      <c r="F458" s="308"/>
      <c r="G458" s="441"/>
      <c r="H458" s="110"/>
      <c r="I458" s="110"/>
      <c r="J458" s="426"/>
      <c r="K458" s="426"/>
      <c r="L458" s="426"/>
      <c r="M458" s="1"/>
      <c r="N458" s="1"/>
      <c r="O458" s="1"/>
      <c r="P458" s="1"/>
      <c r="Q458" s="1"/>
      <c r="R458" s="1"/>
      <c r="S458" s="1"/>
      <c r="T458" s="1"/>
      <c r="U458" s="1"/>
      <c r="V458" s="1"/>
      <c r="W458" s="1"/>
      <c r="X458" s="1"/>
      <c r="Y458" s="1"/>
      <c r="Z458" s="1"/>
    </row>
    <row r="459" spans="1:26" ht="31.5">
      <c r="A459" s="413" t="s">
        <v>1691</v>
      </c>
      <c r="B459" s="566" t="s">
        <v>1692</v>
      </c>
      <c r="C459" s="342" t="s">
        <v>2596</v>
      </c>
      <c r="D459" s="446">
        <v>0</v>
      </c>
      <c r="E459" s="440" t="s">
        <v>137</v>
      </c>
      <c r="F459" s="441"/>
      <c r="G459" s="441"/>
      <c r="H459" s="110"/>
      <c r="I459" s="110"/>
      <c r="J459" s="426"/>
      <c r="K459" s="426"/>
      <c r="L459" s="426"/>
      <c r="M459" s="1"/>
      <c r="N459" s="1"/>
      <c r="O459" s="1"/>
      <c r="P459" s="1"/>
      <c r="Q459" s="1"/>
      <c r="R459" s="1"/>
      <c r="S459" s="1"/>
      <c r="T459" s="1"/>
      <c r="U459" s="1"/>
      <c r="V459" s="1"/>
      <c r="W459" s="1"/>
      <c r="X459" s="1"/>
      <c r="Y459" s="1"/>
      <c r="Z459" s="1"/>
    </row>
    <row r="460" spans="1:26" ht="31.5" hidden="1">
      <c r="A460" s="665" t="s">
        <v>1695</v>
      </c>
      <c r="B460" s="566" t="s">
        <v>1696</v>
      </c>
      <c r="C460" s="455"/>
      <c r="D460" s="446"/>
      <c r="E460" s="440"/>
      <c r="F460" s="571"/>
      <c r="G460" s="441"/>
      <c r="H460" s="110"/>
      <c r="I460" s="110"/>
      <c r="J460" s="426"/>
      <c r="K460" s="426"/>
      <c r="L460" s="426"/>
      <c r="M460" s="1"/>
      <c r="N460" s="1"/>
      <c r="O460" s="1"/>
      <c r="P460" s="1"/>
      <c r="Q460" s="1"/>
      <c r="R460" s="1"/>
      <c r="S460" s="1"/>
      <c r="T460" s="1"/>
      <c r="U460" s="1"/>
      <c r="V460" s="1"/>
      <c r="W460" s="1"/>
      <c r="X460" s="1"/>
      <c r="Y460" s="1"/>
      <c r="Z460" s="1"/>
    </row>
    <row r="461" spans="1:26" ht="39.75" customHeight="1">
      <c r="A461" s="417" t="s">
        <v>1699</v>
      </c>
      <c r="B461" s="1210" t="s">
        <v>1700</v>
      </c>
      <c r="C461" s="1049"/>
      <c r="D461" s="1049"/>
      <c r="E461" s="1049"/>
      <c r="F461" s="1049"/>
      <c r="G461" s="1049"/>
      <c r="H461" s="110">
        <f>SUM(D462:D464)</f>
        <v>0</v>
      </c>
      <c r="I461" s="110">
        <f>COUNT(D462:D464)*2</f>
        <v>6</v>
      </c>
      <c r="J461" s="426"/>
      <c r="K461" s="426"/>
      <c r="L461" s="426"/>
      <c r="M461" s="1"/>
      <c r="N461" s="1"/>
      <c r="O461" s="1"/>
      <c r="P461" s="1"/>
      <c r="Q461" s="1"/>
      <c r="R461" s="1"/>
      <c r="S461" s="1"/>
      <c r="T461" s="1"/>
      <c r="U461" s="1"/>
      <c r="V461" s="1"/>
      <c r="W461" s="1"/>
      <c r="X461" s="1"/>
      <c r="Y461" s="1"/>
      <c r="Z461" s="1"/>
    </row>
    <row r="462" spans="1:26" ht="30">
      <c r="A462" s="413" t="s">
        <v>1701</v>
      </c>
      <c r="B462" s="566" t="s">
        <v>1702</v>
      </c>
      <c r="C462" s="342" t="s">
        <v>1703</v>
      </c>
      <c r="D462" s="446">
        <v>0</v>
      </c>
      <c r="E462" s="440" t="s">
        <v>137</v>
      </c>
      <c r="F462" s="441"/>
      <c r="G462" s="441"/>
      <c r="H462" s="110"/>
      <c r="I462" s="110"/>
      <c r="J462" s="426"/>
      <c r="K462" s="426"/>
      <c r="L462" s="426"/>
      <c r="M462" s="1"/>
      <c r="N462" s="1"/>
      <c r="O462" s="1"/>
      <c r="P462" s="1"/>
      <c r="Q462" s="1"/>
      <c r="R462" s="1"/>
      <c r="S462" s="1"/>
      <c r="T462" s="1"/>
      <c r="U462" s="1"/>
      <c r="V462" s="1"/>
      <c r="W462" s="1"/>
      <c r="X462" s="1"/>
      <c r="Y462" s="1"/>
      <c r="Z462" s="1"/>
    </row>
    <row r="463" spans="1:26" ht="47.25">
      <c r="A463" s="413" t="s">
        <v>1705</v>
      </c>
      <c r="B463" s="566" t="s">
        <v>1706</v>
      </c>
      <c r="C463" s="487" t="s">
        <v>1707</v>
      </c>
      <c r="D463" s="446">
        <v>0</v>
      </c>
      <c r="E463" s="440" t="s">
        <v>137</v>
      </c>
      <c r="F463" s="441"/>
      <c r="G463" s="441"/>
      <c r="H463" s="110"/>
      <c r="I463" s="110"/>
      <c r="J463" s="426"/>
      <c r="K463" s="426"/>
      <c r="L463" s="426"/>
      <c r="M463" s="1"/>
      <c r="N463" s="1"/>
      <c r="O463" s="1"/>
      <c r="P463" s="1"/>
      <c r="Q463" s="1"/>
      <c r="R463" s="1"/>
      <c r="S463" s="1"/>
      <c r="T463" s="1"/>
      <c r="U463" s="1"/>
      <c r="V463" s="1"/>
      <c r="W463" s="1"/>
      <c r="X463" s="1"/>
      <c r="Y463" s="1"/>
      <c r="Z463" s="1"/>
    </row>
    <row r="464" spans="1:26" ht="31.5">
      <c r="A464" s="413" t="s">
        <v>1708</v>
      </c>
      <c r="B464" s="566" t="s">
        <v>1709</v>
      </c>
      <c r="C464" s="489" t="s">
        <v>1710</v>
      </c>
      <c r="D464" s="446">
        <v>0</v>
      </c>
      <c r="E464" s="440" t="s">
        <v>137</v>
      </c>
      <c r="F464" s="441"/>
      <c r="G464" s="441"/>
      <c r="H464" s="110"/>
      <c r="I464" s="110"/>
      <c r="J464" s="426"/>
      <c r="K464" s="426"/>
      <c r="L464" s="426"/>
      <c r="M464" s="1"/>
      <c r="N464" s="1"/>
      <c r="O464" s="1"/>
      <c r="P464" s="1"/>
      <c r="Q464" s="1"/>
      <c r="R464" s="1"/>
      <c r="S464" s="1"/>
      <c r="T464" s="1"/>
      <c r="U464" s="1"/>
      <c r="V464" s="1"/>
      <c r="W464" s="1"/>
      <c r="X464" s="1"/>
      <c r="Y464" s="1"/>
      <c r="Z464" s="1"/>
    </row>
    <row r="465" spans="1:26" ht="39.75" customHeight="1">
      <c r="A465" s="417" t="s">
        <v>1711</v>
      </c>
      <c r="B465" s="1048" t="s">
        <v>1712</v>
      </c>
      <c r="C465" s="1049"/>
      <c r="D465" s="1049"/>
      <c r="E465" s="1049"/>
      <c r="F465" s="1049"/>
      <c r="G465" s="1049"/>
      <c r="H465" s="110">
        <f>SUM(D466:D470)</f>
        <v>0</v>
      </c>
      <c r="I465" s="110">
        <f>COUNT(D466:D470)*2</f>
        <v>8</v>
      </c>
      <c r="J465" s="426"/>
      <c r="K465" s="426"/>
      <c r="L465" s="426"/>
      <c r="M465" s="1"/>
      <c r="N465" s="1"/>
      <c r="O465" s="1"/>
      <c r="P465" s="1"/>
      <c r="Q465" s="1"/>
      <c r="R465" s="1"/>
      <c r="S465" s="1"/>
      <c r="T465" s="1"/>
      <c r="U465" s="1"/>
      <c r="V465" s="1"/>
      <c r="W465" s="1"/>
      <c r="X465" s="1"/>
      <c r="Y465" s="1"/>
      <c r="Z465" s="1"/>
    </row>
    <row r="466" spans="1:26" ht="31.5">
      <c r="A466" s="413" t="s">
        <v>1715</v>
      </c>
      <c r="B466" s="484" t="s">
        <v>1716</v>
      </c>
      <c r="C466" s="487" t="s">
        <v>1717</v>
      </c>
      <c r="D466" s="446">
        <v>0</v>
      </c>
      <c r="E466" s="440" t="s">
        <v>780</v>
      </c>
      <c r="F466" s="441"/>
      <c r="G466" s="441"/>
      <c r="H466" s="110"/>
      <c r="I466" s="110"/>
      <c r="J466" s="426"/>
      <c r="K466" s="426"/>
      <c r="L466" s="426"/>
      <c r="M466" s="1"/>
      <c r="N466" s="1"/>
      <c r="O466" s="1"/>
      <c r="P466" s="1"/>
      <c r="Q466" s="1"/>
      <c r="R466" s="1"/>
      <c r="S466" s="1"/>
      <c r="T466" s="1"/>
      <c r="U466" s="1"/>
      <c r="V466" s="1"/>
      <c r="W466" s="1"/>
      <c r="X466" s="1"/>
      <c r="Y466" s="1"/>
      <c r="Z466" s="1"/>
    </row>
    <row r="467" spans="1:26" ht="31.5" hidden="1">
      <c r="A467" s="623" t="s">
        <v>1718</v>
      </c>
      <c r="B467" s="484" t="s">
        <v>1719</v>
      </c>
      <c r="C467" s="441"/>
      <c r="D467" s="446"/>
      <c r="E467" s="440"/>
      <c r="F467" s="441"/>
      <c r="G467" s="441"/>
      <c r="H467" s="110"/>
      <c r="I467" s="110"/>
      <c r="J467" s="426"/>
      <c r="K467" s="426"/>
      <c r="L467" s="426"/>
      <c r="M467" s="1"/>
      <c r="N467" s="1"/>
      <c r="O467" s="1"/>
      <c r="P467" s="1"/>
      <c r="Q467" s="1"/>
      <c r="R467" s="1"/>
      <c r="S467" s="1"/>
      <c r="T467" s="1"/>
      <c r="U467" s="1"/>
      <c r="V467" s="1"/>
      <c r="W467" s="1"/>
      <c r="X467" s="1"/>
      <c r="Y467" s="1"/>
      <c r="Z467" s="1"/>
    </row>
    <row r="468" spans="1:26" ht="47.25">
      <c r="A468" s="413" t="s">
        <v>1722</v>
      </c>
      <c r="B468" s="496" t="s">
        <v>1723</v>
      </c>
      <c r="C468" s="308" t="s">
        <v>1724</v>
      </c>
      <c r="D468" s="446">
        <v>0</v>
      </c>
      <c r="E468" s="440" t="s">
        <v>780</v>
      </c>
      <c r="F468" s="441"/>
      <c r="G468" s="441"/>
      <c r="H468" s="110"/>
      <c r="I468" s="110"/>
      <c r="J468" s="426"/>
      <c r="K468" s="426"/>
      <c r="L468" s="426"/>
      <c r="M468" s="1"/>
      <c r="N468" s="1"/>
      <c r="O468" s="1"/>
      <c r="P468" s="1"/>
      <c r="Q468" s="1"/>
      <c r="R468" s="1"/>
      <c r="S468" s="1"/>
      <c r="T468" s="1"/>
      <c r="U468" s="1"/>
      <c r="V468" s="1"/>
      <c r="W468" s="1"/>
      <c r="X468" s="1"/>
      <c r="Y468" s="1"/>
      <c r="Z468" s="1"/>
    </row>
    <row r="469" spans="1:26" ht="47.25">
      <c r="A469" s="413" t="s">
        <v>1725</v>
      </c>
      <c r="B469" s="484" t="s">
        <v>1726</v>
      </c>
      <c r="C469" s="441" t="s">
        <v>1727</v>
      </c>
      <c r="D469" s="446">
        <v>0</v>
      </c>
      <c r="E469" s="440" t="s">
        <v>780</v>
      </c>
      <c r="F469" s="441"/>
      <c r="G469" s="441"/>
      <c r="H469" s="110"/>
      <c r="I469" s="110"/>
      <c r="J469" s="426"/>
      <c r="K469" s="426"/>
      <c r="L469" s="426"/>
      <c r="M469" s="1"/>
      <c r="N469" s="1"/>
      <c r="O469" s="1"/>
      <c r="P469" s="1"/>
      <c r="Q469" s="1"/>
      <c r="R469" s="1"/>
      <c r="S469" s="1"/>
      <c r="T469" s="1"/>
      <c r="U469" s="1"/>
      <c r="V469" s="1"/>
      <c r="W469" s="1"/>
      <c r="X469" s="1"/>
      <c r="Y469" s="1"/>
      <c r="Z469" s="1"/>
    </row>
    <row r="470" spans="1:26" ht="47.25">
      <c r="A470" s="413" t="s">
        <v>1728</v>
      </c>
      <c r="B470" s="484" t="s">
        <v>1729</v>
      </c>
      <c r="C470" s="487" t="s">
        <v>1730</v>
      </c>
      <c r="D470" s="446">
        <v>0</v>
      </c>
      <c r="E470" s="440" t="s">
        <v>780</v>
      </c>
      <c r="F470" s="441"/>
      <c r="G470" s="441"/>
      <c r="H470" s="110"/>
      <c r="I470" s="110"/>
      <c r="J470" s="426"/>
      <c r="K470" s="426"/>
      <c r="L470" s="426"/>
      <c r="M470" s="1"/>
      <c r="N470" s="1"/>
      <c r="O470" s="1"/>
      <c r="P470" s="1"/>
      <c r="Q470" s="1"/>
      <c r="R470" s="1"/>
      <c r="S470" s="1"/>
      <c r="T470" s="1"/>
      <c r="U470" s="1"/>
      <c r="V470" s="1"/>
      <c r="W470" s="1"/>
      <c r="X470" s="1"/>
      <c r="Y470" s="1"/>
      <c r="Z470" s="1"/>
    </row>
    <row r="471" spans="1:26" ht="39.75" customHeight="1">
      <c r="A471" s="417" t="s">
        <v>1732</v>
      </c>
      <c r="B471" s="1053" t="s">
        <v>4801</v>
      </c>
      <c r="C471" s="1054"/>
      <c r="D471" s="1054"/>
      <c r="E471" s="1054"/>
      <c r="F471" s="1054"/>
      <c r="G471" s="1317"/>
      <c r="H471" s="110">
        <f>SUM(D473:D474)</f>
        <v>0</v>
      </c>
      <c r="I471" s="110">
        <f>COUNT(D473:D474)*2</f>
        <v>4</v>
      </c>
      <c r="J471" s="426"/>
      <c r="K471" s="426"/>
      <c r="L471" s="426"/>
      <c r="M471" s="1"/>
      <c r="N471" s="1"/>
      <c r="O471" s="1"/>
      <c r="P471" s="1"/>
      <c r="Q471" s="1"/>
      <c r="R471" s="1"/>
      <c r="S471" s="1"/>
      <c r="T471" s="1"/>
      <c r="U471" s="1"/>
      <c r="V471" s="1"/>
      <c r="W471" s="1"/>
      <c r="X471" s="1"/>
      <c r="Y471" s="1"/>
      <c r="Z471" s="1"/>
    </row>
    <row r="472" spans="1:26" ht="15.75" hidden="1">
      <c r="A472" s="623" t="s">
        <v>1739</v>
      </c>
      <c r="B472" s="484" t="s">
        <v>1740</v>
      </c>
      <c r="C472" s="441"/>
      <c r="D472" s="439"/>
      <c r="E472" s="440"/>
      <c r="F472" s="441"/>
      <c r="G472" s="441"/>
      <c r="H472" s="110"/>
      <c r="I472" s="110"/>
      <c r="J472" s="426"/>
      <c r="K472" s="426"/>
      <c r="L472" s="426"/>
      <c r="M472" s="1"/>
      <c r="N472" s="1"/>
      <c r="O472" s="1"/>
      <c r="P472" s="1"/>
      <c r="Q472" s="1"/>
      <c r="R472" s="1"/>
      <c r="S472" s="1"/>
      <c r="T472" s="1"/>
      <c r="U472" s="1"/>
      <c r="V472" s="1"/>
      <c r="W472" s="1"/>
      <c r="X472" s="1"/>
      <c r="Y472" s="1"/>
      <c r="Z472" s="1"/>
    </row>
    <row r="473" spans="1:26" ht="120">
      <c r="A473" s="817" t="s">
        <v>1743</v>
      </c>
      <c r="B473" s="823" t="s">
        <v>4811</v>
      </c>
      <c r="C473" s="823" t="s">
        <v>4812</v>
      </c>
      <c r="D473" s="824">
        <v>0</v>
      </c>
      <c r="E473" s="748" t="s">
        <v>137</v>
      </c>
      <c r="F473" s="825" t="s">
        <v>4813</v>
      </c>
      <c r="G473" s="441"/>
      <c r="H473" s="110"/>
      <c r="I473" s="110"/>
      <c r="J473" s="426"/>
      <c r="K473" s="426"/>
      <c r="L473" s="426"/>
      <c r="M473" s="1"/>
      <c r="N473" s="1"/>
      <c r="O473" s="1"/>
      <c r="P473" s="1"/>
      <c r="Q473" s="1"/>
      <c r="R473" s="1"/>
      <c r="S473" s="1"/>
      <c r="T473" s="1"/>
      <c r="U473" s="1"/>
      <c r="V473" s="1"/>
      <c r="W473" s="1"/>
      <c r="X473" s="1"/>
      <c r="Y473" s="1"/>
      <c r="Z473" s="1"/>
    </row>
    <row r="474" spans="1:26" ht="90">
      <c r="A474" s="817" t="s">
        <v>4814</v>
      </c>
      <c r="B474" s="823" t="s">
        <v>4815</v>
      </c>
      <c r="C474" s="823" t="s">
        <v>4816</v>
      </c>
      <c r="D474" s="824">
        <v>0</v>
      </c>
      <c r="E474" s="748" t="s">
        <v>137</v>
      </c>
      <c r="F474" s="825" t="s">
        <v>4817</v>
      </c>
      <c r="G474" s="441"/>
      <c r="H474" s="110"/>
      <c r="I474" s="110"/>
      <c r="J474" s="426"/>
      <c r="K474" s="426"/>
      <c r="L474" s="426"/>
      <c r="M474" s="1"/>
      <c r="N474" s="1"/>
      <c r="O474" s="1"/>
      <c r="P474" s="1"/>
      <c r="Q474" s="1"/>
      <c r="R474" s="1"/>
      <c r="S474" s="1"/>
      <c r="T474" s="1"/>
      <c r="U474" s="1"/>
      <c r="V474" s="1"/>
      <c r="W474" s="1"/>
      <c r="X474" s="1"/>
      <c r="Y474" s="1"/>
      <c r="Z474" s="1"/>
    </row>
    <row r="475" spans="1:26" ht="39.75" customHeight="1">
      <c r="A475" s="417" t="s">
        <v>1744</v>
      </c>
      <c r="B475" s="1210" t="s">
        <v>1745</v>
      </c>
      <c r="C475" s="1049"/>
      <c r="D475" s="1049"/>
      <c r="E475" s="1049"/>
      <c r="F475" s="1049"/>
      <c r="G475" s="1049"/>
      <c r="H475" s="110">
        <f>SUM(D476:D478)</f>
        <v>0</v>
      </c>
      <c r="I475" s="110">
        <f>COUNT(D476:D478)*2</f>
        <v>6</v>
      </c>
      <c r="J475" s="426"/>
      <c r="K475" s="426"/>
      <c r="L475" s="426"/>
      <c r="M475" s="1"/>
      <c r="N475" s="1"/>
      <c r="O475" s="1"/>
      <c r="P475" s="1"/>
      <c r="Q475" s="1"/>
      <c r="R475" s="1"/>
      <c r="S475" s="1"/>
      <c r="T475" s="1"/>
      <c r="U475" s="1"/>
      <c r="V475" s="1"/>
      <c r="W475" s="1"/>
      <c r="X475" s="1"/>
      <c r="Y475" s="1"/>
      <c r="Z475" s="1"/>
    </row>
    <row r="476" spans="1:26" ht="31.5">
      <c r="A476" s="413" t="s">
        <v>1750</v>
      </c>
      <c r="B476" s="502" t="s">
        <v>1751</v>
      </c>
      <c r="C476" s="316" t="s">
        <v>4826</v>
      </c>
      <c r="D476" s="545">
        <v>0</v>
      </c>
      <c r="E476" s="826" t="s">
        <v>137</v>
      </c>
      <c r="F476" s="810" t="s">
        <v>4827</v>
      </c>
      <c r="G476" s="826"/>
      <c r="H476" s="110"/>
      <c r="I476" s="110"/>
      <c r="J476" s="426"/>
      <c r="K476" s="426"/>
      <c r="L476" s="426"/>
      <c r="M476" s="1"/>
      <c r="N476" s="1"/>
      <c r="O476" s="1"/>
      <c r="P476" s="1"/>
      <c r="Q476" s="1"/>
      <c r="R476" s="1"/>
      <c r="S476" s="1"/>
      <c r="T476" s="1"/>
      <c r="U476" s="1"/>
      <c r="V476" s="1"/>
      <c r="W476" s="1"/>
      <c r="X476" s="1"/>
      <c r="Y476" s="1"/>
      <c r="Z476" s="1"/>
    </row>
    <row r="477" spans="1:26" ht="30">
      <c r="A477" s="588"/>
      <c r="B477" s="502"/>
      <c r="C477" s="316" t="s">
        <v>5412</v>
      </c>
      <c r="D477" s="545">
        <v>0</v>
      </c>
      <c r="E477" s="826" t="s">
        <v>87</v>
      </c>
      <c r="F477" s="810" t="s">
        <v>5413</v>
      </c>
      <c r="G477" s="826"/>
      <c r="H477" s="110"/>
      <c r="I477" s="110"/>
      <c r="J477" s="426"/>
      <c r="K477" s="426"/>
      <c r="L477" s="426"/>
      <c r="M477" s="1"/>
      <c r="N477" s="1"/>
      <c r="O477" s="1"/>
      <c r="P477" s="1"/>
      <c r="Q477" s="1"/>
      <c r="R477" s="1"/>
      <c r="S477" s="1"/>
      <c r="T477" s="1"/>
      <c r="U477" s="1"/>
      <c r="V477" s="1"/>
      <c r="W477" s="1"/>
      <c r="X477" s="1"/>
      <c r="Y477" s="1"/>
      <c r="Z477" s="1"/>
    </row>
    <row r="478" spans="1:26" ht="31.5">
      <c r="A478" s="413" t="s">
        <v>1756</v>
      </c>
      <c r="B478" s="502" t="s">
        <v>1757</v>
      </c>
      <c r="C478" s="810" t="s">
        <v>4828</v>
      </c>
      <c r="D478" s="545">
        <v>0</v>
      </c>
      <c r="E478" s="826" t="s">
        <v>137</v>
      </c>
      <c r="F478" s="316" t="s">
        <v>4829</v>
      </c>
      <c r="G478" s="826"/>
      <c r="H478" s="110"/>
      <c r="I478" s="110"/>
      <c r="J478" s="426"/>
      <c r="K478" s="426"/>
      <c r="L478" s="426"/>
      <c r="M478" s="1"/>
      <c r="N478" s="1"/>
      <c r="O478" s="1"/>
      <c r="P478" s="1"/>
      <c r="Q478" s="1"/>
      <c r="R478" s="1"/>
      <c r="S478" s="1"/>
      <c r="T478" s="1"/>
      <c r="U478" s="1"/>
      <c r="V478" s="1"/>
      <c r="W478" s="1"/>
      <c r="X478" s="1"/>
      <c r="Y478" s="1"/>
      <c r="Z478" s="1"/>
    </row>
    <row r="479" spans="1:26" ht="15.75" hidden="1">
      <c r="A479" s="775" t="s">
        <v>4830</v>
      </c>
      <c r="B479" s="1042" t="s">
        <v>4831</v>
      </c>
      <c r="C479" s="1043"/>
      <c r="D479" s="1043"/>
      <c r="E479" s="1043"/>
      <c r="F479" s="1043"/>
      <c r="G479" s="1047"/>
      <c r="H479" s="783">
        <f>SUM(D480:D485)</f>
        <v>0</v>
      </c>
      <c r="I479" s="783">
        <f>COUNT(D480:D5660*2)</f>
        <v>0</v>
      </c>
      <c r="J479" s="426"/>
      <c r="K479" s="426"/>
      <c r="L479" s="426"/>
      <c r="M479" s="1"/>
      <c r="N479" s="1"/>
      <c r="O479" s="1"/>
      <c r="P479" s="1"/>
      <c r="Q479" s="1"/>
      <c r="R479" s="1"/>
      <c r="S479" s="1"/>
      <c r="T479" s="1"/>
      <c r="U479" s="1"/>
      <c r="V479" s="1"/>
      <c r="W479" s="1"/>
      <c r="X479" s="1"/>
      <c r="Y479" s="1"/>
      <c r="Z479" s="1"/>
    </row>
    <row r="480" spans="1:26" ht="45" hidden="1">
      <c r="A480" s="775" t="s">
        <v>4832</v>
      </c>
      <c r="B480" s="378" t="s">
        <v>4833</v>
      </c>
      <c r="C480" s="378"/>
      <c r="D480" s="772"/>
      <c r="E480" s="378"/>
      <c r="F480" s="378"/>
      <c r="G480" s="378"/>
      <c r="H480" s="783"/>
      <c r="I480" s="783"/>
      <c r="J480" s="426"/>
      <c r="K480" s="426"/>
      <c r="L480" s="426"/>
      <c r="M480" s="1"/>
      <c r="N480" s="1"/>
      <c r="O480" s="1"/>
      <c r="P480" s="1"/>
      <c r="Q480" s="1"/>
      <c r="R480" s="1"/>
      <c r="S480" s="1"/>
      <c r="T480" s="1"/>
      <c r="U480" s="1"/>
      <c r="V480" s="1"/>
      <c r="W480" s="1"/>
      <c r="X480" s="1"/>
      <c r="Y480" s="1"/>
      <c r="Z480" s="1"/>
    </row>
    <row r="481" spans="1:26" ht="45" hidden="1">
      <c r="A481" s="775" t="s">
        <v>4834</v>
      </c>
      <c r="B481" s="378" t="s">
        <v>4835</v>
      </c>
      <c r="C481" s="378"/>
      <c r="D481" s="772"/>
      <c r="E481" s="378"/>
      <c r="F481" s="378"/>
      <c r="G481" s="378"/>
      <c r="H481" s="783"/>
      <c r="I481" s="783"/>
      <c r="J481" s="426"/>
      <c r="K481" s="426"/>
      <c r="L481" s="426"/>
      <c r="M481" s="1"/>
      <c r="N481" s="1"/>
      <c r="O481" s="1"/>
      <c r="P481" s="1"/>
      <c r="Q481" s="1"/>
      <c r="R481" s="1"/>
      <c r="S481" s="1"/>
      <c r="T481" s="1"/>
      <c r="U481" s="1"/>
      <c r="V481" s="1"/>
      <c r="W481" s="1"/>
      <c r="X481" s="1"/>
      <c r="Y481" s="1"/>
      <c r="Z481" s="1"/>
    </row>
    <row r="482" spans="1:26" ht="45" hidden="1">
      <c r="A482" s="775" t="s">
        <v>4836</v>
      </c>
      <c r="B482" s="378" t="s">
        <v>4837</v>
      </c>
      <c r="C482" s="378"/>
      <c r="D482" s="772"/>
      <c r="E482" s="378"/>
      <c r="F482" s="378"/>
      <c r="G482" s="378"/>
      <c r="H482" s="783"/>
      <c r="I482" s="783"/>
      <c r="J482" s="426"/>
      <c r="K482" s="426"/>
      <c r="L482" s="426"/>
      <c r="M482" s="1"/>
      <c r="N482" s="1"/>
      <c r="O482" s="1"/>
      <c r="P482" s="1"/>
      <c r="Q482" s="1"/>
      <c r="R482" s="1"/>
      <c r="S482" s="1"/>
      <c r="T482" s="1"/>
      <c r="U482" s="1"/>
      <c r="V482" s="1"/>
      <c r="W482" s="1"/>
      <c r="X482" s="1"/>
      <c r="Y482" s="1"/>
      <c r="Z482" s="1"/>
    </row>
    <row r="483" spans="1:26" ht="75" hidden="1">
      <c r="A483" s="775" t="s">
        <v>4838</v>
      </c>
      <c r="B483" s="378" t="s">
        <v>4839</v>
      </c>
      <c r="C483" s="378"/>
      <c r="D483" s="772"/>
      <c r="E483" s="378"/>
      <c r="F483" s="378"/>
      <c r="G483" s="378"/>
      <c r="H483" s="783"/>
      <c r="I483" s="783"/>
      <c r="J483" s="426"/>
      <c r="K483" s="426"/>
      <c r="L483" s="426"/>
      <c r="M483" s="1"/>
      <c r="N483" s="1"/>
      <c r="O483" s="1"/>
      <c r="P483" s="1"/>
      <c r="Q483" s="1"/>
      <c r="R483" s="1"/>
      <c r="S483" s="1"/>
      <c r="T483" s="1"/>
      <c r="U483" s="1"/>
      <c r="V483" s="1"/>
      <c r="W483" s="1"/>
      <c r="X483" s="1"/>
      <c r="Y483" s="1"/>
      <c r="Z483" s="1"/>
    </row>
    <row r="484" spans="1:26" ht="30" hidden="1">
      <c r="A484" s="775" t="s">
        <v>4840</v>
      </c>
      <c r="B484" s="378" t="s">
        <v>4841</v>
      </c>
      <c r="C484" s="378"/>
      <c r="D484" s="772"/>
      <c r="E484" s="378"/>
      <c r="F484" s="378"/>
      <c r="G484" s="378"/>
      <c r="H484" s="783"/>
      <c r="I484" s="783"/>
      <c r="J484" s="426"/>
      <c r="K484" s="426"/>
      <c r="L484" s="426"/>
      <c r="M484" s="1"/>
      <c r="N484" s="1"/>
      <c r="O484" s="1"/>
      <c r="P484" s="1"/>
      <c r="Q484" s="1"/>
      <c r="R484" s="1"/>
      <c r="S484" s="1"/>
      <c r="T484" s="1"/>
      <c r="U484" s="1"/>
      <c r="V484" s="1"/>
      <c r="W484" s="1"/>
      <c r="X484" s="1"/>
      <c r="Y484" s="1"/>
      <c r="Z484" s="1"/>
    </row>
    <row r="485" spans="1:26" ht="30" hidden="1">
      <c r="A485" s="775" t="s">
        <v>4842</v>
      </c>
      <c r="B485" s="378" t="s">
        <v>4843</v>
      </c>
      <c r="C485" s="378"/>
      <c r="D485" s="772"/>
      <c r="E485" s="378"/>
      <c r="F485" s="378"/>
      <c r="G485" s="378"/>
      <c r="H485" s="783"/>
      <c r="I485" s="783"/>
      <c r="J485" s="426"/>
      <c r="K485" s="426"/>
      <c r="L485" s="426"/>
      <c r="M485" s="1"/>
      <c r="N485" s="1"/>
      <c r="O485" s="1"/>
      <c r="P485" s="1"/>
      <c r="Q485" s="1"/>
      <c r="R485" s="1"/>
      <c r="S485" s="1"/>
      <c r="T485" s="1"/>
      <c r="U485" s="1"/>
      <c r="V485" s="1"/>
      <c r="W485" s="1"/>
      <c r="X485" s="1"/>
      <c r="Y485" s="1"/>
      <c r="Z485" s="1"/>
    </row>
    <row r="486" spans="1:26" ht="15.75">
      <c r="A486" s="768" t="s">
        <v>4844</v>
      </c>
      <c r="B486" s="1064" t="s">
        <v>4845</v>
      </c>
      <c r="C486" s="1065"/>
      <c r="D486" s="1065"/>
      <c r="E486" s="1065"/>
      <c r="F486" s="1065"/>
      <c r="G486" s="1316"/>
      <c r="H486" s="797">
        <f>SUM(D487:D496)</f>
        <v>0</v>
      </c>
      <c r="I486" s="797">
        <f>COUNT(D487:D496)*2</f>
        <v>4</v>
      </c>
      <c r="J486" s="426"/>
      <c r="K486" s="426"/>
      <c r="L486" s="426"/>
      <c r="M486" s="1"/>
      <c r="N486" s="1"/>
      <c r="O486" s="1"/>
      <c r="P486" s="1"/>
      <c r="Q486" s="1"/>
      <c r="R486" s="1"/>
      <c r="S486" s="1"/>
      <c r="T486" s="1"/>
      <c r="U486" s="1"/>
      <c r="V486" s="1"/>
      <c r="W486" s="1"/>
      <c r="X486" s="1"/>
      <c r="Y486" s="1"/>
      <c r="Z486" s="1"/>
    </row>
    <row r="487" spans="1:26" ht="75" hidden="1">
      <c r="A487" s="775" t="s">
        <v>4846</v>
      </c>
      <c r="B487" s="378" t="s">
        <v>4847</v>
      </c>
      <c r="C487" s="793"/>
      <c r="D487" s="793"/>
      <c r="E487" s="793"/>
      <c r="F487" s="793"/>
      <c r="G487" s="793"/>
      <c r="H487" s="783"/>
      <c r="I487" s="783"/>
      <c r="J487" s="426"/>
      <c r="K487" s="426"/>
      <c r="L487" s="426"/>
      <c r="M487" s="1"/>
      <c r="N487" s="1"/>
      <c r="O487" s="1"/>
      <c r="P487" s="1"/>
      <c r="Q487" s="1"/>
      <c r="R487" s="1"/>
      <c r="S487" s="1"/>
      <c r="T487" s="1"/>
      <c r="U487" s="1"/>
      <c r="V487" s="1"/>
      <c r="W487" s="1"/>
      <c r="X487" s="1"/>
      <c r="Y487" s="1"/>
      <c r="Z487" s="1"/>
    </row>
    <row r="488" spans="1:26" ht="60" hidden="1">
      <c r="A488" s="775" t="s">
        <v>4848</v>
      </c>
      <c r="B488" s="378" t="s">
        <v>4849</v>
      </c>
      <c r="C488" s="793"/>
      <c r="D488" s="793"/>
      <c r="E488" s="793"/>
      <c r="F488" s="793"/>
      <c r="G488" s="793"/>
      <c r="H488" s="783"/>
      <c r="I488" s="783"/>
      <c r="J488" s="426"/>
      <c r="K488" s="426"/>
      <c r="L488" s="426"/>
      <c r="M488" s="1"/>
      <c r="N488" s="1"/>
      <c r="O488" s="1"/>
      <c r="P488" s="1"/>
      <c r="Q488" s="1"/>
      <c r="R488" s="1"/>
      <c r="S488" s="1"/>
      <c r="T488" s="1"/>
      <c r="U488" s="1"/>
      <c r="V488" s="1"/>
      <c r="W488" s="1"/>
      <c r="X488" s="1"/>
      <c r="Y488" s="1"/>
      <c r="Z488" s="1"/>
    </row>
    <row r="489" spans="1:26" ht="60" hidden="1">
      <c r="A489" s="775" t="s">
        <v>4850</v>
      </c>
      <c r="B489" s="378" t="s">
        <v>4851</v>
      </c>
      <c r="C489" s="793"/>
      <c r="D489" s="793"/>
      <c r="E489" s="793"/>
      <c r="F489" s="793"/>
      <c r="G489" s="793"/>
      <c r="H489" s="783"/>
      <c r="I489" s="783"/>
      <c r="J489" s="426"/>
      <c r="K489" s="426"/>
      <c r="L489" s="426"/>
      <c r="M489" s="1"/>
      <c r="N489" s="1"/>
      <c r="O489" s="1"/>
      <c r="P489" s="1"/>
      <c r="Q489" s="1"/>
      <c r="R489" s="1"/>
      <c r="S489" s="1"/>
      <c r="T489" s="1"/>
      <c r="U489" s="1"/>
      <c r="V489" s="1"/>
      <c r="W489" s="1"/>
      <c r="X489" s="1"/>
      <c r="Y489" s="1"/>
      <c r="Z489" s="1"/>
    </row>
    <row r="490" spans="1:26" ht="75">
      <c r="A490" s="759" t="s">
        <v>4852</v>
      </c>
      <c r="B490" s="827" t="s">
        <v>4853</v>
      </c>
      <c r="C490" s="828" t="s">
        <v>5465</v>
      </c>
      <c r="D490" s="829">
        <v>0</v>
      </c>
      <c r="E490" s="830" t="s">
        <v>137</v>
      </c>
      <c r="F490" s="828" t="s">
        <v>5466</v>
      </c>
      <c r="G490" s="831"/>
      <c r="H490" s="797"/>
      <c r="I490" s="797"/>
      <c r="J490" s="426"/>
      <c r="K490" s="426"/>
      <c r="L490" s="426"/>
      <c r="M490" s="1"/>
      <c r="N490" s="1"/>
      <c r="O490" s="1"/>
      <c r="P490" s="1"/>
      <c r="Q490" s="1"/>
      <c r="R490" s="1"/>
      <c r="S490" s="1"/>
      <c r="T490" s="1"/>
      <c r="U490" s="1"/>
      <c r="V490" s="1"/>
      <c r="W490" s="1"/>
      <c r="X490" s="1"/>
      <c r="Y490" s="1"/>
      <c r="Z490" s="1"/>
    </row>
    <row r="491" spans="1:26" ht="45" hidden="1">
      <c r="A491" s="775" t="s">
        <v>4854</v>
      </c>
      <c r="B491" s="378" t="s">
        <v>4855</v>
      </c>
      <c r="C491" s="378"/>
      <c r="D491" s="772"/>
      <c r="E491" s="749"/>
      <c r="F491" s="378"/>
      <c r="G491" s="811"/>
      <c r="H491" s="783"/>
      <c r="I491" s="783"/>
      <c r="J491" s="426"/>
      <c r="K491" s="426"/>
      <c r="L491" s="426"/>
      <c r="M491" s="1"/>
      <c r="N491" s="1"/>
      <c r="O491" s="1"/>
      <c r="P491" s="1"/>
      <c r="Q491" s="1"/>
      <c r="R491" s="1"/>
      <c r="S491" s="1"/>
      <c r="T491" s="1"/>
      <c r="U491" s="1"/>
      <c r="V491" s="1"/>
      <c r="W491" s="1"/>
      <c r="X491" s="1"/>
      <c r="Y491" s="1"/>
      <c r="Z491" s="1"/>
    </row>
    <row r="492" spans="1:26" ht="75">
      <c r="A492" s="768" t="s">
        <v>4856</v>
      </c>
      <c r="B492" s="827" t="s">
        <v>4857</v>
      </c>
      <c r="C492" s="832" t="s">
        <v>4858</v>
      </c>
      <c r="D492" s="833">
        <v>0</v>
      </c>
      <c r="E492" s="787" t="s">
        <v>137</v>
      </c>
      <c r="F492" s="832" t="s">
        <v>5415</v>
      </c>
      <c r="G492" s="812"/>
      <c r="H492" s="797"/>
      <c r="I492" s="797"/>
      <c r="J492" s="426"/>
      <c r="K492" s="426"/>
      <c r="L492" s="426"/>
      <c r="M492" s="1"/>
      <c r="N492" s="1"/>
      <c r="O492" s="1"/>
      <c r="P492" s="1"/>
      <c r="Q492" s="1"/>
      <c r="R492" s="1"/>
      <c r="S492" s="1"/>
      <c r="T492" s="1"/>
      <c r="U492" s="1"/>
      <c r="V492" s="1"/>
      <c r="W492" s="1"/>
      <c r="X492" s="1"/>
      <c r="Y492" s="1"/>
      <c r="Z492" s="1"/>
    </row>
    <row r="493" spans="1:26" ht="75" hidden="1">
      <c r="A493" s="778" t="s">
        <v>4860</v>
      </c>
      <c r="B493" s="378" t="s">
        <v>4861</v>
      </c>
      <c r="C493" s="378"/>
      <c r="D493" s="796"/>
      <c r="E493" s="748"/>
      <c r="F493" s="378"/>
      <c r="G493" s="813"/>
      <c r="H493" s="783"/>
      <c r="I493" s="783"/>
      <c r="J493" s="426"/>
      <c r="K493" s="426"/>
      <c r="L493" s="426"/>
      <c r="M493" s="1"/>
      <c r="N493" s="1"/>
      <c r="O493" s="1"/>
      <c r="P493" s="1"/>
      <c r="Q493" s="1"/>
      <c r="R493" s="1"/>
      <c r="S493" s="1"/>
      <c r="T493" s="1"/>
      <c r="U493" s="1"/>
      <c r="V493" s="1"/>
      <c r="W493" s="1"/>
      <c r="X493" s="1"/>
      <c r="Y493" s="1"/>
      <c r="Z493" s="1"/>
    </row>
    <row r="494" spans="1:26" ht="30" hidden="1">
      <c r="A494" s="778" t="s">
        <v>4862</v>
      </c>
      <c r="B494" s="378" t="s">
        <v>4863</v>
      </c>
      <c r="C494" s="378"/>
      <c r="D494" s="796"/>
      <c r="E494" s="748"/>
      <c r="F494" s="378"/>
      <c r="G494" s="813"/>
      <c r="H494" s="783"/>
      <c r="I494" s="783"/>
      <c r="J494" s="426"/>
      <c r="K494" s="426"/>
      <c r="L494" s="426"/>
      <c r="M494" s="1"/>
      <c r="N494" s="1"/>
      <c r="O494" s="1"/>
      <c r="P494" s="1"/>
      <c r="Q494" s="1"/>
      <c r="R494" s="1"/>
      <c r="S494" s="1"/>
      <c r="T494" s="1"/>
      <c r="U494" s="1"/>
      <c r="V494" s="1"/>
      <c r="W494" s="1"/>
      <c r="X494" s="1"/>
      <c r="Y494" s="1"/>
      <c r="Z494" s="1"/>
    </row>
    <row r="495" spans="1:26" ht="30" hidden="1">
      <c r="A495" s="778" t="s">
        <v>4864</v>
      </c>
      <c r="B495" s="378" t="s">
        <v>5416</v>
      </c>
      <c r="C495" s="378"/>
      <c r="D495" s="796"/>
      <c r="E495" s="748"/>
      <c r="F495" s="378"/>
      <c r="G495" s="813"/>
      <c r="H495" s="783"/>
      <c r="I495" s="783"/>
      <c r="J495" s="426"/>
      <c r="K495" s="426"/>
      <c r="L495" s="426"/>
      <c r="M495" s="1"/>
      <c r="N495" s="1"/>
      <c r="O495" s="1"/>
      <c r="P495" s="1"/>
      <c r="Q495" s="1"/>
      <c r="R495" s="1"/>
      <c r="S495" s="1"/>
      <c r="T495" s="1"/>
      <c r="U495" s="1"/>
      <c r="V495" s="1"/>
      <c r="W495" s="1"/>
      <c r="X495" s="1"/>
      <c r="Y495" s="1"/>
      <c r="Z495" s="1"/>
    </row>
    <row r="496" spans="1:26" ht="60" hidden="1">
      <c r="A496" s="778" t="s">
        <v>4866</v>
      </c>
      <c r="B496" s="378" t="s">
        <v>4867</v>
      </c>
      <c r="C496" s="378"/>
      <c r="D496" s="796"/>
      <c r="E496" s="748"/>
      <c r="F496" s="378"/>
      <c r="G496" s="813"/>
      <c r="H496" s="783"/>
      <c r="I496" s="783"/>
      <c r="J496" s="426"/>
      <c r="K496" s="426"/>
      <c r="L496" s="426"/>
      <c r="M496" s="1"/>
      <c r="N496" s="1"/>
      <c r="O496" s="1"/>
      <c r="P496" s="1"/>
      <c r="Q496" s="1"/>
      <c r="R496" s="1"/>
      <c r="S496" s="1"/>
      <c r="T496" s="1"/>
      <c r="U496" s="1"/>
      <c r="V496" s="1"/>
      <c r="W496" s="1"/>
      <c r="X496" s="1"/>
      <c r="Y496" s="1"/>
      <c r="Z496" s="1"/>
    </row>
    <row r="497" spans="1:26" ht="21">
      <c r="A497" s="584"/>
      <c r="B497" s="1308" t="s">
        <v>1760</v>
      </c>
      <c r="C497" s="1049"/>
      <c r="D497" s="1049"/>
      <c r="E497" s="1049"/>
      <c r="F497" s="1049"/>
      <c r="G497" s="1049"/>
      <c r="H497" s="110">
        <f>H498+H506+H511+H516</f>
        <v>0</v>
      </c>
      <c r="I497" s="110">
        <f>I498+I506+I511+I516</f>
        <v>24</v>
      </c>
      <c r="J497" s="426"/>
      <c r="K497" s="426"/>
      <c r="L497" s="426"/>
      <c r="M497" s="1"/>
      <c r="N497" s="1"/>
      <c r="O497" s="1"/>
      <c r="P497" s="1"/>
      <c r="Q497" s="1"/>
      <c r="R497" s="1"/>
      <c r="S497" s="1"/>
      <c r="T497" s="1"/>
      <c r="U497" s="1"/>
      <c r="V497" s="1"/>
      <c r="W497" s="1"/>
      <c r="X497" s="1"/>
      <c r="Y497" s="1"/>
      <c r="Z497" s="1"/>
    </row>
    <row r="498" spans="1:26" ht="39.75" customHeight="1">
      <c r="A498" s="413" t="s">
        <v>1761</v>
      </c>
      <c r="B498" s="1210" t="s">
        <v>1762</v>
      </c>
      <c r="C498" s="1049"/>
      <c r="D498" s="1049"/>
      <c r="E498" s="1049"/>
      <c r="F498" s="1049"/>
      <c r="G498" s="1049"/>
      <c r="H498" s="110">
        <f>SUM(D499:D503)</f>
        <v>0</v>
      </c>
      <c r="I498" s="110">
        <f>COUNT(D499:D503)*2</f>
        <v>10</v>
      </c>
      <c r="J498" s="426"/>
      <c r="K498" s="426"/>
      <c r="L498" s="426"/>
      <c r="M498" s="1"/>
      <c r="N498" s="1"/>
      <c r="O498" s="1"/>
      <c r="P498" s="1"/>
      <c r="Q498" s="1"/>
      <c r="R498" s="1"/>
      <c r="S498" s="1"/>
      <c r="T498" s="1"/>
      <c r="U498" s="1"/>
      <c r="V498" s="1"/>
      <c r="W498" s="1"/>
      <c r="X498" s="1"/>
      <c r="Y498" s="1"/>
      <c r="Z498" s="1"/>
    </row>
    <row r="499" spans="1:26" ht="30">
      <c r="A499" s="413" t="s">
        <v>1765</v>
      </c>
      <c r="B499" s="308" t="s">
        <v>1766</v>
      </c>
      <c r="C499" s="308" t="s">
        <v>3591</v>
      </c>
      <c r="D499" s="446">
        <v>0</v>
      </c>
      <c r="E499" s="454" t="s">
        <v>667</v>
      </c>
      <c r="F499" s="565"/>
      <c r="G499" s="565"/>
      <c r="H499" s="110"/>
      <c r="I499" s="110"/>
      <c r="J499" s="426"/>
      <c r="K499" s="426"/>
      <c r="L499" s="426"/>
      <c r="M499" s="1"/>
      <c r="N499" s="1"/>
      <c r="O499" s="1"/>
      <c r="P499" s="1"/>
      <c r="Q499" s="1"/>
      <c r="R499" s="1"/>
      <c r="S499" s="1"/>
      <c r="T499" s="1"/>
      <c r="U499" s="1"/>
      <c r="V499" s="1"/>
      <c r="W499" s="1"/>
      <c r="X499" s="1"/>
      <c r="Y499" s="1"/>
      <c r="Z499" s="1"/>
    </row>
    <row r="500" spans="1:26" ht="30">
      <c r="A500" s="413"/>
      <c r="B500" s="308"/>
      <c r="C500" s="455" t="s">
        <v>5347</v>
      </c>
      <c r="D500" s="446">
        <v>0</v>
      </c>
      <c r="E500" s="454" t="s">
        <v>667</v>
      </c>
      <c r="F500" s="565"/>
      <c r="G500" s="565"/>
      <c r="H500" s="110"/>
      <c r="I500" s="110"/>
      <c r="J500" s="426"/>
      <c r="K500" s="426"/>
      <c r="L500" s="426"/>
      <c r="M500" s="1"/>
      <c r="N500" s="1"/>
      <c r="O500" s="1"/>
      <c r="P500" s="1"/>
      <c r="Q500" s="1"/>
      <c r="R500" s="1"/>
      <c r="S500" s="1"/>
      <c r="T500" s="1"/>
      <c r="U500" s="1"/>
      <c r="V500" s="1"/>
      <c r="W500" s="1"/>
      <c r="X500" s="1"/>
      <c r="Y500" s="1"/>
      <c r="Z500" s="1"/>
    </row>
    <row r="501" spans="1:26" ht="30">
      <c r="A501" s="413"/>
      <c r="B501" s="308"/>
      <c r="C501" s="455" t="s">
        <v>5350</v>
      </c>
      <c r="D501" s="446">
        <v>0</v>
      </c>
      <c r="E501" s="454" t="s">
        <v>667</v>
      </c>
      <c r="F501" s="565"/>
      <c r="G501" s="565"/>
      <c r="H501" s="110"/>
      <c r="I501" s="110"/>
      <c r="J501" s="426"/>
      <c r="K501" s="426"/>
      <c r="L501" s="426"/>
      <c r="M501" s="1"/>
      <c r="N501" s="1"/>
      <c r="O501" s="1"/>
      <c r="P501" s="1"/>
      <c r="Q501" s="1"/>
      <c r="R501" s="1"/>
      <c r="S501" s="1"/>
      <c r="T501" s="1"/>
      <c r="U501" s="1"/>
      <c r="V501" s="1"/>
      <c r="W501" s="1"/>
      <c r="X501" s="1"/>
      <c r="Y501" s="1"/>
      <c r="Z501" s="1"/>
    </row>
    <row r="502" spans="1:26" ht="30">
      <c r="A502" s="413"/>
      <c r="B502" s="308"/>
      <c r="C502" s="455" t="s">
        <v>5349</v>
      </c>
      <c r="D502" s="446">
        <v>0</v>
      </c>
      <c r="E502" s="454" t="s">
        <v>667</v>
      </c>
      <c r="F502" s="565"/>
      <c r="G502" s="565"/>
      <c r="H502" s="110"/>
      <c r="I502" s="110"/>
      <c r="J502" s="426"/>
      <c r="K502" s="426"/>
      <c r="L502" s="426"/>
      <c r="M502" s="1"/>
      <c r="N502" s="1"/>
      <c r="O502" s="1"/>
      <c r="P502" s="1"/>
      <c r="Q502" s="1"/>
      <c r="R502" s="1"/>
      <c r="S502" s="1"/>
      <c r="T502" s="1"/>
      <c r="U502" s="1"/>
      <c r="V502" s="1"/>
      <c r="W502" s="1"/>
      <c r="X502" s="1"/>
      <c r="Y502" s="1"/>
      <c r="Z502" s="1"/>
    </row>
    <row r="503" spans="1:26" ht="30">
      <c r="A503" s="413"/>
      <c r="B503" s="308"/>
      <c r="C503" s="455" t="s">
        <v>5348</v>
      </c>
      <c r="D503" s="446">
        <v>0</v>
      </c>
      <c r="E503" s="454" t="s">
        <v>667</v>
      </c>
      <c r="F503" s="565"/>
      <c r="G503" s="565"/>
      <c r="H503" s="110"/>
      <c r="I503" s="110"/>
      <c r="J503" s="426"/>
      <c r="K503" s="426"/>
      <c r="L503" s="426"/>
      <c r="M503" s="1"/>
      <c r="N503" s="1"/>
      <c r="O503" s="1"/>
      <c r="P503" s="1"/>
      <c r="Q503" s="1"/>
      <c r="R503" s="1"/>
      <c r="S503" s="1"/>
      <c r="T503" s="1"/>
      <c r="U503" s="1"/>
      <c r="V503" s="1"/>
      <c r="W503" s="1"/>
      <c r="X503" s="1"/>
      <c r="Y503" s="1"/>
      <c r="Z503" s="1"/>
    </row>
    <row r="504" spans="1:26" ht="30" hidden="1">
      <c r="A504" s="665" t="s">
        <v>1777</v>
      </c>
      <c r="B504" s="308" t="s">
        <v>1778</v>
      </c>
      <c r="C504" s="444"/>
      <c r="D504" s="446"/>
      <c r="E504" s="454"/>
      <c r="F504" s="565"/>
      <c r="G504" s="565"/>
      <c r="H504" s="110"/>
      <c r="I504" s="110"/>
      <c r="J504" s="426"/>
      <c r="K504" s="426"/>
      <c r="L504" s="426"/>
      <c r="M504" s="1"/>
      <c r="N504" s="1"/>
      <c r="O504" s="1"/>
      <c r="P504" s="1"/>
      <c r="Q504" s="1"/>
      <c r="R504" s="1"/>
      <c r="S504" s="1"/>
      <c r="T504" s="1"/>
      <c r="U504" s="1"/>
      <c r="V504" s="1"/>
      <c r="W504" s="1"/>
      <c r="X504" s="1"/>
      <c r="Y504" s="1"/>
      <c r="Z504" s="1"/>
    </row>
    <row r="505" spans="1:26" ht="45" hidden="1">
      <c r="A505" s="583" t="s">
        <v>1780</v>
      </c>
      <c r="B505" s="308" t="s">
        <v>1782</v>
      </c>
      <c r="C505" s="565"/>
      <c r="D505" s="446">
        <v>2</v>
      </c>
      <c r="E505" s="454"/>
      <c r="F505" s="565"/>
      <c r="G505" s="565"/>
      <c r="H505" s="110"/>
      <c r="I505" s="110"/>
      <c r="J505" s="426"/>
      <c r="K505" s="426"/>
      <c r="L505" s="426"/>
      <c r="M505" s="1"/>
      <c r="N505" s="1"/>
      <c r="O505" s="1"/>
      <c r="P505" s="1"/>
      <c r="Q505" s="1"/>
      <c r="R505" s="1"/>
      <c r="S505" s="1"/>
      <c r="T505" s="1"/>
      <c r="U505" s="1"/>
      <c r="V505" s="1"/>
      <c r="W505" s="1"/>
      <c r="X505" s="1"/>
      <c r="Y505" s="1"/>
      <c r="Z505" s="1"/>
    </row>
    <row r="506" spans="1:26" ht="39.75" customHeight="1">
      <c r="A506" s="413" t="s">
        <v>1784</v>
      </c>
      <c r="B506" s="1210" t="s">
        <v>1785</v>
      </c>
      <c r="C506" s="1049"/>
      <c r="D506" s="1049"/>
      <c r="E506" s="1049"/>
      <c r="F506" s="1049"/>
      <c r="G506" s="1049"/>
      <c r="H506" s="110">
        <f>SUM(D507:D509)</f>
        <v>0</v>
      </c>
      <c r="I506" s="110">
        <f>COUNT(D507:D509)*2</f>
        <v>6</v>
      </c>
      <c r="J506" s="426"/>
      <c r="K506" s="426"/>
      <c r="L506" s="426"/>
      <c r="M506" s="1"/>
      <c r="N506" s="1"/>
      <c r="O506" s="1"/>
      <c r="P506" s="1"/>
      <c r="Q506" s="1"/>
      <c r="R506" s="1"/>
      <c r="S506" s="1"/>
      <c r="T506" s="1"/>
      <c r="U506" s="1"/>
      <c r="V506" s="1"/>
      <c r="W506" s="1"/>
      <c r="X506" s="1"/>
      <c r="Y506" s="1"/>
      <c r="Z506" s="1"/>
    </row>
    <row r="507" spans="1:26" ht="30">
      <c r="A507" s="413" t="s">
        <v>1788</v>
      </c>
      <c r="B507" s="308" t="s">
        <v>1790</v>
      </c>
      <c r="C507" s="308" t="s">
        <v>3594</v>
      </c>
      <c r="D507" s="446">
        <v>0</v>
      </c>
      <c r="E507" s="454" t="s">
        <v>667</v>
      </c>
      <c r="F507" s="565"/>
      <c r="G507" s="565"/>
      <c r="H507" s="110"/>
      <c r="I507" s="110"/>
      <c r="J507" s="426"/>
      <c r="K507" s="426"/>
      <c r="L507" s="426"/>
      <c r="M507" s="1"/>
      <c r="N507" s="1"/>
      <c r="O507" s="1"/>
      <c r="P507" s="1"/>
      <c r="Q507" s="1"/>
      <c r="R507" s="1"/>
      <c r="S507" s="1"/>
      <c r="T507" s="1"/>
      <c r="U507" s="1"/>
      <c r="V507" s="1"/>
      <c r="W507" s="1"/>
      <c r="X507" s="1"/>
      <c r="Y507" s="1"/>
      <c r="Z507" s="1"/>
    </row>
    <row r="508" spans="1:26">
      <c r="A508" s="413"/>
      <c r="B508" s="308"/>
      <c r="C508" s="455" t="s">
        <v>5345</v>
      </c>
      <c r="D508" s="446">
        <v>0</v>
      </c>
      <c r="E508" s="454" t="s">
        <v>667</v>
      </c>
      <c r="F508" s="565"/>
      <c r="G508" s="565"/>
      <c r="H508" s="110"/>
      <c r="I508" s="110"/>
      <c r="J508" s="426"/>
      <c r="K508" s="426"/>
      <c r="L508" s="426"/>
      <c r="M508" s="1"/>
      <c r="N508" s="1"/>
      <c r="O508" s="1"/>
      <c r="P508" s="1"/>
      <c r="Q508" s="1"/>
      <c r="R508" s="1"/>
      <c r="S508" s="1"/>
      <c r="T508" s="1"/>
      <c r="U508" s="1"/>
      <c r="V508" s="1"/>
      <c r="W508" s="1"/>
      <c r="X508" s="1"/>
      <c r="Y508" s="1"/>
      <c r="Z508" s="1"/>
    </row>
    <row r="509" spans="1:26" ht="30">
      <c r="A509" s="413"/>
      <c r="B509" s="308"/>
      <c r="C509" s="455" t="s">
        <v>5344</v>
      </c>
      <c r="D509" s="446">
        <v>0</v>
      </c>
      <c r="E509" s="454" t="s">
        <v>667</v>
      </c>
      <c r="F509" s="565"/>
      <c r="G509" s="565"/>
      <c r="H509" s="110"/>
      <c r="I509" s="110"/>
      <c r="J509" s="426"/>
      <c r="K509" s="426"/>
      <c r="L509" s="426"/>
      <c r="M509" s="1"/>
      <c r="N509" s="1"/>
      <c r="O509" s="1"/>
      <c r="P509" s="1"/>
      <c r="Q509" s="1"/>
      <c r="R509" s="1"/>
      <c r="S509" s="1"/>
      <c r="T509" s="1"/>
      <c r="U509" s="1"/>
      <c r="V509" s="1"/>
      <c r="W509" s="1"/>
      <c r="X509" s="1"/>
      <c r="Y509" s="1"/>
      <c r="Z509" s="1"/>
    </row>
    <row r="510" spans="1:26" ht="45" hidden="1">
      <c r="A510" s="583" t="s">
        <v>1793</v>
      </c>
      <c r="B510" s="308" t="s">
        <v>1794</v>
      </c>
      <c r="C510" s="411"/>
      <c r="D510" s="443"/>
      <c r="E510" s="454"/>
      <c r="F510" s="565"/>
      <c r="G510" s="565"/>
      <c r="H510" s="110"/>
      <c r="I510" s="110"/>
      <c r="J510" s="426"/>
      <c r="K510" s="426"/>
      <c r="L510" s="426"/>
      <c r="M510" s="1"/>
      <c r="N510" s="1"/>
      <c r="O510" s="1"/>
      <c r="P510" s="1"/>
      <c r="Q510" s="1"/>
      <c r="R510" s="1"/>
      <c r="S510" s="1"/>
      <c r="T510" s="1"/>
      <c r="U510" s="1"/>
      <c r="V510" s="1"/>
      <c r="W510" s="1"/>
      <c r="X510" s="1"/>
      <c r="Y510" s="1"/>
      <c r="Z510" s="1"/>
    </row>
    <row r="511" spans="1:26" ht="39.75" customHeight="1">
      <c r="A511" s="413" t="s">
        <v>1795</v>
      </c>
      <c r="B511" s="1210" t="s">
        <v>1796</v>
      </c>
      <c r="C511" s="1049"/>
      <c r="D511" s="1049"/>
      <c r="E511" s="1049"/>
      <c r="F511" s="1049"/>
      <c r="G511" s="1049"/>
      <c r="H511" s="110">
        <f>SUM(D512:D514)</f>
        <v>0</v>
      </c>
      <c r="I511" s="110">
        <f>COUNT(D512:D514)*2</f>
        <v>6</v>
      </c>
      <c r="J511" s="426"/>
      <c r="K511" s="426"/>
      <c r="L511" s="426"/>
      <c r="M511" s="1"/>
      <c r="N511" s="1"/>
      <c r="O511" s="1"/>
      <c r="P511" s="1"/>
      <c r="Q511" s="1"/>
      <c r="R511" s="1"/>
      <c r="S511" s="1"/>
      <c r="T511" s="1"/>
      <c r="U511" s="1"/>
      <c r="V511" s="1"/>
      <c r="W511" s="1"/>
      <c r="X511" s="1"/>
      <c r="Y511" s="1"/>
      <c r="Z511" s="1"/>
    </row>
    <row r="512" spans="1:26" ht="45">
      <c r="A512" s="413" t="s">
        <v>1799</v>
      </c>
      <c r="B512" s="308" t="s">
        <v>1800</v>
      </c>
      <c r="C512" s="308" t="s">
        <v>3597</v>
      </c>
      <c r="D512" s="446">
        <v>0</v>
      </c>
      <c r="E512" s="454" t="s">
        <v>667</v>
      </c>
      <c r="F512" s="565"/>
      <c r="G512" s="565"/>
      <c r="H512" s="110"/>
      <c r="I512" s="110"/>
      <c r="J512" s="426"/>
      <c r="K512" s="426"/>
      <c r="L512" s="426"/>
      <c r="M512" s="1"/>
      <c r="N512" s="1"/>
      <c r="O512" s="1"/>
      <c r="P512" s="1"/>
      <c r="Q512" s="1"/>
      <c r="R512" s="1"/>
      <c r="S512" s="1"/>
      <c r="T512" s="1"/>
      <c r="U512" s="1"/>
      <c r="V512" s="1"/>
      <c r="W512" s="1"/>
      <c r="X512" s="1"/>
      <c r="Y512" s="1"/>
      <c r="Z512" s="1"/>
    </row>
    <row r="513" spans="1:26">
      <c r="A513" s="413"/>
      <c r="B513" s="308"/>
      <c r="C513" s="308" t="s">
        <v>3255</v>
      </c>
      <c r="D513" s="446">
        <v>0</v>
      </c>
      <c r="E513" s="454" t="s">
        <v>667</v>
      </c>
      <c r="F513" s="565"/>
      <c r="G513" s="565"/>
      <c r="H513" s="110"/>
      <c r="I513" s="110"/>
      <c r="J513" s="426"/>
      <c r="K513" s="426"/>
      <c r="L513" s="426"/>
      <c r="M513" s="1"/>
      <c r="N513" s="1"/>
      <c r="O513" s="1"/>
      <c r="P513" s="1"/>
      <c r="Q513" s="1"/>
      <c r="R513" s="1"/>
      <c r="S513" s="1"/>
      <c r="T513" s="1"/>
      <c r="U513" s="1"/>
      <c r="V513" s="1"/>
      <c r="W513" s="1"/>
      <c r="X513" s="1"/>
      <c r="Y513" s="1"/>
      <c r="Z513" s="1"/>
    </row>
    <row r="514" spans="1:26" ht="30">
      <c r="A514" s="413"/>
      <c r="B514" s="308"/>
      <c r="C514" s="308" t="s">
        <v>1900</v>
      </c>
      <c r="D514" s="446">
        <v>0</v>
      </c>
      <c r="E514" s="454" t="s">
        <v>667</v>
      </c>
      <c r="F514" s="342"/>
      <c r="G514" s="565"/>
      <c r="H514" s="110"/>
      <c r="I514" s="110"/>
      <c r="J514" s="426"/>
      <c r="K514" s="426"/>
      <c r="L514" s="426"/>
      <c r="M514" s="1"/>
      <c r="N514" s="1"/>
      <c r="O514" s="1"/>
      <c r="P514" s="1"/>
      <c r="Q514" s="1"/>
      <c r="R514" s="1"/>
      <c r="S514" s="1"/>
      <c r="T514" s="1"/>
      <c r="U514" s="1"/>
      <c r="V514" s="1"/>
      <c r="W514" s="1"/>
      <c r="X514" s="1"/>
      <c r="Y514" s="1"/>
      <c r="Z514" s="1"/>
    </row>
    <row r="515" spans="1:26" ht="45" hidden="1">
      <c r="A515" s="583" t="s">
        <v>1807</v>
      </c>
      <c r="B515" s="308" t="s">
        <v>1808</v>
      </c>
      <c r="C515" s="565"/>
      <c r="D515" s="443"/>
      <c r="E515" s="454"/>
      <c r="F515" s="565"/>
      <c r="G515" s="565"/>
      <c r="H515" s="110"/>
      <c r="I515" s="110"/>
      <c r="J515" s="426"/>
      <c r="K515" s="426"/>
      <c r="L515" s="426"/>
      <c r="M515" s="1"/>
      <c r="N515" s="1"/>
      <c r="O515" s="1"/>
      <c r="P515" s="1"/>
      <c r="Q515" s="1"/>
      <c r="R515" s="1"/>
      <c r="S515" s="1"/>
      <c r="T515" s="1"/>
      <c r="U515" s="1"/>
      <c r="V515" s="1"/>
      <c r="W515" s="1"/>
      <c r="X515" s="1"/>
      <c r="Y515" s="1"/>
      <c r="Z515" s="1"/>
    </row>
    <row r="516" spans="1:26" ht="39.75" customHeight="1">
      <c r="A516" s="413" t="s">
        <v>1809</v>
      </c>
      <c r="B516" s="1210" t="s">
        <v>1810</v>
      </c>
      <c r="C516" s="1049"/>
      <c r="D516" s="1049"/>
      <c r="E516" s="1049"/>
      <c r="F516" s="1049"/>
      <c r="G516" s="1049"/>
      <c r="H516" s="110">
        <f>SUM(D517:D517)</f>
        <v>0</v>
      </c>
      <c r="I516" s="110">
        <f>COUNT(D517:D517)*2</f>
        <v>2</v>
      </c>
      <c r="J516" s="426"/>
      <c r="K516" s="426"/>
      <c r="L516" s="426"/>
      <c r="M516" s="1"/>
      <c r="N516" s="1"/>
      <c r="O516" s="1"/>
      <c r="P516" s="1"/>
      <c r="Q516" s="1"/>
      <c r="R516" s="1"/>
      <c r="S516" s="1"/>
      <c r="T516" s="1"/>
      <c r="U516" s="1"/>
      <c r="V516" s="1"/>
      <c r="W516" s="1"/>
      <c r="X516" s="1"/>
      <c r="Y516" s="1"/>
      <c r="Z516" s="1"/>
    </row>
    <row r="517" spans="1:26" ht="30">
      <c r="A517" s="413" t="s">
        <v>1814</v>
      </c>
      <c r="B517" s="308" t="s">
        <v>1815</v>
      </c>
      <c r="C517" s="342" t="s">
        <v>3599</v>
      </c>
      <c r="D517" s="446">
        <v>0</v>
      </c>
      <c r="E517" s="454" t="s">
        <v>667</v>
      </c>
      <c r="F517" s="565"/>
      <c r="G517" s="565"/>
      <c r="H517" s="110"/>
      <c r="I517" s="110"/>
      <c r="J517" s="426"/>
      <c r="K517" s="426"/>
      <c r="L517" s="426"/>
      <c r="M517" s="1"/>
      <c r="N517" s="1"/>
      <c r="O517" s="1"/>
      <c r="P517" s="1"/>
      <c r="Q517" s="1"/>
      <c r="R517" s="1"/>
      <c r="S517" s="1"/>
      <c r="T517" s="1"/>
      <c r="U517" s="1"/>
      <c r="V517" s="1"/>
      <c r="W517" s="1"/>
      <c r="X517" s="1"/>
      <c r="Y517" s="1"/>
      <c r="Z517" s="1"/>
    </row>
    <row r="518" spans="1:26" ht="45" hidden="1">
      <c r="A518" s="583" t="s">
        <v>1821</v>
      </c>
      <c r="B518" s="308" t="s">
        <v>1822</v>
      </c>
      <c r="C518" s="565"/>
      <c r="D518" s="446">
        <v>2</v>
      </c>
      <c r="E518" s="454" t="s">
        <v>667</v>
      </c>
      <c r="F518" s="565"/>
      <c r="G518" s="565"/>
      <c r="H518" s="110"/>
      <c r="I518" s="110"/>
      <c r="J518" s="426"/>
      <c r="K518" s="426"/>
      <c r="L518" s="426"/>
      <c r="M518" s="1"/>
      <c r="N518" s="1"/>
      <c r="O518" s="1"/>
      <c r="P518" s="1"/>
      <c r="Q518" s="1"/>
      <c r="R518" s="1"/>
      <c r="S518" s="1"/>
      <c r="T518" s="1"/>
      <c r="U518" s="1"/>
      <c r="V518" s="1"/>
      <c r="W518" s="1"/>
      <c r="X518" s="1"/>
      <c r="Y518" s="1"/>
      <c r="Z518" s="1"/>
    </row>
    <row r="519" spans="1:26">
      <c r="A519" s="413"/>
      <c r="B519" s="441"/>
      <c r="C519" s="438" t="s">
        <v>5346</v>
      </c>
      <c r="D519" s="446">
        <v>0</v>
      </c>
      <c r="E519" s="454" t="s">
        <v>667</v>
      </c>
      <c r="F519" s="441"/>
      <c r="G519" s="441"/>
      <c r="H519" s="110"/>
      <c r="I519" s="110"/>
      <c r="J519" s="426"/>
      <c r="K519" s="426"/>
      <c r="L519" s="426"/>
      <c r="M519" s="1"/>
      <c r="N519" s="1"/>
      <c r="O519" s="1"/>
      <c r="P519" s="1"/>
      <c r="Q519" s="1"/>
      <c r="R519" s="1"/>
      <c r="S519" s="1"/>
      <c r="T519" s="1"/>
      <c r="U519" s="1"/>
      <c r="V519" s="1"/>
      <c r="W519" s="1"/>
      <c r="X519" s="1"/>
      <c r="Y519" s="1"/>
      <c r="Z519" s="1"/>
    </row>
    <row r="520" spans="1:26">
      <c r="A520" s="1"/>
      <c r="B520" s="1"/>
      <c r="C520" s="1"/>
      <c r="D520" s="429"/>
      <c r="E520" s="33"/>
      <c r="F520" s="1"/>
      <c r="G520" s="1"/>
      <c r="H520" s="110"/>
      <c r="I520" s="110"/>
      <c r="J520" s="426"/>
      <c r="K520" s="426"/>
      <c r="L520" s="426"/>
      <c r="M520" s="1"/>
      <c r="N520" s="1"/>
      <c r="O520" s="1"/>
      <c r="P520" s="1"/>
      <c r="Q520" s="1"/>
      <c r="R520" s="1"/>
      <c r="S520" s="1"/>
      <c r="T520" s="1"/>
      <c r="U520" s="1"/>
      <c r="V520" s="1"/>
      <c r="W520" s="1"/>
      <c r="X520" s="1"/>
      <c r="Y520" s="1"/>
      <c r="Z520" s="1"/>
    </row>
    <row r="521" spans="1:26" ht="46.5" customHeight="1">
      <c r="A521" s="1055" t="s">
        <v>3600</v>
      </c>
      <c r="B521" s="1056"/>
      <c r="C521" s="1052"/>
      <c r="D521" s="429"/>
      <c r="E521" s="33"/>
      <c r="F521" s="1"/>
      <c r="G521" s="1"/>
      <c r="H521" s="110"/>
      <c r="I521" s="110"/>
      <c r="J521" s="426"/>
      <c r="K521" s="426"/>
      <c r="L521" s="426"/>
      <c r="M521" s="1"/>
      <c r="N521" s="1"/>
      <c r="O521" s="1"/>
      <c r="P521" s="1"/>
      <c r="Q521" s="1"/>
      <c r="R521" s="1"/>
      <c r="S521" s="1"/>
      <c r="T521" s="1"/>
      <c r="U521" s="1"/>
      <c r="V521" s="1"/>
      <c r="W521" s="1"/>
      <c r="X521" s="1"/>
      <c r="Y521" s="1"/>
      <c r="Z521" s="1"/>
    </row>
    <row r="522" spans="1:26" ht="46.5">
      <c r="A522" s="93"/>
      <c r="B522" s="80" t="s">
        <v>3601</v>
      </c>
      <c r="C522" s="76">
        <f>D542</f>
        <v>0</v>
      </c>
      <c r="D522" s="429"/>
      <c r="E522" s="33"/>
      <c r="F522" s="1"/>
      <c r="G522" s="1"/>
      <c r="H522" s="110"/>
      <c r="I522" s="110"/>
      <c r="J522" s="426"/>
      <c r="K522" s="426"/>
      <c r="L522" s="426"/>
      <c r="M522" s="1"/>
      <c r="N522" s="1"/>
      <c r="O522" s="1"/>
      <c r="P522" s="1"/>
      <c r="Q522" s="1"/>
      <c r="R522" s="1"/>
      <c r="S522" s="1"/>
      <c r="T522" s="1"/>
      <c r="U522" s="1"/>
      <c r="V522" s="1"/>
      <c r="W522" s="1"/>
      <c r="X522" s="1"/>
      <c r="Y522" s="1"/>
      <c r="Z522" s="1"/>
    </row>
    <row r="523" spans="1:26" ht="47.25" customHeight="1">
      <c r="A523" s="93"/>
      <c r="B523" s="1209" t="s">
        <v>1826</v>
      </c>
      <c r="C523" s="1052"/>
      <c r="D523" s="429"/>
      <c r="E523" s="33"/>
      <c r="F523" s="1"/>
      <c r="G523" s="1"/>
      <c r="H523" s="110"/>
      <c r="I523" s="110"/>
      <c r="J523" s="426"/>
      <c r="K523" s="426"/>
      <c r="L523" s="426"/>
      <c r="M523" s="1"/>
      <c r="N523" s="1"/>
      <c r="O523" s="1"/>
      <c r="P523" s="1"/>
      <c r="Q523" s="1"/>
      <c r="R523" s="1"/>
      <c r="S523" s="1"/>
      <c r="T523" s="1"/>
      <c r="U523" s="1"/>
      <c r="V523" s="1"/>
      <c r="W523" s="1"/>
      <c r="X523" s="1"/>
      <c r="Y523" s="1"/>
      <c r="Z523" s="1"/>
    </row>
    <row r="524" spans="1:26" ht="21">
      <c r="A524" s="30" t="s">
        <v>1833</v>
      </c>
      <c r="B524" s="77" t="s">
        <v>1834</v>
      </c>
      <c r="C524" s="94">
        <f t="shared" ref="C524:C531" si="0">D534</f>
        <v>0</v>
      </c>
      <c r="D524" s="429"/>
      <c r="E524" s="33"/>
      <c r="F524" s="1"/>
      <c r="G524" s="1"/>
      <c r="H524" s="110"/>
      <c r="I524" s="110"/>
      <c r="J524" s="426"/>
      <c r="K524" s="426"/>
      <c r="L524" s="426"/>
      <c r="M524" s="1"/>
      <c r="N524" s="1"/>
      <c r="O524" s="1"/>
      <c r="P524" s="1"/>
      <c r="Q524" s="1"/>
      <c r="R524" s="1"/>
      <c r="S524" s="1"/>
      <c r="T524" s="1"/>
      <c r="U524" s="1"/>
      <c r="V524" s="1"/>
      <c r="W524" s="1"/>
      <c r="X524" s="1"/>
      <c r="Y524" s="1"/>
      <c r="Z524" s="1"/>
    </row>
    <row r="525" spans="1:26" ht="21">
      <c r="A525" s="30" t="s">
        <v>1836</v>
      </c>
      <c r="B525" s="77" t="s">
        <v>1837</v>
      </c>
      <c r="C525" s="94">
        <f t="shared" si="0"/>
        <v>0</v>
      </c>
      <c r="D525" s="429"/>
      <c r="E525" s="33"/>
      <c r="F525" s="1"/>
      <c r="G525" s="1"/>
      <c r="H525" s="110"/>
      <c r="I525" s="110"/>
      <c r="J525" s="426"/>
      <c r="K525" s="426"/>
      <c r="L525" s="426"/>
      <c r="M525" s="1"/>
      <c r="N525" s="1"/>
      <c r="O525" s="1"/>
      <c r="P525" s="1"/>
      <c r="Q525" s="1"/>
      <c r="R525" s="1"/>
      <c r="S525" s="1"/>
      <c r="T525" s="1"/>
      <c r="U525" s="1"/>
      <c r="V525" s="1"/>
      <c r="W525" s="1"/>
      <c r="X525" s="1"/>
      <c r="Y525" s="1"/>
      <c r="Z525" s="1"/>
    </row>
    <row r="526" spans="1:26" ht="21">
      <c r="A526" s="30" t="s">
        <v>1839</v>
      </c>
      <c r="B526" s="77" t="s">
        <v>1840</v>
      </c>
      <c r="C526" s="94">
        <f>D536</f>
        <v>0</v>
      </c>
      <c r="D526" s="429"/>
      <c r="E526" s="33"/>
      <c r="F526" s="1"/>
      <c r="G526" s="1"/>
      <c r="H526" s="110"/>
      <c r="I526" s="110"/>
      <c r="J526" s="426"/>
      <c r="K526" s="426"/>
      <c r="L526" s="426"/>
      <c r="M526" s="1"/>
      <c r="N526" s="1"/>
      <c r="O526" s="1"/>
      <c r="P526" s="1"/>
      <c r="Q526" s="1"/>
      <c r="R526" s="1"/>
      <c r="S526" s="1"/>
      <c r="T526" s="1"/>
      <c r="U526" s="1"/>
      <c r="V526" s="1"/>
      <c r="W526" s="1"/>
      <c r="X526" s="1"/>
      <c r="Y526" s="1"/>
      <c r="Z526" s="1"/>
    </row>
    <row r="527" spans="1:26" ht="21">
      <c r="A527" s="30" t="s">
        <v>1843</v>
      </c>
      <c r="B527" s="77" t="s">
        <v>497</v>
      </c>
      <c r="C527" s="94">
        <f t="shared" si="0"/>
        <v>0</v>
      </c>
      <c r="D527" s="429"/>
      <c r="E527" s="33"/>
      <c r="F527" s="1"/>
      <c r="G527" s="1"/>
      <c r="H527" s="110"/>
      <c r="I527" s="110"/>
      <c r="J527" s="426"/>
      <c r="K527" s="426"/>
      <c r="L527" s="426"/>
      <c r="M527" s="1"/>
      <c r="N527" s="1"/>
      <c r="O527" s="1"/>
      <c r="P527" s="1"/>
      <c r="Q527" s="1"/>
      <c r="R527" s="1"/>
      <c r="S527" s="1"/>
      <c r="T527" s="1"/>
      <c r="U527" s="1"/>
      <c r="V527" s="1"/>
      <c r="W527" s="1"/>
      <c r="X527" s="1"/>
      <c r="Y527" s="1"/>
      <c r="Z527" s="1"/>
    </row>
    <row r="528" spans="1:26" ht="21">
      <c r="A528" s="30" t="s">
        <v>1845</v>
      </c>
      <c r="B528" s="77" t="s">
        <v>1847</v>
      </c>
      <c r="C528" s="94">
        <f t="shared" si="0"/>
        <v>0</v>
      </c>
      <c r="D528" s="429"/>
      <c r="E528" s="33"/>
      <c r="F528" s="1"/>
      <c r="G528" s="1"/>
      <c r="H528" s="110"/>
      <c r="I528" s="110"/>
      <c r="J528" s="426"/>
      <c r="K528" s="426"/>
      <c r="L528" s="426"/>
      <c r="M528" s="1"/>
      <c r="N528" s="1"/>
      <c r="O528" s="1"/>
      <c r="P528" s="1"/>
      <c r="Q528" s="1"/>
      <c r="R528" s="1"/>
      <c r="S528" s="1"/>
      <c r="T528" s="1"/>
      <c r="U528" s="1"/>
      <c r="V528" s="1"/>
      <c r="W528" s="1"/>
      <c r="X528" s="1"/>
      <c r="Y528" s="1"/>
      <c r="Z528" s="1"/>
    </row>
    <row r="529" spans="1:26" ht="21">
      <c r="A529" s="30" t="s">
        <v>1849</v>
      </c>
      <c r="B529" s="77" t="s">
        <v>1850</v>
      </c>
      <c r="C529" s="94">
        <f t="shared" si="0"/>
        <v>0</v>
      </c>
      <c r="D529" s="429"/>
      <c r="E529" s="33"/>
      <c r="F529" s="1"/>
      <c r="G529" s="1"/>
      <c r="H529" s="110"/>
      <c r="I529" s="110"/>
      <c r="J529" s="426"/>
      <c r="K529" s="426"/>
      <c r="L529" s="426"/>
      <c r="M529" s="1"/>
      <c r="N529" s="1"/>
      <c r="O529" s="1"/>
      <c r="P529" s="1"/>
      <c r="Q529" s="1"/>
      <c r="R529" s="1"/>
      <c r="S529" s="1"/>
      <c r="T529" s="1"/>
      <c r="U529" s="1"/>
      <c r="V529" s="1"/>
      <c r="W529" s="1"/>
      <c r="X529" s="1"/>
      <c r="Y529" s="1"/>
      <c r="Z529" s="1"/>
    </row>
    <row r="530" spans="1:26" ht="21">
      <c r="A530" s="30" t="s">
        <v>1854</v>
      </c>
      <c r="B530" s="77" t="s">
        <v>1855</v>
      </c>
      <c r="C530" s="94">
        <f t="shared" si="0"/>
        <v>0</v>
      </c>
      <c r="D530" s="429"/>
      <c r="E530" s="33"/>
      <c r="F530" s="1"/>
      <c r="G530" s="1"/>
      <c r="H530" s="110"/>
      <c r="I530" s="110"/>
      <c r="J530" s="426"/>
      <c r="K530" s="426"/>
      <c r="L530" s="426"/>
      <c r="M530" s="1"/>
      <c r="N530" s="1"/>
      <c r="O530" s="1"/>
      <c r="P530" s="1"/>
      <c r="Q530" s="1"/>
      <c r="R530" s="1"/>
      <c r="S530" s="1"/>
      <c r="T530" s="1"/>
      <c r="U530" s="1"/>
      <c r="V530" s="1"/>
      <c r="W530" s="1"/>
      <c r="X530" s="1"/>
      <c r="Y530" s="1"/>
      <c r="Z530" s="1"/>
    </row>
    <row r="531" spans="1:26" ht="21">
      <c r="A531" s="30" t="s">
        <v>1857</v>
      </c>
      <c r="B531" s="77" t="s">
        <v>1859</v>
      </c>
      <c r="C531" s="94">
        <f t="shared" si="0"/>
        <v>0</v>
      </c>
      <c r="D531" s="429"/>
      <c r="E531" s="33"/>
      <c r="F531" s="1"/>
      <c r="G531" s="1"/>
      <c r="H531" s="110"/>
      <c r="I531" s="110"/>
      <c r="J531" s="426"/>
      <c r="K531" s="426"/>
      <c r="L531" s="426"/>
      <c r="M531" s="1"/>
      <c r="N531" s="1"/>
      <c r="O531" s="1"/>
      <c r="P531" s="1"/>
      <c r="Q531" s="1"/>
      <c r="R531" s="1"/>
      <c r="S531" s="1"/>
      <c r="T531" s="1"/>
      <c r="U531" s="1"/>
      <c r="V531" s="1"/>
      <c r="W531" s="1"/>
      <c r="X531" s="1"/>
      <c r="Y531" s="1"/>
      <c r="Z531" s="1"/>
    </row>
    <row r="532" spans="1:26">
      <c r="A532" s="1"/>
      <c r="B532" s="1"/>
      <c r="C532" s="1"/>
      <c r="D532" s="429"/>
      <c r="E532" s="33"/>
      <c r="F532" s="1"/>
      <c r="G532" s="1"/>
      <c r="H532" s="110"/>
      <c r="I532" s="110"/>
      <c r="J532" s="426"/>
      <c r="K532" s="426"/>
      <c r="L532" s="426"/>
      <c r="M532" s="1"/>
      <c r="N532" s="1"/>
      <c r="O532" s="1"/>
      <c r="P532" s="1"/>
      <c r="Q532" s="1"/>
      <c r="R532" s="1"/>
      <c r="S532" s="1"/>
      <c r="T532" s="1"/>
      <c r="U532" s="1"/>
      <c r="V532" s="1"/>
      <c r="W532" s="1"/>
      <c r="X532" s="1"/>
      <c r="Y532" s="1"/>
      <c r="Z532" s="1"/>
    </row>
    <row r="533" spans="1:26">
      <c r="A533" s="110"/>
      <c r="B533" s="110" t="s">
        <v>12</v>
      </c>
      <c r="C533" s="110" t="s">
        <v>1863</v>
      </c>
      <c r="D533" s="456" t="s">
        <v>3268</v>
      </c>
      <c r="E533" s="110"/>
      <c r="F533" s="424"/>
      <c r="G533" s="424"/>
      <c r="H533" s="110"/>
      <c r="I533" s="110"/>
      <c r="J533" s="426"/>
      <c r="K533" s="426"/>
      <c r="L533" s="426"/>
      <c r="M533" s="1"/>
      <c r="N533" s="1"/>
      <c r="O533" s="1"/>
      <c r="P533" s="1"/>
      <c r="Q533" s="1"/>
      <c r="R533" s="1"/>
      <c r="S533" s="1"/>
      <c r="T533" s="1"/>
      <c r="U533" s="1"/>
      <c r="V533" s="1"/>
      <c r="W533" s="1"/>
      <c r="X533" s="1"/>
      <c r="Y533" s="1"/>
      <c r="Z533" s="1"/>
    </row>
    <row r="534" spans="1:26">
      <c r="A534" s="110" t="s">
        <v>1833</v>
      </c>
      <c r="B534" s="110">
        <f>H4</f>
        <v>0</v>
      </c>
      <c r="C534" s="110">
        <f>I4</f>
        <v>10</v>
      </c>
      <c r="D534" s="456">
        <f t="shared" ref="D534:D541" si="1">B534*100/C534</f>
        <v>0</v>
      </c>
      <c r="E534" s="110"/>
      <c r="F534" s="714"/>
      <c r="G534" s="424"/>
      <c r="H534" s="110"/>
      <c r="I534" s="110"/>
      <c r="J534" s="426"/>
      <c r="K534" s="426"/>
      <c r="L534" s="426"/>
      <c r="M534" s="1"/>
      <c r="N534" s="1"/>
      <c r="O534" s="1"/>
      <c r="P534" s="1"/>
      <c r="Q534" s="1"/>
      <c r="R534" s="1"/>
      <c r="S534" s="1"/>
      <c r="T534" s="1"/>
      <c r="U534" s="1"/>
      <c r="V534" s="1"/>
      <c r="W534" s="1"/>
      <c r="X534" s="1"/>
      <c r="Y534" s="1"/>
      <c r="Z534" s="1"/>
    </row>
    <row r="535" spans="1:26">
      <c r="A535" s="110" t="s">
        <v>1836</v>
      </c>
      <c r="B535" s="110">
        <f>H59</f>
        <v>0</v>
      </c>
      <c r="C535" s="110">
        <f>I59</f>
        <v>36</v>
      </c>
      <c r="D535" s="456">
        <f t="shared" si="1"/>
        <v>0</v>
      </c>
      <c r="E535" s="110"/>
      <c r="F535" s="714"/>
      <c r="G535" s="424"/>
      <c r="H535" s="110"/>
      <c r="I535" s="110"/>
      <c r="J535" s="426"/>
      <c r="K535" s="426"/>
      <c r="L535" s="426"/>
      <c r="M535" s="1"/>
      <c r="N535" s="1"/>
      <c r="O535" s="1"/>
      <c r="P535" s="1"/>
      <c r="Q535" s="1"/>
      <c r="R535" s="1"/>
      <c r="S535" s="1"/>
      <c r="T535" s="1"/>
      <c r="U535" s="1"/>
      <c r="V535" s="1"/>
      <c r="W535" s="1"/>
      <c r="X535" s="1"/>
      <c r="Y535" s="1"/>
      <c r="Z535" s="1"/>
    </row>
    <row r="536" spans="1:26">
      <c r="A536" s="110" t="s">
        <v>1839</v>
      </c>
      <c r="B536" s="110">
        <f>H107</f>
        <v>0</v>
      </c>
      <c r="C536" s="110">
        <f>I107</f>
        <v>86</v>
      </c>
      <c r="D536" s="456">
        <f t="shared" si="1"/>
        <v>0</v>
      </c>
      <c r="E536" s="110"/>
      <c r="F536" s="714"/>
      <c r="G536" s="424"/>
      <c r="H536" s="110"/>
      <c r="I536" s="110"/>
      <c r="J536" s="426"/>
      <c r="K536" s="426"/>
      <c r="L536" s="426"/>
      <c r="M536" s="1"/>
      <c r="N536" s="1"/>
      <c r="O536" s="1"/>
      <c r="P536" s="1"/>
      <c r="Q536" s="1"/>
      <c r="R536" s="1"/>
      <c r="S536" s="1"/>
      <c r="T536" s="1"/>
      <c r="U536" s="1"/>
      <c r="V536" s="1"/>
      <c r="W536" s="1"/>
      <c r="X536" s="1"/>
      <c r="Y536" s="1"/>
      <c r="Z536" s="1"/>
    </row>
    <row r="537" spans="1:26">
      <c r="A537" s="110" t="s">
        <v>1843</v>
      </c>
      <c r="B537" s="110">
        <f>H172</f>
        <v>0</v>
      </c>
      <c r="C537" s="110">
        <f>I172</f>
        <v>76</v>
      </c>
      <c r="D537" s="456">
        <f t="shared" si="1"/>
        <v>0</v>
      </c>
      <c r="E537" s="110"/>
      <c r="F537" s="714"/>
      <c r="G537" s="424"/>
      <c r="H537" s="110"/>
      <c r="I537" s="110"/>
      <c r="J537" s="426"/>
      <c r="K537" s="426"/>
      <c r="L537" s="426"/>
      <c r="M537" s="1"/>
      <c r="N537" s="1"/>
      <c r="O537" s="1"/>
      <c r="P537" s="1"/>
      <c r="Q537" s="1"/>
      <c r="R537" s="1"/>
      <c r="S537" s="1"/>
      <c r="T537" s="1"/>
      <c r="U537" s="1"/>
      <c r="V537" s="1"/>
      <c r="W537" s="1"/>
      <c r="X537" s="1"/>
      <c r="Y537" s="1"/>
      <c r="Z537" s="1"/>
    </row>
    <row r="538" spans="1:26">
      <c r="A538" s="110" t="s">
        <v>1845</v>
      </c>
      <c r="B538" s="110">
        <f>H243</f>
        <v>0</v>
      </c>
      <c r="C538" s="110">
        <f>I243</f>
        <v>44</v>
      </c>
      <c r="D538" s="456">
        <f t="shared" si="1"/>
        <v>0</v>
      </c>
      <c r="E538" s="110"/>
      <c r="F538" s="714"/>
      <c r="G538" s="424"/>
      <c r="H538" s="110"/>
      <c r="I538" s="110"/>
      <c r="J538" s="426"/>
      <c r="K538" s="426"/>
      <c r="L538" s="426"/>
      <c r="M538" s="1"/>
      <c r="N538" s="1"/>
      <c r="O538" s="1"/>
      <c r="P538" s="1"/>
      <c r="Q538" s="1"/>
      <c r="R538" s="1"/>
      <c r="S538" s="1"/>
      <c r="T538" s="1"/>
      <c r="U538" s="1"/>
      <c r="V538" s="1"/>
      <c r="W538" s="1"/>
      <c r="X538" s="1"/>
      <c r="Y538" s="1"/>
      <c r="Z538" s="1"/>
    </row>
    <row r="539" spans="1:26">
      <c r="A539" s="110" t="s">
        <v>1849</v>
      </c>
      <c r="B539" s="110">
        <f>H388</f>
        <v>0</v>
      </c>
      <c r="C539" s="110">
        <f>I388</f>
        <v>56</v>
      </c>
      <c r="D539" s="456">
        <f t="shared" si="1"/>
        <v>0</v>
      </c>
      <c r="E539" s="110"/>
      <c r="F539" s="714"/>
      <c r="G539" s="424"/>
      <c r="H539" s="110"/>
      <c r="I539" s="110"/>
      <c r="J539" s="426"/>
      <c r="K539" s="426"/>
      <c r="L539" s="426"/>
      <c r="M539" s="1"/>
      <c r="N539" s="1"/>
      <c r="O539" s="1"/>
      <c r="P539" s="1"/>
      <c r="Q539" s="1"/>
      <c r="R539" s="1"/>
      <c r="S539" s="1"/>
      <c r="T539" s="1"/>
      <c r="U539" s="1"/>
      <c r="V539" s="1"/>
      <c r="W539" s="1"/>
      <c r="X539" s="1"/>
      <c r="Y539" s="1"/>
      <c r="Z539" s="1"/>
    </row>
    <row r="540" spans="1:26">
      <c r="A540" s="110" t="s">
        <v>1854</v>
      </c>
      <c r="B540" s="110">
        <f>H434</f>
        <v>0</v>
      </c>
      <c r="C540" s="110">
        <f>I434</f>
        <v>62</v>
      </c>
      <c r="D540" s="456">
        <f t="shared" si="1"/>
        <v>0</v>
      </c>
      <c r="E540" s="110"/>
      <c r="F540" s="714"/>
      <c r="G540" s="424"/>
      <c r="H540" s="110"/>
      <c r="I540" s="110"/>
      <c r="J540" s="426"/>
      <c r="K540" s="426"/>
      <c r="L540" s="426"/>
      <c r="M540" s="1"/>
      <c r="N540" s="1"/>
      <c r="O540" s="1"/>
      <c r="P540" s="1"/>
      <c r="Q540" s="1"/>
      <c r="R540" s="1"/>
      <c r="S540" s="1"/>
      <c r="T540" s="1"/>
      <c r="U540" s="1"/>
      <c r="V540" s="1"/>
      <c r="W540" s="1"/>
      <c r="X540" s="1"/>
      <c r="Y540" s="1"/>
      <c r="Z540" s="1"/>
    </row>
    <row r="541" spans="1:26">
      <c r="A541" s="110" t="s">
        <v>1857</v>
      </c>
      <c r="B541" s="110">
        <f>H497</f>
        <v>0</v>
      </c>
      <c r="C541" s="110">
        <f>I497</f>
        <v>24</v>
      </c>
      <c r="D541" s="456">
        <f t="shared" si="1"/>
        <v>0</v>
      </c>
      <c r="E541" s="110"/>
      <c r="F541" s="714"/>
      <c r="G541" s="424"/>
      <c r="H541" s="110"/>
      <c r="I541" s="110"/>
      <c r="J541" s="426"/>
      <c r="K541" s="426"/>
      <c r="L541" s="426"/>
      <c r="M541" s="1"/>
      <c r="N541" s="1"/>
      <c r="O541" s="1"/>
      <c r="P541" s="1"/>
      <c r="Q541" s="1"/>
      <c r="R541" s="1"/>
      <c r="S541" s="1"/>
      <c r="T541" s="1"/>
      <c r="U541" s="1"/>
      <c r="V541" s="1"/>
      <c r="W541" s="1"/>
      <c r="X541" s="1"/>
      <c r="Y541" s="1"/>
      <c r="Z541" s="1"/>
    </row>
    <row r="542" spans="1:26">
      <c r="A542" s="110" t="s">
        <v>1880</v>
      </c>
      <c r="B542" s="110">
        <f>IF(G2=0,0,SUM(B534:B541))</f>
        <v>0</v>
      </c>
      <c r="C542" s="110">
        <f>IF(G2=0,0,SUM(C534:C541))</f>
        <v>394</v>
      </c>
      <c r="D542" s="456">
        <f>IF(G2=0,0,B542*100/C542)</f>
        <v>0</v>
      </c>
      <c r="E542" s="110"/>
      <c r="F542" s="714"/>
      <c r="G542" s="424"/>
      <c r="H542" s="110"/>
      <c r="I542" s="110"/>
      <c r="J542" s="426"/>
      <c r="K542" s="426"/>
      <c r="L542" s="426"/>
      <c r="M542" s="1"/>
      <c r="N542" s="1"/>
      <c r="O542" s="1"/>
      <c r="P542" s="1"/>
      <c r="Q542" s="1"/>
      <c r="R542" s="1"/>
      <c r="S542" s="1"/>
      <c r="T542" s="1"/>
      <c r="U542" s="1"/>
      <c r="V542" s="1"/>
      <c r="W542" s="1"/>
      <c r="X542" s="1"/>
      <c r="Y542" s="1"/>
      <c r="Z542" s="1"/>
    </row>
    <row r="543" spans="1:26">
      <c r="A543" s="110"/>
      <c r="B543" s="110"/>
      <c r="C543" s="110"/>
      <c r="D543" s="456"/>
      <c r="E543" s="110"/>
      <c r="F543" s="714"/>
      <c r="G543" s="424"/>
      <c r="H543" s="110"/>
      <c r="I543" s="110"/>
      <c r="J543" s="426"/>
      <c r="K543" s="426"/>
      <c r="L543" s="426"/>
      <c r="M543" s="1"/>
      <c r="N543" s="1"/>
      <c r="O543" s="1"/>
      <c r="P543" s="1"/>
      <c r="Q543" s="1"/>
      <c r="R543" s="1"/>
      <c r="S543" s="1"/>
      <c r="T543" s="1"/>
      <c r="U543" s="1"/>
      <c r="V543" s="1"/>
      <c r="W543" s="1"/>
      <c r="X543" s="1"/>
      <c r="Y543" s="1"/>
      <c r="Z543" s="1"/>
    </row>
    <row r="544" spans="1:26">
      <c r="A544" s="110">
        <v>0</v>
      </c>
      <c r="B544" s="110"/>
      <c r="C544" s="110"/>
      <c r="D544" s="456"/>
      <c r="E544" s="110"/>
      <c r="F544" s="714"/>
      <c r="G544" s="424"/>
      <c r="H544" s="110"/>
      <c r="I544" s="110"/>
      <c r="J544" s="426"/>
      <c r="K544" s="426"/>
      <c r="L544" s="426"/>
      <c r="M544" s="1"/>
      <c r="N544" s="1"/>
      <c r="O544" s="1"/>
      <c r="P544" s="1"/>
      <c r="Q544" s="1"/>
      <c r="R544" s="1"/>
      <c r="S544" s="1"/>
      <c r="T544" s="1"/>
      <c r="U544" s="1"/>
      <c r="V544" s="1"/>
      <c r="W544" s="1"/>
      <c r="X544" s="1"/>
      <c r="Y544" s="1"/>
      <c r="Z544" s="1"/>
    </row>
    <row r="545" spans="1:26">
      <c r="A545" s="110">
        <v>1</v>
      </c>
      <c r="B545" s="110"/>
      <c r="C545" s="110"/>
      <c r="D545" s="456"/>
      <c r="E545" s="110"/>
      <c r="F545" s="714"/>
      <c r="G545" s="424"/>
      <c r="H545" s="110"/>
      <c r="I545" s="110"/>
      <c r="J545" s="426"/>
      <c r="K545" s="426"/>
      <c r="L545" s="426"/>
      <c r="M545" s="1"/>
      <c r="N545" s="1"/>
      <c r="O545" s="1"/>
      <c r="P545" s="1"/>
      <c r="Q545" s="1"/>
      <c r="R545" s="1"/>
      <c r="S545" s="1"/>
      <c r="T545" s="1"/>
      <c r="U545" s="1"/>
      <c r="V545" s="1"/>
      <c r="W545" s="1"/>
      <c r="X545" s="1"/>
      <c r="Y545" s="1"/>
      <c r="Z545" s="1"/>
    </row>
    <row r="546" spans="1:26">
      <c r="A546" s="110">
        <v>2</v>
      </c>
      <c r="B546" s="110"/>
      <c r="C546" s="110"/>
      <c r="D546" s="456"/>
      <c r="E546" s="110"/>
      <c r="F546" s="714"/>
      <c r="G546" s="424"/>
      <c r="H546" s="110"/>
      <c r="I546" s="110"/>
      <c r="J546" s="426"/>
      <c r="K546" s="426"/>
      <c r="L546" s="426"/>
      <c r="M546" s="1"/>
      <c r="N546" s="1"/>
      <c r="O546" s="1"/>
      <c r="P546" s="1"/>
      <c r="Q546" s="1"/>
      <c r="R546" s="1"/>
      <c r="S546" s="1"/>
      <c r="T546" s="1"/>
      <c r="U546" s="1"/>
      <c r="V546" s="1"/>
      <c r="W546" s="1"/>
      <c r="X546" s="1"/>
      <c r="Y546" s="1"/>
      <c r="Z546" s="1"/>
    </row>
    <row r="547" spans="1:26">
      <c r="A547" s="110"/>
      <c r="B547" s="110"/>
      <c r="C547" s="110"/>
      <c r="D547" s="456"/>
      <c r="E547" s="110"/>
      <c r="F547" s="714"/>
      <c r="G547" s="424"/>
      <c r="H547" s="110"/>
      <c r="I547" s="110"/>
      <c r="J547" s="426"/>
      <c r="K547" s="426"/>
      <c r="L547" s="426"/>
      <c r="M547" s="1"/>
      <c r="N547" s="1"/>
      <c r="O547" s="1"/>
      <c r="P547" s="1"/>
      <c r="Q547" s="1"/>
      <c r="R547" s="1"/>
      <c r="S547" s="1"/>
      <c r="T547" s="1"/>
      <c r="U547" s="1"/>
      <c r="V547" s="1"/>
      <c r="W547" s="1"/>
      <c r="X547" s="1"/>
      <c r="Y547" s="1"/>
      <c r="Z547" s="1"/>
    </row>
    <row r="548" spans="1:26">
      <c r="A548" s="110"/>
      <c r="B548" s="110"/>
      <c r="C548" s="110"/>
      <c r="D548" s="456"/>
      <c r="E548" s="110"/>
      <c r="F548" s="714"/>
      <c r="G548" s="424"/>
      <c r="H548" s="110"/>
      <c r="I548" s="110"/>
      <c r="J548" s="426"/>
      <c r="K548" s="426"/>
      <c r="L548" s="426"/>
      <c r="M548" s="1"/>
      <c r="N548" s="1"/>
      <c r="O548" s="1"/>
      <c r="P548" s="1"/>
      <c r="Q548" s="1"/>
      <c r="R548" s="1"/>
      <c r="S548" s="1"/>
      <c r="T548" s="1"/>
      <c r="U548" s="1"/>
      <c r="V548" s="1"/>
      <c r="W548" s="1"/>
      <c r="X548" s="1"/>
      <c r="Y548" s="1"/>
      <c r="Z548" s="1"/>
    </row>
    <row r="549" spans="1:26">
      <c r="A549" s="110"/>
      <c r="B549" s="110"/>
      <c r="C549" s="110"/>
      <c r="D549" s="456"/>
      <c r="E549" s="110"/>
      <c r="F549" s="714"/>
      <c r="G549" s="424"/>
      <c r="H549" s="110"/>
      <c r="I549" s="110"/>
      <c r="J549" s="426"/>
      <c r="K549" s="426"/>
      <c r="L549" s="426"/>
      <c r="M549" s="1"/>
      <c r="N549" s="1"/>
      <c r="O549" s="1"/>
      <c r="P549" s="1"/>
      <c r="Q549" s="1"/>
      <c r="R549" s="1"/>
      <c r="S549" s="1"/>
      <c r="T549" s="1"/>
      <c r="U549" s="1"/>
      <c r="V549" s="1"/>
      <c r="W549" s="1"/>
      <c r="X549" s="1"/>
      <c r="Y549" s="1"/>
      <c r="Z549" s="1"/>
    </row>
    <row r="550" spans="1:26">
      <c r="A550" s="110"/>
      <c r="B550" s="110"/>
      <c r="C550" s="110"/>
      <c r="D550" s="456"/>
      <c r="E550" s="110"/>
      <c r="F550" s="714"/>
      <c r="G550" s="424"/>
      <c r="H550" s="110"/>
      <c r="I550" s="110"/>
      <c r="J550" s="426"/>
      <c r="K550" s="426"/>
      <c r="L550" s="426"/>
      <c r="M550" s="1"/>
      <c r="N550" s="1"/>
      <c r="O550" s="1"/>
      <c r="P550" s="1"/>
      <c r="Q550" s="1"/>
      <c r="R550" s="1"/>
      <c r="S550" s="1"/>
      <c r="T550" s="1"/>
      <c r="U550" s="1"/>
      <c r="V550" s="1"/>
      <c r="W550" s="1"/>
      <c r="X550" s="1"/>
      <c r="Y550" s="1"/>
      <c r="Z550" s="1"/>
    </row>
    <row r="551" spans="1:26">
      <c r="A551" s="110"/>
      <c r="B551" s="110"/>
      <c r="C551" s="110"/>
      <c r="D551" s="456"/>
      <c r="E551" s="110"/>
      <c r="F551" s="714"/>
      <c r="G551" s="424"/>
      <c r="H551" s="110"/>
      <c r="I551" s="110"/>
      <c r="J551" s="426"/>
      <c r="K551" s="426"/>
      <c r="L551" s="426"/>
      <c r="M551" s="1"/>
      <c r="N551" s="1"/>
      <c r="O551" s="1"/>
      <c r="P551" s="1"/>
      <c r="Q551" s="1"/>
      <c r="R551" s="1"/>
      <c r="S551" s="1"/>
      <c r="T551" s="1"/>
      <c r="U551" s="1"/>
      <c r="V551" s="1"/>
      <c r="W551" s="1"/>
      <c r="X551" s="1"/>
      <c r="Y551" s="1"/>
      <c r="Z551" s="1"/>
    </row>
    <row r="552" spans="1:26">
      <c r="A552" s="110"/>
      <c r="B552" s="110"/>
      <c r="C552" s="110"/>
      <c r="D552" s="456"/>
      <c r="E552" s="110"/>
      <c r="F552" s="714"/>
      <c r="G552" s="424"/>
      <c r="H552" s="110"/>
      <c r="I552" s="110"/>
      <c r="J552" s="426"/>
      <c r="K552" s="426"/>
      <c r="L552" s="426"/>
      <c r="M552" s="1"/>
      <c r="N552" s="1"/>
      <c r="O552" s="1"/>
      <c r="P552" s="1"/>
      <c r="Q552" s="1"/>
      <c r="R552" s="1"/>
      <c r="S552" s="1"/>
      <c r="T552" s="1"/>
      <c r="U552" s="1"/>
      <c r="V552" s="1"/>
      <c r="W552" s="1"/>
      <c r="X552" s="1"/>
      <c r="Y552" s="1"/>
      <c r="Z552" s="1"/>
    </row>
    <row r="553" spans="1:26">
      <c r="A553" s="714"/>
      <c r="B553" s="714"/>
      <c r="C553" s="714"/>
      <c r="D553" s="753"/>
      <c r="E553" s="110"/>
      <c r="F553" s="424"/>
      <c r="G553" s="424"/>
      <c r="H553" s="110"/>
      <c r="I553" s="110"/>
      <c r="J553" s="426"/>
      <c r="K553" s="426"/>
      <c r="L553" s="426"/>
      <c r="M553" s="1"/>
      <c r="N553" s="1"/>
      <c r="O553" s="1"/>
      <c r="P553" s="1"/>
      <c r="Q553" s="1"/>
      <c r="R553" s="1"/>
      <c r="S553" s="1"/>
      <c r="T553" s="1"/>
      <c r="U553" s="1"/>
      <c r="V553" s="1"/>
      <c r="W553" s="1"/>
      <c r="X553" s="1"/>
      <c r="Y553" s="1"/>
      <c r="Z553" s="1"/>
    </row>
    <row r="554" spans="1:26">
      <c r="A554" s="714"/>
      <c r="B554" s="714"/>
      <c r="C554" s="714"/>
      <c r="D554" s="753"/>
      <c r="E554" s="110"/>
      <c r="F554" s="424"/>
      <c r="G554" s="424"/>
      <c r="H554" s="110"/>
      <c r="I554" s="110"/>
      <c r="J554" s="426"/>
      <c r="K554" s="426"/>
      <c r="L554" s="426"/>
      <c r="M554" s="1"/>
      <c r="N554" s="1"/>
      <c r="O554" s="1"/>
      <c r="P554" s="1"/>
      <c r="Q554" s="1"/>
      <c r="R554" s="1"/>
      <c r="S554" s="1"/>
      <c r="T554" s="1"/>
      <c r="U554" s="1"/>
      <c r="V554" s="1"/>
      <c r="W554" s="1"/>
      <c r="X554" s="1"/>
      <c r="Y554" s="1"/>
      <c r="Z554" s="1"/>
    </row>
    <row r="555" spans="1:26">
      <c r="A555" s="714"/>
      <c r="B555" s="714"/>
      <c r="C555" s="714"/>
      <c r="D555" s="753"/>
      <c r="E555" s="110"/>
      <c r="F555" s="424"/>
      <c r="G555" s="424"/>
      <c r="H555" s="110"/>
      <c r="I555" s="110"/>
      <c r="J555" s="426"/>
      <c r="K555" s="426"/>
      <c r="L555" s="426"/>
      <c r="M555" s="1"/>
      <c r="N555" s="1"/>
      <c r="O555" s="1"/>
      <c r="P555" s="1"/>
      <c r="Q555" s="1"/>
      <c r="R555" s="1"/>
      <c r="S555" s="1"/>
      <c r="T555" s="1"/>
      <c r="U555" s="1"/>
      <c r="V555" s="1"/>
      <c r="W555" s="1"/>
      <c r="X555" s="1"/>
      <c r="Y555" s="1"/>
      <c r="Z555" s="1"/>
    </row>
    <row r="556" spans="1:26">
      <c r="A556" s="714"/>
      <c r="B556" s="714"/>
      <c r="C556" s="714"/>
      <c r="D556" s="753"/>
      <c r="E556" s="424"/>
      <c r="F556" s="424"/>
      <c r="G556" s="424"/>
      <c r="H556" s="110"/>
      <c r="I556" s="110"/>
      <c r="J556" s="426"/>
      <c r="K556" s="426"/>
      <c r="L556" s="426"/>
      <c r="M556" s="1"/>
      <c r="N556" s="1"/>
      <c r="O556" s="1"/>
      <c r="P556" s="1"/>
      <c r="Q556" s="1"/>
      <c r="R556" s="1"/>
      <c r="S556" s="1"/>
      <c r="T556" s="1"/>
      <c r="U556" s="1"/>
      <c r="V556" s="1"/>
      <c r="W556" s="1"/>
      <c r="X556" s="1"/>
      <c r="Y556" s="1"/>
      <c r="Z556" s="1"/>
    </row>
    <row r="557" spans="1:26">
      <c r="A557" s="714"/>
      <c r="B557" s="714"/>
      <c r="C557" s="714"/>
      <c r="D557" s="753"/>
      <c r="E557" s="424"/>
      <c r="F557" s="424"/>
      <c r="G557" s="424"/>
      <c r="H557" s="110"/>
      <c r="I557" s="110"/>
      <c r="J557" s="426"/>
      <c r="K557" s="426"/>
      <c r="L557" s="426"/>
      <c r="M557" s="1"/>
      <c r="N557" s="1"/>
      <c r="O557" s="1"/>
      <c r="P557" s="1"/>
      <c r="Q557" s="1"/>
      <c r="R557" s="1"/>
      <c r="S557" s="1"/>
      <c r="T557" s="1"/>
      <c r="U557" s="1"/>
      <c r="V557" s="1"/>
      <c r="W557" s="1"/>
      <c r="X557" s="1"/>
      <c r="Y557" s="1"/>
      <c r="Z557" s="1"/>
    </row>
    <row r="558" spans="1:26">
      <c r="A558" s="714"/>
      <c r="B558" s="714"/>
      <c r="C558" s="714"/>
      <c r="D558" s="753"/>
      <c r="E558" s="424"/>
      <c r="F558" s="424"/>
      <c r="G558" s="424"/>
      <c r="H558" s="110"/>
      <c r="I558" s="110"/>
      <c r="J558" s="426"/>
      <c r="K558" s="426"/>
      <c r="L558" s="426"/>
      <c r="M558" s="1"/>
      <c r="N558" s="1"/>
      <c r="O558" s="1"/>
      <c r="P558" s="1"/>
      <c r="Q558" s="1"/>
      <c r="R558" s="1"/>
      <c r="S558" s="1"/>
      <c r="T558" s="1"/>
      <c r="U558" s="1"/>
      <c r="V558" s="1"/>
      <c r="W558" s="1"/>
      <c r="X558" s="1"/>
      <c r="Y558" s="1"/>
      <c r="Z558" s="1"/>
    </row>
    <row r="559" spans="1:26">
      <c r="A559" s="714"/>
      <c r="B559" s="714"/>
      <c r="C559" s="714"/>
      <c r="D559" s="753"/>
      <c r="E559" s="424"/>
      <c r="F559" s="424"/>
      <c r="G559" s="424"/>
      <c r="H559" s="110"/>
      <c r="I559" s="110"/>
      <c r="J559" s="426"/>
      <c r="K559" s="426"/>
      <c r="L559" s="426"/>
      <c r="M559" s="1"/>
      <c r="N559" s="1"/>
      <c r="O559" s="1"/>
      <c r="P559" s="1"/>
      <c r="Q559" s="1"/>
      <c r="R559" s="1"/>
      <c r="S559" s="1"/>
      <c r="T559" s="1"/>
      <c r="U559" s="1"/>
      <c r="V559" s="1"/>
      <c r="W559" s="1"/>
      <c r="X559" s="1"/>
      <c r="Y559" s="1"/>
      <c r="Z559" s="1"/>
    </row>
    <row r="560" spans="1:26">
      <c r="A560" s="714"/>
      <c r="B560" s="714"/>
      <c r="C560" s="714"/>
      <c r="D560" s="753"/>
      <c r="E560" s="424"/>
      <c r="F560" s="424"/>
      <c r="G560" s="424"/>
      <c r="H560" s="110"/>
      <c r="I560" s="110"/>
      <c r="J560" s="426"/>
      <c r="K560" s="426"/>
      <c r="L560" s="426"/>
      <c r="M560" s="1"/>
      <c r="N560" s="1"/>
      <c r="O560" s="1"/>
      <c r="P560" s="1"/>
      <c r="Q560" s="1"/>
      <c r="R560" s="1"/>
      <c r="S560" s="1"/>
      <c r="T560" s="1"/>
      <c r="U560" s="1"/>
      <c r="V560" s="1"/>
      <c r="W560" s="1"/>
      <c r="X560" s="1"/>
      <c r="Y560" s="1"/>
      <c r="Z560" s="1"/>
    </row>
    <row r="561" spans="1:26">
      <c r="A561" s="714"/>
      <c r="B561" s="714"/>
      <c r="C561" s="714"/>
      <c r="D561" s="753"/>
      <c r="E561" s="424"/>
      <c r="F561" s="424"/>
      <c r="G561" s="424"/>
      <c r="H561" s="110"/>
      <c r="I561" s="110"/>
      <c r="J561" s="426"/>
      <c r="K561" s="426"/>
      <c r="L561" s="426"/>
      <c r="M561" s="1"/>
      <c r="N561" s="1"/>
      <c r="O561" s="1"/>
      <c r="P561" s="1"/>
      <c r="Q561" s="1"/>
      <c r="R561" s="1"/>
      <c r="S561" s="1"/>
      <c r="T561" s="1"/>
      <c r="U561" s="1"/>
      <c r="V561" s="1"/>
      <c r="W561" s="1"/>
      <c r="X561" s="1"/>
      <c r="Y561" s="1"/>
      <c r="Z561" s="1"/>
    </row>
    <row r="562" spans="1:26">
      <c r="A562" s="714"/>
      <c r="B562" s="714"/>
      <c r="C562" s="714"/>
      <c r="D562" s="753"/>
      <c r="E562" s="33"/>
      <c r="F562" s="1"/>
      <c r="G562" s="1"/>
      <c r="H562" s="110"/>
      <c r="I562" s="110"/>
      <c r="J562" s="426"/>
      <c r="K562" s="426"/>
      <c r="L562" s="426"/>
      <c r="M562" s="1"/>
      <c r="N562" s="1"/>
      <c r="O562" s="1"/>
      <c r="P562" s="1"/>
      <c r="Q562" s="1"/>
      <c r="R562" s="1"/>
      <c r="S562" s="1"/>
      <c r="T562" s="1"/>
      <c r="U562" s="1"/>
      <c r="V562" s="1"/>
      <c r="W562" s="1"/>
      <c r="X562" s="1"/>
      <c r="Y562" s="1"/>
      <c r="Z562" s="1"/>
    </row>
    <row r="563" spans="1:26">
      <c r="A563" s="714"/>
      <c r="B563" s="714"/>
      <c r="C563" s="714"/>
      <c r="D563" s="753"/>
      <c r="E563" s="33"/>
      <c r="F563" s="1"/>
      <c r="G563" s="1"/>
      <c r="H563" s="110"/>
      <c r="I563" s="110"/>
      <c r="J563" s="426"/>
      <c r="K563" s="426"/>
      <c r="L563" s="426"/>
      <c r="M563" s="1"/>
      <c r="N563" s="1"/>
      <c r="O563" s="1"/>
      <c r="P563" s="1"/>
      <c r="Q563" s="1"/>
      <c r="R563" s="1"/>
      <c r="S563" s="1"/>
      <c r="T563" s="1"/>
      <c r="U563" s="1"/>
      <c r="V563" s="1"/>
      <c r="W563" s="1"/>
      <c r="X563" s="1"/>
      <c r="Y563" s="1"/>
      <c r="Z563" s="1"/>
    </row>
    <row r="564" spans="1:26">
      <c r="A564" s="714"/>
      <c r="B564" s="714"/>
      <c r="C564" s="714"/>
      <c r="D564" s="753"/>
      <c r="E564" s="33"/>
      <c r="F564" s="1"/>
      <c r="G564" s="1"/>
      <c r="H564" s="110"/>
      <c r="I564" s="110"/>
      <c r="J564" s="426"/>
      <c r="K564" s="426"/>
      <c r="L564" s="426"/>
      <c r="M564" s="1"/>
      <c r="N564" s="1"/>
      <c r="O564" s="1"/>
      <c r="P564" s="1"/>
      <c r="Q564" s="1"/>
      <c r="R564" s="1"/>
      <c r="S564" s="1"/>
      <c r="T564" s="1"/>
      <c r="U564" s="1"/>
      <c r="V564" s="1"/>
      <c r="W564" s="1"/>
      <c r="X564" s="1"/>
      <c r="Y564" s="1"/>
      <c r="Z564" s="1"/>
    </row>
    <row r="565" spans="1:26">
      <c r="A565" s="714"/>
      <c r="B565" s="714"/>
      <c r="C565" s="714"/>
      <c r="D565" s="753"/>
      <c r="E565" s="33"/>
      <c r="F565" s="1"/>
      <c r="G565" s="1"/>
      <c r="H565" s="110"/>
      <c r="I565" s="110"/>
      <c r="J565" s="426"/>
      <c r="K565" s="426"/>
      <c r="L565" s="426"/>
      <c r="M565" s="1"/>
      <c r="N565" s="1"/>
      <c r="O565" s="1"/>
      <c r="P565" s="1"/>
      <c r="Q565" s="1"/>
      <c r="R565" s="1"/>
      <c r="S565" s="1"/>
      <c r="T565" s="1"/>
      <c r="U565" s="1"/>
      <c r="V565" s="1"/>
      <c r="W565" s="1"/>
      <c r="X565" s="1"/>
      <c r="Y565" s="1"/>
      <c r="Z565" s="1"/>
    </row>
    <row r="566" spans="1:26">
      <c r="A566" s="714"/>
      <c r="B566" s="714"/>
      <c r="C566" s="714"/>
      <c r="D566" s="753"/>
      <c r="E566" s="33"/>
      <c r="F566" s="1"/>
      <c r="G566" s="1"/>
      <c r="H566" s="110"/>
      <c r="I566" s="110"/>
      <c r="J566" s="426"/>
      <c r="K566" s="426"/>
      <c r="L566" s="426"/>
      <c r="M566" s="1"/>
      <c r="N566" s="1"/>
      <c r="O566" s="1"/>
      <c r="P566" s="1"/>
      <c r="Q566" s="1"/>
      <c r="R566" s="1"/>
      <c r="S566" s="1"/>
      <c r="T566" s="1"/>
      <c r="U566" s="1"/>
      <c r="V566" s="1"/>
      <c r="W566" s="1"/>
      <c r="X566" s="1"/>
      <c r="Y566" s="1"/>
      <c r="Z566" s="1"/>
    </row>
    <row r="567" spans="1:26">
      <c r="A567" s="714"/>
      <c r="B567" s="714"/>
      <c r="C567" s="714"/>
      <c r="D567" s="753"/>
      <c r="E567" s="33"/>
      <c r="F567" s="1"/>
      <c r="G567" s="1"/>
      <c r="H567" s="110"/>
      <c r="I567" s="110"/>
      <c r="J567" s="426"/>
      <c r="K567" s="426"/>
      <c r="L567" s="426"/>
      <c r="M567" s="1"/>
      <c r="N567" s="1"/>
      <c r="O567" s="1"/>
      <c r="P567" s="1"/>
      <c r="Q567" s="1"/>
      <c r="R567" s="1"/>
      <c r="S567" s="1"/>
      <c r="T567" s="1"/>
      <c r="U567" s="1"/>
      <c r="V567" s="1"/>
      <c r="W567" s="1"/>
      <c r="X567" s="1"/>
      <c r="Y567" s="1"/>
      <c r="Z567" s="1"/>
    </row>
    <row r="568" spans="1:26">
      <c r="A568" s="714"/>
      <c r="B568" s="714"/>
      <c r="C568" s="714"/>
      <c r="D568" s="753"/>
      <c r="E568" s="33"/>
      <c r="F568" s="1"/>
      <c r="G568" s="1"/>
      <c r="H568" s="110"/>
      <c r="I568" s="110"/>
      <c r="J568" s="426"/>
      <c r="K568" s="426"/>
      <c r="L568" s="426"/>
      <c r="M568" s="1"/>
      <c r="N568" s="1"/>
      <c r="O568" s="1"/>
      <c r="P568" s="1"/>
      <c r="Q568" s="1"/>
      <c r="R568" s="1"/>
      <c r="S568" s="1"/>
      <c r="T568" s="1"/>
      <c r="U568" s="1"/>
      <c r="V568" s="1"/>
      <c r="W568" s="1"/>
      <c r="X568" s="1"/>
      <c r="Y568" s="1"/>
      <c r="Z568" s="1"/>
    </row>
    <row r="569" spans="1:26">
      <c r="A569" s="714"/>
      <c r="B569" s="714"/>
      <c r="C569" s="714"/>
      <c r="D569" s="753"/>
      <c r="E569" s="33"/>
      <c r="F569" s="1"/>
      <c r="G569" s="1"/>
      <c r="H569" s="110"/>
      <c r="I569" s="110"/>
      <c r="J569" s="426"/>
      <c r="K569" s="426"/>
      <c r="L569" s="426"/>
      <c r="M569" s="1"/>
      <c r="N569" s="1"/>
      <c r="O569" s="1"/>
      <c r="P569" s="1"/>
      <c r="Q569" s="1"/>
      <c r="R569" s="1"/>
      <c r="S569" s="1"/>
      <c r="T569" s="1"/>
      <c r="U569" s="1"/>
      <c r="V569" s="1"/>
      <c r="W569" s="1"/>
      <c r="X569" s="1"/>
      <c r="Y569" s="1"/>
      <c r="Z569" s="1"/>
    </row>
    <row r="570" spans="1:26">
      <c r="A570" s="714"/>
      <c r="B570" s="714"/>
      <c r="C570" s="714"/>
      <c r="D570" s="753"/>
      <c r="E570" s="33"/>
      <c r="F570" s="1"/>
      <c r="G570" s="1"/>
      <c r="H570" s="110"/>
      <c r="I570" s="110"/>
      <c r="J570" s="426"/>
      <c r="K570" s="426"/>
      <c r="L570" s="426"/>
      <c r="M570" s="1"/>
      <c r="N570" s="1"/>
      <c r="O570" s="1"/>
      <c r="P570" s="1"/>
      <c r="Q570" s="1"/>
      <c r="R570" s="1"/>
      <c r="S570" s="1"/>
      <c r="T570" s="1"/>
      <c r="U570" s="1"/>
      <c r="V570" s="1"/>
      <c r="W570" s="1"/>
      <c r="X570" s="1"/>
      <c r="Y570" s="1"/>
      <c r="Z570" s="1"/>
    </row>
    <row r="571" spans="1:26">
      <c r="A571" s="714"/>
      <c r="B571" s="714"/>
      <c r="C571" s="714"/>
      <c r="D571" s="753"/>
      <c r="E571" s="33"/>
      <c r="F571" s="1"/>
      <c r="G571" s="1"/>
      <c r="H571" s="110"/>
      <c r="I571" s="110"/>
      <c r="J571" s="426"/>
      <c r="K571" s="426"/>
      <c r="L571" s="426"/>
      <c r="M571" s="1"/>
      <c r="N571" s="1"/>
      <c r="O571" s="1"/>
      <c r="P571" s="1"/>
      <c r="Q571" s="1"/>
      <c r="R571" s="1"/>
      <c r="S571" s="1"/>
      <c r="T571" s="1"/>
      <c r="U571" s="1"/>
      <c r="V571" s="1"/>
      <c r="W571" s="1"/>
      <c r="X571" s="1"/>
      <c r="Y571" s="1"/>
      <c r="Z571" s="1"/>
    </row>
    <row r="572" spans="1:26">
      <c r="A572" s="714"/>
      <c r="B572" s="714"/>
      <c r="C572" s="714"/>
      <c r="D572" s="753"/>
      <c r="E572" s="33"/>
      <c r="F572" s="1"/>
      <c r="G572" s="1"/>
      <c r="H572" s="110"/>
      <c r="I572" s="110"/>
      <c r="J572" s="426"/>
      <c r="K572" s="426"/>
      <c r="L572" s="426"/>
      <c r="M572" s="1"/>
      <c r="N572" s="1"/>
      <c r="O572" s="1"/>
      <c r="P572" s="1"/>
      <c r="Q572" s="1"/>
      <c r="R572" s="1"/>
      <c r="S572" s="1"/>
      <c r="T572" s="1"/>
      <c r="U572" s="1"/>
      <c r="V572" s="1"/>
      <c r="W572" s="1"/>
      <c r="X572" s="1"/>
      <c r="Y572" s="1"/>
      <c r="Z572" s="1"/>
    </row>
    <row r="573" spans="1:26">
      <c r="A573" s="714"/>
      <c r="B573" s="714"/>
      <c r="C573" s="714"/>
      <c r="D573" s="753"/>
      <c r="E573" s="33"/>
      <c r="F573" s="1"/>
      <c r="G573" s="1"/>
      <c r="H573" s="110"/>
      <c r="I573" s="110"/>
      <c r="J573" s="426"/>
      <c r="K573" s="426"/>
      <c r="L573" s="426"/>
      <c r="M573" s="1"/>
      <c r="N573" s="1"/>
      <c r="O573" s="1"/>
      <c r="P573" s="1"/>
      <c r="Q573" s="1"/>
      <c r="R573" s="1"/>
      <c r="S573" s="1"/>
      <c r="T573" s="1"/>
      <c r="U573" s="1"/>
      <c r="V573" s="1"/>
      <c r="W573" s="1"/>
      <c r="X573" s="1"/>
      <c r="Y573" s="1"/>
      <c r="Z573" s="1"/>
    </row>
    <row r="574" spans="1:26">
      <c r="A574" s="714"/>
      <c r="B574" s="714"/>
      <c r="C574" s="714"/>
      <c r="D574" s="753"/>
      <c r="E574" s="33"/>
      <c r="F574" s="1"/>
      <c r="G574" s="1"/>
      <c r="H574" s="110"/>
      <c r="I574" s="110"/>
      <c r="J574" s="426"/>
      <c r="K574" s="426"/>
      <c r="L574" s="426"/>
      <c r="M574" s="1"/>
      <c r="N574" s="1"/>
      <c r="O574" s="1"/>
      <c r="P574" s="1"/>
      <c r="Q574" s="1"/>
      <c r="R574" s="1"/>
      <c r="S574" s="1"/>
      <c r="T574" s="1"/>
      <c r="U574" s="1"/>
      <c r="V574" s="1"/>
      <c r="W574" s="1"/>
      <c r="X574" s="1"/>
      <c r="Y574" s="1"/>
      <c r="Z574" s="1"/>
    </row>
    <row r="575" spans="1:26">
      <c r="A575" s="714"/>
      <c r="B575" s="714"/>
      <c r="C575" s="714"/>
      <c r="D575" s="753"/>
      <c r="E575" s="33"/>
      <c r="F575" s="1"/>
      <c r="G575" s="1"/>
      <c r="H575" s="110"/>
      <c r="I575" s="110"/>
      <c r="J575" s="426"/>
      <c r="K575" s="426"/>
      <c r="L575" s="426"/>
      <c r="M575" s="1"/>
      <c r="N575" s="1"/>
      <c r="O575" s="1"/>
      <c r="P575" s="1"/>
      <c r="Q575" s="1"/>
      <c r="R575" s="1"/>
      <c r="S575" s="1"/>
      <c r="T575" s="1"/>
      <c r="U575" s="1"/>
      <c r="V575" s="1"/>
      <c r="W575" s="1"/>
      <c r="X575" s="1"/>
      <c r="Y575" s="1"/>
      <c r="Z575" s="1"/>
    </row>
    <row r="576" spans="1:26">
      <c r="A576" s="714"/>
      <c r="B576" s="714"/>
      <c r="C576" s="714"/>
      <c r="D576" s="753"/>
      <c r="E576" s="33"/>
      <c r="F576" s="1"/>
      <c r="G576" s="1"/>
      <c r="H576" s="110"/>
      <c r="I576" s="110"/>
      <c r="J576" s="426"/>
      <c r="K576" s="426"/>
      <c r="L576" s="426"/>
      <c r="M576" s="1"/>
      <c r="N576" s="1"/>
      <c r="O576" s="1"/>
      <c r="P576" s="1"/>
      <c r="Q576" s="1"/>
      <c r="R576" s="1"/>
      <c r="S576" s="1"/>
      <c r="T576" s="1"/>
      <c r="U576" s="1"/>
      <c r="V576" s="1"/>
      <c r="W576" s="1"/>
      <c r="X576" s="1"/>
      <c r="Y576" s="1"/>
      <c r="Z576" s="1"/>
    </row>
    <row r="577" spans="1:26">
      <c r="A577" s="714"/>
      <c r="B577" s="714"/>
      <c r="C577" s="714"/>
      <c r="D577" s="753"/>
      <c r="E577" s="33"/>
      <c r="F577" s="1"/>
      <c r="G577" s="1"/>
      <c r="H577" s="110"/>
      <c r="I577" s="110"/>
      <c r="J577" s="426"/>
      <c r="K577" s="426"/>
      <c r="L577" s="426"/>
      <c r="M577" s="1"/>
      <c r="N577" s="1"/>
      <c r="O577" s="1"/>
      <c r="P577" s="1"/>
      <c r="Q577" s="1"/>
      <c r="R577" s="1"/>
      <c r="S577" s="1"/>
      <c r="T577" s="1"/>
      <c r="U577" s="1"/>
      <c r="V577" s="1"/>
      <c r="W577" s="1"/>
      <c r="X577" s="1"/>
      <c r="Y577" s="1"/>
      <c r="Z577" s="1"/>
    </row>
    <row r="578" spans="1:26">
      <c r="A578" s="714"/>
      <c r="B578" s="714"/>
      <c r="C578" s="714"/>
      <c r="D578" s="753"/>
      <c r="E578" s="33"/>
      <c r="F578" s="1"/>
      <c r="G578" s="1"/>
      <c r="H578" s="110"/>
      <c r="I578" s="110"/>
      <c r="J578" s="426"/>
      <c r="K578" s="426"/>
      <c r="L578" s="426"/>
      <c r="M578" s="1"/>
      <c r="N578" s="1"/>
      <c r="O578" s="1"/>
      <c r="P578" s="1"/>
      <c r="Q578" s="1"/>
      <c r="R578" s="1"/>
      <c r="S578" s="1"/>
      <c r="T578" s="1"/>
      <c r="U578" s="1"/>
      <c r="V578" s="1"/>
      <c r="W578" s="1"/>
      <c r="X578" s="1"/>
      <c r="Y578" s="1"/>
      <c r="Z578" s="1"/>
    </row>
    <row r="579" spans="1:26">
      <c r="A579" s="714"/>
      <c r="B579" s="714"/>
      <c r="C579" s="714"/>
      <c r="D579" s="753"/>
      <c r="E579" s="33"/>
      <c r="F579" s="1"/>
      <c r="G579" s="1"/>
      <c r="H579" s="110"/>
      <c r="I579" s="110"/>
      <c r="J579" s="426"/>
      <c r="K579" s="426"/>
      <c r="L579" s="426"/>
      <c r="M579" s="1"/>
      <c r="N579" s="1"/>
      <c r="O579" s="1"/>
      <c r="P579" s="1"/>
      <c r="Q579" s="1"/>
      <c r="R579" s="1"/>
      <c r="S579" s="1"/>
      <c r="T579" s="1"/>
      <c r="U579" s="1"/>
      <c r="V579" s="1"/>
      <c r="W579" s="1"/>
      <c r="X579" s="1"/>
      <c r="Y579" s="1"/>
      <c r="Z579" s="1"/>
    </row>
    <row r="580" spans="1:26">
      <c r="A580" s="714"/>
      <c r="B580" s="714"/>
      <c r="C580" s="714"/>
      <c r="D580" s="753"/>
      <c r="E580" s="33"/>
      <c r="F580" s="1"/>
      <c r="G580" s="1"/>
      <c r="H580" s="110"/>
      <c r="I580" s="110"/>
      <c r="J580" s="426"/>
      <c r="K580" s="426"/>
      <c r="L580" s="426"/>
      <c r="M580" s="1"/>
      <c r="N580" s="1"/>
      <c r="O580" s="1"/>
      <c r="P580" s="1"/>
      <c r="Q580" s="1"/>
      <c r="R580" s="1"/>
      <c r="S580" s="1"/>
      <c r="T580" s="1"/>
      <c r="U580" s="1"/>
      <c r="V580" s="1"/>
      <c r="W580" s="1"/>
      <c r="X580" s="1"/>
      <c r="Y580" s="1"/>
      <c r="Z580" s="1"/>
    </row>
    <row r="581" spans="1:26">
      <c r="A581" s="714"/>
      <c r="B581" s="714"/>
      <c r="C581" s="714"/>
      <c r="D581" s="753"/>
      <c r="E581" s="33"/>
      <c r="F581" s="1"/>
      <c r="G581" s="1"/>
      <c r="H581" s="110"/>
      <c r="I581" s="110"/>
      <c r="J581" s="426"/>
      <c r="K581" s="426"/>
      <c r="L581" s="426"/>
      <c r="M581" s="1"/>
      <c r="N581" s="1"/>
      <c r="O581" s="1"/>
      <c r="P581" s="1"/>
      <c r="Q581" s="1"/>
      <c r="R581" s="1"/>
      <c r="S581" s="1"/>
      <c r="T581" s="1"/>
      <c r="U581" s="1"/>
      <c r="V581" s="1"/>
      <c r="W581" s="1"/>
      <c r="X581" s="1"/>
      <c r="Y581" s="1"/>
      <c r="Z581" s="1"/>
    </row>
    <row r="582" spans="1:26">
      <c r="A582" s="714"/>
      <c r="B582" s="714"/>
      <c r="C582" s="714"/>
      <c r="D582" s="753"/>
      <c r="E582" s="33"/>
      <c r="F582" s="1"/>
      <c r="G582" s="1"/>
      <c r="H582" s="110"/>
      <c r="I582" s="110"/>
      <c r="J582" s="426"/>
      <c r="K582" s="426"/>
      <c r="L582" s="426"/>
      <c r="M582" s="1"/>
      <c r="N582" s="1"/>
      <c r="O582" s="1"/>
      <c r="P582" s="1"/>
      <c r="Q582" s="1"/>
      <c r="R582" s="1"/>
      <c r="S582" s="1"/>
      <c r="T582" s="1"/>
      <c r="U582" s="1"/>
      <c r="V582" s="1"/>
      <c r="W582" s="1"/>
      <c r="X582" s="1"/>
      <c r="Y582" s="1"/>
      <c r="Z582" s="1"/>
    </row>
    <row r="583" spans="1:26">
      <c r="A583" s="1"/>
      <c r="B583" s="1"/>
      <c r="C583" s="1"/>
      <c r="D583" s="429"/>
      <c r="E583" s="33"/>
      <c r="F583" s="1"/>
      <c r="G583" s="1"/>
      <c r="H583" s="110"/>
      <c r="I583" s="110"/>
      <c r="J583" s="426"/>
      <c r="K583" s="426"/>
      <c r="L583" s="426"/>
      <c r="M583" s="1"/>
      <c r="N583" s="1"/>
      <c r="O583" s="1"/>
      <c r="P583" s="1"/>
      <c r="Q583" s="1"/>
      <c r="R583" s="1"/>
      <c r="S583" s="1"/>
      <c r="T583" s="1"/>
      <c r="U583" s="1"/>
      <c r="V583" s="1"/>
      <c r="W583" s="1"/>
      <c r="X583" s="1"/>
      <c r="Y583" s="1"/>
      <c r="Z583" s="1"/>
    </row>
    <row r="584" spans="1:26">
      <c r="A584" s="1"/>
      <c r="B584" s="1"/>
      <c r="C584" s="1"/>
      <c r="D584" s="429"/>
      <c r="E584" s="33"/>
      <c r="F584" s="1"/>
      <c r="G584" s="1"/>
      <c r="H584" s="110"/>
      <c r="I584" s="110"/>
      <c r="J584" s="426"/>
      <c r="K584" s="426"/>
      <c r="L584" s="426"/>
      <c r="M584" s="1"/>
      <c r="N584" s="1"/>
      <c r="O584" s="1"/>
      <c r="P584" s="1"/>
      <c r="Q584" s="1"/>
      <c r="R584" s="1"/>
      <c r="S584" s="1"/>
      <c r="T584" s="1"/>
      <c r="U584" s="1"/>
      <c r="V584" s="1"/>
      <c r="W584" s="1"/>
      <c r="X584" s="1"/>
      <c r="Y584" s="1"/>
      <c r="Z584" s="1"/>
    </row>
    <row r="585" spans="1:26">
      <c r="A585" s="1"/>
      <c r="B585" s="1"/>
      <c r="C585" s="1"/>
      <c r="D585" s="429"/>
      <c r="E585" s="33"/>
      <c r="F585" s="1"/>
      <c r="G585" s="1"/>
      <c r="H585" s="110"/>
      <c r="I585" s="110"/>
      <c r="J585" s="426"/>
      <c r="K585" s="426"/>
      <c r="L585" s="426"/>
      <c r="M585" s="1"/>
      <c r="N585" s="1"/>
      <c r="O585" s="1"/>
      <c r="P585" s="1"/>
      <c r="Q585" s="1"/>
      <c r="R585" s="1"/>
      <c r="S585" s="1"/>
      <c r="T585" s="1"/>
      <c r="U585" s="1"/>
      <c r="V585" s="1"/>
      <c r="W585" s="1"/>
      <c r="X585" s="1"/>
      <c r="Y585" s="1"/>
      <c r="Z585" s="1"/>
    </row>
    <row r="586" spans="1:26">
      <c r="A586" s="1"/>
      <c r="B586" s="1"/>
      <c r="C586" s="1"/>
      <c r="D586" s="429"/>
      <c r="E586" s="33"/>
      <c r="F586" s="1"/>
      <c r="G586" s="1"/>
      <c r="H586" s="110"/>
      <c r="I586" s="110"/>
      <c r="J586" s="426"/>
      <c r="K586" s="426"/>
      <c r="L586" s="426"/>
      <c r="M586" s="1"/>
      <c r="N586" s="1"/>
      <c r="O586" s="1"/>
      <c r="P586" s="1"/>
      <c r="Q586" s="1"/>
      <c r="R586" s="1"/>
      <c r="S586" s="1"/>
      <c r="T586" s="1"/>
      <c r="U586" s="1"/>
      <c r="V586" s="1"/>
      <c r="W586" s="1"/>
      <c r="X586" s="1"/>
      <c r="Y586" s="1"/>
      <c r="Z586" s="1"/>
    </row>
    <row r="587" spans="1:26">
      <c r="A587" s="1"/>
      <c r="B587" s="1"/>
      <c r="C587" s="1"/>
      <c r="D587" s="429"/>
      <c r="E587" s="33"/>
      <c r="F587" s="1"/>
      <c r="G587" s="1"/>
      <c r="H587" s="110"/>
      <c r="I587" s="110"/>
      <c r="J587" s="426"/>
      <c r="K587" s="426"/>
      <c r="L587" s="426"/>
      <c r="M587" s="1"/>
      <c r="N587" s="1"/>
      <c r="O587" s="1"/>
      <c r="P587" s="1"/>
      <c r="Q587" s="1"/>
      <c r="R587" s="1"/>
      <c r="S587" s="1"/>
      <c r="T587" s="1"/>
      <c r="U587" s="1"/>
      <c r="V587" s="1"/>
      <c r="W587" s="1"/>
      <c r="X587" s="1"/>
      <c r="Y587" s="1"/>
      <c r="Z587" s="1"/>
    </row>
    <row r="588" spans="1:26">
      <c r="A588" s="1"/>
      <c r="B588" s="1"/>
      <c r="C588" s="1"/>
      <c r="D588" s="429"/>
      <c r="E588" s="33"/>
      <c r="F588" s="1"/>
      <c r="G588" s="1"/>
      <c r="H588" s="110"/>
      <c r="I588" s="110"/>
      <c r="J588" s="426"/>
      <c r="K588" s="426"/>
      <c r="L588" s="426"/>
      <c r="M588" s="1"/>
      <c r="N588" s="1"/>
      <c r="O588" s="1"/>
      <c r="P588" s="1"/>
      <c r="Q588" s="1"/>
      <c r="R588" s="1"/>
      <c r="S588" s="1"/>
      <c r="T588" s="1"/>
      <c r="U588" s="1"/>
      <c r="V588" s="1"/>
      <c r="W588" s="1"/>
      <c r="X588" s="1"/>
      <c r="Y588" s="1"/>
      <c r="Z588" s="1"/>
    </row>
    <row r="589" spans="1:26">
      <c r="A589" s="1"/>
      <c r="B589" s="1"/>
      <c r="C589" s="1"/>
      <c r="D589" s="429"/>
      <c r="E589" s="33"/>
      <c r="F589" s="1"/>
      <c r="G589" s="1"/>
      <c r="H589" s="110"/>
      <c r="I589" s="110"/>
      <c r="J589" s="426"/>
      <c r="K589" s="426"/>
      <c r="L589" s="426"/>
      <c r="M589" s="1"/>
      <c r="N589" s="1"/>
      <c r="O589" s="1"/>
      <c r="P589" s="1"/>
      <c r="Q589" s="1"/>
      <c r="R589" s="1"/>
      <c r="S589" s="1"/>
      <c r="T589" s="1"/>
      <c r="U589" s="1"/>
      <c r="V589" s="1"/>
      <c r="W589" s="1"/>
      <c r="X589" s="1"/>
      <c r="Y589" s="1"/>
      <c r="Z589" s="1"/>
    </row>
    <row r="590" spans="1:26">
      <c r="A590" s="1"/>
      <c r="B590" s="1"/>
      <c r="C590" s="1"/>
      <c r="D590" s="429"/>
      <c r="E590" s="33"/>
      <c r="F590" s="1"/>
      <c r="G590" s="1"/>
      <c r="H590" s="110"/>
      <c r="I590" s="110"/>
      <c r="J590" s="426"/>
      <c r="K590" s="426"/>
      <c r="L590" s="426"/>
      <c r="M590" s="1"/>
      <c r="N590" s="1"/>
      <c r="O590" s="1"/>
      <c r="P590" s="1"/>
      <c r="Q590" s="1"/>
      <c r="R590" s="1"/>
      <c r="S590" s="1"/>
      <c r="T590" s="1"/>
      <c r="U590" s="1"/>
      <c r="V590" s="1"/>
      <c r="W590" s="1"/>
      <c r="X590" s="1"/>
      <c r="Y590" s="1"/>
      <c r="Z590" s="1"/>
    </row>
    <row r="591" spans="1:26">
      <c r="A591" s="1"/>
      <c r="B591" s="1"/>
      <c r="C591" s="1"/>
      <c r="D591" s="429"/>
      <c r="E591" s="33"/>
      <c r="F591" s="1"/>
      <c r="G591" s="1"/>
      <c r="H591" s="110"/>
      <c r="I591" s="110"/>
      <c r="J591" s="426"/>
      <c r="K591" s="426"/>
      <c r="L591" s="426"/>
      <c r="M591" s="1"/>
      <c r="N591" s="1"/>
      <c r="O591" s="1"/>
      <c r="P591" s="1"/>
      <c r="Q591" s="1"/>
      <c r="R591" s="1"/>
      <c r="S591" s="1"/>
      <c r="T591" s="1"/>
      <c r="U591" s="1"/>
      <c r="V591" s="1"/>
      <c r="W591" s="1"/>
      <c r="X591" s="1"/>
      <c r="Y591" s="1"/>
      <c r="Z591" s="1"/>
    </row>
    <row r="592" spans="1:26">
      <c r="A592" s="1"/>
      <c r="B592" s="1"/>
      <c r="C592" s="1"/>
      <c r="D592" s="429"/>
      <c r="E592" s="33"/>
      <c r="F592" s="1"/>
      <c r="G592" s="1"/>
      <c r="H592" s="110"/>
      <c r="I592" s="110"/>
      <c r="J592" s="426"/>
      <c r="K592" s="426"/>
      <c r="L592" s="426"/>
      <c r="M592" s="1"/>
      <c r="N592" s="1"/>
      <c r="O592" s="1"/>
      <c r="P592" s="1"/>
      <c r="Q592" s="1"/>
      <c r="R592" s="1"/>
      <c r="S592" s="1"/>
      <c r="T592" s="1"/>
      <c r="U592" s="1"/>
      <c r="V592" s="1"/>
      <c r="W592" s="1"/>
      <c r="X592" s="1"/>
      <c r="Y592" s="1"/>
      <c r="Z592" s="1"/>
    </row>
    <row r="593" spans="1:26">
      <c r="A593" s="1"/>
      <c r="B593" s="1"/>
      <c r="C593" s="1"/>
      <c r="D593" s="429"/>
      <c r="E593" s="33"/>
      <c r="F593" s="1"/>
      <c r="G593" s="1"/>
      <c r="H593" s="110"/>
      <c r="I593" s="110"/>
      <c r="J593" s="426"/>
      <c r="K593" s="426"/>
      <c r="L593" s="426"/>
      <c r="M593" s="1"/>
      <c r="N593" s="1"/>
      <c r="O593" s="1"/>
      <c r="P593" s="1"/>
      <c r="Q593" s="1"/>
      <c r="R593" s="1"/>
      <c r="S593" s="1"/>
      <c r="T593" s="1"/>
      <c r="U593" s="1"/>
      <c r="V593" s="1"/>
      <c r="W593" s="1"/>
      <c r="X593" s="1"/>
      <c r="Y593" s="1"/>
      <c r="Z593" s="1"/>
    </row>
    <row r="594" spans="1:26">
      <c r="A594" s="1"/>
      <c r="B594" s="1"/>
      <c r="C594" s="1"/>
      <c r="D594" s="429"/>
      <c r="E594" s="33"/>
      <c r="F594" s="1"/>
      <c r="G594" s="1"/>
      <c r="H594" s="110"/>
      <c r="I594" s="110"/>
      <c r="J594" s="426"/>
      <c r="K594" s="426"/>
      <c r="L594" s="426"/>
      <c r="M594" s="1"/>
      <c r="N594" s="1"/>
      <c r="O594" s="1"/>
      <c r="P594" s="1"/>
      <c r="Q594" s="1"/>
      <c r="R594" s="1"/>
      <c r="S594" s="1"/>
      <c r="T594" s="1"/>
      <c r="U594" s="1"/>
      <c r="V594" s="1"/>
      <c r="W594" s="1"/>
      <c r="X594" s="1"/>
      <c r="Y594" s="1"/>
      <c r="Z594" s="1"/>
    </row>
    <row r="595" spans="1:26">
      <c r="A595" s="1"/>
      <c r="B595" s="1"/>
      <c r="C595" s="1"/>
      <c r="D595" s="429"/>
      <c r="E595" s="33"/>
      <c r="F595" s="1"/>
      <c r="G595" s="1"/>
      <c r="H595" s="110"/>
      <c r="I595" s="110"/>
      <c r="J595" s="426"/>
      <c r="K595" s="426"/>
      <c r="L595" s="426"/>
      <c r="M595" s="1"/>
      <c r="N595" s="1"/>
      <c r="O595" s="1"/>
      <c r="P595" s="1"/>
      <c r="Q595" s="1"/>
      <c r="R595" s="1"/>
      <c r="S595" s="1"/>
      <c r="T595" s="1"/>
      <c r="U595" s="1"/>
      <c r="V595" s="1"/>
      <c r="W595" s="1"/>
      <c r="X595" s="1"/>
      <c r="Y595" s="1"/>
      <c r="Z595" s="1"/>
    </row>
    <row r="596" spans="1:26">
      <c r="A596" s="1"/>
      <c r="B596" s="1"/>
      <c r="C596" s="1"/>
      <c r="D596" s="429"/>
      <c r="E596" s="33"/>
      <c r="F596" s="1"/>
      <c r="G596" s="1"/>
      <c r="H596" s="110"/>
      <c r="I596" s="110"/>
      <c r="J596" s="426"/>
      <c r="K596" s="426"/>
      <c r="L596" s="426"/>
      <c r="M596" s="1"/>
      <c r="N596" s="1"/>
      <c r="O596" s="1"/>
      <c r="P596" s="1"/>
      <c r="Q596" s="1"/>
      <c r="R596" s="1"/>
      <c r="S596" s="1"/>
      <c r="T596" s="1"/>
      <c r="U596" s="1"/>
      <c r="V596" s="1"/>
      <c r="W596" s="1"/>
      <c r="X596" s="1"/>
      <c r="Y596" s="1"/>
      <c r="Z596" s="1"/>
    </row>
    <row r="597" spans="1:26">
      <c r="A597" s="1"/>
      <c r="B597" s="1"/>
      <c r="C597" s="1"/>
      <c r="D597" s="429"/>
      <c r="E597" s="33"/>
      <c r="F597" s="1"/>
      <c r="G597" s="1"/>
      <c r="H597" s="110"/>
      <c r="I597" s="110"/>
      <c r="J597" s="426"/>
      <c r="K597" s="426"/>
      <c r="L597" s="426"/>
      <c r="M597" s="1"/>
      <c r="N597" s="1"/>
      <c r="O597" s="1"/>
      <c r="P597" s="1"/>
      <c r="Q597" s="1"/>
      <c r="R597" s="1"/>
      <c r="S597" s="1"/>
      <c r="T597" s="1"/>
      <c r="U597" s="1"/>
      <c r="V597" s="1"/>
      <c r="W597" s="1"/>
      <c r="X597" s="1"/>
      <c r="Y597" s="1"/>
      <c r="Z597" s="1"/>
    </row>
    <row r="598" spans="1:26">
      <c r="A598" s="1"/>
      <c r="B598" s="1"/>
      <c r="C598" s="1"/>
      <c r="D598" s="429"/>
      <c r="E598" s="33"/>
      <c r="F598" s="1"/>
      <c r="G598" s="1"/>
      <c r="H598" s="110"/>
      <c r="I598" s="110"/>
      <c r="J598" s="426"/>
      <c r="K598" s="426"/>
      <c r="L598" s="426"/>
      <c r="M598" s="1"/>
      <c r="N598" s="1"/>
      <c r="O598" s="1"/>
      <c r="P598" s="1"/>
      <c r="Q598" s="1"/>
      <c r="R598" s="1"/>
      <c r="S598" s="1"/>
      <c r="T598" s="1"/>
      <c r="U598" s="1"/>
      <c r="V598" s="1"/>
      <c r="W598" s="1"/>
      <c r="X598" s="1"/>
      <c r="Y598" s="1"/>
      <c r="Z598" s="1"/>
    </row>
    <row r="599" spans="1:26">
      <c r="A599" s="1"/>
      <c r="B599" s="1"/>
      <c r="C599" s="1"/>
      <c r="D599" s="429"/>
      <c r="E599" s="33"/>
      <c r="F599" s="1"/>
      <c r="G599" s="1"/>
      <c r="H599" s="110"/>
      <c r="I599" s="110"/>
      <c r="J599" s="426"/>
      <c r="K599" s="426"/>
      <c r="L599" s="426"/>
      <c r="M599" s="1"/>
      <c r="N599" s="1"/>
      <c r="O599" s="1"/>
      <c r="P599" s="1"/>
      <c r="Q599" s="1"/>
      <c r="R599" s="1"/>
      <c r="S599" s="1"/>
      <c r="T599" s="1"/>
      <c r="U599" s="1"/>
      <c r="V599" s="1"/>
      <c r="W599" s="1"/>
      <c r="X599" s="1"/>
      <c r="Y599" s="1"/>
      <c r="Z599" s="1"/>
    </row>
    <row r="600" spans="1:26">
      <c r="A600" s="1"/>
      <c r="B600" s="1"/>
      <c r="C600" s="1"/>
      <c r="D600" s="429"/>
      <c r="E600" s="33"/>
      <c r="F600" s="1"/>
      <c r="G600" s="1"/>
      <c r="H600" s="110"/>
      <c r="I600" s="110"/>
      <c r="J600" s="426"/>
      <c r="K600" s="426"/>
      <c r="L600" s="426"/>
      <c r="M600" s="1"/>
      <c r="N600" s="1"/>
      <c r="O600" s="1"/>
      <c r="P600" s="1"/>
      <c r="Q600" s="1"/>
      <c r="R600" s="1"/>
      <c r="S600" s="1"/>
      <c r="T600" s="1"/>
      <c r="U600" s="1"/>
      <c r="V600" s="1"/>
      <c r="W600" s="1"/>
      <c r="X600" s="1"/>
      <c r="Y600" s="1"/>
      <c r="Z600" s="1"/>
    </row>
    <row r="601" spans="1:26">
      <c r="A601" s="1"/>
      <c r="B601" s="1"/>
      <c r="C601" s="1"/>
      <c r="D601" s="429"/>
      <c r="E601" s="33"/>
      <c r="F601" s="1"/>
      <c r="G601" s="1"/>
      <c r="H601" s="110"/>
      <c r="I601" s="110"/>
      <c r="J601" s="426"/>
      <c r="K601" s="426"/>
      <c r="L601" s="426"/>
      <c r="M601" s="1"/>
      <c r="N601" s="1"/>
      <c r="O601" s="1"/>
      <c r="P601" s="1"/>
      <c r="Q601" s="1"/>
      <c r="R601" s="1"/>
      <c r="S601" s="1"/>
      <c r="T601" s="1"/>
      <c r="U601" s="1"/>
      <c r="V601" s="1"/>
      <c r="W601" s="1"/>
      <c r="X601" s="1"/>
      <c r="Y601" s="1"/>
      <c r="Z601" s="1"/>
    </row>
    <row r="602" spans="1:26">
      <c r="A602" s="1"/>
      <c r="B602" s="1"/>
      <c r="C602" s="1"/>
      <c r="D602" s="429"/>
      <c r="E602" s="33"/>
      <c r="F602" s="1"/>
      <c r="G602" s="1"/>
      <c r="H602" s="110"/>
      <c r="I602" s="110"/>
      <c r="J602" s="426"/>
      <c r="K602" s="426"/>
      <c r="L602" s="426"/>
      <c r="M602" s="1"/>
      <c r="N602" s="1"/>
      <c r="O602" s="1"/>
      <c r="P602" s="1"/>
      <c r="Q602" s="1"/>
      <c r="R602" s="1"/>
      <c r="S602" s="1"/>
      <c r="T602" s="1"/>
      <c r="U602" s="1"/>
      <c r="V602" s="1"/>
      <c r="W602" s="1"/>
      <c r="X602" s="1"/>
      <c r="Y602" s="1"/>
      <c r="Z602" s="1"/>
    </row>
    <row r="603" spans="1:26">
      <c r="A603" s="1"/>
      <c r="B603" s="1"/>
      <c r="C603" s="1"/>
      <c r="D603" s="429"/>
      <c r="E603" s="33"/>
      <c r="F603" s="1"/>
      <c r="G603" s="1"/>
      <c r="H603" s="110"/>
      <c r="I603" s="110"/>
      <c r="J603" s="426"/>
      <c r="K603" s="426"/>
      <c r="L603" s="426"/>
      <c r="M603" s="1"/>
      <c r="N603" s="1"/>
      <c r="O603" s="1"/>
      <c r="P603" s="1"/>
      <c r="Q603" s="1"/>
      <c r="R603" s="1"/>
      <c r="S603" s="1"/>
      <c r="T603" s="1"/>
      <c r="U603" s="1"/>
      <c r="V603" s="1"/>
      <c r="W603" s="1"/>
      <c r="X603" s="1"/>
      <c r="Y603" s="1"/>
      <c r="Z603" s="1"/>
    </row>
    <row r="604" spans="1:26">
      <c r="A604" s="1"/>
      <c r="B604" s="1"/>
      <c r="C604" s="1"/>
      <c r="D604" s="429"/>
      <c r="E604" s="33"/>
      <c r="F604" s="1"/>
      <c r="G604" s="1"/>
      <c r="H604" s="110"/>
      <c r="I604" s="110"/>
      <c r="J604" s="426"/>
      <c r="K604" s="426"/>
      <c r="L604" s="426"/>
      <c r="M604" s="1"/>
      <c r="N604" s="1"/>
      <c r="O604" s="1"/>
      <c r="P604" s="1"/>
      <c r="Q604" s="1"/>
      <c r="R604" s="1"/>
      <c r="S604" s="1"/>
      <c r="T604" s="1"/>
      <c r="U604" s="1"/>
      <c r="V604" s="1"/>
      <c r="W604" s="1"/>
      <c r="X604" s="1"/>
      <c r="Y604" s="1"/>
      <c r="Z604" s="1"/>
    </row>
    <row r="605" spans="1:26">
      <c r="A605" s="1"/>
      <c r="B605" s="1"/>
      <c r="C605" s="1"/>
      <c r="D605" s="429"/>
      <c r="E605" s="33"/>
      <c r="F605" s="1"/>
      <c r="G605" s="1"/>
      <c r="H605" s="110"/>
      <c r="I605" s="110"/>
      <c r="J605" s="426"/>
      <c r="K605" s="426"/>
      <c r="L605" s="426"/>
      <c r="M605" s="1"/>
      <c r="N605" s="1"/>
      <c r="O605" s="1"/>
      <c r="P605" s="1"/>
      <c r="Q605" s="1"/>
      <c r="R605" s="1"/>
      <c r="S605" s="1"/>
      <c r="T605" s="1"/>
      <c r="U605" s="1"/>
      <c r="V605" s="1"/>
      <c r="W605" s="1"/>
      <c r="X605" s="1"/>
      <c r="Y605" s="1"/>
      <c r="Z605" s="1"/>
    </row>
    <row r="606" spans="1:26">
      <c r="A606" s="1"/>
      <c r="B606" s="1"/>
      <c r="C606" s="1"/>
      <c r="D606" s="429"/>
      <c r="E606" s="33"/>
      <c r="F606" s="1"/>
      <c r="G606" s="1"/>
      <c r="H606" s="110"/>
      <c r="I606" s="110"/>
      <c r="J606" s="426"/>
      <c r="K606" s="426"/>
      <c r="L606" s="426"/>
      <c r="M606" s="1"/>
      <c r="N606" s="1"/>
      <c r="O606" s="1"/>
      <c r="P606" s="1"/>
      <c r="Q606" s="1"/>
      <c r="R606" s="1"/>
      <c r="S606" s="1"/>
      <c r="T606" s="1"/>
      <c r="U606" s="1"/>
      <c r="V606" s="1"/>
      <c r="W606" s="1"/>
      <c r="X606" s="1"/>
      <c r="Y606" s="1"/>
      <c r="Z606" s="1"/>
    </row>
    <row r="607" spans="1:26">
      <c r="A607" s="1"/>
      <c r="B607" s="1"/>
      <c r="C607" s="1"/>
      <c r="D607" s="429"/>
      <c r="E607" s="33"/>
      <c r="F607" s="1"/>
      <c r="G607" s="1"/>
      <c r="H607" s="110"/>
      <c r="I607" s="110"/>
      <c r="J607" s="426"/>
      <c r="K607" s="426"/>
      <c r="L607" s="426"/>
      <c r="M607" s="1"/>
      <c r="N607" s="1"/>
      <c r="O607" s="1"/>
      <c r="P607" s="1"/>
      <c r="Q607" s="1"/>
      <c r="R607" s="1"/>
      <c r="S607" s="1"/>
      <c r="T607" s="1"/>
      <c r="U607" s="1"/>
      <c r="V607" s="1"/>
      <c r="W607" s="1"/>
      <c r="X607" s="1"/>
      <c r="Y607" s="1"/>
      <c r="Z607" s="1"/>
    </row>
    <row r="608" spans="1:26">
      <c r="A608" s="1"/>
      <c r="B608" s="1"/>
      <c r="C608" s="1"/>
      <c r="D608" s="429"/>
      <c r="E608" s="33"/>
      <c r="F608" s="1"/>
      <c r="G608" s="1"/>
      <c r="H608" s="110"/>
      <c r="I608" s="110"/>
      <c r="J608" s="426"/>
      <c r="K608" s="426"/>
      <c r="L608" s="426"/>
      <c r="M608" s="1"/>
      <c r="N608" s="1"/>
      <c r="O608" s="1"/>
      <c r="P608" s="1"/>
      <c r="Q608" s="1"/>
      <c r="R608" s="1"/>
      <c r="S608" s="1"/>
      <c r="T608" s="1"/>
      <c r="U608" s="1"/>
      <c r="V608" s="1"/>
      <c r="W608" s="1"/>
      <c r="X608" s="1"/>
      <c r="Y608" s="1"/>
      <c r="Z608" s="1"/>
    </row>
    <row r="609" spans="1:26">
      <c r="A609" s="1"/>
      <c r="B609" s="1"/>
      <c r="C609" s="1"/>
      <c r="D609" s="429"/>
      <c r="E609" s="33"/>
      <c r="F609" s="1"/>
      <c r="G609" s="1"/>
      <c r="H609" s="110"/>
      <c r="I609" s="110"/>
      <c r="J609" s="426"/>
      <c r="K609" s="426"/>
      <c r="L609" s="426"/>
      <c r="M609" s="1"/>
      <c r="N609" s="1"/>
      <c r="O609" s="1"/>
      <c r="P609" s="1"/>
      <c r="Q609" s="1"/>
      <c r="R609" s="1"/>
      <c r="S609" s="1"/>
      <c r="T609" s="1"/>
      <c r="U609" s="1"/>
      <c r="V609" s="1"/>
      <c r="W609" s="1"/>
      <c r="X609" s="1"/>
      <c r="Y609" s="1"/>
      <c r="Z609" s="1"/>
    </row>
    <row r="610" spans="1:26">
      <c r="A610" s="1"/>
      <c r="B610" s="1"/>
      <c r="C610" s="1"/>
      <c r="D610" s="429"/>
      <c r="E610" s="33"/>
      <c r="F610" s="1"/>
      <c r="G610" s="1"/>
      <c r="H610" s="110"/>
      <c r="I610" s="110"/>
      <c r="J610" s="426"/>
      <c r="K610" s="426"/>
      <c r="L610" s="426"/>
      <c r="M610" s="1"/>
      <c r="N610" s="1"/>
      <c r="O610" s="1"/>
      <c r="P610" s="1"/>
      <c r="Q610" s="1"/>
      <c r="R610" s="1"/>
      <c r="S610" s="1"/>
      <c r="T610" s="1"/>
      <c r="U610" s="1"/>
      <c r="V610" s="1"/>
      <c r="W610" s="1"/>
      <c r="X610" s="1"/>
      <c r="Y610" s="1"/>
      <c r="Z610" s="1"/>
    </row>
    <row r="611" spans="1:26">
      <c r="A611" s="1"/>
      <c r="B611" s="1"/>
      <c r="C611" s="1"/>
      <c r="D611" s="429"/>
      <c r="E611" s="33"/>
      <c r="F611" s="1"/>
      <c r="G611" s="1"/>
      <c r="H611" s="110"/>
      <c r="I611" s="110"/>
      <c r="J611" s="426"/>
      <c r="K611" s="426"/>
      <c r="L611" s="426"/>
      <c r="M611" s="1"/>
      <c r="N611" s="1"/>
      <c r="O611" s="1"/>
      <c r="P611" s="1"/>
      <c r="Q611" s="1"/>
      <c r="R611" s="1"/>
      <c r="S611" s="1"/>
      <c r="T611" s="1"/>
      <c r="U611" s="1"/>
      <c r="V611" s="1"/>
      <c r="W611" s="1"/>
      <c r="X611" s="1"/>
      <c r="Y611" s="1"/>
      <c r="Z611" s="1"/>
    </row>
    <row r="612" spans="1:26">
      <c r="A612" s="1"/>
      <c r="B612" s="1"/>
      <c r="C612" s="1"/>
      <c r="D612" s="429"/>
      <c r="E612" s="33"/>
      <c r="F612" s="1"/>
      <c r="G612" s="1"/>
      <c r="H612" s="110"/>
      <c r="I612" s="110"/>
      <c r="J612" s="426"/>
      <c r="K612" s="426"/>
      <c r="L612" s="426"/>
      <c r="M612" s="1"/>
      <c r="N612" s="1"/>
      <c r="O612" s="1"/>
      <c r="P612" s="1"/>
      <c r="Q612" s="1"/>
      <c r="R612" s="1"/>
      <c r="S612" s="1"/>
      <c r="T612" s="1"/>
      <c r="U612" s="1"/>
      <c r="V612" s="1"/>
      <c r="W612" s="1"/>
      <c r="X612" s="1"/>
      <c r="Y612" s="1"/>
      <c r="Z612" s="1"/>
    </row>
    <row r="613" spans="1:26">
      <c r="A613" s="1"/>
      <c r="B613" s="1"/>
      <c r="C613" s="1"/>
      <c r="D613" s="429"/>
      <c r="E613" s="33"/>
      <c r="F613" s="1"/>
      <c r="G613" s="1"/>
      <c r="H613" s="110"/>
      <c r="I613" s="110"/>
      <c r="J613" s="426"/>
      <c r="K613" s="426"/>
      <c r="L613" s="426"/>
      <c r="M613" s="1"/>
      <c r="N613" s="1"/>
      <c r="O613" s="1"/>
      <c r="P613" s="1"/>
      <c r="Q613" s="1"/>
      <c r="R613" s="1"/>
      <c r="S613" s="1"/>
      <c r="T613" s="1"/>
      <c r="U613" s="1"/>
      <c r="V613" s="1"/>
      <c r="W613" s="1"/>
      <c r="X613" s="1"/>
      <c r="Y613" s="1"/>
      <c r="Z613" s="1"/>
    </row>
    <row r="614" spans="1:26">
      <c r="A614" s="1"/>
      <c r="B614" s="1"/>
      <c r="C614" s="1"/>
      <c r="D614" s="429"/>
      <c r="E614" s="33"/>
      <c r="F614" s="1"/>
      <c r="G614" s="1"/>
      <c r="H614" s="110"/>
      <c r="I614" s="110"/>
      <c r="J614" s="426"/>
      <c r="K614" s="426"/>
      <c r="L614" s="426"/>
      <c r="M614" s="1"/>
      <c r="N614" s="1"/>
      <c r="O614" s="1"/>
      <c r="P614" s="1"/>
      <c r="Q614" s="1"/>
      <c r="R614" s="1"/>
      <c r="S614" s="1"/>
      <c r="T614" s="1"/>
      <c r="U614" s="1"/>
      <c r="V614" s="1"/>
      <c r="W614" s="1"/>
      <c r="X614" s="1"/>
      <c r="Y614" s="1"/>
      <c r="Z614" s="1"/>
    </row>
    <row r="615" spans="1:26">
      <c r="A615" s="1"/>
      <c r="B615" s="1"/>
      <c r="C615" s="1"/>
      <c r="D615" s="429"/>
      <c r="E615" s="33"/>
      <c r="F615" s="1"/>
      <c r="G615" s="1"/>
      <c r="H615" s="110"/>
      <c r="I615" s="110"/>
      <c r="J615" s="426"/>
      <c r="K615" s="426"/>
      <c r="L615" s="426"/>
      <c r="M615" s="1"/>
      <c r="N615" s="1"/>
      <c r="O615" s="1"/>
      <c r="P615" s="1"/>
      <c r="Q615" s="1"/>
      <c r="R615" s="1"/>
      <c r="S615" s="1"/>
      <c r="T615" s="1"/>
      <c r="U615" s="1"/>
      <c r="V615" s="1"/>
      <c r="W615" s="1"/>
      <c r="X615" s="1"/>
      <c r="Y615" s="1"/>
      <c r="Z615" s="1"/>
    </row>
    <row r="616" spans="1:26">
      <c r="A616" s="1"/>
      <c r="B616" s="1"/>
      <c r="C616" s="1"/>
      <c r="D616" s="429"/>
      <c r="E616" s="33"/>
      <c r="F616" s="1"/>
      <c r="G616" s="1"/>
      <c r="H616" s="110"/>
      <c r="I616" s="110"/>
      <c r="J616" s="426"/>
      <c r="K616" s="426"/>
      <c r="L616" s="426"/>
      <c r="M616" s="1"/>
      <c r="N616" s="1"/>
      <c r="O616" s="1"/>
      <c r="P616" s="1"/>
      <c r="Q616" s="1"/>
      <c r="R616" s="1"/>
      <c r="S616" s="1"/>
      <c r="T616" s="1"/>
      <c r="U616" s="1"/>
      <c r="V616" s="1"/>
      <c r="W616" s="1"/>
      <c r="X616" s="1"/>
      <c r="Y616" s="1"/>
      <c r="Z616" s="1"/>
    </row>
    <row r="617" spans="1:26">
      <c r="A617" s="1"/>
      <c r="B617" s="1"/>
      <c r="C617" s="1"/>
      <c r="D617" s="429"/>
      <c r="E617" s="33"/>
      <c r="F617" s="1"/>
      <c r="G617" s="1"/>
      <c r="H617" s="110"/>
      <c r="I617" s="110"/>
      <c r="J617" s="426"/>
      <c r="K617" s="426"/>
      <c r="L617" s="426"/>
      <c r="M617" s="1"/>
      <c r="N617" s="1"/>
      <c r="O617" s="1"/>
      <c r="P617" s="1"/>
      <c r="Q617" s="1"/>
      <c r="R617" s="1"/>
      <c r="S617" s="1"/>
      <c r="T617" s="1"/>
      <c r="U617" s="1"/>
      <c r="V617" s="1"/>
      <c r="W617" s="1"/>
      <c r="X617" s="1"/>
      <c r="Y617" s="1"/>
      <c r="Z617" s="1"/>
    </row>
    <row r="618" spans="1:26">
      <c r="A618" s="1"/>
      <c r="B618" s="1"/>
      <c r="C618" s="1"/>
      <c r="D618" s="429"/>
      <c r="E618" s="33"/>
      <c r="F618" s="1"/>
      <c r="G618" s="1"/>
      <c r="H618" s="110"/>
      <c r="I618" s="110"/>
      <c r="J618" s="426"/>
      <c r="K618" s="426"/>
      <c r="L618" s="426"/>
      <c r="M618" s="1"/>
      <c r="N618" s="1"/>
      <c r="O618" s="1"/>
      <c r="P618" s="1"/>
      <c r="Q618" s="1"/>
      <c r="R618" s="1"/>
      <c r="S618" s="1"/>
      <c r="T618" s="1"/>
      <c r="U618" s="1"/>
      <c r="V618" s="1"/>
      <c r="W618" s="1"/>
      <c r="X618" s="1"/>
      <c r="Y618" s="1"/>
      <c r="Z618" s="1"/>
    </row>
    <row r="619" spans="1:26">
      <c r="A619" s="1"/>
      <c r="B619" s="1"/>
      <c r="C619" s="1"/>
      <c r="D619" s="429"/>
      <c r="E619" s="33"/>
      <c r="F619" s="1"/>
      <c r="G619" s="1"/>
      <c r="H619" s="110"/>
      <c r="I619" s="110"/>
      <c r="J619" s="426"/>
      <c r="K619" s="426"/>
      <c r="L619" s="426"/>
      <c r="M619" s="1"/>
      <c r="N619" s="1"/>
      <c r="O619" s="1"/>
      <c r="P619" s="1"/>
      <c r="Q619" s="1"/>
      <c r="R619" s="1"/>
      <c r="S619" s="1"/>
      <c r="T619" s="1"/>
      <c r="U619" s="1"/>
      <c r="V619" s="1"/>
      <c r="W619" s="1"/>
      <c r="X619" s="1"/>
      <c r="Y619" s="1"/>
      <c r="Z619" s="1"/>
    </row>
    <row r="620" spans="1:26">
      <c r="A620" s="1"/>
      <c r="B620" s="1"/>
      <c r="C620" s="1"/>
      <c r="D620" s="429"/>
      <c r="E620" s="33"/>
      <c r="F620" s="1"/>
      <c r="G620" s="1"/>
      <c r="H620" s="110"/>
      <c r="I620" s="110"/>
      <c r="J620" s="426"/>
      <c r="K620" s="426"/>
      <c r="L620" s="426"/>
      <c r="M620" s="1"/>
      <c r="N620" s="1"/>
      <c r="O620" s="1"/>
      <c r="P620" s="1"/>
      <c r="Q620" s="1"/>
      <c r="R620" s="1"/>
      <c r="S620" s="1"/>
      <c r="T620" s="1"/>
      <c r="U620" s="1"/>
      <c r="V620" s="1"/>
      <c r="W620" s="1"/>
      <c r="X620" s="1"/>
      <c r="Y620" s="1"/>
      <c r="Z620" s="1"/>
    </row>
    <row r="621" spans="1:26">
      <c r="A621" s="1"/>
      <c r="B621" s="1"/>
      <c r="C621" s="1"/>
      <c r="D621" s="429"/>
      <c r="E621" s="33"/>
      <c r="F621" s="1"/>
      <c r="G621" s="1"/>
      <c r="H621" s="110"/>
      <c r="I621" s="110"/>
      <c r="J621" s="426"/>
      <c r="K621" s="426"/>
      <c r="L621" s="426"/>
      <c r="M621" s="1"/>
      <c r="N621" s="1"/>
      <c r="O621" s="1"/>
      <c r="P621" s="1"/>
      <c r="Q621" s="1"/>
      <c r="R621" s="1"/>
      <c r="S621" s="1"/>
      <c r="T621" s="1"/>
      <c r="U621" s="1"/>
      <c r="V621" s="1"/>
      <c r="W621" s="1"/>
      <c r="X621" s="1"/>
      <c r="Y621" s="1"/>
      <c r="Z621" s="1"/>
    </row>
    <row r="622" spans="1:26">
      <c r="A622" s="1"/>
      <c r="B622" s="1"/>
      <c r="C622" s="1"/>
      <c r="D622" s="429"/>
      <c r="E622" s="33"/>
      <c r="F622" s="1"/>
      <c r="G622" s="1"/>
      <c r="H622" s="110"/>
      <c r="I622" s="110"/>
      <c r="J622" s="426"/>
      <c r="K622" s="426"/>
      <c r="L622" s="426"/>
      <c r="M622" s="1"/>
      <c r="N622" s="1"/>
      <c r="O622" s="1"/>
      <c r="P622" s="1"/>
      <c r="Q622" s="1"/>
      <c r="R622" s="1"/>
      <c r="S622" s="1"/>
      <c r="T622" s="1"/>
      <c r="U622" s="1"/>
      <c r="V622" s="1"/>
      <c r="W622" s="1"/>
      <c r="X622" s="1"/>
      <c r="Y622" s="1"/>
      <c r="Z622" s="1"/>
    </row>
    <row r="623" spans="1:26">
      <c r="A623" s="1"/>
      <c r="B623" s="1"/>
      <c r="C623" s="1"/>
      <c r="D623" s="429"/>
      <c r="E623" s="33"/>
      <c r="F623" s="1"/>
      <c r="G623" s="1"/>
      <c r="H623" s="110"/>
      <c r="I623" s="110"/>
      <c r="J623" s="426"/>
      <c r="K623" s="426"/>
      <c r="L623" s="426"/>
      <c r="M623" s="1"/>
      <c r="N623" s="1"/>
      <c r="O623" s="1"/>
      <c r="P623" s="1"/>
      <c r="Q623" s="1"/>
      <c r="R623" s="1"/>
      <c r="S623" s="1"/>
      <c r="T623" s="1"/>
      <c r="U623" s="1"/>
      <c r="V623" s="1"/>
      <c r="W623" s="1"/>
      <c r="X623" s="1"/>
      <c r="Y623" s="1"/>
      <c r="Z623" s="1"/>
    </row>
    <row r="624" spans="1:26">
      <c r="A624" s="1"/>
      <c r="B624" s="1"/>
      <c r="C624" s="1"/>
      <c r="D624" s="429"/>
      <c r="E624" s="33"/>
      <c r="F624" s="1"/>
      <c r="G624" s="1"/>
      <c r="H624" s="110"/>
      <c r="I624" s="110"/>
      <c r="J624" s="426"/>
      <c r="K624" s="426"/>
      <c r="L624" s="426"/>
      <c r="M624" s="1"/>
      <c r="N624" s="1"/>
      <c r="O624" s="1"/>
      <c r="P624" s="1"/>
      <c r="Q624" s="1"/>
      <c r="R624" s="1"/>
      <c r="S624" s="1"/>
      <c r="T624" s="1"/>
      <c r="U624" s="1"/>
      <c r="V624" s="1"/>
      <c r="W624" s="1"/>
      <c r="X624" s="1"/>
      <c r="Y624" s="1"/>
      <c r="Z624" s="1"/>
    </row>
    <row r="625" spans="1:26">
      <c r="A625" s="1"/>
      <c r="B625" s="1"/>
      <c r="C625" s="1"/>
      <c r="D625" s="429"/>
      <c r="E625" s="33"/>
      <c r="F625" s="1"/>
      <c r="G625" s="1"/>
      <c r="H625" s="110"/>
      <c r="I625" s="110"/>
      <c r="J625" s="426"/>
      <c r="K625" s="426"/>
      <c r="L625" s="426"/>
      <c r="M625" s="1"/>
      <c r="N625" s="1"/>
      <c r="O625" s="1"/>
      <c r="P625" s="1"/>
      <c r="Q625" s="1"/>
      <c r="R625" s="1"/>
      <c r="S625" s="1"/>
      <c r="T625" s="1"/>
      <c r="U625" s="1"/>
      <c r="V625" s="1"/>
      <c r="W625" s="1"/>
      <c r="X625" s="1"/>
      <c r="Y625" s="1"/>
      <c r="Z625" s="1"/>
    </row>
    <row r="626" spans="1:26">
      <c r="A626" s="1"/>
      <c r="B626" s="1"/>
      <c r="C626" s="1"/>
      <c r="D626" s="429"/>
      <c r="E626" s="33"/>
      <c r="F626" s="1"/>
      <c r="G626" s="1"/>
      <c r="H626" s="110"/>
      <c r="I626" s="110"/>
      <c r="J626" s="426"/>
      <c r="K626" s="426"/>
      <c r="L626" s="426"/>
      <c r="M626" s="1"/>
      <c r="N626" s="1"/>
      <c r="O626" s="1"/>
      <c r="P626" s="1"/>
      <c r="Q626" s="1"/>
      <c r="R626" s="1"/>
      <c r="S626" s="1"/>
      <c r="T626" s="1"/>
      <c r="U626" s="1"/>
      <c r="V626" s="1"/>
      <c r="W626" s="1"/>
      <c r="X626" s="1"/>
      <c r="Y626" s="1"/>
      <c r="Z626" s="1"/>
    </row>
    <row r="627" spans="1:26">
      <c r="A627" s="1"/>
      <c r="B627" s="1"/>
      <c r="C627" s="1"/>
      <c r="D627" s="429"/>
      <c r="E627" s="33"/>
      <c r="F627" s="1"/>
      <c r="G627" s="1"/>
      <c r="H627" s="110"/>
      <c r="I627" s="110"/>
      <c r="J627" s="426"/>
      <c r="K627" s="426"/>
      <c r="L627" s="426"/>
      <c r="M627" s="1"/>
      <c r="N627" s="1"/>
      <c r="O627" s="1"/>
      <c r="P627" s="1"/>
      <c r="Q627" s="1"/>
      <c r="R627" s="1"/>
      <c r="S627" s="1"/>
      <c r="T627" s="1"/>
      <c r="U627" s="1"/>
      <c r="V627" s="1"/>
      <c r="W627" s="1"/>
      <c r="X627" s="1"/>
      <c r="Y627" s="1"/>
      <c r="Z627" s="1"/>
    </row>
    <row r="628" spans="1:26">
      <c r="A628" s="1"/>
      <c r="B628" s="1"/>
      <c r="C628" s="1"/>
      <c r="D628" s="429"/>
      <c r="E628" s="33"/>
      <c r="F628" s="1"/>
      <c r="G628" s="1"/>
      <c r="H628" s="110"/>
      <c r="I628" s="110"/>
      <c r="J628" s="426"/>
      <c r="K628" s="426"/>
      <c r="L628" s="426"/>
      <c r="M628" s="1"/>
      <c r="N628" s="1"/>
      <c r="O628" s="1"/>
      <c r="P628" s="1"/>
      <c r="Q628" s="1"/>
      <c r="R628" s="1"/>
      <c r="S628" s="1"/>
      <c r="T628" s="1"/>
      <c r="U628" s="1"/>
      <c r="V628" s="1"/>
      <c r="W628" s="1"/>
      <c r="X628" s="1"/>
      <c r="Y628" s="1"/>
      <c r="Z628" s="1"/>
    </row>
    <row r="629" spans="1:26">
      <c r="A629" s="1"/>
      <c r="B629" s="1"/>
      <c r="C629" s="1"/>
      <c r="D629" s="429"/>
      <c r="E629" s="33"/>
      <c r="F629" s="1"/>
      <c r="G629" s="1"/>
      <c r="H629" s="110"/>
      <c r="I629" s="110"/>
      <c r="J629" s="426"/>
      <c r="K629" s="426"/>
      <c r="L629" s="426"/>
      <c r="M629" s="1"/>
      <c r="N629" s="1"/>
      <c r="O629" s="1"/>
      <c r="P629" s="1"/>
      <c r="Q629" s="1"/>
      <c r="R629" s="1"/>
      <c r="S629" s="1"/>
      <c r="T629" s="1"/>
      <c r="U629" s="1"/>
      <c r="V629" s="1"/>
      <c r="W629" s="1"/>
      <c r="X629" s="1"/>
      <c r="Y629" s="1"/>
      <c r="Z629" s="1"/>
    </row>
    <row r="630" spans="1:26">
      <c r="A630" s="1"/>
      <c r="B630" s="1"/>
      <c r="C630" s="1"/>
      <c r="D630" s="429"/>
      <c r="E630" s="33"/>
      <c r="F630" s="1"/>
      <c r="G630" s="1"/>
      <c r="H630" s="110"/>
      <c r="I630" s="110"/>
      <c r="J630" s="426"/>
      <c r="K630" s="426"/>
      <c r="L630" s="426"/>
      <c r="M630" s="1"/>
      <c r="N630" s="1"/>
      <c r="O630" s="1"/>
      <c r="P630" s="1"/>
      <c r="Q630" s="1"/>
      <c r="R630" s="1"/>
      <c r="S630" s="1"/>
      <c r="T630" s="1"/>
      <c r="U630" s="1"/>
      <c r="V630" s="1"/>
      <c r="W630" s="1"/>
      <c r="X630" s="1"/>
      <c r="Y630" s="1"/>
      <c r="Z630" s="1"/>
    </row>
    <row r="631" spans="1:26">
      <c r="A631" s="1"/>
      <c r="B631" s="1"/>
      <c r="C631" s="1"/>
      <c r="D631" s="429"/>
      <c r="E631" s="33"/>
      <c r="F631" s="1"/>
      <c r="G631" s="1"/>
      <c r="H631" s="110"/>
      <c r="I631" s="110"/>
      <c r="J631" s="426"/>
      <c r="K631" s="426"/>
      <c r="L631" s="426"/>
      <c r="M631" s="1"/>
      <c r="N631" s="1"/>
      <c r="O631" s="1"/>
      <c r="P631" s="1"/>
      <c r="Q631" s="1"/>
      <c r="R631" s="1"/>
      <c r="S631" s="1"/>
      <c r="T631" s="1"/>
      <c r="U631" s="1"/>
      <c r="V631" s="1"/>
      <c r="W631" s="1"/>
      <c r="X631" s="1"/>
      <c r="Y631" s="1"/>
      <c r="Z631" s="1"/>
    </row>
    <row r="632" spans="1:26">
      <c r="A632" s="1"/>
      <c r="B632" s="1"/>
      <c r="C632" s="1"/>
      <c r="D632" s="429"/>
      <c r="E632" s="33"/>
      <c r="F632" s="1"/>
      <c r="G632" s="1"/>
      <c r="H632" s="110"/>
      <c r="I632" s="110"/>
      <c r="J632" s="426"/>
      <c r="K632" s="426"/>
      <c r="L632" s="426"/>
      <c r="M632" s="1"/>
      <c r="N632" s="1"/>
      <c r="O632" s="1"/>
      <c r="P632" s="1"/>
      <c r="Q632" s="1"/>
      <c r="R632" s="1"/>
      <c r="S632" s="1"/>
      <c r="T632" s="1"/>
      <c r="U632" s="1"/>
      <c r="V632" s="1"/>
      <c r="W632" s="1"/>
      <c r="X632" s="1"/>
      <c r="Y632" s="1"/>
      <c r="Z632" s="1"/>
    </row>
    <row r="633" spans="1:26">
      <c r="A633" s="1"/>
      <c r="B633" s="1"/>
      <c r="C633" s="1"/>
      <c r="D633" s="429"/>
      <c r="E633" s="33"/>
      <c r="F633" s="1"/>
      <c r="G633" s="1"/>
      <c r="H633" s="110"/>
      <c r="I633" s="110"/>
      <c r="J633" s="426"/>
      <c r="K633" s="426"/>
      <c r="L633" s="426"/>
      <c r="M633" s="1"/>
      <c r="N633" s="1"/>
      <c r="O633" s="1"/>
      <c r="P633" s="1"/>
      <c r="Q633" s="1"/>
      <c r="R633" s="1"/>
      <c r="S633" s="1"/>
      <c r="T633" s="1"/>
      <c r="U633" s="1"/>
      <c r="V633" s="1"/>
      <c r="W633" s="1"/>
      <c r="X633" s="1"/>
      <c r="Y633" s="1"/>
      <c r="Z633" s="1"/>
    </row>
    <row r="634" spans="1:26">
      <c r="A634" s="1"/>
      <c r="B634" s="1"/>
      <c r="C634" s="1"/>
      <c r="D634" s="429"/>
      <c r="E634" s="33"/>
      <c r="F634" s="1"/>
      <c r="G634" s="1"/>
      <c r="H634" s="110"/>
      <c r="I634" s="110"/>
      <c r="J634" s="426"/>
      <c r="K634" s="426"/>
      <c r="L634" s="426"/>
      <c r="M634" s="1"/>
      <c r="N634" s="1"/>
      <c r="O634" s="1"/>
      <c r="P634" s="1"/>
      <c r="Q634" s="1"/>
      <c r="R634" s="1"/>
      <c r="S634" s="1"/>
      <c r="T634" s="1"/>
      <c r="U634" s="1"/>
      <c r="V634" s="1"/>
      <c r="W634" s="1"/>
      <c r="X634" s="1"/>
      <c r="Y634" s="1"/>
      <c r="Z634" s="1"/>
    </row>
    <row r="635" spans="1:26">
      <c r="A635" s="1"/>
      <c r="B635" s="1"/>
      <c r="C635" s="1"/>
      <c r="D635" s="429"/>
      <c r="E635" s="33"/>
      <c r="F635" s="1"/>
      <c r="G635" s="1"/>
      <c r="H635" s="110"/>
      <c r="I635" s="110"/>
      <c r="J635" s="426"/>
      <c r="K635" s="426"/>
      <c r="L635" s="426"/>
      <c r="M635" s="1"/>
      <c r="N635" s="1"/>
      <c r="O635" s="1"/>
      <c r="P635" s="1"/>
      <c r="Q635" s="1"/>
      <c r="R635" s="1"/>
      <c r="S635" s="1"/>
      <c r="T635" s="1"/>
      <c r="U635" s="1"/>
      <c r="V635" s="1"/>
      <c r="W635" s="1"/>
      <c r="X635" s="1"/>
      <c r="Y635" s="1"/>
      <c r="Z635" s="1"/>
    </row>
    <row r="636" spans="1:26">
      <c r="A636" s="1"/>
      <c r="B636" s="1"/>
      <c r="C636" s="1"/>
      <c r="D636" s="429"/>
      <c r="E636" s="33"/>
      <c r="F636" s="1"/>
      <c r="G636" s="1"/>
      <c r="H636" s="110"/>
      <c r="I636" s="110"/>
      <c r="J636" s="426"/>
      <c r="K636" s="426"/>
      <c r="L636" s="426"/>
      <c r="M636" s="1"/>
      <c r="N636" s="1"/>
      <c r="O636" s="1"/>
      <c r="P636" s="1"/>
      <c r="Q636" s="1"/>
      <c r="R636" s="1"/>
      <c r="S636" s="1"/>
      <c r="T636" s="1"/>
      <c r="U636" s="1"/>
      <c r="V636" s="1"/>
      <c r="W636" s="1"/>
      <c r="X636" s="1"/>
      <c r="Y636" s="1"/>
      <c r="Z636" s="1"/>
    </row>
    <row r="637" spans="1:26">
      <c r="A637" s="1"/>
      <c r="B637" s="1"/>
      <c r="C637" s="1"/>
      <c r="D637" s="429"/>
      <c r="E637" s="33"/>
      <c r="F637" s="1"/>
      <c r="G637" s="1"/>
      <c r="H637" s="110"/>
      <c r="I637" s="110"/>
      <c r="J637" s="426"/>
      <c r="K637" s="426"/>
      <c r="L637" s="426"/>
      <c r="M637" s="1"/>
      <c r="N637" s="1"/>
      <c r="O637" s="1"/>
      <c r="P637" s="1"/>
      <c r="Q637" s="1"/>
      <c r="R637" s="1"/>
      <c r="S637" s="1"/>
      <c r="T637" s="1"/>
      <c r="U637" s="1"/>
      <c r="V637" s="1"/>
      <c r="W637" s="1"/>
      <c r="X637" s="1"/>
      <c r="Y637" s="1"/>
      <c r="Z637" s="1"/>
    </row>
    <row r="638" spans="1:26">
      <c r="A638" s="1"/>
      <c r="B638" s="1"/>
      <c r="C638" s="1"/>
      <c r="D638" s="429"/>
      <c r="E638" s="33"/>
      <c r="F638" s="1"/>
      <c r="G638" s="1"/>
      <c r="H638" s="110"/>
      <c r="I638" s="110"/>
      <c r="J638" s="426"/>
      <c r="K638" s="426"/>
      <c r="L638" s="426"/>
      <c r="M638" s="1"/>
      <c r="N638" s="1"/>
      <c r="O638" s="1"/>
      <c r="P638" s="1"/>
      <c r="Q638" s="1"/>
      <c r="R638" s="1"/>
      <c r="S638" s="1"/>
      <c r="T638" s="1"/>
      <c r="U638" s="1"/>
      <c r="V638" s="1"/>
      <c r="W638" s="1"/>
      <c r="X638" s="1"/>
      <c r="Y638" s="1"/>
      <c r="Z638" s="1"/>
    </row>
    <row r="639" spans="1:26">
      <c r="A639" s="1"/>
      <c r="B639" s="1"/>
      <c r="C639" s="1"/>
      <c r="D639" s="429"/>
      <c r="E639" s="33"/>
      <c r="F639" s="1"/>
      <c r="G639" s="1"/>
      <c r="H639" s="110"/>
      <c r="I639" s="110"/>
      <c r="J639" s="426"/>
      <c r="K639" s="426"/>
      <c r="L639" s="426"/>
      <c r="M639" s="1"/>
      <c r="N639" s="1"/>
      <c r="O639" s="1"/>
      <c r="P639" s="1"/>
      <c r="Q639" s="1"/>
      <c r="R639" s="1"/>
      <c r="S639" s="1"/>
      <c r="T639" s="1"/>
      <c r="U639" s="1"/>
      <c r="V639" s="1"/>
      <c r="W639" s="1"/>
      <c r="X639" s="1"/>
      <c r="Y639" s="1"/>
      <c r="Z639" s="1"/>
    </row>
    <row r="640" spans="1:26">
      <c r="A640" s="1"/>
      <c r="B640" s="1"/>
      <c r="C640" s="1"/>
      <c r="D640" s="429"/>
      <c r="E640" s="33"/>
      <c r="F640" s="1"/>
      <c r="G640" s="1"/>
      <c r="H640" s="110"/>
      <c r="I640" s="110"/>
      <c r="J640" s="426"/>
      <c r="K640" s="426"/>
      <c r="L640" s="426"/>
      <c r="M640" s="1"/>
      <c r="N640" s="1"/>
      <c r="O640" s="1"/>
      <c r="P640" s="1"/>
      <c r="Q640" s="1"/>
      <c r="R640" s="1"/>
      <c r="S640" s="1"/>
      <c r="T640" s="1"/>
      <c r="U640" s="1"/>
      <c r="V640" s="1"/>
      <c r="W640" s="1"/>
      <c r="X640" s="1"/>
      <c r="Y640" s="1"/>
      <c r="Z640" s="1"/>
    </row>
    <row r="641" spans="1:26">
      <c r="A641" s="1"/>
      <c r="B641" s="1"/>
      <c r="C641" s="1"/>
      <c r="D641" s="429"/>
      <c r="E641" s="33"/>
      <c r="F641" s="1"/>
      <c r="G641" s="1"/>
      <c r="H641" s="110"/>
      <c r="I641" s="110"/>
      <c r="J641" s="426"/>
      <c r="K641" s="426"/>
      <c r="L641" s="426"/>
      <c r="M641" s="1"/>
      <c r="N641" s="1"/>
      <c r="O641" s="1"/>
      <c r="P641" s="1"/>
      <c r="Q641" s="1"/>
      <c r="R641" s="1"/>
      <c r="S641" s="1"/>
      <c r="T641" s="1"/>
      <c r="U641" s="1"/>
      <c r="V641" s="1"/>
      <c r="W641" s="1"/>
      <c r="X641" s="1"/>
      <c r="Y641" s="1"/>
      <c r="Z641" s="1"/>
    </row>
    <row r="642" spans="1:26">
      <c r="A642" s="1"/>
      <c r="B642" s="1"/>
      <c r="C642" s="1"/>
      <c r="D642" s="429"/>
      <c r="E642" s="33"/>
      <c r="F642" s="1"/>
      <c r="G642" s="1"/>
      <c r="H642" s="110"/>
      <c r="I642" s="110"/>
      <c r="J642" s="426"/>
      <c r="K642" s="426"/>
      <c r="L642" s="426"/>
      <c r="M642" s="1"/>
      <c r="N642" s="1"/>
      <c r="O642" s="1"/>
      <c r="P642" s="1"/>
      <c r="Q642" s="1"/>
      <c r="R642" s="1"/>
      <c r="S642" s="1"/>
      <c r="T642" s="1"/>
      <c r="U642" s="1"/>
      <c r="V642" s="1"/>
      <c r="W642" s="1"/>
      <c r="X642" s="1"/>
      <c r="Y642" s="1"/>
      <c r="Z642" s="1"/>
    </row>
    <row r="643" spans="1:26">
      <c r="A643" s="1"/>
      <c r="B643" s="1"/>
      <c r="C643" s="1"/>
      <c r="D643" s="429"/>
      <c r="E643" s="33"/>
      <c r="F643" s="1"/>
      <c r="G643" s="1"/>
      <c r="H643" s="110"/>
      <c r="I643" s="110"/>
      <c r="J643" s="426"/>
      <c r="K643" s="426"/>
      <c r="L643" s="426"/>
      <c r="M643" s="1"/>
      <c r="N643" s="1"/>
      <c r="O643" s="1"/>
      <c r="P643" s="1"/>
      <c r="Q643" s="1"/>
      <c r="R643" s="1"/>
      <c r="S643" s="1"/>
      <c r="T643" s="1"/>
      <c r="U643" s="1"/>
      <c r="V643" s="1"/>
      <c r="W643" s="1"/>
      <c r="X643" s="1"/>
      <c r="Y643" s="1"/>
      <c r="Z643" s="1"/>
    </row>
    <row r="644" spans="1:26">
      <c r="A644" s="1"/>
      <c r="B644" s="1"/>
      <c r="C644" s="1"/>
      <c r="D644" s="429"/>
      <c r="E644" s="33"/>
      <c r="F644" s="1"/>
      <c r="G644" s="1"/>
      <c r="H644" s="110"/>
      <c r="I644" s="110"/>
      <c r="J644" s="426"/>
      <c r="K644" s="426"/>
      <c r="L644" s="426"/>
      <c r="M644" s="1"/>
      <c r="N644" s="1"/>
      <c r="O644" s="1"/>
      <c r="P644" s="1"/>
      <c r="Q644" s="1"/>
      <c r="R644" s="1"/>
      <c r="S644" s="1"/>
      <c r="T644" s="1"/>
      <c r="U644" s="1"/>
      <c r="V644" s="1"/>
      <c r="W644" s="1"/>
      <c r="X644" s="1"/>
      <c r="Y644" s="1"/>
      <c r="Z644" s="1"/>
    </row>
    <row r="645" spans="1:26">
      <c r="A645" s="1"/>
      <c r="B645" s="1"/>
      <c r="C645" s="1"/>
      <c r="D645" s="429"/>
      <c r="E645" s="33"/>
      <c r="F645" s="1"/>
      <c r="G645" s="1"/>
      <c r="H645" s="110"/>
      <c r="I645" s="110"/>
      <c r="J645" s="426"/>
      <c r="K645" s="426"/>
      <c r="L645" s="426"/>
      <c r="M645" s="1"/>
      <c r="N645" s="1"/>
      <c r="O645" s="1"/>
      <c r="P645" s="1"/>
      <c r="Q645" s="1"/>
      <c r="R645" s="1"/>
      <c r="S645" s="1"/>
      <c r="T645" s="1"/>
      <c r="U645" s="1"/>
      <c r="V645" s="1"/>
      <c r="W645" s="1"/>
      <c r="X645" s="1"/>
      <c r="Y645" s="1"/>
      <c r="Z645" s="1"/>
    </row>
    <row r="646" spans="1:26">
      <c r="A646" s="1"/>
      <c r="B646" s="1"/>
      <c r="C646" s="1"/>
      <c r="D646" s="429"/>
      <c r="E646" s="33"/>
      <c r="F646" s="1"/>
      <c r="G646" s="1"/>
      <c r="H646" s="110"/>
      <c r="I646" s="110"/>
      <c r="J646" s="426"/>
      <c r="K646" s="426"/>
      <c r="L646" s="426"/>
      <c r="M646" s="1"/>
      <c r="N646" s="1"/>
      <c r="O646" s="1"/>
      <c r="P646" s="1"/>
      <c r="Q646" s="1"/>
      <c r="R646" s="1"/>
      <c r="S646" s="1"/>
      <c r="T646" s="1"/>
      <c r="U646" s="1"/>
      <c r="V646" s="1"/>
      <c r="W646" s="1"/>
      <c r="X646" s="1"/>
      <c r="Y646" s="1"/>
      <c r="Z646" s="1"/>
    </row>
    <row r="647" spans="1:26">
      <c r="A647" s="1"/>
      <c r="B647" s="1"/>
      <c r="C647" s="1"/>
      <c r="D647" s="429"/>
      <c r="E647" s="33"/>
      <c r="F647" s="1"/>
      <c r="G647" s="1"/>
      <c r="H647" s="110"/>
      <c r="I647" s="110"/>
      <c r="J647" s="426"/>
      <c r="K647" s="426"/>
      <c r="L647" s="426"/>
      <c r="M647" s="1"/>
      <c r="N647" s="1"/>
      <c r="O647" s="1"/>
      <c r="P647" s="1"/>
      <c r="Q647" s="1"/>
      <c r="R647" s="1"/>
      <c r="S647" s="1"/>
      <c r="T647" s="1"/>
      <c r="U647" s="1"/>
      <c r="V647" s="1"/>
      <c r="W647" s="1"/>
      <c r="X647" s="1"/>
      <c r="Y647" s="1"/>
      <c r="Z647" s="1"/>
    </row>
    <row r="648" spans="1:26">
      <c r="A648" s="1"/>
      <c r="B648" s="1"/>
      <c r="C648" s="1"/>
      <c r="D648" s="429"/>
      <c r="E648" s="33"/>
      <c r="F648" s="1"/>
      <c r="G648" s="1"/>
      <c r="H648" s="110"/>
      <c r="I648" s="110"/>
      <c r="J648" s="426"/>
      <c r="K648" s="426"/>
      <c r="L648" s="426"/>
      <c r="M648" s="1"/>
      <c r="N648" s="1"/>
      <c r="O648" s="1"/>
      <c r="P648" s="1"/>
      <c r="Q648" s="1"/>
      <c r="R648" s="1"/>
      <c r="S648" s="1"/>
      <c r="T648" s="1"/>
      <c r="U648" s="1"/>
      <c r="V648" s="1"/>
      <c r="W648" s="1"/>
      <c r="X648" s="1"/>
      <c r="Y648" s="1"/>
      <c r="Z648" s="1"/>
    </row>
    <row r="649" spans="1:26">
      <c r="A649" s="1"/>
      <c r="B649" s="1"/>
      <c r="C649" s="1"/>
      <c r="D649" s="429"/>
      <c r="E649" s="33"/>
      <c r="F649" s="1"/>
      <c r="G649" s="1"/>
      <c r="H649" s="110"/>
      <c r="I649" s="110"/>
      <c r="J649" s="426"/>
      <c r="K649" s="426"/>
      <c r="L649" s="426"/>
      <c r="M649" s="1"/>
      <c r="N649" s="1"/>
      <c r="O649" s="1"/>
      <c r="P649" s="1"/>
      <c r="Q649" s="1"/>
      <c r="R649" s="1"/>
      <c r="S649" s="1"/>
      <c r="T649" s="1"/>
      <c r="U649" s="1"/>
      <c r="V649" s="1"/>
      <c r="W649" s="1"/>
      <c r="X649" s="1"/>
      <c r="Y649" s="1"/>
      <c r="Z649" s="1"/>
    </row>
    <row r="650" spans="1:26">
      <c r="A650" s="1"/>
      <c r="B650" s="1"/>
      <c r="C650" s="1"/>
      <c r="D650" s="429"/>
      <c r="E650" s="33"/>
      <c r="F650" s="1"/>
      <c r="G650" s="1"/>
      <c r="H650" s="110"/>
      <c r="I650" s="110"/>
      <c r="J650" s="426"/>
      <c r="K650" s="426"/>
      <c r="L650" s="426"/>
      <c r="M650" s="1"/>
      <c r="N650" s="1"/>
      <c r="O650" s="1"/>
      <c r="P650" s="1"/>
      <c r="Q650" s="1"/>
      <c r="R650" s="1"/>
      <c r="S650" s="1"/>
      <c r="T650" s="1"/>
      <c r="U650" s="1"/>
      <c r="V650" s="1"/>
      <c r="W650" s="1"/>
      <c r="X650" s="1"/>
      <c r="Y650" s="1"/>
      <c r="Z650" s="1"/>
    </row>
    <row r="651" spans="1:26">
      <c r="A651" s="1"/>
      <c r="B651" s="1"/>
      <c r="C651" s="1"/>
      <c r="D651" s="429"/>
      <c r="E651" s="33"/>
      <c r="F651" s="1"/>
      <c r="G651" s="1"/>
      <c r="H651" s="110"/>
      <c r="I651" s="110"/>
      <c r="J651" s="426"/>
      <c r="K651" s="426"/>
      <c r="L651" s="426"/>
      <c r="M651" s="1"/>
      <c r="N651" s="1"/>
      <c r="O651" s="1"/>
      <c r="P651" s="1"/>
      <c r="Q651" s="1"/>
      <c r="R651" s="1"/>
      <c r="S651" s="1"/>
      <c r="T651" s="1"/>
      <c r="U651" s="1"/>
      <c r="V651" s="1"/>
      <c r="W651" s="1"/>
      <c r="X651" s="1"/>
      <c r="Y651" s="1"/>
      <c r="Z651" s="1"/>
    </row>
    <row r="652" spans="1:26">
      <c r="A652" s="1"/>
      <c r="B652" s="1"/>
      <c r="C652" s="1"/>
      <c r="D652" s="429"/>
      <c r="E652" s="33"/>
      <c r="F652" s="1"/>
      <c r="G652" s="1"/>
      <c r="H652" s="110"/>
      <c r="I652" s="110"/>
      <c r="J652" s="426"/>
      <c r="K652" s="426"/>
      <c r="L652" s="426"/>
      <c r="M652" s="1"/>
      <c r="N652" s="1"/>
      <c r="O652" s="1"/>
      <c r="P652" s="1"/>
      <c r="Q652" s="1"/>
      <c r="R652" s="1"/>
      <c r="S652" s="1"/>
      <c r="T652" s="1"/>
      <c r="U652" s="1"/>
      <c r="V652" s="1"/>
      <c r="W652" s="1"/>
      <c r="X652" s="1"/>
      <c r="Y652" s="1"/>
      <c r="Z652" s="1"/>
    </row>
    <row r="653" spans="1:26">
      <c r="A653" s="1"/>
      <c r="B653" s="1"/>
      <c r="C653" s="1"/>
      <c r="D653" s="429"/>
      <c r="E653" s="33"/>
      <c r="F653" s="1"/>
      <c r="G653" s="1"/>
      <c r="H653" s="110"/>
      <c r="I653" s="110"/>
      <c r="J653" s="426"/>
      <c r="K653" s="426"/>
      <c r="L653" s="426"/>
      <c r="M653" s="1"/>
      <c r="N653" s="1"/>
      <c r="O653" s="1"/>
      <c r="P653" s="1"/>
      <c r="Q653" s="1"/>
      <c r="R653" s="1"/>
      <c r="S653" s="1"/>
      <c r="T653" s="1"/>
      <c r="U653" s="1"/>
      <c r="V653" s="1"/>
      <c r="W653" s="1"/>
      <c r="X653" s="1"/>
      <c r="Y653" s="1"/>
      <c r="Z653" s="1"/>
    </row>
    <row r="654" spans="1:26">
      <c r="A654" s="1"/>
      <c r="B654" s="1"/>
      <c r="C654" s="1"/>
      <c r="D654" s="429"/>
      <c r="E654" s="33"/>
      <c r="F654" s="1"/>
      <c r="G654" s="1"/>
      <c r="H654" s="110"/>
      <c r="I654" s="110"/>
      <c r="J654" s="426"/>
      <c r="K654" s="426"/>
      <c r="L654" s="426"/>
      <c r="M654" s="1"/>
      <c r="N654" s="1"/>
      <c r="O654" s="1"/>
      <c r="P654" s="1"/>
      <c r="Q654" s="1"/>
      <c r="R654" s="1"/>
      <c r="S654" s="1"/>
      <c r="T654" s="1"/>
      <c r="U654" s="1"/>
      <c r="V654" s="1"/>
      <c r="W654" s="1"/>
      <c r="X654" s="1"/>
      <c r="Y654" s="1"/>
      <c r="Z654" s="1"/>
    </row>
    <row r="655" spans="1:26">
      <c r="A655" s="1"/>
      <c r="B655" s="1"/>
      <c r="C655" s="1"/>
      <c r="D655" s="429"/>
      <c r="E655" s="33"/>
      <c r="F655" s="1"/>
      <c r="G655" s="1"/>
      <c r="H655" s="110"/>
      <c r="I655" s="110"/>
      <c r="J655" s="426"/>
      <c r="K655" s="426"/>
      <c r="L655" s="426"/>
      <c r="M655" s="1"/>
      <c r="N655" s="1"/>
      <c r="O655" s="1"/>
      <c r="P655" s="1"/>
      <c r="Q655" s="1"/>
      <c r="R655" s="1"/>
      <c r="S655" s="1"/>
      <c r="T655" s="1"/>
      <c r="U655" s="1"/>
      <c r="V655" s="1"/>
      <c r="W655" s="1"/>
      <c r="X655" s="1"/>
      <c r="Y655" s="1"/>
      <c r="Z655" s="1"/>
    </row>
    <row r="656" spans="1:26">
      <c r="A656" s="1"/>
      <c r="B656" s="1"/>
      <c r="C656" s="1"/>
      <c r="D656" s="429"/>
      <c r="E656" s="33"/>
      <c r="F656" s="1"/>
      <c r="G656" s="1"/>
      <c r="H656" s="110"/>
      <c r="I656" s="110"/>
      <c r="J656" s="426"/>
      <c r="K656" s="426"/>
      <c r="L656" s="426"/>
      <c r="M656" s="1"/>
      <c r="N656" s="1"/>
      <c r="O656" s="1"/>
      <c r="P656" s="1"/>
      <c r="Q656" s="1"/>
      <c r="R656" s="1"/>
      <c r="S656" s="1"/>
      <c r="T656" s="1"/>
      <c r="U656" s="1"/>
      <c r="V656" s="1"/>
      <c r="W656" s="1"/>
      <c r="X656" s="1"/>
      <c r="Y656" s="1"/>
      <c r="Z656" s="1"/>
    </row>
    <row r="657" spans="1:26">
      <c r="A657" s="1"/>
      <c r="B657" s="1"/>
      <c r="C657" s="1"/>
      <c r="D657" s="429"/>
      <c r="E657" s="33"/>
      <c r="F657" s="1"/>
      <c r="G657" s="1"/>
      <c r="H657" s="110"/>
      <c r="I657" s="110"/>
      <c r="J657" s="426"/>
      <c r="K657" s="426"/>
      <c r="L657" s="426"/>
      <c r="M657" s="1"/>
      <c r="N657" s="1"/>
      <c r="O657" s="1"/>
      <c r="P657" s="1"/>
      <c r="Q657" s="1"/>
      <c r="R657" s="1"/>
      <c r="S657" s="1"/>
      <c r="T657" s="1"/>
      <c r="U657" s="1"/>
      <c r="V657" s="1"/>
      <c r="W657" s="1"/>
      <c r="X657" s="1"/>
      <c r="Y657" s="1"/>
      <c r="Z657" s="1"/>
    </row>
    <row r="658" spans="1:26">
      <c r="A658" s="1"/>
      <c r="B658" s="1"/>
      <c r="C658" s="1"/>
      <c r="D658" s="429"/>
      <c r="E658" s="33"/>
      <c r="F658" s="1"/>
      <c r="G658" s="1"/>
      <c r="H658" s="110"/>
      <c r="I658" s="110"/>
      <c r="J658" s="426"/>
      <c r="K658" s="426"/>
      <c r="L658" s="426"/>
      <c r="M658" s="1"/>
      <c r="N658" s="1"/>
      <c r="O658" s="1"/>
      <c r="P658" s="1"/>
      <c r="Q658" s="1"/>
      <c r="R658" s="1"/>
      <c r="S658" s="1"/>
      <c r="T658" s="1"/>
      <c r="U658" s="1"/>
      <c r="V658" s="1"/>
      <c r="W658" s="1"/>
      <c r="X658" s="1"/>
      <c r="Y658" s="1"/>
      <c r="Z658" s="1"/>
    </row>
    <row r="659" spans="1:26">
      <c r="A659" s="1"/>
      <c r="B659" s="1"/>
      <c r="C659" s="1"/>
      <c r="D659" s="429"/>
      <c r="E659" s="33"/>
      <c r="F659" s="1"/>
      <c r="G659" s="1"/>
      <c r="H659" s="110"/>
      <c r="I659" s="110"/>
      <c r="J659" s="426"/>
      <c r="K659" s="426"/>
      <c r="L659" s="426"/>
      <c r="M659" s="1"/>
      <c r="N659" s="1"/>
      <c r="O659" s="1"/>
      <c r="P659" s="1"/>
      <c r="Q659" s="1"/>
      <c r="R659" s="1"/>
      <c r="S659" s="1"/>
      <c r="T659" s="1"/>
      <c r="U659" s="1"/>
      <c r="V659" s="1"/>
      <c r="W659" s="1"/>
      <c r="X659" s="1"/>
      <c r="Y659" s="1"/>
      <c r="Z659" s="1"/>
    </row>
    <row r="660" spans="1:26">
      <c r="A660" s="1"/>
      <c r="B660" s="1"/>
      <c r="C660" s="1"/>
      <c r="D660" s="429"/>
      <c r="E660" s="33"/>
      <c r="F660" s="1"/>
      <c r="G660" s="1"/>
      <c r="H660" s="110"/>
      <c r="I660" s="110"/>
      <c r="J660" s="426"/>
      <c r="K660" s="426"/>
      <c r="L660" s="426"/>
      <c r="M660" s="1"/>
      <c r="N660" s="1"/>
      <c r="O660" s="1"/>
      <c r="P660" s="1"/>
      <c r="Q660" s="1"/>
      <c r="R660" s="1"/>
      <c r="S660" s="1"/>
      <c r="T660" s="1"/>
      <c r="U660" s="1"/>
      <c r="V660" s="1"/>
      <c r="W660" s="1"/>
      <c r="X660" s="1"/>
      <c r="Y660" s="1"/>
      <c r="Z660" s="1"/>
    </row>
    <row r="661" spans="1:26">
      <c r="A661" s="1"/>
      <c r="B661" s="1"/>
      <c r="C661" s="1"/>
      <c r="D661" s="429"/>
      <c r="E661" s="33"/>
      <c r="F661" s="1"/>
      <c r="G661" s="1"/>
      <c r="H661" s="110"/>
      <c r="I661" s="110"/>
      <c r="J661" s="426"/>
      <c r="K661" s="426"/>
      <c r="L661" s="426"/>
      <c r="M661" s="1"/>
      <c r="N661" s="1"/>
      <c r="O661" s="1"/>
      <c r="P661" s="1"/>
      <c r="Q661" s="1"/>
      <c r="R661" s="1"/>
      <c r="S661" s="1"/>
      <c r="T661" s="1"/>
      <c r="U661" s="1"/>
      <c r="V661" s="1"/>
      <c r="W661" s="1"/>
      <c r="X661" s="1"/>
      <c r="Y661" s="1"/>
      <c r="Z661" s="1"/>
    </row>
    <row r="662" spans="1:26">
      <c r="A662" s="1"/>
      <c r="B662" s="1"/>
      <c r="C662" s="1"/>
      <c r="D662" s="429"/>
      <c r="E662" s="33"/>
      <c r="F662" s="1"/>
      <c r="G662" s="1"/>
      <c r="H662" s="110"/>
      <c r="I662" s="110"/>
      <c r="J662" s="426"/>
      <c r="K662" s="426"/>
      <c r="L662" s="426"/>
      <c r="M662" s="1"/>
      <c r="N662" s="1"/>
      <c r="O662" s="1"/>
      <c r="P662" s="1"/>
      <c r="Q662" s="1"/>
      <c r="R662" s="1"/>
      <c r="S662" s="1"/>
      <c r="T662" s="1"/>
      <c r="U662" s="1"/>
      <c r="V662" s="1"/>
      <c r="W662" s="1"/>
      <c r="X662" s="1"/>
      <c r="Y662" s="1"/>
      <c r="Z662" s="1"/>
    </row>
    <row r="663" spans="1:26">
      <c r="A663" s="1"/>
      <c r="B663" s="1"/>
      <c r="C663" s="1"/>
      <c r="D663" s="429"/>
      <c r="E663" s="33"/>
      <c r="F663" s="1"/>
      <c r="G663" s="1"/>
      <c r="H663" s="110"/>
      <c r="I663" s="110"/>
      <c r="J663" s="426"/>
      <c r="K663" s="426"/>
      <c r="L663" s="426"/>
      <c r="M663" s="1"/>
      <c r="N663" s="1"/>
      <c r="O663" s="1"/>
      <c r="P663" s="1"/>
      <c r="Q663" s="1"/>
      <c r="R663" s="1"/>
      <c r="S663" s="1"/>
      <c r="T663" s="1"/>
      <c r="U663" s="1"/>
      <c r="V663" s="1"/>
      <c r="W663" s="1"/>
      <c r="X663" s="1"/>
      <c r="Y663" s="1"/>
      <c r="Z663" s="1"/>
    </row>
    <row r="664" spans="1:26">
      <c r="A664" s="1"/>
      <c r="B664" s="1"/>
      <c r="C664" s="1"/>
      <c r="D664" s="429"/>
      <c r="E664" s="33"/>
      <c r="F664" s="1"/>
      <c r="G664" s="1"/>
      <c r="H664" s="110"/>
      <c r="I664" s="110"/>
      <c r="J664" s="426"/>
      <c r="K664" s="426"/>
      <c r="L664" s="426"/>
      <c r="M664" s="1"/>
      <c r="N664" s="1"/>
      <c r="O664" s="1"/>
      <c r="P664" s="1"/>
      <c r="Q664" s="1"/>
      <c r="R664" s="1"/>
      <c r="S664" s="1"/>
      <c r="T664" s="1"/>
      <c r="U664" s="1"/>
      <c r="V664" s="1"/>
      <c r="W664" s="1"/>
      <c r="X664" s="1"/>
      <c r="Y664" s="1"/>
      <c r="Z664" s="1"/>
    </row>
    <row r="665" spans="1:26">
      <c r="A665" s="1"/>
      <c r="B665" s="1"/>
      <c r="C665" s="1"/>
      <c r="D665" s="429"/>
      <c r="E665" s="33"/>
      <c r="F665" s="1"/>
      <c r="G665" s="1"/>
      <c r="H665" s="110"/>
      <c r="I665" s="110"/>
      <c r="J665" s="426"/>
      <c r="K665" s="426"/>
      <c r="L665" s="426"/>
      <c r="M665" s="1"/>
      <c r="N665" s="1"/>
      <c r="O665" s="1"/>
      <c r="P665" s="1"/>
      <c r="Q665" s="1"/>
      <c r="R665" s="1"/>
      <c r="S665" s="1"/>
      <c r="T665" s="1"/>
      <c r="U665" s="1"/>
      <c r="V665" s="1"/>
      <c r="W665" s="1"/>
      <c r="X665" s="1"/>
      <c r="Y665" s="1"/>
      <c r="Z665" s="1"/>
    </row>
    <row r="666" spans="1:26">
      <c r="A666" s="1"/>
      <c r="B666" s="1"/>
      <c r="C666" s="1"/>
      <c r="D666" s="429"/>
      <c r="E666" s="33"/>
      <c r="F666" s="1"/>
      <c r="G666" s="1"/>
      <c r="H666" s="110"/>
      <c r="I666" s="110"/>
      <c r="J666" s="426"/>
      <c r="K666" s="426"/>
      <c r="L666" s="426"/>
      <c r="M666" s="1"/>
      <c r="N666" s="1"/>
      <c r="O666" s="1"/>
      <c r="P666" s="1"/>
      <c r="Q666" s="1"/>
      <c r="R666" s="1"/>
      <c r="S666" s="1"/>
      <c r="T666" s="1"/>
      <c r="U666" s="1"/>
      <c r="V666" s="1"/>
      <c r="W666" s="1"/>
      <c r="X666" s="1"/>
      <c r="Y666" s="1"/>
      <c r="Z666" s="1"/>
    </row>
    <row r="667" spans="1:26">
      <c r="A667" s="1"/>
      <c r="B667" s="1"/>
      <c r="C667" s="1"/>
      <c r="D667" s="429"/>
      <c r="E667" s="33"/>
      <c r="F667" s="1"/>
      <c r="G667" s="1"/>
      <c r="H667" s="110"/>
      <c r="I667" s="110"/>
      <c r="J667" s="426"/>
      <c r="K667" s="426"/>
      <c r="L667" s="426"/>
      <c r="M667" s="1"/>
      <c r="N667" s="1"/>
      <c r="O667" s="1"/>
      <c r="P667" s="1"/>
      <c r="Q667" s="1"/>
      <c r="R667" s="1"/>
      <c r="S667" s="1"/>
      <c r="T667" s="1"/>
      <c r="U667" s="1"/>
      <c r="V667" s="1"/>
      <c r="W667" s="1"/>
      <c r="X667" s="1"/>
      <c r="Y667" s="1"/>
      <c r="Z667" s="1"/>
    </row>
    <row r="668" spans="1:26">
      <c r="A668" s="1"/>
      <c r="B668" s="1"/>
      <c r="C668" s="1"/>
      <c r="D668" s="429"/>
      <c r="E668" s="33"/>
      <c r="F668" s="1"/>
      <c r="G668" s="1"/>
      <c r="H668" s="110"/>
      <c r="I668" s="110"/>
      <c r="J668" s="426"/>
      <c r="K668" s="426"/>
      <c r="L668" s="426"/>
      <c r="M668" s="1"/>
      <c r="N668" s="1"/>
      <c r="O668" s="1"/>
      <c r="P668" s="1"/>
      <c r="Q668" s="1"/>
      <c r="R668" s="1"/>
      <c r="S668" s="1"/>
      <c r="T668" s="1"/>
      <c r="U668" s="1"/>
      <c r="V668" s="1"/>
      <c r="W668" s="1"/>
      <c r="X668" s="1"/>
      <c r="Y668" s="1"/>
      <c r="Z668" s="1"/>
    </row>
    <row r="669" spans="1:26">
      <c r="A669" s="1"/>
      <c r="B669" s="1"/>
      <c r="C669" s="1"/>
      <c r="D669" s="429"/>
      <c r="E669" s="33"/>
      <c r="F669" s="1"/>
      <c r="G669" s="1"/>
      <c r="H669" s="110"/>
      <c r="I669" s="110"/>
      <c r="J669" s="426"/>
      <c r="K669" s="426"/>
      <c r="L669" s="426"/>
      <c r="M669" s="1"/>
      <c r="N669" s="1"/>
      <c r="O669" s="1"/>
      <c r="P669" s="1"/>
      <c r="Q669" s="1"/>
      <c r="R669" s="1"/>
      <c r="S669" s="1"/>
      <c r="T669" s="1"/>
      <c r="U669" s="1"/>
      <c r="V669" s="1"/>
      <c r="W669" s="1"/>
      <c r="X669" s="1"/>
      <c r="Y669" s="1"/>
      <c r="Z669" s="1"/>
    </row>
    <row r="670" spans="1:26">
      <c r="A670" s="1"/>
      <c r="B670" s="1"/>
      <c r="C670" s="1"/>
      <c r="D670" s="429"/>
      <c r="E670" s="33"/>
      <c r="F670" s="1"/>
      <c r="G670" s="1"/>
      <c r="H670" s="110"/>
      <c r="I670" s="110"/>
      <c r="J670" s="426"/>
      <c r="K670" s="426"/>
      <c r="L670" s="426"/>
      <c r="M670" s="1"/>
      <c r="N670" s="1"/>
      <c r="O670" s="1"/>
      <c r="P670" s="1"/>
      <c r="Q670" s="1"/>
      <c r="R670" s="1"/>
      <c r="S670" s="1"/>
      <c r="T670" s="1"/>
      <c r="U670" s="1"/>
      <c r="V670" s="1"/>
      <c r="W670" s="1"/>
      <c r="X670" s="1"/>
      <c r="Y670" s="1"/>
      <c r="Z670" s="1"/>
    </row>
    <row r="671" spans="1:26">
      <c r="A671" s="1"/>
      <c r="B671" s="1"/>
      <c r="C671" s="1"/>
      <c r="D671" s="429"/>
      <c r="E671" s="33"/>
      <c r="F671" s="1"/>
      <c r="G671" s="1"/>
      <c r="H671" s="110"/>
      <c r="I671" s="110"/>
      <c r="J671" s="426"/>
      <c r="K671" s="426"/>
      <c r="L671" s="426"/>
      <c r="M671" s="1"/>
      <c r="N671" s="1"/>
      <c r="O671" s="1"/>
      <c r="P671" s="1"/>
      <c r="Q671" s="1"/>
      <c r="R671" s="1"/>
      <c r="S671" s="1"/>
      <c r="T671" s="1"/>
      <c r="U671" s="1"/>
      <c r="V671" s="1"/>
      <c r="W671" s="1"/>
      <c r="X671" s="1"/>
      <c r="Y671" s="1"/>
      <c r="Z671" s="1"/>
    </row>
    <row r="672" spans="1:26">
      <c r="A672" s="1"/>
      <c r="B672" s="1"/>
      <c r="C672" s="1"/>
      <c r="D672" s="429"/>
      <c r="E672" s="33"/>
      <c r="F672" s="1"/>
      <c r="G672" s="1"/>
      <c r="H672" s="110"/>
      <c r="I672" s="110"/>
      <c r="J672" s="426"/>
      <c r="K672" s="426"/>
      <c r="L672" s="426"/>
      <c r="M672" s="1"/>
      <c r="N672" s="1"/>
      <c r="O672" s="1"/>
      <c r="P672" s="1"/>
      <c r="Q672" s="1"/>
      <c r="R672" s="1"/>
      <c r="S672" s="1"/>
      <c r="T672" s="1"/>
      <c r="U672" s="1"/>
      <c r="V672" s="1"/>
      <c r="W672" s="1"/>
      <c r="X672" s="1"/>
      <c r="Y672" s="1"/>
      <c r="Z672" s="1"/>
    </row>
    <row r="673" spans="1:26">
      <c r="A673" s="1"/>
      <c r="B673" s="1"/>
      <c r="C673" s="1"/>
      <c r="D673" s="429"/>
      <c r="E673" s="33"/>
      <c r="F673" s="1"/>
      <c r="G673" s="1"/>
      <c r="H673" s="110"/>
      <c r="I673" s="110"/>
      <c r="J673" s="426"/>
      <c r="K673" s="426"/>
      <c r="L673" s="426"/>
      <c r="M673" s="1"/>
      <c r="N673" s="1"/>
      <c r="O673" s="1"/>
      <c r="P673" s="1"/>
      <c r="Q673" s="1"/>
      <c r="R673" s="1"/>
      <c r="S673" s="1"/>
      <c r="T673" s="1"/>
      <c r="U673" s="1"/>
      <c r="V673" s="1"/>
      <c r="W673" s="1"/>
      <c r="X673" s="1"/>
      <c r="Y673" s="1"/>
      <c r="Z673" s="1"/>
    </row>
    <row r="674" spans="1:26">
      <c r="A674" s="1"/>
      <c r="B674" s="1"/>
      <c r="C674" s="1"/>
      <c r="D674" s="429"/>
      <c r="E674" s="33"/>
      <c r="F674" s="1"/>
      <c r="G674" s="1"/>
      <c r="H674" s="110"/>
      <c r="I674" s="110"/>
      <c r="J674" s="426"/>
      <c r="K674" s="426"/>
      <c r="L674" s="426"/>
      <c r="M674" s="1"/>
      <c r="N674" s="1"/>
      <c r="O674" s="1"/>
      <c r="P674" s="1"/>
      <c r="Q674" s="1"/>
      <c r="R674" s="1"/>
      <c r="S674" s="1"/>
      <c r="T674" s="1"/>
      <c r="U674" s="1"/>
      <c r="V674" s="1"/>
      <c r="W674" s="1"/>
      <c r="X674" s="1"/>
      <c r="Y674" s="1"/>
      <c r="Z674" s="1"/>
    </row>
    <row r="675" spans="1:26">
      <c r="A675" s="1"/>
      <c r="B675" s="1"/>
      <c r="C675" s="1"/>
      <c r="D675" s="429"/>
      <c r="E675" s="33"/>
      <c r="F675" s="1"/>
      <c r="G675" s="1"/>
      <c r="H675" s="110"/>
      <c r="I675" s="110"/>
      <c r="J675" s="426"/>
      <c r="K675" s="426"/>
      <c r="L675" s="426"/>
      <c r="M675" s="1"/>
      <c r="N675" s="1"/>
      <c r="O675" s="1"/>
      <c r="P675" s="1"/>
      <c r="Q675" s="1"/>
      <c r="R675" s="1"/>
      <c r="S675" s="1"/>
      <c r="T675" s="1"/>
      <c r="U675" s="1"/>
      <c r="V675" s="1"/>
      <c r="W675" s="1"/>
      <c r="X675" s="1"/>
      <c r="Y675" s="1"/>
      <c r="Z675" s="1"/>
    </row>
    <row r="676" spans="1:26">
      <c r="A676" s="1"/>
      <c r="B676" s="1"/>
      <c r="C676" s="1"/>
      <c r="D676" s="429"/>
      <c r="E676" s="33"/>
      <c r="F676" s="1"/>
      <c r="G676" s="1"/>
      <c r="H676" s="110"/>
      <c r="I676" s="110"/>
      <c r="J676" s="426"/>
      <c r="K676" s="426"/>
      <c r="L676" s="426"/>
      <c r="M676" s="1"/>
      <c r="N676" s="1"/>
      <c r="O676" s="1"/>
      <c r="P676" s="1"/>
      <c r="Q676" s="1"/>
      <c r="R676" s="1"/>
      <c r="S676" s="1"/>
      <c r="T676" s="1"/>
      <c r="U676" s="1"/>
      <c r="V676" s="1"/>
      <c r="W676" s="1"/>
      <c r="X676" s="1"/>
      <c r="Y676" s="1"/>
      <c r="Z676" s="1"/>
    </row>
    <row r="677" spans="1:26">
      <c r="A677" s="1"/>
      <c r="B677" s="1"/>
      <c r="C677" s="1"/>
      <c r="D677" s="429"/>
      <c r="E677" s="33"/>
      <c r="F677" s="1"/>
      <c r="G677" s="1"/>
      <c r="H677" s="110"/>
      <c r="I677" s="110"/>
      <c r="J677" s="426"/>
      <c r="K677" s="426"/>
      <c r="L677" s="426"/>
      <c r="M677" s="1"/>
      <c r="N677" s="1"/>
      <c r="O677" s="1"/>
      <c r="P677" s="1"/>
      <c r="Q677" s="1"/>
      <c r="R677" s="1"/>
      <c r="S677" s="1"/>
      <c r="T677" s="1"/>
      <c r="U677" s="1"/>
      <c r="V677" s="1"/>
      <c r="W677" s="1"/>
      <c r="X677" s="1"/>
      <c r="Y677" s="1"/>
      <c r="Z677" s="1"/>
    </row>
    <row r="678" spans="1:26">
      <c r="A678" s="1"/>
      <c r="B678" s="1"/>
      <c r="C678" s="1"/>
      <c r="D678" s="429"/>
      <c r="E678" s="33"/>
      <c r="F678" s="1"/>
      <c r="G678" s="1"/>
      <c r="H678" s="110"/>
      <c r="I678" s="110"/>
      <c r="J678" s="426"/>
      <c r="K678" s="426"/>
      <c r="L678" s="426"/>
      <c r="M678" s="1"/>
      <c r="N678" s="1"/>
      <c r="O678" s="1"/>
      <c r="P678" s="1"/>
      <c r="Q678" s="1"/>
      <c r="R678" s="1"/>
      <c r="S678" s="1"/>
      <c r="T678" s="1"/>
      <c r="U678" s="1"/>
      <c r="V678" s="1"/>
      <c r="W678" s="1"/>
      <c r="X678" s="1"/>
      <c r="Y678" s="1"/>
      <c r="Z678" s="1"/>
    </row>
    <row r="679" spans="1:26">
      <c r="A679" s="1"/>
      <c r="B679" s="1"/>
      <c r="C679" s="1"/>
      <c r="D679" s="429"/>
      <c r="E679" s="33"/>
      <c r="F679" s="1"/>
      <c r="G679" s="1"/>
      <c r="H679" s="110"/>
      <c r="I679" s="110"/>
      <c r="J679" s="426"/>
      <c r="K679" s="426"/>
      <c r="L679" s="426"/>
      <c r="M679" s="1"/>
      <c r="N679" s="1"/>
      <c r="O679" s="1"/>
      <c r="P679" s="1"/>
      <c r="Q679" s="1"/>
      <c r="R679" s="1"/>
      <c r="S679" s="1"/>
      <c r="T679" s="1"/>
      <c r="U679" s="1"/>
      <c r="V679" s="1"/>
      <c r="W679" s="1"/>
      <c r="X679" s="1"/>
      <c r="Y679" s="1"/>
      <c r="Z679" s="1"/>
    </row>
    <row r="680" spans="1:26">
      <c r="A680" s="1"/>
      <c r="B680" s="1"/>
      <c r="C680" s="1"/>
      <c r="D680" s="429"/>
      <c r="E680" s="33"/>
      <c r="F680" s="1"/>
      <c r="G680" s="1"/>
      <c r="H680" s="110"/>
      <c r="I680" s="110"/>
      <c r="J680" s="426"/>
      <c r="K680" s="426"/>
      <c r="L680" s="426"/>
      <c r="M680" s="1"/>
      <c r="N680" s="1"/>
      <c r="O680" s="1"/>
      <c r="P680" s="1"/>
      <c r="Q680" s="1"/>
      <c r="R680" s="1"/>
      <c r="S680" s="1"/>
      <c r="T680" s="1"/>
      <c r="U680" s="1"/>
      <c r="V680" s="1"/>
      <c r="W680" s="1"/>
      <c r="X680" s="1"/>
      <c r="Y680" s="1"/>
      <c r="Z680" s="1"/>
    </row>
    <row r="681" spans="1:26">
      <c r="A681" s="1"/>
      <c r="B681" s="1"/>
      <c r="C681" s="1"/>
      <c r="D681" s="429"/>
      <c r="E681" s="33"/>
      <c r="F681" s="1"/>
      <c r="G681" s="1"/>
      <c r="H681" s="110"/>
      <c r="I681" s="110"/>
      <c r="J681" s="426"/>
      <c r="K681" s="426"/>
      <c r="L681" s="426"/>
      <c r="M681" s="1"/>
      <c r="N681" s="1"/>
      <c r="O681" s="1"/>
      <c r="P681" s="1"/>
      <c r="Q681" s="1"/>
      <c r="R681" s="1"/>
      <c r="S681" s="1"/>
      <c r="T681" s="1"/>
      <c r="U681" s="1"/>
      <c r="V681" s="1"/>
      <c r="W681" s="1"/>
      <c r="X681" s="1"/>
      <c r="Y681" s="1"/>
      <c r="Z681" s="1"/>
    </row>
    <row r="682" spans="1:26">
      <c r="A682" s="1"/>
      <c r="B682" s="1"/>
      <c r="C682" s="1"/>
      <c r="D682" s="429"/>
      <c r="E682" s="33"/>
      <c r="F682" s="1"/>
      <c r="G682" s="1"/>
      <c r="H682" s="110"/>
      <c r="I682" s="110"/>
      <c r="J682" s="426"/>
      <c r="K682" s="426"/>
      <c r="L682" s="426"/>
      <c r="M682" s="1"/>
      <c r="N682" s="1"/>
      <c r="O682" s="1"/>
      <c r="P682" s="1"/>
      <c r="Q682" s="1"/>
      <c r="R682" s="1"/>
      <c r="S682" s="1"/>
      <c r="T682" s="1"/>
      <c r="U682" s="1"/>
      <c r="V682" s="1"/>
      <c r="W682" s="1"/>
      <c r="X682" s="1"/>
      <c r="Y682" s="1"/>
      <c r="Z682" s="1"/>
    </row>
    <row r="683" spans="1:26">
      <c r="A683" s="1"/>
      <c r="B683" s="1"/>
      <c r="C683" s="1"/>
      <c r="D683" s="429"/>
      <c r="E683" s="33"/>
      <c r="F683" s="1"/>
      <c r="G683" s="1"/>
      <c r="H683" s="110"/>
      <c r="I683" s="110"/>
      <c r="J683" s="426"/>
      <c r="K683" s="426"/>
      <c r="L683" s="426"/>
      <c r="M683" s="1"/>
      <c r="N683" s="1"/>
      <c r="O683" s="1"/>
      <c r="P683" s="1"/>
      <c r="Q683" s="1"/>
      <c r="R683" s="1"/>
      <c r="S683" s="1"/>
      <c r="T683" s="1"/>
      <c r="U683" s="1"/>
      <c r="V683" s="1"/>
      <c r="W683" s="1"/>
      <c r="X683" s="1"/>
      <c r="Y683" s="1"/>
      <c r="Z683" s="1"/>
    </row>
    <row r="684" spans="1:26">
      <c r="A684" s="1"/>
      <c r="B684" s="1"/>
      <c r="C684" s="1"/>
      <c r="D684" s="429"/>
      <c r="E684" s="33"/>
      <c r="F684" s="1"/>
      <c r="G684" s="1"/>
      <c r="H684" s="110"/>
      <c r="I684" s="110"/>
      <c r="J684" s="426"/>
      <c r="K684" s="426"/>
      <c r="L684" s="426"/>
      <c r="M684" s="1"/>
      <c r="N684" s="1"/>
      <c r="O684" s="1"/>
      <c r="P684" s="1"/>
      <c r="Q684" s="1"/>
      <c r="R684" s="1"/>
      <c r="S684" s="1"/>
      <c r="T684" s="1"/>
      <c r="U684" s="1"/>
      <c r="V684" s="1"/>
      <c r="W684" s="1"/>
      <c r="X684" s="1"/>
      <c r="Y684" s="1"/>
      <c r="Z684" s="1"/>
    </row>
    <row r="685" spans="1:26">
      <c r="A685" s="1"/>
      <c r="B685" s="1"/>
      <c r="C685" s="1"/>
      <c r="D685" s="429"/>
      <c r="E685" s="33"/>
      <c r="F685" s="1"/>
      <c r="G685" s="1"/>
      <c r="H685" s="110"/>
      <c r="I685" s="110"/>
      <c r="J685" s="426"/>
      <c r="K685" s="426"/>
      <c r="L685" s="426"/>
      <c r="M685" s="1"/>
      <c r="N685" s="1"/>
      <c r="O685" s="1"/>
      <c r="P685" s="1"/>
      <c r="Q685" s="1"/>
      <c r="R685" s="1"/>
      <c r="S685" s="1"/>
      <c r="T685" s="1"/>
      <c r="U685" s="1"/>
      <c r="V685" s="1"/>
      <c r="W685" s="1"/>
      <c r="X685" s="1"/>
      <c r="Y685" s="1"/>
      <c r="Z685" s="1"/>
    </row>
    <row r="686" spans="1:26">
      <c r="A686" s="1"/>
      <c r="B686" s="1"/>
      <c r="C686" s="1"/>
      <c r="D686" s="429"/>
      <c r="E686" s="33"/>
      <c r="F686" s="1"/>
      <c r="G686" s="1"/>
      <c r="H686" s="110"/>
      <c r="I686" s="110"/>
      <c r="J686" s="426"/>
      <c r="K686" s="426"/>
      <c r="L686" s="426"/>
      <c r="M686" s="1"/>
      <c r="N686" s="1"/>
      <c r="O686" s="1"/>
      <c r="P686" s="1"/>
      <c r="Q686" s="1"/>
      <c r="R686" s="1"/>
      <c r="S686" s="1"/>
      <c r="T686" s="1"/>
      <c r="U686" s="1"/>
      <c r="V686" s="1"/>
      <c r="W686" s="1"/>
      <c r="X686" s="1"/>
      <c r="Y686" s="1"/>
      <c r="Z686" s="1"/>
    </row>
    <row r="687" spans="1:26">
      <c r="A687" s="1"/>
      <c r="B687" s="1"/>
      <c r="C687" s="1"/>
      <c r="D687" s="429"/>
      <c r="E687" s="33"/>
      <c r="F687" s="1"/>
      <c r="G687" s="1"/>
      <c r="H687" s="110"/>
      <c r="I687" s="110"/>
      <c r="J687" s="426"/>
      <c r="K687" s="426"/>
      <c r="L687" s="426"/>
      <c r="M687" s="1"/>
      <c r="N687" s="1"/>
      <c r="O687" s="1"/>
      <c r="P687" s="1"/>
      <c r="Q687" s="1"/>
      <c r="R687" s="1"/>
      <c r="S687" s="1"/>
      <c r="T687" s="1"/>
      <c r="U687" s="1"/>
      <c r="V687" s="1"/>
      <c r="W687" s="1"/>
      <c r="X687" s="1"/>
      <c r="Y687" s="1"/>
      <c r="Z687" s="1"/>
    </row>
    <row r="688" spans="1:26">
      <c r="A688" s="1"/>
      <c r="B688" s="1"/>
      <c r="C688" s="1"/>
      <c r="D688" s="429"/>
      <c r="E688" s="33"/>
      <c r="F688" s="1"/>
      <c r="G688" s="1"/>
      <c r="H688" s="110"/>
      <c r="I688" s="110"/>
      <c r="J688" s="426"/>
      <c r="K688" s="426"/>
      <c r="L688" s="426"/>
      <c r="M688" s="1"/>
      <c r="N688" s="1"/>
      <c r="O688" s="1"/>
      <c r="P688" s="1"/>
      <c r="Q688" s="1"/>
      <c r="R688" s="1"/>
      <c r="S688" s="1"/>
      <c r="T688" s="1"/>
      <c r="U688" s="1"/>
      <c r="V688" s="1"/>
      <c r="W688" s="1"/>
      <c r="X688" s="1"/>
      <c r="Y688" s="1"/>
      <c r="Z688" s="1"/>
    </row>
    <row r="689" spans="1:26">
      <c r="A689" s="1"/>
      <c r="B689" s="1"/>
      <c r="C689" s="1"/>
      <c r="D689" s="429"/>
      <c r="E689" s="33"/>
      <c r="F689" s="1"/>
      <c r="G689" s="1"/>
      <c r="H689" s="110"/>
      <c r="I689" s="110"/>
      <c r="J689" s="426"/>
      <c r="K689" s="426"/>
      <c r="L689" s="426"/>
      <c r="M689" s="1"/>
      <c r="N689" s="1"/>
      <c r="O689" s="1"/>
      <c r="P689" s="1"/>
      <c r="Q689" s="1"/>
      <c r="R689" s="1"/>
      <c r="S689" s="1"/>
      <c r="T689" s="1"/>
      <c r="U689" s="1"/>
      <c r="V689" s="1"/>
      <c r="W689" s="1"/>
      <c r="X689" s="1"/>
      <c r="Y689" s="1"/>
      <c r="Z689" s="1"/>
    </row>
    <row r="690" spans="1:26">
      <c r="A690" s="1"/>
      <c r="B690" s="1"/>
      <c r="C690" s="1"/>
      <c r="D690" s="429"/>
      <c r="E690" s="33"/>
      <c r="F690" s="1"/>
      <c r="G690" s="1"/>
      <c r="H690" s="110"/>
      <c r="I690" s="110"/>
      <c r="J690" s="426"/>
      <c r="K690" s="426"/>
      <c r="L690" s="426"/>
      <c r="M690" s="1"/>
      <c r="N690" s="1"/>
      <c r="O690" s="1"/>
      <c r="P690" s="1"/>
      <c r="Q690" s="1"/>
      <c r="R690" s="1"/>
      <c r="S690" s="1"/>
      <c r="T690" s="1"/>
      <c r="U690" s="1"/>
      <c r="V690" s="1"/>
      <c r="W690" s="1"/>
      <c r="X690" s="1"/>
      <c r="Y690" s="1"/>
      <c r="Z690" s="1"/>
    </row>
    <row r="691" spans="1:26">
      <c r="A691" s="1"/>
      <c r="B691" s="1"/>
      <c r="C691" s="1"/>
      <c r="D691" s="429"/>
      <c r="E691" s="33"/>
      <c r="F691" s="1"/>
      <c r="G691" s="1"/>
      <c r="H691" s="110"/>
      <c r="I691" s="110"/>
      <c r="J691" s="426"/>
      <c r="K691" s="426"/>
      <c r="L691" s="426"/>
      <c r="M691" s="1"/>
      <c r="N691" s="1"/>
      <c r="O691" s="1"/>
      <c r="P691" s="1"/>
      <c r="Q691" s="1"/>
      <c r="R691" s="1"/>
      <c r="S691" s="1"/>
      <c r="T691" s="1"/>
      <c r="U691" s="1"/>
      <c r="V691" s="1"/>
      <c r="W691" s="1"/>
      <c r="X691" s="1"/>
      <c r="Y691" s="1"/>
      <c r="Z691" s="1"/>
    </row>
    <row r="692" spans="1:26">
      <c r="A692" s="1"/>
      <c r="B692" s="1"/>
      <c r="C692" s="1"/>
      <c r="D692" s="429"/>
      <c r="E692" s="33"/>
      <c r="F692" s="1"/>
      <c r="G692" s="1"/>
      <c r="H692" s="110"/>
      <c r="I692" s="110"/>
      <c r="J692" s="426"/>
      <c r="K692" s="426"/>
      <c r="L692" s="426"/>
      <c r="M692" s="1"/>
      <c r="N692" s="1"/>
      <c r="O692" s="1"/>
      <c r="P692" s="1"/>
      <c r="Q692" s="1"/>
      <c r="R692" s="1"/>
      <c r="S692" s="1"/>
      <c r="T692" s="1"/>
      <c r="U692" s="1"/>
      <c r="V692" s="1"/>
      <c r="W692" s="1"/>
      <c r="X692" s="1"/>
      <c r="Y692" s="1"/>
      <c r="Z692" s="1"/>
    </row>
    <row r="693" spans="1:26">
      <c r="A693" s="1"/>
      <c r="B693" s="1"/>
      <c r="C693" s="1"/>
      <c r="D693" s="429"/>
      <c r="E693" s="33"/>
      <c r="F693" s="1"/>
      <c r="G693" s="1"/>
      <c r="H693" s="110"/>
      <c r="I693" s="110"/>
      <c r="J693" s="426"/>
      <c r="K693" s="426"/>
      <c r="L693" s="426"/>
      <c r="M693" s="1"/>
      <c r="N693" s="1"/>
      <c r="O693" s="1"/>
      <c r="P693" s="1"/>
      <c r="Q693" s="1"/>
      <c r="R693" s="1"/>
      <c r="S693" s="1"/>
      <c r="T693" s="1"/>
      <c r="U693" s="1"/>
      <c r="V693" s="1"/>
      <c r="W693" s="1"/>
      <c r="X693" s="1"/>
      <c r="Y693" s="1"/>
      <c r="Z693" s="1"/>
    </row>
    <row r="694" spans="1:26">
      <c r="A694" s="1"/>
      <c r="B694" s="1"/>
      <c r="C694" s="1"/>
      <c r="D694" s="429"/>
      <c r="E694" s="33"/>
      <c r="F694" s="1"/>
      <c r="G694" s="1"/>
      <c r="H694" s="110"/>
      <c r="I694" s="110"/>
      <c r="J694" s="426"/>
      <c r="K694" s="426"/>
      <c r="L694" s="426"/>
      <c r="M694" s="1"/>
      <c r="N694" s="1"/>
      <c r="O694" s="1"/>
      <c r="P694" s="1"/>
      <c r="Q694" s="1"/>
      <c r="R694" s="1"/>
      <c r="S694" s="1"/>
      <c r="T694" s="1"/>
      <c r="U694" s="1"/>
      <c r="V694" s="1"/>
      <c r="W694" s="1"/>
      <c r="X694" s="1"/>
      <c r="Y694" s="1"/>
      <c r="Z694" s="1"/>
    </row>
    <row r="695" spans="1:26">
      <c r="A695" s="1"/>
      <c r="B695" s="1"/>
      <c r="C695" s="1"/>
      <c r="D695" s="429"/>
      <c r="E695" s="33"/>
      <c r="F695" s="1"/>
      <c r="G695" s="1"/>
      <c r="H695" s="110"/>
      <c r="I695" s="110"/>
      <c r="J695" s="426"/>
      <c r="K695" s="426"/>
      <c r="L695" s="426"/>
      <c r="M695" s="1"/>
      <c r="N695" s="1"/>
      <c r="O695" s="1"/>
      <c r="P695" s="1"/>
      <c r="Q695" s="1"/>
      <c r="R695" s="1"/>
      <c r="S695" s="1"/>
      <c r="T695" s="1"/>
      <c r="U695" s="1"/>
      <c r="V695" s="1"/>
      <c r="W695" s="1"/>
      <c r="X695" s="1"/>
      <c r="Y695" s="1"/>
      <c r="Z695" s="1"/>
    </row>
    <row r="696" spans="1:26">
      <c r="A696" s="1"/>
      <c r="B696" s="1"/>
      <c r="C696" s="1"/>
      <c r="D696" s="429"/>
      <c r="E696" s="33"/>
      <c r="F696" s="1"/>
      <c r="G696" s="1"/>
      <c r="H696" s="110"/>
      <c r="I696" s="110"/>
      <c r="J696" s="426"/>
      <c r="K696" s="426"/>
      <c r="L696" s="426"/>
      <c r="M696" s="1"/>
      <c r="N696" s="1"/>
      <c r="O696" s="1"/>
      <c r="P696" s="1"/>
      <c r="Q696" s="1"/>
      <c r="R696" s="1"/>
      <c r="S696" s="1"/>
      <c r="T696" s="1"/>
      <c r="U696" s="1"/>
      <c r="V696" s="1"/>
      <c r="W696" s="1"/>
      <c r="X696" s="1"/>
      <c r="Y696" s="1"/>
      <c r="Z696" s="1"/>
    </row>
    <row r="697" spans="1:26">
      <c r="A697" s="1"/>
      <c r="B697" s="1"/>
      <c r="C697" s="1"/>
      <c r="D697" s="429"/>
      <c r="E697" s="33"/>
      <c r="F697" s="1"/>
      <c r="G697" s="1"/>
      <c r="H697" s="110"/>
      <c r="I697" s="110"/>
      <c r="J697" s="426"/>
      <c r="K697" s="426"/>
      <c r="L697" s="426"/>
      <c r="M697" s="1"/>
      <c r="N697" s="1"/>
      <c r="O697" s="1"/>
      <c r="P697" s="1"/>
      <c r="Q697" s="1"/>
      <c r="R697" s="1"/>
      <c r="S697" s="1"/>
      <c r="T697" s="1"/>
      <c r="U697" s="1"/>
      <c r="V697" s="1"/>
      <c r="W697" s="1"/>
      <c r="X697" s="1"/>
      <c r="Y697" s="1"/>
      <c r="Z697" s="1"/>
    </row>
    <row r="698" spans="1:26">
      <c r="A698" s="1"/>
      <c r="B698" s="1"/>
      <c r="C698" s="1"/>
      <c r="D698" s="429"/>
      <c r="E698" s="33"/>
      <c r="F698" s="1"/>
      <c r="G698" s="1"/>
      <c r="H698" s="110"/>
      <c r="I698" s="110"/>
      <c r="J698" s="426"/>
      <c r="K698" s="426"/>
      <c r="L698" s="426"/>
      <c r="M698" s="1"/>
      <c r="N698" s="1"/>
      <c r="O698" s="1"/>
      <c r="P698" s="1"/>
      <c r="Q698" s="1"/>
      <c r="R698" s="1"/>
      <c r="S698" s="1"/>
      <c r="T698" s="1"/>
      <c r="U698" s="1"/>
      <c r="V698" s="1"/>
      <c r="W698" s="1"/>
      <c r="X698" s="1"/>
      <c r="Y698" s="1"/>
      <c r="Z698" s="1"/>
    </row>
    <row r="699" spans="1:26">
      <c r="A699" s="1"/>
      <c r="B699" s="1"/>
      <c r="C699" s="1"/>
      <c r="D699" s="429"/>
      <c r="E699" s="33"/>
      <c r="F699" s="1"/>
      <c r="G699" s="1"/>
      <c r="H699" s="110"/>
      <c r="I699" s="110"/>
      <c r="J699" s="426"/>
      <c r="K699" s="426"/>
      <c r="L699" s="426"/>
      <c r="M699" s="1"/>
      <c r="N699" s="1"/>
      <c r="O699" s="1"/>
      <c r="P699" s="1"/>
      <c r="Q699" s="1"/>
      <c r="R699" s="1"/>
      <c r="S699" s="1"/>
      <c r="T699" s="1"/>
      <c r="U699" s="1"/>
      <c r="V699" s="1"/>
      <c r="W699" s="1"/>
      <c r="X699" s="1"/>
      <c r="Y699" s="1"/>
      <c r="Z699" s="1"/>
    </row>
    <row r="700" spans="1:26">
      <c r="A700" s="1"/>
      <c r="B700" s="1"/>
      <c r="C700" s="1"/>
      <c r="D700" s="429"/>
      <c r="E700" s="33"/>
      <c r="F700" s="1"/>
      <c r="G700" s="1"/>
      <c r="H700" s="110"/>
      <c r="I700" s="110"/>
      <c r="J700" s="426"/>
      <c r="K700" s="426"/>
      <c r="L700" s="426"/>
      <c r="M700" s="1"/>
      <c r="N700" s="1"/>
      <c r="O700" s="1"/>
      <c r="P700" s="1"/>
      <c r="Q700" s="1"/>
      <c r="R700" s="1"/>
      <c r="S700" s="1"/>
      <c r="T700" s="1"/>
      <c r="U700" s="1"/>
      <c r="V700" s="1"/>
      <c r="W700" s="1"/>
      <c r="X700" s="1"/>
      <c r="Y700" s="1"/>
      <c r="Z700" s="1"/>
    </row>
    <row r="701" spans="1:26">
      <c r="A701" s="1"/>
      <c r="B701" s="1"/>
      <c r="C701" s="1"/>
      <c r="D701" s="429"/>
      <c r="E701" s="33"/>
      <c r="F701" s="1"/>
      <c r="G701" s="1"/>
      <c r="H701" s="110"/>
      <c r="I701" s="110"/>
      <c r="J701" s="426"/>
      <c r="K701" s="426"/>
      <c r="L701" s="426"/>
      <c r="M701" s="1"/>
      <c r="N701" s="1"/>
      <c r="O701" s="1"/>
      <c r="P701" s="1"/>
      <c r="Q701" s="1"/>
      <c r="R701" s="1"/>
      <c r="S701" s="1"/>
      <c r="T701" s="1"/>
      <c r="U701" s="1"/>
      <c r="V701" s="1"/>
      <c r="W701" s="1"/>
      <c r="X701" s="1"/>
      <c r="Y701" s="1"/>
      <c r="Z701" s="1"/>
    </row>
    <row r="702" spans="1:26">
      <c r="A702" s="1"/>
      <c r="B702" s="1"/>
      <c r="C702" s="1"/>
      <c r="D702" s="429"/>
      <c r="E702" s="33"/>
      <c r="F702" s="1"/>
      <c r="G702" s="1"/>
      <c r="H702" s="110"/>
      <c r="I702" s="110"/>
      <c r="J702" s="426"/>
      <c r="K702" s="426"/>
      <c r="L702" s="426"/>
      <c r="M702" s="1"/>
      <c r="N702" s="1"/>
      <c r="O702" s="1"/>
      <c r="P702" s="1"/>
      <c r="Q702" s="1"/>
      <c r="R702" s="1"/>
      <c r="S702" s="1"/>
      <c r="T702" s="1"/>
      <c r="U702" s="1"/>
      <c r="V702" s="1"/>
      <c r="W702" s="1"/>
      <c r="X702" s="1"/>
      <c r="Y702" s="1"/>
      <c r="Z702" s="1"/>
    </row>
    <row r="703" spans="1:26">
      <c r="A703" s="1"/>
      <c r="B703" s="1"/>
      <c r="C703" s="1"/>
      <c r="D703" s="429"/>
      <c r="E703" s="33"/>
      <c r="F703" s="1"/>
      <c r="G703" s="1"/>
      <c r="H703" s="110"/>
      <c r="I703" s="110"/>
      <c r="J703" s="426"/>
      <c r="K703" s="426"/>
      <c r="L703" s="426"/>
      <c r="M703" s="1"/>
      <c r="N703" s="1"/>
      <c r="O703" s="1"/>
      <c r="P703" s="1"/>
      <c r="Q703" s="1"/>
      <c r="R703" s="1"/>
      <c r="S703" s="1"/>
      <c r="T703" s="1"/>
      <c r="U703" s="1"/>
      <c r="V703" s="1"/>
      <c r="W703" s="1"/>
      <c r="X703" s="1"/>
      <c r="Y703" s="1"/>
      <c r="Z703" s="1"/>
    </row>
    <row r="704" spans="1:26">
      <c r="A704" s="1"/>
      <c r="B704" s="1"/>
      <c r="C704" s="1"/>
      <c r="D704" s="429"/>
      <c r="E704" s="33"/>
      <c r="F704" s="1"/>
      <c r="G704" s="1"/>
      <c r="H704" s="110"/>
      <c r="I704" s="110"/>
      <c r="J704" s="426"/>
      <c r="K704" s="426"/>
      <c r="L704" s="426"/>
      <c r="M704" s="1"/>
      <c r="N704" s="1"/>
      <c r="O704" s="1"/>
      <c r="P704" s="1"/>
      <c r="Q704" s="1"/>
      <c r="R704" s="1"/>
      <c r="S704" s="1"/>
      <c r="T704" s="1"/>
      <c r="U704" s="1"/>
      <c r="V704" s="1"/>
      <c r="W704" s="1"/>
      <c r="X704" s="1"/>
      <c r="Y704" s="1"/>
      <c r="Z704" s="1"/>
    </row>
    <row r="705" spans="1:26">
      <c r="A705" s="1"/>
      <c r="B705" s="1"/>
      <c r="C705" s="1"/>
      <c r="D705" s="429"/>
      <c r="E705" s="33"/>
      <c r="F705" s="1"/>
      <c r="G705" s="1"/>
      <c r="H705" s="110"/>
      <c r="I705" s="110"/>
      <c r="J705" s="426"/>
      <c r="K705" s="426"/>
      <c r="L705" s="426"/>
      <c r="M705" s="1"/>
      <c r="N705" s="1"/>
      <c r="O705" s="1"/>
      <c r="P705" s="1"/>
      <c r="Q705" s="1"/>
      <c r="R705" s="1"/>
      <c r="S705" s="1"/>
      <c r="T705" s="1"/>
      <c r="U705" s="1"/>
      <c r="V705" s="1"/>
      <c r="W705" s="1"/>
      <c r="X705" s="1"/>
      <c r="Y705" s="1"/>
      <c r="Z705" s="1"/>
    </row>
    <row r="706" spans="1:26">
      <c r="A706" s="1"/>
      <c r="B706" s="1"/>
      <c r="C706" s="1"/>
      <c r="D706" s="429"/>
      <c r="E706" s="33"/>
      <c r="F706" s="1"/>
      <c r="G706" s="1"/>
      <c r="H706" s="110"/>
      <c r="I706" s="110"/>
      <c r="J706" s="426"/>
      <c r="K706" s="426"/>
      <c r="L706" s="426"/>
      <c r="M706" s="1"/>
      <c r="N706" s="1"/>
      <c r="O706" s="1"/>
      <c r="P706" s="1"/>
      <c r="Q706" s="1"/>
      <c r="R706" s="1"/>
      <c r="S706" s="1"/>
      <c r="T706" s="1"/>
      <c r="U706" s="1"/>
      <c r="V706" s="1"/>
      <c r="W706" s="1"/>
      <c r="X706" s="1"/>
      <c r="Y706" s="1"/>
      <c r="Z706" s="1"/>
    </row>
    <row r="707" spans="1:26">
      <c r="A707" s="1"/>
      <c r="B707" s="1"/>
      <c r="C707" s="1"/>
      <c r="D707" s="429"/>
      <c r="E707" s="33"/>
      <c r="F707" s="1"/>
      <c r="G707" s="1"/>
      <c r="H707" s="110"/>
      <c r="I707" s="110"/>
      <c r="J707" s="426"/>
      <c r="K707" s="426"/>
      <c r="L707" s="426"/>
      <c r="M707" s="1"/>
      <c r="N707" s="1"/>
      <c r="O707" s="1"/>
      <c r="P707" s="1"/>
      <c r="Q707" s="1"/>
      <c r="R707" s="1"/>
      <c r="S707" s="1"/>
      <c r="T707" s="1"/>
      <c r="U707" s="1"/>
      <c r="V707" s="1"/>
      <c r="W707" s="1"/>
      <c r="X707" s="1"/>
      <c r="Y707" s="1"/>
      <c r="Z707" s="1"/>
    </row>
    <row r="708" spans="1:26">
      <c r="A708" s="1"/>
      <c r="B708" s="1"/>
      <c r="C708" s="1"/>
      <c r="D708" s="429"/>
      <c r="E708" s="33"/>
      <c r="F708" s="1"/>
      <c r="G708" s="1"/>
      <c r="H708" s="110"/>
      <c r="I708" s="110"/>
      <c r="J708" s="426"/>
      <c r="K708" s="426"/>
      <c r="L708" s="426"/>
      <c r="M708" s="1"/>
      <c r="N708" s="1"/>
      <c r="O708" s="1"/>
      <c r="P708" s="1"/>
      <c r="Q708" s="1"/>
      <c r="R708" s="1"/>
      <c r="S708" s="1"/>
      <c r="T708" s="1"/>
      <c r="U708" s="1"/>
      <c r="V708" s="1"/>
      <c r="W708" s="1"/>
      <c r="X708" s="1"/>
      <c r="Y708" s="1"/>
      <c r="Z708" s="1"/>
    </row>
    <row r="709" spans="1:26">
      <c r="A709" s="1"/>
      <c r="B709" s="1"/>
      <c r="C709" s="1"/>
      <c r="D709" s="429"/>
      <c r="E709" s="33"/>
      <c r="F709" s="1"/>
      <c r="G709" s="1"/>
      <c r="H709" s="110"/>
      <c r="I709" s="110"/>
      <c r="J709" s="426"/>
      <c r="K709" s="426"/>
      <c r="L709" s="426"/>
      <c r="M709" s="1"/>
      <c r="N709" s="1"/>
      <c r="O709" s="1"/>
      <c r="P709" s="1"/>
      <c r="Q709" s="1"/>
      <c r="R709" s="1"/>
      <c r="S709" s="1"/>
      <c r="T709" s="1"/>
      <c r="U709" s="1"/>
      <c r="V709" s="1"/>
      <c r="W709" s="1"/>
      <c r="X709" s="1"/>
      <c r="Y709" s="1"/>
      <c r="Z709" s="1"/>
    </row>
    <row r="710" spans="1:26">
      <c r="A710" s="1"/>
      <c r="B710" s="1"/>
      <c r="C710" s="1"/>
      <c r="D710" s="429"/>
      <c r="E710" s="33"/>
      <c r="F710" s="1"/>
      <c r="G710" s="1"/>
      <c r="H710" s="110"/>
      <c r="I710" s="110"/>
      <c r="J710" s="426"/>
      <c r="K710" s="426"/>
      <c r="L710" s="426"/>
      <c r="M710" s="1"/>
      <c r="N710" s="1"/>
      <c r="O710" s="1"/>
      <c r="P710" s="1"/>
      <c r="Q710" s="1"/>
      <c r="R710" s="1"/>
      <c r="S710" s="1"/>
      <c r="T710" s="1"/>
      <c r="U710" s="1"/>
      <c r="V710" s="1"/>
      <c r="W710" s="1"/>
      <c r="X710" s="1"/>
      <c r="Y710" s="1"/>
      <c r="Z710" s="1"/>
    </row>
    <row r="711" spans="1:26">
      <c r="A711" s="1"/>
      <c r="B711" s="1"/>
      <c r="C711" s="1"/>
      <c r="D711" s="429"/>
      <c r="E711" s="33"/>
      <c r="F711" s="1"/>
      <c r="G711" s="1"/>
      <c r="H711" s="110"/>
      <c r="I711" s="110"/>
      <c r="J711" s="426"/>
      <c r="K711" s="426"/>
      <c r="L711" s="426"/>
      <c r="M711" s="1"/>
      <c r="N711" s="1"/>
      <c r="O711" s="1"/>
      <c r="P711" s="1"/>
      <c r="Q711" s="1"/>
      <c r="R711" s="1"/>
      <c r="S711" s="1"/>
      <c r="T711" s="1"/>
      <c r="U711" s="1"/>
      <c r="V711" s="1"/>
      <c r="W711" s="1"/>
      <c r="X711" s="1"/>
      <c r="Y711" s="1"/>
      <c r="Z711" s="1"/>
    </row>
    <row r="712" spans="1:26">
      <c r="A712" s="1"/>
      <c r="B712" s="1"/>
      <c r="C712" s="1"/>
      <c r="D712" s="429"/>
      <c r="E712" s="33"/>
      <c r="F712" s="1"/>
      <c r="G712" s="1"/>
      <c r="H712" s="110"/>
      <c r="I712" s="110"/>
      <c r="J712" s="426"/>
      <c r="K712" s="426"/>
      <c r="L712" s="426"/>
      <c r="M712" s="1"/>
      <c r="N712" s="1"/>
      <c r="O712" s="1"/>
      <c r="P712" s="1"/>
      <c r="Q712" s="1"/>
      <c r="R712" s="1"/>
      <c r="S712" s="1"/>
      <c r="T712" s="1"/>
      <c r="U712" s="1"/>
      <c r="V712" s="1"/>
      <c r="W712" s="1"/>
      <c r="X712" s="1"/>
      <c r="Y712" s="1"/>
      <c r="Z712" s="1"/>
    </row>
    <row r="713" spans="1:26">
      <c r="A713" s="1"/>
      <c r="B713" s="1"/>
      <c r="C713" s="1"/>
      <c r="D713" s="429"/>
      <c r="E713" s="33"/>
      <c r="F713" s="1"/>
      <c r="G713" s="1"/>
      <c r="H713" s="110"/>
      <c r="I713" s="110"/>
      <c r="J713" s="426"/>
      <c r="K713" s="426"/>
      <c r="L713" s="426"/>
      <c r="M713" s="1"/>
      <c r="N713" s="1"/>
      <c r="O713" s="1"/>
      <c r="P713" s="1"/>
      <c r="Q713" s="1"/>
      <c r="R713" s="1"/>
      <c r="S713" s="1"/>
      <c r="T713" s="1"/>
      <c r="U713" s="1"/>
      <c r="V713" s="1"/>
      <c r="W713" s="1"/>
      <c r="X713" s="1"/>
      <c r="Y713" s="1"/>
      <c r="Z713" s="1"/>
    </row>
    <row r="714" spans="1:26">
      <c r="A714" s="1"/>
      <c r="B714" s="1"/>
      <c r="C714" s="1"/>
      <c r="D714" s="429"/>
      <c r="E714" s="33"/>
      <c r="F714" s="1"/>
      <c r="G714" s="1"/>
      <c r="H714" s="110"/>
      <c r="I714" s="110"/>
      <c r="J714" s="426"/>
      <c r="K714" s="426"/>
      <c r="L714" s="426"/>
      <c r="M714" s="1"/>
      <c r="N714" s="1"/>
      <c r="O714" s="1"/>
      <c r="P714" s="1"/>
      <c r="Q714" s="1"/>
      <c r="R714" s="1"/>
      <c r="S714" s="1"/>
      <c r="T714" s="1"/>
      <c r="U714" s="1"/>
      <c r="V714" s="1"/>
      <c r="W714" s="1"/>
      <c r="X714" s="1"/>
      <c r="Y714" s="1"/>
      <c r="Z714" s="1"/>
    </row>
    <row r="715" spans="1:26">
      <c r="A715" s="1"/>
      <c r="B715" s="1"/>
      <c r="C715" s="1"/>
      <c r="D715" s="429"/>
      <c r="E715" s="33"/>
      <c r="F715" s="1"/>
      <c r="G715" s="1"/>
      <c r="H715" s="110"/>
      <c r="I715" s="110"/>
      <c r="J715" s="426"/>
      <c r="K715" s="426"/>
      <c r="L715" s="426"/>
      <c r="M715" s="1"/>
      <c r="N715" s="1"/>
      <c r="O715" s="1"/>
      <c r="P715" s="1"/>
      <c r="Q715" s="1"/>
      <c r="R715" s="1"/>
      <c r="S715" s="1"/>
      <c r="T715" s="1"/>
      <c r="U715" s="1"/>
      <c r="V715" s="1"/>
      <c r="W715" s="1"/>
      <c r="X715" s="1"/>
      <c r="Y715" s="1"/>
      <c r="Z715" s="1"/>
    </row>
    <row r="716" spans="1:26">
      <c r="A716" s="1"/>
      <c r="B716" s="1"/>
      <c r="C716" s="1"/>
      <c r="D716" s="429"/>
      <c r="E716" s="33"/>
      <c r="F716" s="1"/>
      <c r="G716" s="1"/>
      <c r="H716" s="110"/>
      <c r="I716" s="110"/>
      <c r="J716" s="426"/>
      <c r="K716" s="426"/>
      <c r="L716" s="426"/>
      <c r="M716" s="1"/>
      <c r="N716" s="1"/>
      <c r="O716" s="1"/>
      <c r="P716" s="1"/>
      <c r="Q716" s="1"/>
      <c r="R716" s="1"/>
      <c r="S716" s="1"/>
      <c r="T716" s="1"/>
      <c r="U716" s="1"/>
      <c r="V716" s="1"/>
      <c r="W716" s="1"/>
      <c r="X716" s="1"/>
      <c r="Y716" s="1"/>
      <c r="Z716" s="1"/>
    </row>
    <row r="717" spans="1:26">
      <c r="A717" s="1"/>
      <c r="B717" s="1"/>
      <c r="C717" s="1"/>
      <c r="D717" s="429"/>
      <c r="E717" s="33"/>
      <c r="F717" s="1"/>
      <c r="G717" s="1"/>
      <c r="H717" s="110"/>
      <c r="I717" s="110"/>
      <c r="J717" s="426"/>
      <c r="K717" s="426"/>
      <c r="L717" s="426"/>
      <c r="M717" s="1"/>
      <c r="N717" s="1"/>
      <c r="O717" s="1"/>
      <c r="P717" s="1"/>
      <c r="Q717" s="1"/>
      <c r="R717" s="1"/>
      <c r="S717" s="1"/>
      <c r="T717" s="1"/>
      <c r="U717" s="1"/>
      <c r="V717" s="1"/>
      <c r="W717" s="1"/>
      <c r="X717" s="1"/>
      <c r="Y717" s="1"/>
      <c r="Z717" s="1"/>
    </row>
    <row r="718" spans="1:26">
      <c r="A718" s="1"/>
      <c r="B718" s="1"/>
      <c r="C718" s="1"/>
      <c r="D718" s="429"/>
      <c r="E718" s="33"/>
      <c r="F718" s="1"/>
      <c r="G718" s="1"/>
      <c r="H718" s="110"/>
      <c r="I718" s="110"/>
      <c r="J718" s="426"/>
      <c r="K718" s="426"/>
      <c r="L718" s="426"/>
      <c r="M718" s="1"/>
      <c r="N718" s="1"/>
      <c r="O718" s="1"/>
      <c r="P718" s="1"/>
      <c r="Q718" s="1"/>
      <c r="R718" s="1"/>
      <c r="S718" s="1"/>
      <c r="T718" s="1"/>
      <c r="U718" s="1"/>
      <c r="V718" s="1"/>
      <c r="W718" s="1"/>
      <c r="X718" s="1"/>
      <c r="Y718" s="1"/>
      <c r="Z718" s="1"/>
    </row>
    <row r="719" spans="1:26">
      <c r="A719" s="1"/>
      <c r="B719" s="1"/>
      <c r="C719" s="1"/>
      <c r="D719" s="429"/>
      <c r="E719" s="33"/>
      <c r="F719" s="1"/>
      <c r="G719" s="1"/>
      <c r="H719" s="110"/>
      <c r="I719" s="110"/>
      <c r="J719" s="426"/>
      <c r="K719" s="426"/>
      <c r="L719" s="426"/>
      <c r="M719" s="1"/>
      <c r="N719" s="1"/>
      <c r="O719" s="1"/>
      <c r="P719" s="1"/>
      <c r="Q719" s="1"/>
      <c r="R719" s="1"/>
      <c r="S719" s="1"/>
      <c r="T719" s="1"/>
      <c r="U719" s="1"/>
      <c r="V719" s="1"/>
      <c r="W719" s="1"/>
      <c r="X719" s="1"/>
      <c r="Y719" s="1"/>
      <c r="Z719" s="1"/>
    </row>
    <row r="720" spans="1:26">
      <c r="A720" s="1"/>
      <c r="B720" s="1"/>
      <c r="C720" s="1"/>
      <c r="D720" s="429"/>
      <c r="E720" s="33"/>
      <c r="F720" s="1"/>
      <c r="G720" s="1"/>
      <c r="H720" s="110"/>
      <c r="I720" s="110"/>
      <c r="J720" s="426"/>
      <c r="K720" s="426"/>
      <c r="L720" s="426"/>
      <c r="M720" s="1"/>
      <c r="N720" s="1"/>
      <c r="O720" s="1"/>
      <c r="P720" s="1"/>
      <c r="Q720" s="1"/>
      <c r="R720" s="1"/>
      <c r="S720" s="1"/>
      <c r="T720" s="1"/>
      <c r="U720" s="1"/>
      <c r="V720" s="1"/>
      <c r="W720" s="1"/>
      <c r="X720" s="1"/>
      <c r="Y720" s="1"/>
      <c r="Z720" s="1"/>
    </row>
    <row r="721" spans="1:26">
      <c r="A721" s="1"/>
      <c r="B721" s="1"/>
      <c r="C721" s="1"/>
      <c r="D721" s="429"/>
      <c r="E721" s="33"/>
      <c r="F721" s="1"/>
      <c r="G721" s="1"/>
      <c r="H721" s="110"/>
      <c r="I721" s="110"/>
      <c r="J721" s="426"/>
      <c r="K721" s="426"/>
      <c r="L721" s="426"/>
      <c r="M721" s="1"/>
      <c r="N721" s="1"/>
      <c r="O721" s="1"/>
      <c r="P721" s="1"/>
      <c r="Q721" s="1"/>
      <c r="R721" s="1"/>
      <c r="S721" s="1"/>
      <c r="T721" s="1"/>
      <c r="U721" s="1"/>
      <c r="V721" s="1"/>
      <c r="W721" s="1"/>
      <c r="X721" s="1"/>
      <c r="Y721" s="1"/>
      <c r="Z721" s="1"/>
    </row>
    <row r="722" spans="1:26">
      <c r="A722" s="1"/>
      <c r="B722" s="1"/>
      <c r="C722" s="1"/>
      <c r="D722" s="429"/>
      <c r="E722" s="33"/>
      <c r="F722" s="1"/>
      <c r="G722" s="1"/>
      <c r="H722" s="110"/>
      <c r="I722" s="110"/>
      <c r="J722" s="426"/>
      <c r="K722" s="426"/>
      <c r="L722" s="426"/>
      <c r="M722" s="1"/>
      <c r="N722" s="1"/>
      <c r="O722" s="1"/>
      <c r="P722" s="1"/>
      <c r="Q722" s="1"/>
      <c r="R722" s="1"/>
      <c r="S722" s="1"/>
      <c r="T722" s="1"/>
      <c r="U722" s="1"/>
      <c r="V722" s="1"/>
      <c r="W722" s="1"/>
      <c r="X722" s="1"/>
      <c r="Y722" s="1"/>
      <c r="Z722" s="1"/>
    </row>
    <row r="723" spans="1:26">
      <c r="A723" s="1"/>
      <c r="B723" s="1"/>
      <c r="C723" s="1"/>
      <c r="D723" s="429"/>
      <c r="E723" s="33"/>
      <c r="F723" s="1"/>
      <c r="G723" s="1"/>
      <c r="H723" s="110"/>
      <c r="I723" s="110"/>
      <c r="J723" s="426"/>
      <c r="K723" s="426"/>
      <c r="L723" s="426"/>
      <c r="M723" s="1"/>
      <c r="N723" s="1"/>
      <c r="O723" s="1"/>
      <c r="P723" s="1"/>
      <c r="Q723" s="1"/>
      <c r="R723" s="1"/>
      <c r="S723" s="1"/>
      <c r="T723" s="1"/>
      <c r="U723" s="1"/>
      <c r="V723" s="1"/>
      <c r="W723" s="1"/>
      <c r="X723" s="1"/>
      <c r="Y723" s="1"/>
      <c r="Z723" s="1"/>
    </row>
    <row r="724" spans="1:26">
      <c r="A724" s="1"/>
      <c r="B724" s="1"/>
      <c r="C724" s="1"/>
      <c r="D724" s="429"/>
      <c r="E724" s="33"/>
      <c r="F724" s="1"/>
      <c r="G724" s="1"/>
      <c r="H724" s="110"/>
      <c r="I724" s="110"/>
      <c r="J724" s="426"/>
      <c r="K724" s="426"/>
      <c r="L724" s="426"/>
      <c r="M724" s="1"/>
      <c r="N724" s="1"/>
      <c r="O724" s="1"/>
      <c r="P724" s="1"/>
      <c r="Q724" s="1"/>
      <c r="R724" s="1"/>
      <c r="S724" s="1"/>
      <c r="T724" s="1"/>
      <c r="U724" s="1"/>
      <c r="V724" s="1"/>
      <c r="W724" s="1"/>
      <c r="X724" s="1"/>
      <c r="Y724" s="1"/>
      <c r="Z724" s="1"/>
    </row>
    <row r="725" spans="1:26">
      <c r="A725" s="1"/>
      <c r="B725" s="1"/>
      <c r="C725" s="1"/>
      <c r="D725" s="429"/>
      <c r="E725" s="33"/>
      <c r="F725" s="1"/>
      <c r="G725" s="1"/>
      <c r="H725" s="110"/>
      <c r="I725" s="110"/>
      <c r="J725" s="426"/>
      <c r="K725" s="426"/>
      <c r="L725" s="426"/>
      <c r="M725" s="1"/>
      <c r="N725" s="1"/>
      <c r="O725" s="1"/>
      <c r="P725" s="1"/>
      <c r="Q725" s="1"/>
      <c r="R725" s="1"/>
      <c r="S725" s="1"/>
      <c r="T725" s="1"/>
      <c r="U725" s="1"/>
      <c r="V725" s="1"/>
      <c r="W725" s="1"/>
      <c r="X725" s="1"/>
      <c r="Y725" s="1"/>
      <c r="Z725" s="1"/>
    </row>
    <row r="726" spans="1:26">
      <c r="A726" s="1"/>
      <c r="B726" s="1"/>
      <c r="C726" s="1"/>
      <c r="D726" s="429"/>
      <c r="E726" s="33"/>
      <c r="F726" s="1"/>
      <c r="G726" s="1"/>
      <c r="H726" s="110"/>
      <c r="I726" s="110"/>
      <c r="J726" s="426"/>
      <c r="K726" s="426"/>
      <c r="L726" s="426"/>
      <c r="M726" s="1"/>
      <c r="N726" s="1"/>
      <c r="O726" s="1"/>
      <c r="P726" s="1"/>
      <c r="Q726" s="1"/>
      <c r="R726" s="1"/>
      <c r="S726" s="1"/>
      <c r="T726" s="1"/>
      <c r="U726" s="1"/>
      <c r="V726" s="1"/>
      <c r="W726" s="1"/>
      <c r="X726" s="1"/>
      <c r="Y726" s="1"/>
      <c r="Z726" s="1"/>
    </row>
    <row r="727" spans="1:26">
      <c r="A727" s="1"/>
      <c r="B727" s="1"/>
      <c r="C727" s="1"/>
      <c r="D727" s="429"/>
      <c r="E727" s="33"/>
      <c r="F727" s="1"/>
      <c r="G727" s="1"/>
      <c r="H727" s="110"/>
      <c r="I727" s="110"/>
      <c r="J727" s="426"/>
      <c r="K727" s="426"/>
      <c r="L727" s="426"/>
      <c r="M727" s="1"/>
      <c r="N727" s="1"/>
      <c r="O727" s="1"/>
      <c r="P727" s="1"/>
      <c r="Q727" s="1"/>
      <c r="R727" s="1"/>
      <c r="S727" s="1"/>
      <c r="T727" s="1"/>
      <c r="U727" s="1"/>
      <c r="V727" s="1"/>
      <c r="W727" s="1"/>
      <c r="X727" s="1"/>
      <c r="Y727" s="1"/>
      <c r="Z727" s="1"/>
    </row>
    <row r="728" spans="1:26">
      <c r="A728" s="1"/>
      <c r="B728" s="1"/>
      <c r="C728" s="1"/>
      <c r="D728" s="429"/>
      <c r="E728" s="33"/>
      <c r="F728" s="1"/>
      <c r="G728" s="1"/>
      <c r="H728" s="110"/>
      <c r="I728" s="110"/>
      <c r="J728" s="426"/>
      <c r="K728" s="426"/>
      <c r="L728" s="426"/>
      <c r="M728" s="1"/>
      <c r="N728" s="1"/>
      <c r="O728" s="1"/>
      <c r="P728" s="1"/>
      <c r="Q728" s="1"/>
      <c r="R728" s="1"/>
      <c r="S728" s="1"/>
      <c r="T728" s="1"/>
      <c r="U728" s="1"/>
      <c r="V728" s="1"/>
      <c r="W728" s="1"/>
      <c r="X728" s="1"/>
      <c r="Y728" s="1"/>
      <c r="Z728" s="1"/>
    </row>
    <row r="729" spans="1:26">
      <c r="A729" s="1"/>
      <c r="B729" s="1"/>
      <c r="C729" s="1"/>
      <c r="D729" s="429"/>
      <c r="E729" s="33"/>
      <c r="F729" s="1"/>
      <c r="G729" s="1"/>
      <c r="H729" s="110"/>
      <c r="I729" s="110"/>
      <c r="J729" s="426"/>
      <c r="K729" s="426"/>
      <c r="L729" s="426"/>
      <c r="M729" s="1"/>
      <c r="N729" s="1"/>
      <c r="O729" s="1"/>
      <c r="P729" s="1"/>
      <c r="Q729" s="1"/>
      <c r="R729" s="1"/>
      <c r="S729" s="1"/>
      <c r="T729" s="1"/>
      <c r="U729" s="1"/>
      <c r="V729" s="1"/>
      <c r="W729" s="1"/>
      <c r="X729" s="1"/>
      <c r="Y729" s="1"/>
      <c r="Z729" s="1"/>
    </row>
    <row r="730" spans="1:26">
      <c r="A730" s="1"/>
      <c r="B730" s="1"/>
      <c r="C730" s="1"/>
      <c r="D730" s="429"/>
      <c r="E730" s="33"/>
      <c r="F730" s="1"/>
      <c r="G730" s="1"/>
      <c r="H730" s="110"/>
      <c r="I730" s="110"/>
      <c r="J730" s="426"/>
      <c r="K730" s="426"/>
      <c r="L730" s="426"/>
      <c r="M730" s="1"/>
      <c r="N730" s="1"/>
      <c r="O730" s="1"/>
      <c r="P730" s="1"/>
      <c r="Q730" s="1"/>
      <c r="R730" s="1"/>
      <c r="S730" s="1"/>
      <c r="T730" s="1"/>
      <c r="U730" s="1"/>
      <c r="V730" s="1"/>
      <c r="W730" s="1"/>
      <c r="X730" s="1"/>
      <c r="Y730" s="1"/>
      <c r="Z730" s="1"/>
    </row>
    <row r="731" spans="1:26">
      <c r="A731" s="1"/>
      <c r="B731" s="1"/>
      <c r="C731" s="1"/>
      <c r="D731" s="429"/>
      <c r="E731" s="33"/>
      <c r="F731" s="1"/>
      <c r="G731" s="1"/>
      <c r="H731" s="110"/>
      <c r="I731" s="110"/>
      <c r="J731" s="426"/>
      <c r="K731" s="426"/>
      <c r="L731" s="426"/>
      <c r="M731" s="1"/>
      <c r="N731" s="1"/>
      <c r="O731" s="1"/>
      <c r="P731" s="1"/>
      <c r="Q731" s="1"/>
      <c r="R731" s="1"/>
      <c r="S731" s="1"/>
      <c r="T731" s="1"/>
      <c r="U731" s="1"/>
      <c r="V731" s="1"/>
      <c r="W731" s="1"/>
      <c r="X731" s="1"/>
      <c r="Y731" s="1"/>
      <c r="Z731" s="1"/>
    </row>
    <row r="732" spans="1:26">
      <c r="A732" s="1"/>
      <c r="B732" s="1"/>
      <c r="C732" s="1"/>
      <c r="D732" s="429"/>
      <c r="E732" s="33"/>
      <c r="F732" s="1"/>
      <c r="G732" s="1"/>
      <c r="H732" s="110"/>
      <c r="I732" s="110"/>
      <c r="J732" s="426"/>
      <c r="K732" s="426"/>
      <c r="L732" s="426"/>
      <c r="M732" s="1"/>
      <c r="N732" s="1"/>
      <c r="O732" s="1"/>
      <c r="P732" s="1"/>
      <c r="Q732" s="1"/>
      <c r="R732" s="1"/>
      <c r="S732" s="1"/>
      <c r="T732" s="1"/>
      <c r="U732" s="1"/>
      <c r="V732" s="1"/>
      <c r="W732" s="1"/>
      <c r="X732" s="1"/>
      <c r="Y732" s="1"/>
      <c r="Z732" s="1"/>
    </row>
    <row r="733" spans="1:26">
      <c r="A733" s="1"/>
      <c r="B733" s="1"/>
      <c r="C733" s="1"/>
      <c r="D733" s="429"/>
      <c r="E733" s="33"/>
      <c r="F733" s="1"/>
      <c r="G733" s="1"/>
      <c r="H733" s="110"/>
      <c r="I733" s="110"/>
      <c r="J733" s="426"/>
      <c r="K733" s="426"/>
      <c r="L733" s="426"/>
      <c r="M733" s="1"/>
      <c r="N733" s="1"/>
      <c r="O733" s="1"/>
      <c r="P733" s="1"/>
      <c r="Q733" s="1"/>
      <c r="R733" s="1"/>
      <c r="S733" s="1"/>
      <c r="T733" s="1"/>
      <c r="U733" s="1"/>
      <c r="V733" s="1"/>
      <c r="W733" s="1"/>
      <c r="X733" s="1"/>
      <c r="Y733" s="1"/>
      <c r="Z733" s="1"/>
    </row>
    <row r="734" spans="1:26">
      <c r="A734" s="1"/>
      <c r="B734" s="1"/>
      <c r="C734" s="1"/>
      <c r="D734" s="429"/>
      <c r="E734" s="33"/>
      <c r="F734" s="1"/>
      <c r="G734" s="1"/>
      <c r="H734" s="110"/>
      <c r="I734" s="110"/>
      <c r="J734" s="426"/>
      <c r="K734" s="426"/>
      <c r="L734" s="426"/>
      <c r="M734" s="1"/>
      <c r="N734" s="1"/>
      <c r="O734" s="1"/>
      <c r="P734" s="1"/>
      <c r="Q734" s="1"/>
      <c r="R734" s="1"/>
      <c r="S734" s="1"/>
      <c r="T734" s="1"/>
      <c r="U734" s="1"/>
      <c r="V734" s="1"/>
      <c r="W734" s="1"/>
      <c r="X734" s="1"/>
      <c r="Y734" s="1"/>
      <c r="Z734" s="1"/>
    </row>
    <row r="735" spans="1:26">
      <c r="A735" s="1"/>
      <c r="B735" s="1"/>
      <c r="C735" s="1"/>
      <c r="D735" s="429"/>
      <c r="E735" s="33"/>
      <c r="F735" s="1"/>
      <c r="G735" s="1"/>
      <c r="H735" s="110"/>
      <c r="I735" s="110"/>
      <c r="J735" s="426"/>
      <c r="K735" s="426"/>
      <c r="L735" s="426"/>
      <c r="M735" s="1"/>
      <c r="N735" s="1"/>
      <c r="O735" s="1"/>
      <c r="P735" s="1"/>
      <c r="Q735" s="1"/>
      <c r="R735" s="1"/>
      <c r="S735" s="1"/>
      <c r="T735" s="1"/>
      <c r="U735" s="1"/>
      <c r="V735" s="1"/>
      <c r="W735" s="1"/>
      <c r="X735" s="1"/>
      <c r="Y735" s="1"/>
      <c r="Z735" s="1"/>
    </row>
    <row r="736" spans="1:26">
      <c r="A736" s="1"/>
      <c r="B736" s="1"/>
      <c r="C736" s="1"/>
      <c r="D736" s="429"/>
      <c r="E736" s="33"/>
      <c r="F736" s="1"/>
      <c r="G736" s="1"/>
      <c r="H736" s="110"/>
      <c r="I736" s="110"/>
      <c r="J736" s="426"/>
      <c r="K736" s="426"/>
      <c r="L736" s="426"/>
      <c r="M736" s="1"/>
      <c r="N736" s="1"/>
      <c r="O736" s="1"/>
      <c r="P736" s="1"/>
      <c r="Q736" s="1"/>
      <c r="R736" s="1"/>
      <c r="S736" s="1"/>
      <c r="T736" s="1"/>
      <c r="U736" s="1"/>
      <c r="V736" s="1"/>
      <c r="W736" s="1"/>
      <c r="X736" s="1"/>
      <c r="Y736" s="1"/>
      <c r="Z736" s="1"/>
    </row>
    <row r="737" spans="1:26">
      <c r="A737" s="1"/>
      <c r="B737" s="1"/>
      <c r="C737" s="1"/>
      <c r="D737" s="429"/>
      <c r="E737" s="33"/>
      <c r="F737" s="1"/>
      <c r="G737" s="1"/>
      <c r="H737" s="110"/>
      <c r="I737" s="110"/>
      <c r="J737" s="426"/>
      <c r="K737" s="426"/>
      <c r="L737" s="426"/>
      <c r="M737" s="1"/>
      <c r="N737" s="1"/>
      <c r="O737" s="1"/>
      <c r="P737" s="1"/>
      <c r="Q737" s="1"/>
      <c r="R737" s="1"/>
      <c r="S737" s="1"/>
      <c r="T737" s="1"/>
      <c r="U737" s="1"/>
      <c r="V737" s="1"/>
      <c r="W737" s="1"/>
      <c r="X737" s="1"/>
      <c r="Y737" s="1"/>
      <c r="Z737" s="1"/>
    </row>
    <row r="738" spans="1:26">
      <c r="A738" s="1"/>
      <c r="B738" s="1"/>
      <c r="C738" s="1"/>
      <c r="D738" s="429"/>
      <c r="E738" s="33"/>
      <c r="F738" s="1"/>
      <c r="G738" s="1"/>
      <c r="H738" s="110"/>
      <c r="I738" s="110"/>
      <c r="J738" s="426"/>
      <c r="K738" s="426"/>
      <c r="L738" s="426"/>
      <c r="M738" s="1"/>
      <c r="N738" s="1"/>
      <c r="O738" s="1"/>
      <c r="P738" s="1"/>
      <c r="Q738" s="1"/>
      <c r="R738" s="1"/>
      <c r="S738" s="1"/>
      <c r="T738" s="1"/>
      <c r="U738" s="1"/>
      <c r="V738" s="1"/>
      <c r="W738" s="1"/>
      <c r="X738" s="1"/>
      <c r="Y738" s="1"/>
      <c r="Z738" s="1"/>
    </row>
    <row r="739" spans="1:26">
      <c r="A739" s="1"/>
      <c r="B739" s="1"/>
      <c r="C739" s="1"/>
      <c r="D739" s="429"/>
      <c r="E739" s="33"/>
      <c r="F739" s="1"/>
      <c r="G739" s="1"/>
      <c r="H739" s="110"/>
      <c r="I739" s="110"/>
      <c r="J739" s="426"/>
      <c r="K739" s="426"/>
      <c r="L739" s="426"/>
      <c r="M739" s="1"/>
      <c r="N739" s="1"/>
      <c r="O739" s="1"/>
      <c r="P739" s="1"/>
      <c r="Q739" s="1"/>
      <c r="R739" s="1"/>
      <c r="S739" s="1"/>
      <c r="T739" s="1"/>
      <c r="U739" s="1"/>
      <c r="V739" s="1"/>
      <c r="W739" s="1"/>
      <c r="X739" s="1"/>
      <c r="Y739" s="1"/>
      <c r="Z739" s="1"/>
    </row>
    <row r="740" spans="1:26">
      <c r="A740" s="1"/>
      <c r="B740" s="1"/>
      <c r="C740" s="1"/>
      <c r="D740" s="429"/>
      <c r="E740" s="33"/>
      <c r="F740" s="1"/>
      <c r="G740" s="1"/>
      <c r="H740" s="110"/>
      <c r="I740" s="110"/>
      <c r="J740" s="426"/>
      <c r="K740" s="426"/>
      <c r="L740" s="426"/>
      <c r="M740" s="1"/>
      <c r="N740" s="1"/>
      <c r="O740" s="1"/>
      <c r="P740" s="1"/>
      <c r="Q740" s="1"/>
      <c r="R740" s="1"/>
      <c r="S740" s="1"/>
      <c r="T740" s="1"/>
      <c r="U740" s="1"/>
      <c r="V740" s="1"/>
      <c r="W740" s="1"/>
      <c r="X740" s="1"/>
      <c r="Y740" s="1"/>
      <c r="Z740" s="1"/>
    </row>
    <row r="741" spans="1:26">
      <c r="A741" s="1"/>
      <c r="B741" s="1"/>
      <c r="C741" s="1"/>
      <c r="D741" s="429"/>
      <c r="E741" s="33"/>
      <c r="F741" s="1"/>
      <c r="G741" s="1"/>
      <c r="H741" s="110"/>
      <c r="I741" s="110"/>
      <c r="J741" s="426"/>
      <c r="K741" s="426"/>
      <c r="L741" s="426"/>
      <c r="M741" s="1"/>
      <c r="N741" s="1"/>
      <c r="O741" s="1"/>
      <c r="P741" s="1"/>
      <c r="Q741" s="1"/>
      <c r="R741" s="1"/>
      <c r="S741" s="1"/>
      <c r="T741" s="1"/>
      <c r="U741" s="1"/>
      <c r="V741" s="1"/>
      <c r="W741" s="1"/>
      <c r="X741" s="1"/>
      <c r="Y741" s="1"/>
      <c r="Z741" s="1"/>
    </row>
    <row r="742" spans="1:26">
      <c r="A742" s="1"/>
      <c r="B742" s="1"/>
      <c r="C742" s="1"/>
      <c r="D742" s="429"/>
      <c r="E742" s="33"/>
      <c r="F742" s="1"/>
      <c r="G742" s="1"/>
      <c r="H742" s="110"/>
      <c r="I742" s="110"/>
      <c r="J742" s="426"/>
      <c r="K742" s="426"/>
      <c r="L742" s="426"/>
      <c r="M742" s="1"/>
      <c r="N742" s="1"/>
      <c r="O742" s="1"/>
      <c r="P742" s="1"/>
      <c r="Q742" s="1"/>
      <c r="R742" s="1"/>
      <c r="S742" s="1"/>
      <c r="T742" s="1"/>
      <c r="U742" s="1"/>
      <c r="V742" s="1"/>
      <c r="W742" s="1"/>
      <c r="X742" s="1"/>
      <c r="Y742" s="1"/>
      <c r="Z742" s="1"/>
    </row>
    <row r="743" spans="1:26">
      <c r="A743" s="1"/>
      <c r="B743" s="1"/>
      <c r="C743" s="1"/>
      <c r="D743" s="429"/>
      <c r="E743" s="33"/>
      <c r="F743" s="1"/>
      <c r="G743" s="1"/>
      <c r="H743" s="110"/>
      <c r="I743" s="110"/>
      <c r="J743" s="426"/>
      <c r="K743" s="426"/>
      <c r="L743" s="426"/>
      <c r="M743" s="1"/>
      <c r="N743" s="1"/>
      <c r="O743" s="1"/>
      <c r="P743" s="1"/>
      <c r="Q743" s="1"/>
      <c r="R743" s="1"/>
      <c r="S743" s="1"/>
      <c r="T743" s="1"/>
      <c r="U743" s="1"/>
      <c r="V743" s="1"/>
      <c r="W743" s="1"/>
      <c r="X743" s="1"/>
      <c r="Y743" s="1"/>
      <c r="Z743" s="1"/>
    </row>
    <row r="744" spans="1:26">
      <c r="A744" s="1"/>
      <c r="B744" s="1"/>
      <c r="C744" s="1"/>
      <c r="D744" s="429"/>
      <c r="E744" s="33"/>
      <c r="F744" s="1"/>
      <c r="G744" s="1"/>
      <c r="H744" s="110"/>
      <c r="I744" s="110"/>
      <c r="J744" s="426"/>
      <c r="K744" s="426"/>
      <c r="L744" s="426"/>
      <c r="M744" s="1"/>
      <c r="N744" s="1"/>
      <c r="O744" s="1"/>
      <c r="P744" s="1"/>
      <c r="Q744" s="1"/>
      <c r="R744" s="1"/>
      <c r="S744" s="1"/>
      <c r="T744" s="1"/>
      <c r="U744" s="1"/>
      <c r="V744" s="1"/>
      <c r="W744" s="1"/>
      <c r="X744" s="1"/>
      <c r="Y744" s="1"/>
      <c r="Z744" s="1"/>
    </row>
    <row r="745" spans="1:26">
      <c r="A745" s="1"/>
      <c r="B745" s="1"/>
      <c r="C745" s="1"/>
      <c r="D745" s="429"/>
      <c r="E745" s="33"/>
      <c r="F745" s="1"/>
      <c r="G745" s="1"/>
      <c r="H745" s="110"/>
      <c r="I745" s="110"/>
      <c r="J745" s="426"/>
      <c r="K745" s="426"/>
      <c r="L745" s="426"/>
      <c r="M745" s="1"/>
      <c r="N745" s="1"/>
      <c r="O745" s="1"/>
      <c r="P745" s="1"/>
      <c r="Q745" s="1"/>
      <c r="R745" s="1"/>
      <c r="S745" s="1"/>
      <c r="T745" s="1"/>
      <c r="U745" s="1"/>
      <c r="V745" s="1"/>
      <c r="W745" s="1"/>
      <c r="X745" s="1"/>
      <c r="Y745" s="1"/>
      <c r="Z745" s="1"/>
    </row>
    <row r="746" spans="1:26">
      <c r="A746" s="1"/>
      <c r="B746" s="1"/>
      <c r="C746" s="1"/>
      <c r="D746" s="429"/>
      <c r="E746" s="33"/>
      <c r="F746" s="1"/>
      <c r="G746" s="1"/>
      <c r="H746" s="110"/>
      <c r="I746" s="110"/>
      <c r="J746" s="426"/>
      <c r="K746" s="426"/>
      <c r="L746" s="426"/>
      <c r="M746" s="1"/>
      <c r="N746" s="1"/>
      <c r="O746" s="1"/>
      <c r="P746" s="1"/>
      <c r="Q746" s="1"/>
      <c r="R746" s="1"/>
      <c r="S746" s="1"/>
      <c r="T746" s="1"/>
      <c r="U746" s="1"/>
      <c r="V746" s="1"/>
      <c r="W746" s="1"/>
      <c r="X746" s="1"/>
      <c r="Y746" s="1"/>
      <c r="Z746" s="1"/>
    </row>
    <row r="747" spans="1:26">
      <c r="A747" s="1"/>
      <c r="B747" s="1"/>
      <c r="C747" s="1"/>
      <c r="D747" s="429"/>
      <c r="E747" s="33"/>
      <c r="F747" s="1"/>
      <c r="G747" s="1"/>
      <c r="H747" s="110"/>
      <c r="I747" s="110"/>
      <c r="J747" s="426"/>
      <c r="K747" s="426"/>
      <c r="L747" s="426"/>
      <c r="M747" s="1"/>
      <c r="N747" s="1"/>
      <c r="O747" s="1"/>
      <c r="P747" s="1"/>
      <c r="Q747" s="1"/>
      <c r="R747" s="1"/>
      <c r="S747" s="1"/>
      <c r="T747" s="1"/>
      <c r="U747" s="1"/>
      <c r="V747" s="1"/>
      <c r="W747" s="1"/>
      <c r="X747" s="1"/>
      <c r="Y747" s="1"/>
      <c r="Z747" s="1"/>
    </row>
    <row r="748" spans="1:26">
      <c r="A748" s="1"/>
      <c r="B748" s="1"/>
      <c r="C748" s="1"/>
      <c r="D748" s="429"/>
      <c r="E748" s="33"/>
      <c r="F748" s="1"/>
      <c r="G748" s="1"/>
      <c r="H748" s="110"/>
      <c r="I748" s="110"/>
      <c r="J748" s="426"/>
      <c r="K748" s="426"/>
      <c r="L748" s="426"/>
      <c r="M748" s="1"/>
      <c r="N748" s="1"/>
      <c r="O748" s="1"/>
      <c r="P748" s="1"/>
      <c r="Q748" s="1"/>
      <c r="R748" s="1"/>
      <c r="S748" s="1"/>
      <c r="T748" s="1"/>
      <c r="U748" s="1"/>
      <c r="V748" s="1"/>
      <c r="W748" s="1"/>
      <c r="X748" s="1"/>
      <c r="Y748" s="1"/>
      <c r="Z748" s="1"/>
    </row>
    <row r="749" spans="1:26">
      <c r="A749" s="1"/>
      <c r="B749" s="1"/>
      <c r="C749" s="1"/>
      <c r="D749" s="429"/>
      <c r="E749" s="33"/>
      <c r="F749" s="1"/>
      <c r="G749" s="1"/>
      <c r="H749" s="110"/>
      <c r="I749" s="110"/>
      <c r="J749" s="426"/>
      <c r="K749" s="426"/>
      <c r="L749" s="426"/>
      <c r="M749" s="1"/>
      <c r="N749" s="1"/>
      <c r="O749" s="1"/>
      <c r="P749" s="1"/>
      <c r="Q749" s="1"/>
      <c r="R749" s="1"/>
      <c r="S749" s="1"/>
      <c r="T749" s="1"/>
      <c r="U749" s="1"/>
      <c r="V749" s="1"/>
      <c r="W749" s="1"/>
      <c r="X749" s="1"/>
      <c r="Y749" s="1"/>
      <c r="Z749" s="1"/>
    </row>
    <row r="750" spans="1:26">
      <c r="A750" s="1"/>
      <c r="B750" s="1"/>
      <c r="C750" s="1"/>
      <c r="D750" s="429"/>
      <c r="E750" s="33"/>
      <c r="F750" s="1"/>
      <c r="G750" s="1"/>
      <c r="H750" s="110"/>
      <c r="I750" s="110"/>
      <c r="J750" s="426"/>
      <c r="K750" s="426"/>
      <c r="L750" s="426"/>
      <c r="M750" s="1"/>
      <c r="N750" s="1"/>
      <c r="O750" s="1"/>
      <c r="P750" s="1"/>
      <c r="Q750" s="1"/>
      <c r="R750" s="1"/>
      <c r="S750" s="1"/>
      <c r="T750" s="1"/>
      <c r="U750" s="1"/>
      <c r="V750" s="1"/>
      <c r="W750" s="1"/>
      <c r="X750" s="1"/>
      <c r="Y750" s="1"/>
      <c r="Z750" s="1"/>
    </row>
    <row r="751" spans="1:26">
      <c r="A751" s="1"/>
      <c r="B751" s="1"/>
      <c r="C751" s="1"/>
      <c r="D751" s="429"/>
      <c r="E751" s="33"/>
      <c r="F751" s="1"/>
      <c r="G751" s="1"/>
      <c r="H751" s="110"/>
      <c r="I751" s="110"/>
      <c r="J751" s="426"/>
      <c r="K751" s="426"/>
      <c r="L751" s="426"/>
      <c r="M751" s="1"/>
      <c r="N751" s="1"/>
      <c r="O751" s="1"/>
      <c r="P751" s="1"/>
      <c r="Q751" s="1"/>
      <c r="R751" s="1"/>
      <c r="S751" s="1"/>
      <c r="T751" s="1"/>
      <c r="U751" s="1"/>
      <c r="V751" s="1"/>
      <c r="W751" s="1"/>
      <c r="X751" s="1"/>
      <c r="Y751" s="1"/>
      <c r="Z751" s="1"/>
    </row>
    <row r="752" spans="1:26">
      <c r="A752" s="1"/>
      <c r="B752" s="1"/>
      <c r="C752" s="1"/>
      <c r="D752" s="429"/>
      <c r="E752" s="33"/>
      <c r="F752" s="1"/>
      <c r="G752" s="1"/>
      <c r="H752" s="110"/>
      <c r="I752" s="110"/>
      <c r="J752" s="426"/>
      <c r="K752" s="426"/>
      <c r="L752" s="426"/>
      <c r="M752" s="1"/>
      <c r="N752" s="1"/>
      <c r="O752" s="1"/>
      <c r="P752" s="1"/>
      <c r="Q752" s="1"/>
      <c r="R752" s="1"/>
      <c r="S752" s="1"/>
      <c r="T752" s="1"/>
      <c r="U752" s="1"/>
      <c r="V752" s="1"/>
      <c r="W752" s="1"/>
      <c r="X752" s="1"/>
      <c r="Y752" s="1"/>
      <c r="Z752" s="1"/>
    </row>
    <row r="753" spans="1:26">
      <c r="A753" s="1"/>
      <c r="B753" s="1"/>
      <c r="C753" s="1"/>
      <c r="D753" s="429"/>
      <c r="E753" s="33"/>
      <c r="F753" s="1"/>
      <c r="G753" s="1"/>
      <c r="H753" s="110"/>
      <c r="I753" s="110"/>
      <c r="J753" s="426"/>
      <c r="K753" s="426"/>
      <c r="L753" s="426"/>
      <c r="M753" s="1"/>
      <c r="N753" s="1"/>
      <c r="O753" s="1"/>
      <c r="P753" s="1"/>
      <c r="Q753" s="1"/>
      <c r="R753" s="1"/>
      <c r="S753" s="1"/>
      <c r="T753" s="1"/>
      <c r="U753" s="1"/>
      <c r="V753" s="1"/>
      <c r="W753" s="1"/>
      <c r="X753" s="1"/>
      <c r="Y753" s="1"/>
      <c r="Z753" s="1"/>
    </row>
    <row r="754" spans="1:26">
      <c r="A754" s="1"/>
      <c r="B754" s="1"/>
      <c r="C754" s="1"/>
      <c r="D754" s="429"/>
      <c r="E754" s="33"/>
      <c r="F754" s="1"/>
      <c r="G754" s="1"/>
      <c r="H754" s="110"/>
      <c r="I754" s="110"/>
      <c r="J754" s="426"/>
      <c r="K754" s="426"/>
      <c r="L754" s="426"/>
      <c r="M754" s="1"/>
      <c r="N754" s="1"/>
      <c r="O754" s="1"/>
      <c r="P754" s="1"/>
      <c r="Q754" s="1"/>
      <c r="R754" s="1"/>
      <c r="S754" s="1"/>
      <c r="T754" s="1"/>
      <c r="U754" s="1"/>
      <c r="V754" s="1"/>
      <c r="W754" s="1"/>
      <c r="X754" s="1"/>
      <c r="Y754" s="1"/>
      <c r="Z754" s="1"/>
    </row>
    <row r="755" spans="1:26">
      <c r="A755" s="1"/>
      <c r="B755" s="1"/>
      <c r="C755" s="1"/>
      <c r="D755" s="429"/>
      <c r="E755" s="33"/>
      <c r="F755" s="1"/>
      <c r="G755" s="1"/>
      <c r="H755" s="110"/>
      <c r="I755" s="110"/>
      <c r="J755" s="426"/>
      <c r="K755" s="426"/>
      <c r="L755" s="426"/>
      <c r="M755" s="1"/>
      <c r="N755" s="1"/>
      <c r="O755" s="1"/>
      <c r="P755" s="1"/>
      <c r="Q755" s="1"/>
      <c r="R755" s="1"/>
      <c r="S755" s="1"/>
      <c r="T755" s="1"/>
      <c r="U755" s="1"/>
      <c r="V755" s="1"/>
      <c r="W755" s="1"/>
      <c r="X755" s="1"/>
      <c r="Y755" s="1"/>
      <c r="Z755" s="1"/>
    </row>
    <row r="756" spans="1:26">
      <c r="A756" s="1"/>
      <c r="B756" s="1"/>
      <c r="C756" s="1"/>
      <c r="D756" s="429"/>
      <c r="E756" s="33"/>
      <c r="F756" s="1"/>
      <c r="G756" s="1"/>
      <c r="H756" s="110"/>
      <c r="I756" s="110"/>
      <c r="J756" s="426"/>
      <c r="K756" s="426"/>
      <c r="L756" s="426"/>
      <c r="M756" s="1"/>
      <c r="N756" s="1"/>
      <c r="O756" s="1"/>
      <c r="P756" s="1"/>
      <c r="Q756" s="1"/>
      <c r="R756" s="1"/>
      <c r="S756" s="1"/>
      <c r="T756" s="1"/>
      <c r="U756" s="1"/>
      <c r="V756" s="1"/>
      <c r="W756" s="1"/>
      <c r="X756" s="1"/>
      <c r="Y756" s="1"/>
      <c r="Z756" s="1"/>
    </row>
    <row r="757" spans="1:26">
      <c r="A757" s="1"/>
      <c r="B757" s="1"/>
      <c r="C757" s="1"/>
      <c r="D757" s="429"/>
      <c r="E757" s="33"/>
      <c r="F757" s="1"/>
      <c r="G757" s="1"/>
      <c r="H757" s="110"/>
      <c r="I757" s="110"/>
      <c r="J757" s="426"/>
      <c r="K757" s="426"/>
      <c r="L757" s="426"/>
      <c r="M757" s="1"/>
      <c r="N757" s="1"/>
      <c r="O757" s="1"/>
      <c r="P757" s="1"/>
      <c r="Q757" s="1"/>
      <c r="R757" s="1"/>
      <c r="S757" s="1"/>
      <c r="T757" s="1"/>
      <c r="U757" s="1"/>
      <c r="V757" s="1"/>
      <c r="W757" s="1"/>
      <c r="X757" s="1"/>
      <c r="Y757" s="1"/>
      <c r="Z757" s="1"/>
    </row>
    <row r="758" spans="1:26">
      <c r="A758" s="1"/>
      <c r="B758" s="1"/>
      <c r="C758" s="1"/>
      <c r="D758" s="429"/>
      <c r="E758" s="33"/>
      <c r="F758" s="1"/>
      <c r="G758" s="1"/>
      <c r="H758" s="110"/>
      <c r="I758" s="110"/>
      <c r="J758" s="426"/>
      <c r="K758" s="426"/>
      <c r="L758" s="426"/>
      <c r="M758" s="1"/>
      <c r="N758" s="1"/>
      <c r="O758" s="1"/>
      <c r="P758" s="1"/>
      <c r="Q758" s="1"/>
      <c r="R758" s="1"/>
      <c r="S758" s="1"/>
      <c r="T758" s="1"/>
      <c r="U758" s="1"/>
      <c r="V758" s="1"/>
      <c r="W758" s="1"/>
      <c r="X758" s="1"/>
      <c r="Y758" s="1"/>
      <c r="Z758" s="1"/>
    </row>
    <row r="759" spans="1:26">
      <c r="A759" s="1"/>
      <c r="B759" s="1"/>
      <c r="C759" s="1"/>
      <c r="D759" s="429"/>
      <c r="E759" s="33"/>
      <c r="F759" s="1"/>
      <c r="G759" s="1"/>
      <c r="H759" s="110"/>
      <c r="I759" s="110"/>
      <c r="J759" s="426"/>
      <c r="K759" s="426"/>
      <c r="L759" s="426"/>
      <c r="M759" s="1"/>
      <c r="N759" s="1"/>
      <c r="O759" s="1"/>
      <c r="P759" s="1"/>
      <c r="Q759" s="1"/>
      <c r="R759" s="1"/>
      <c r="S759" s="1"/>
      <c r="T759" s="1"/>
      <c r="U759" s="1"/>
      <c r="V759" s="1"/>
      <c r="W759" s="1"/>
      <c r="X759" s="1"/>
      <c r="Y759" s="1"/>
      <c r="Z759" s="1"/>
    </row>
    <row r="760" spans="1:26">
      <c r="A760" s="1"/>
      <c r="B760" s="1"/>
      <c r="C760" s="1"/>
      <c r="D760" s="429"/>
      <c r="E760" s="33"/>
      <c r="F760" s="1"/>
      <c r="G760" s="1"/>
      <c r="H760" s="110"/>
      <c r="I760" s="110"/>
      <c r="J760" s="426"/>
      <c r="K760" s="426"/>
      <c r="L760" s="426"/>
      <c r="M760" s="1"/>
      <c r="N760" s="1"/>
      <c r="O760" s="1"/>
      <c r="P760" s="1"/>
      <c r="Q760" s="1"/>
      <c r="R760" s="1"/>
      <c r="S760" s="1"/>
      <c r="T760" s="1"/>
      <c r="U760" s="1"/>
      <c r="V760" s="1"/>
      <c r="W760" s="1"/>
      <c r="X760" s="1"/>
      <c r="Y760" s="1"/>
      <c r="Z760" s="1"/>
    </row>
    <row r="761" spans="1:26">
      <c r="A761" s="1"/>
      <c r="B761" s="1"/>
      <c r="C761" s="1"/>
      <c r="D761" s="429"/>
      <c r="E761" s="33"/>
      <c r="F761" s="1"/>
      <c r="G761" s="1"/>
      <c r="H761" s="110"/>
      <c r="I761" s="110"/>
      <c r="J761" s="426"/>
      <c r="K761" s="426"/>
      <c r="L761" s="426"/>
      <c r="M761" s="1"/>
      <c r="N761" s="1"/>
      <c r="O761" s="1"/>
      <c r="P761" s="1"/>
      <c r="Q761" s="1"/>
      <c r="R761" s="1"/>
      <c r="S761" s="1"/>
      <c r="T761" s="1"/>
      <c r="U761" s="1"/>
      <c r="V761" s="1"/>
      <c r="W761" s="1"/>
      <c r="X761" s="1"/>
      <c r="Y761" s="1"/>
      <c r="Z761" s="1"/>
    </row>
    <row r="762" spans="1:26">
      <c r="A762" s="1"/>
      <c r="B762" s="1"/>
      <c r="C762" s="1"/>
      <c r="D762" s="429"/>
      <c r="E762" s="33"/>
      <c r="F762" s="1"/>
      <c r="G762" s="1"/>
      <c r="H762" s="110"/>
      <c r="I762" s="110"/>
      <c r="J762" s="426"/>
      <c r="K762" s="426"/>
      <c r="L762" s="426"/>
      <c r="M762" s="1"/>
      <c r="N762" s="1"/>
      <c r="O762" s="1"/>
      <c r="P762" s="1"/>
      <c r="Q762" s="1"/>
      <c r="R762" s="1"/>
      <c r="S762" s="1"/>
      <c r="T762" s="1"/>
      <c r="U762" s="1"/>
      <c r="V762" s="1"/>
      <c r="W762" s="1"/>
      <c r="X762" s="1"/>
      <c r="Y762" s="1"/>
      <c r="Z762" s="1"/>
    </row>
    <row r="763" spans="1:26">
      <c r="A763" s="1"/>
      <c r="B763" s="1"/>
      <c r="C763" s="1"/>
      <c r="D763" s="429"/>
      <c r="E763" s="33"/>
      <c r="F763" s="1"/>
      <c r="G763" s="1"/>
      <c r="H763" s="110"/>
      <c r="I763" s="110"/>
      <c r="J763" s="426"/>
      <c r="K763" s="426"/>
      <c r="L763" s="426"/>
      <c r="M763" s="1"/>
      <c r="N763" s="1"/>
      <c r="O763" s="1"/>
      <c r="P763" s="1"/>
      <c r="Q763" s="1"/>
      <c r="R763" s="1"/>
      <c r="S763" s="1"/>
      <c r="T763" s="1"/>
      <c r="U763" s="1"/>
      <c r="V763" s="1"/>
      <c r="W763" s="1"/>
      <c r="X763" s="1"/>
      <c r="Y763" s="1"/>
      <c r="Z763" s="1"/>
    </row>
    <row r="764" spans="1:26">
      <c r="A764" s="1"/>
      <c r="B764" s="1"/>
      <c r="C764" s="1"/>
      <c r="D764" s="429"/>
      <c r="E764" s="33"/>
      <c r="F764" s="1"/>
      <c r="G764" s="1"/>
      <c r="H764" s="110"/>
      <c r="I764" s="110"/>
      <c r="J764" s="426"/>
      <c r="K764" s="426"/>
      <c r="L764" s="426"/>
      <c r="M764" s="1"/>
      <c r="N764" s="1"/>
      <c r="O764" s="1"/>
      <c r="P764" s="1"/>
      <c r="Q764" s="1"/>
      <c r="R764" s="1"/>
      <c r="S764" s="1"/>
      <c r="T764" s="1"/>
      <c r="U764" s="1"/>
      <c r="V764" s="1"/>
      <c r="W764" s="1"/>
      <c r="X764" s="1"/>
      <c r="Y764" s="1"/>
      <c r="Z764" s="1"/>
    </row>
    <row r="765" spans="1:26">
      <c r="A765" s="1"/>
      <c r="B765" s="1"/>
      <c r="C765" s="1"/>
      <c r="D765" s="429"/>
      <c r="E765" s="33"/>
      <c r="F765" s="1"/>
      <c r="G765" s="1"/>
      <c r="H765" s="110"/>
      <c r="I765" s="110"/>
      <c r="J765" s="426"/>
      <c r="K765" s="426"/>
      <c r="L765" s="426"/>
      <c r="M765" s="1"/>
      <c r="N765" s="1"/>
      <c r="O765" s="1"/>
      <c r="P765" s="1"/>
      <c r="Q765" s="1"/>
      <c r="R765" s="1"/>
      <c r="S765" s="1"/>
      <c r="T765" s="1"/>
      <c r="U765" s="1"/>
      <c r="V765" s="1"/>
      <c r="W765" s="1"/>
      <c r="X765" s="1"/>
      <c r="Y765" s="1"/>
      <c r="Z765" s="1"/>
    </row>
    <row r="766" spans="1:26">
      <c r="A766" s="1"/>
      <c r="B766" s="1"/>
      <c r="C766" s="1"/>
      <c r="D766" s="429"/>
      <c r="E766" s="33"/>
      <c r="F766" s="1"/>
      <c r="G766" s="1"/>
      <c r="H766" s="110"/>
      <c r="I766" s="110"/>
      <c r="J766" s="426"/>
      <c r="K766" s="426"/>
      <c r="L766" s="426"/>
      <c r="M766" s="1"/>
      <c r="N766" s="1"/>
      <c r="O766" s="1"/>
      <c r="P766" s="1"/>
      <c r="Q766" s="1"/>
      <c r="R766" s="1"/>
      <c r="S766" s="1"/>
      <c r="T766" s="1"/>
      <c r="U766" s="1"/>
      <c r="V766" s="1"/>
      <c r="W766" s="1"/>
      <c r="X766" s="1"/>
      <c r="Y766" s="1"/>
      <c r="Z766" s="1"/>
    </row>
    <row r="767" spans="1:26">
      <c r="A767" s="1"/>
      <c r="B767" s="1"/>
      <c r="C767" s="1"/>
      <c r="D767" s="429"/>
      <c r="E767" s="33"/>
      <c r="F767" s="1"/>
      <c r="G767" s="1"/>
      <c r="H767" s="110"/>
      <c r="I767" s="110"/>
      <c r="J767" s="426"/>
      <c r="K767" s="426"/>
      <c r="L767" s="426"/>
      <c r="M767" s="1"/>
      <c r="N767" s="1"/>
      <c r="O767" s="1"/>
      <c r="P767" s="1"/>
      <c r="Q767" s="1"/>
      <c r="R767" s="1"/>
      <c r="S767" s="1"/>
      <c r="T767" s="1"/>
      <c r="U767" s="1"/>
      <c r="V767" s="1"/>
      <c r="W767" s="1"/>
      <c r="X767" s="1"/>
      <c r="Y767" s="1"/>
      <c r="Z767" s="1"/>
    </row>
    <row r="768" spans="1:26">
      <c r="A768" s="1"/>
      <c r="B768" s="1"/>
      <c r="C768" s="1"/>
      <c r="D768" s="429"/>
      <c r="E768" s="33"/>
      <c r="F768" s="1"/>
      <c r="G768" s="1"/>
      <c r="H768" s="110"/>
      <c r="I768" s="110"/>
      <c r="J768" s="426"/>
      <c r="K768" s="426"/>
      <c r="L768" s="426"/>
      <c r="M768" s="1"/>
      <c r="N768" s="1"/>
      <c r="O768" s="1"/>
      <c r="P768" s="1"/>
      <c r="Q768" s="1"/>
      <c r="R768" s="1"/>
      <c r="S768" s="1"/>
      <c r="T768" s="1"/>
      <c r="U768" s="1"/>
      <c r="V768" s="1"/>
      <c r="W768" s="1"/>
      <c r="X768" s="1"/>
      <c r="Y768" s="1"/>
      <c r="Z768" s="1"/>
    </row>
    <row r="769" spans="1:26">
      <c r="A769" s="1"/>
      <c r="B769" s="1"/>
      <c r="C769" s="1"/>
      <c r="D769" s="429"/>
      <c r="E769" s="33"/>
      <c r="F769" s="1"/>
      <c r="G769" s="1"/>
      <c r="H769" s="110"/>
      <c r="I769" s="110"/>
      <c r="J769" s="426"/>
      <c r="K769" s="426"/>
      <c r="L769" s="426"/>
      <c r="M769" s="1"/>
      <c r="N769" s="1"/>
      <c r="O769" s="1"/>
      <c r="P769" s="1"/>
      <c r="Q769" s="1"/>
      <c r="R769" s="1"/>
      <c r="S769" s="1"/>
      <c r="T769" s="1"/>
      <c r="U769" s="1"/>
      <c r="V769" s="1"/>
      <c r="W769" s="1"/>
      <c r="X769" s="1"/>
      <c r="Y769" s="1"/>
      <c r="Z769" s="1"/>
    </row>
    <row r="770" spans="1:26">
      <c r="A770" s="1"/>
      <c r="B770" s="1"/>
      <c r="C770" s="1"/>
      <c r="D770" s="429"/>
      <c r="E770" s="33"/>
      <c r="F770" s="1"/>
      <c r="G770" s="1"/>
      <c r="H770" s="110"/>
      <c r="I770" s="110"/>
      <c r="J770" s="426"/>
      <c r="K770" s="426"/>
      <c r="L770" s="426"/>
      <c r="M770" s="1"/>
      <c r="N770" s="1"/>
      <c r="O770" s="1"/>
      <c r="P770" s="1"/>
      <c r="Q770" s="1"/>
      <c r="R770" s="1"/>
      <c r="S770" s="1"/>
      <c r="T770" s="1"/>
      <c r="U770" s="1"/>
      <c r="V770" s="1"/>
      <c r="W770" s="1"/>
      <c r="X770" s="1"/>
      <c r="Y770" s="1"/>
      <c r="Z770" s="1"/>
    </row>
    <row r="771" spans="1:26">
      <c r="A771" s="1"/>
      <c r="B771" s="1"/>
      <c r="C771" s="1"/>
      <c r="D771" s="429"/>
      <c r="E771" s="33"/>
      <c r="F771" s="1"/>
      <c r="G771" s="1"/>
      <c r="H771" s="110"/>
      <c r="I771" s="110"/>
      <c r="J771" s="426"/>
      <c r="K771" s="426"/>
      <c r="L771" s="426"/>
      <c r="M771" s="1"/>
      <c r="N771" s="1"/>
      <c r="O771" s="1"/>
      <c r="P771" s="1"/>
      <c r="Q771" s="1"/>
      <c r="R771" s="1"/>
      <c r="S771" s="1"/>
      <c r="T771" s="1"/>
      <c r="U771" s="1"/>
      <c r="V771" s="1"/>
      <c r="W771" s="1"/>
      <c r="X771" s="1"/>
      <c r="Y771" s="1"/>
      <c r="Z771" s="1"/>
    </row>
    <row r="772" spans="1:26">
      <c r="A772" s="1"/>
      <c r="B772" s="1"/>
      <c r="C772" s="1"/>
      <c r="D772" s="429"/>
      <c r="E772" s="33"/>
      <c r="F772" s="1"/>
      <c r="G772" s="1"/>
      <c r="H772" s="110"/>
      <c r="I772" s="110"/>
      <c r="J772" s="426"/>
      <c r="K772" s="426"/>
      <c r="L772" s="426"/>
      <c r="M772" s="1"/>
      <c r="N772" s="1"/>
      <c r="O772" s="1"/>
      <c r="P772" s="1"/>
      <c r="Q772" s="1"/>
      <c r="R772" s="1"/>
      <c r="S772" s="1"/>
      <c r="T772" s="1"/>
      <c r="U772" s="1"/>
      <c r="V772" s="1"/>
      <c r="W772" s="1"/>
      <c r="X772" s="1"/>
      <c r="Y772" s="1"/>
      <c r="Z772" s="1"/>
    </row>
    <row r="773" spans="1:26">
      <c r="A773" s="1"/>
      <c r="B773" s="1"/>
      <c r="C773" s="1"/>
      <c r="D773" s="429"/>
      <c r="E773" s="33"/>
      <c r="F773" s="1"/>
      <c r="G773" s="1"/>
      <c r="H773" s="110"/>
      <c r="I773" s="110"/>
      <c r="J773" s="426"/>
      <c r="K773" s="426"/>
      <c r="L773" s="426"/>
      <c r="M773" s="1"/>
      <c r="N773" s="1"/>
      <c r="O773" s="1"/>
      <c r="P773" s="1"/>
      <c r="Q773" s="1"/>
      <c r="R773" s="1"/>
      <c r="S773" s="1"/>
      <c r="T773" s="1"/>
      <c r="U773" s="1"/>
      <c r="V773" s="1"/>
      <c r="W773" s="1"/>
      <c r="X773" s="1"/>
      <c r="Y773" s="1"/>
      <c r="Z773" s="1"/>
    </row>
    <row r="774" spans="1:26">
      <c r="A774" s="1"/>
      <c r="B774" s="1"/>
      <c r="C774" s="1"/>
      <c r="D774" s="429"/>
      <c r="E774" s="33"/>
      <c r="F774" s="1"/>
      <c r="G774" s="1"/>
      <c r="H774" s="110"/>
      <c r="I774" s="110"/>
      <c r="J774" s="426"/>
      <c r="K774" s="426"/>
      <c r="L774" s="426"/>
      <c r="M774" s="1"/>
      <c r="N774" s="1"/>
      <c r="O774" s="1"/>
      <c r="P774" s="1"/>
      <c r="Q774" s="1"/>
      <c r="R774" s="1"/>
      <c r="S774" s="1"/>
      <c r="T774" s="1"/>
      <c r="U774" s="1"/>
      <c r="V774" s="1"/>
      <c r="W774" s="1"/>
      <c r="X774" s="1"/>
      <c r="Y774" s="1"/>
      <c r="Z774" s="1"/>
    </row>
    <row r="775" spans="1:26">
      <c r="A775" s="1"/>
      <c r="B775" s="1"/>
      <c r="C775" s="1"/>
      <c r="D775" s="429"/>
      <c r="E775" s="33"/>
      <c r="F775" s="1"/>
      <c r="G775" s="1"/>
      <c r="H775" s="110"/>
      <c r="I775" s="110"/>
      <c r="J775" s="426"/>
      <c r="K775" s="426"/>
      <c r="L775" s="426"/>
      <c r="M775" s="1"/>
      <c r="N775" s="1"/>
      <c r="O775" s="1"/>
      <c r="P775" s="1"/>
      <c r="Q775" s="1"/>
      <c r="R775" s="1"/>
      <c r="S775" s="1"/>
      <c r="T775" s="1"/>
      <c r="U775" s="1"/>
      <c r="V775" s="1"/>
      <c r="W775" s="1"/>
      <c r="X775" s="1"/>
      <c r="Y775" s="1"/>
      <c r="Z775" s="1"/>
    </row>
    <row r="776" spans="1:26">
      <c r="A776" s="1"/>
      <c r="B776" s="1"/>
      <c r="C776" s="1"/>
      <c r="D776" s="429"/>
      <c r="E776" s="33"/>
      <c r="F776" s="1"/>
      <c r="G776" s="1"/>
      <c r="H776" s="110"/>
      <c r="I776" s="110"/>
      <c r="J776" s="426"/>
      <c r="K776" s="426"/>
      <c r="L776" s="426"/>
      <c r="M776" s="1"/>
      <c r="N776" s="1"/>
      <c r="O776" s="1"/>
      <c r="P776" s="1"/>
      <c r="Q776" s="1"/>
      <c r="R776" s="1"/>
      <c r="S776" s="1"/>
      <c r="T776" s="1"/>
      <c r="U776" s="1"/>
      <c r="V776" s="1"/>
      <c r="W776" s="1"/>
      <c r="X776" s="1"/>
      <c r="Y776" s="1"/>
      <c r="Z776" s="1"/>
    </row>
    <row r="777" spans="1:26">
      <c r="A777" s="1"/>
      <c r="B777" s="1"/>
      <c r="C777" s="1"/>
      <c r="D777" s="429"/>
      <c r="E777" s="33"/>
      <c r="F777" s="1"/>
      <c r="G777" s="1"/>
      <c r="H777" s="110"/>
      <c r="I777" s="110"/>
      <c r="J777" s="426"/>
      <c r="K777" s="426"/>
      <c r="L777" s="426"/>
      <c r="M777" s="1"/>
      <c r="N777" s="1"/>
      <c r="O777" s="1"/>
      <c r="P777" s="1"/>
      <c r="Q777" s="1"/>
      <c r="R777" s="1"/>
      <c r="S777" s="1"/>
      <c r="T777" s="1"/>
      <c r="U777" s="1"/>
      <c r="V777" s="1"/>
      <c r="W777" s="1"/>
      <c r="X777" s="1"/>
      <c r="Y777" s="1"/>
      <c r="Z777" s="1"/>
    </row>
    <row r="778" spans="1:26">
      <c r="A778" s="1"/>
      <c r="B778" s="1"/>
      <c r="C778" s="1"/>
      <c r="D778" s="429"/>
      <c r="E778" s="33"/>
      <c r="F778" s="1"/>
      <c r="G778" s="1"/>
      <c r="H778" s="110"/>
      <c r="I778" s="110"/>
      <c r="J778" s="426"/>
      <c r="K778" s="426"/>
      <c r="L778" s="426"/>
      <c r="M778" s="1"/>
      <c r="N778" s="1"/>
      <c r="O778" s="1"/>
      <c r="P778" s="1"/>
      <c r="Q778" s="1"/>
      <c r="R778" s="1"/>
      <c r="S778" s="1"/>
      <c r="T778" s="1"/>
      <c r="U778" s="1"/>
      <c r="V778" s="1"/>
      <c r="W778" s="1"/>
      <c r="X778" s="1"/>
      <c r="Y778" s="1"/>
      <c r="Z778" s="1"/>
    </row>
    <row r="779" spans="1:26">
      <c r="A779" s="1"/>
      <c r="B779" s="1"/>
      <c r="C779" s="1"/>
      <c r="D779" s="429"/>
      <c r="E779" s="33"/>
      <c r="F779" s="1"/>
      <c r="G779" s="1"/>
      <c r="H779" s="110"/>
      <c r="I779" s="110"/>
      <c r="J779" s="426"/>
      <c r="K779" s="426"/>
      <c r="L779" s="426"/>
      <c r="M779" s="1"/>
      <c r="N779" s="1"/>
      <c r="O779" s="1"/>
      <c r="P779" s="1"/>
      <c r="Q779" s="1"/>
      <c r="R779" s="1"/>
      <c r="S779" s="1"/>
      <c r="T779" s="1"/>
      <c r="U779" s="1"/>
      <c r="V779" s="1"/>
      <c r="W779" s="1"/>
      <c r="X779" s="1"/>
      <c r="Y779" s="1"/>
      <c r="Z779" s="1"/>
    </row>
    <row r="780" spans="1:26">
      <c r="A780" s="1"/>
      <c r="B780" s="1"/>
      <c r="C780" s="1"/>
      <c r="D780" s="429"/>
      <c r="E780" s="33"/>
      <c r="F780" s="1"/>
      <c r="G780" s="1"/>
      <c r="H780" s="110"/>
      <c r="I780" s="110"/>
      <c r="J780" s="426"/>
      <c r="K780" s="426"/>
      <c r="L780" s="426"/>
      <c r="M780" s="1"/>
      <c r="N780" s="1"/>
      <c r="O780" s="1"/>
      <c r="P780" s="1"/>
      <c r="Q780" s="1"/>
      <c r="R780" s="1"/>
      <c r="S780" s="1"/>
      <c r="T780" s="1"/>
      <c r="U780" s="1"/>
      <c r="V780" s="1"/>
      <c r="W780" s="1"/>
      <c r="X780" s="1"/>
      <c r="Y780" s="1"/>
      <c r="Z780" s="1"/>
    </row>
    <row r="781" spans="1:26">
      <c r="A781" s="1"/>
      <c r="B781" s="1"/>
      <c r="C781" s="1"/>
      <c r="D781" s="429"/>
      <c r="E781" s="33"/>
      <c r="F781" s="1"/>
      <c r="G781" s="1"/>
      <c r="H781" s="110"/>
      <c r="I781" s="110"/>
      <c r="J781" s="426"/>
      <c r="K781" s="426"/>
      <c r="L781" s="426"/>
      <c r="M781" s="1"/>
      <c r="N781" s="1"/>
      <c r="O781" s="1"/>
      <c r="P781" s="1"/>
      <c r="Q781" s="1"/>
      <c r="R781" s="1"/>
      <c r="S781" s="1"/>
      <c r="T781" s="1"/>
      <c r="U781" s="1"/>
      <c r="V781" s="1"/>
      <c r="W781" s="1"/>
      <c r="X781" s="1"/>
      <c r="Y781" s="1"/>
      <c r="Z781" s="1"/>
    </row>
    <row r="782" spans="1:26">
      <c r="A782" s="1"/>
      <c r="B782" s="1"/>
      <c r="C782" s="1"/>
      <c r="D782" s="429"/>
      <c r="E782" s="33"/>
      <c r="F782" s="1"/>
      <c r="G782" s="1"/>
      <c r="H782" s="110"/>
      <c r="I782" s="110"/>
      <c r="J782" s="426"/>
      <c r="K782" s="426"/>
      <c r="L782" s="426"/>
      <c r="M782" s="1"/>
      <c r="N782" s="1"/>
      <c r="O782" s="1"/>
      <c r="P782" s="1"/>
      <c r="Q782" s="1"/>
      <c r="R782" s="1"/>
      <c r="S782" s="1"/>
      <c r="T782" s="1"/>
      <c r="U782" s="1"/>
      <c r="V782" s="1"/>
      <c r="W782" s="1"/>
      <c r="X782" s="1"/>
      <c r="Y782" s="1"/>
      <c r="Z782" s="1"/>
    </row>
    <row r="783" spans="1:26">
      <c r="A783" s="1"/>
      <c r="B783" s="1"/>
      <c r="C783" s="1"/>
      <c r="D783" s="429"/>
      <c r="E783" s="33"/>
      <c r="F783" s="1"/>
      <c r="G783" s="1"/>
      <c r="H783" s="110"/>
      <c r="I783" s="110"/>
      <c r="J783" s="426"/>
      <c r="K783" s="426"/>
      <c r="L783" s="426"/>
      <c r="M783" s="1"/>
      <c r="N783" s="1"/>
      <c r="O783" s="1"/>
      <c r="P783" s="1"/>
      <c r="Q783" s="1"/>
      <c r="R783" s="1"/>
      <c r="S783" s="1"/>
      <c r="T783" s="1"/>
      <c r="U783" s="1"/>
      <c r="V783" s="1"/>
      <c r="W783" s="1"/>
      <c r="X783" s="1"/>
      <c r="Y783" s="1"/>
      <c r="Z783" s="1"/>
    </row>
    <row r="784" spans="1:26">
      <c r="A784" s="1"/>
      <c r="B784" s="1"/>
      <c r="C784" s="1"/>
      <c r="D784" s="429"/>
      <c r="E784" s="33"/>
      <c r="F784" s="1"/>
      <c r="G784" s="1"/>
      <c r="H784" s="110"/>
      <c r="I784" s="110"/>
      <c r="J784" s="426"/>
      <c r="K784" s="426"/>
      <c r="L784" s="426"/>
      <c r="M784" s="1"/>
      <c r="N784" s="1"/>
      <c r="O784" s="1"/>
      <c r="P784" s="1"/>
      <c r="Q784" s="1"/>
      <c r="R784" s="1"/>
      <c r="S784" s="1"/>
      <c r="T784" s="1"/>
      <c r="U784" s="1"/>
      <c r="V784" s="1"/>
      <c r="W784" s="1"/>
      <c r="X784" s="1"/>
      <c r="Y784" s="1"/>
      <c r="Z784" s="1"/>
    </row>
    <row r="785" spans="1:26">
      <c r="A785" s="1"/>
      <c r="B785" s="1"/>
      <c r="C785" s="1"/>
      <c r="D785" s="429"/>
      <c r="E785" s="33"/>
      <c r="F785" s="1"/>
      <c r="G785" s="1"/>
      <c r="H785" s="110"/>
      <c r="I785" s="110"/>
      <c r="J785" s="426"/>
      <c r="K785" s="426"/>
      <c r="L785" s="426"/>
      <c r="M785" s="1"/>
      <c r="N785" s="1"/>
      <c r="O785" s="1"/>
      <c r="P785" s="1"/>
      <c r="Q785" s="1"/>
      <c r="R785" s="1"/>
      <c r="S785" s="1"/>
      <c r="T785" s="1"/>
      <c r="U785" s="1"/>
      <c r="V785" s="1"/>
      <c r="W785" s="1"/>
      <c r="X785" s="1"/>
      <c r="Y785" s="1"/>
      <c r="Z785" s="1"/>
    </row>
    <row r="786" spans="1:26">
      <c r="A786" s="1"/>
      <c r="B786" s="1"/>
      <c r="C786" s="1"/>
      <c r="D786" s="429"/>
      <c r="E786" s="33"/>
      <c r="F786" s="1"/>
      <c r="G786" s="1"/>
      <c r="H786" s="110"/>
      <c r="I786" s="110"/>
      <c r="J786" s="426"/>
      <c r="K786" s="426"/>
      <c r="L786" s="426"/>
      <c r="M786" s="1"/>
      <c r="N786" s="1"/>
      <c r="O786" s="1"/>
      <c r="P786" s="1"/>
      <c r="Q786" s="1"/>
      <c r="R786" s="1"/>
      <c r="S786" s="1"/>
      <c r="T786" s="1"/>
      <c r="U786" s="1"/>
      <c r="V786" s="1"/>
      <c r="W786" s="1"/>
      <c r="X786" s="1"/>
      <c r="Y786" s="1"/>
      <c r="Z786" s="1"/>
    </row>
    <row r="787" spans="1:26">
      <c r="A787" s="1"/>
      <c r="B787" s="1"/>
      <c r="C787" s="1"/>
      <c r="D787" s="429"/>
      <c r="E787" s="33"/>
      <c r="F787" s="1"/>
      <c r="G787" s="1"/>
      <c r="H787" s="110"/>
      <c r="I787" s="110"/>
      <c r="J787" s="426"/>
      <c r="K787" s="426"/>
      <c r="L787" s="426"/>
      <c r="M787" s="1"/>
      <c r="N787" s="1"/>
      <c r="O787" s="1"/>
      <c r="P787" s="1"/>
      <c r="Q787" s="1"/>
      <c r="R787" s="1"/>
      <c r="S787" s="1"/>
      <c r="T787" s="1"/>
      <c r="U787" s="1"/>
      <c r="V787" s="1"/>
      <c r="W787" s="1"/>
      <c r="X787" s="1"/>
      <c r="Y787" s="1"/>
      <c r="Z787" s="1"/>
    </row>
    <row r="788" spans="1:26">
      <c r="A788" s="1"/>
      <c r="B788" s="1"/>
      <c r="C788" s="1"/>
      <c r="D788" s="429"/>
      <c r="E788" s="33"/>
      <c r="F788" s="1"/>
      <c r="G788" s="1"/>
      <c r="H788" s="110"/>
      <c r="I788" s="110"/>
      <c r="J788" s="426"/>
      <c r="K788" s="426"/>
      <c r="L788" s="426"/>
      <c r="M788" s="1"/>
      <c r="N788" s="1"/>
      <c r="O788" s="1"/>
      <c r="P788" s="1"/>
      <c r="Q788" s="1"/>
      <c r="R788" s="1"/>
      <c r="S788" s="1"/>
      <c r="T788" s="1"/>
      <c r="U788" s="1"/>
      <c r="V788" s="1"/>
      <c r="W788" s="1"/>
      <c r="X788" s="1"/>
      <c r="Y788" s="1"/>
      <c r="Z788" s="1"/>
    </row>
    <row r="789" spans="1:26">
      <c r="A789" s="1"/>
      <c r="B789" s="1"/>
      <c r="C789" s="1"/>
      <c r="D789" s="429"/>
      <c r="E789" s="33"/>
      <c r="F789" s="1"/>
      <c r="G789" s="1"/>
      <c r="H789" s="110"/>
      <c r="I789" s="110"/>
      <c r="J789" s="426"/>
      <c r="K789" s="426"/>
      <c r="L789" s="426"/>
      <c r="M789" s="1"/>
      <c r="N789" s="1"/>
      <c r="O789" s="1"/>
      <c r="P789" s="1"/>
      <c r="Q789" s="1"/>
      <c r="R789" s="1"/>
      <c r="S789" s="1"/>
      <c r="T789" s="1"/>
      <c r="U789" s="1"/>
      <c r="V789" s="1"/>
      <c r="W789" s="1"/>
      <c r="X789" s="1"/>
      <c r="Y789" s="1"/>
      <c r="Z789" s="1"/>
    </row>
    <row r="790" spans="1:26">
      <c r="A790" s="1"/>
      <c r="B790" s="1"/>
      <c r="C790" s="1"/>
      <c r="D790" s="429"/>
      <c r="E790" s="33"/>
      <c r="F790" s="1"/>
      <c r="G790" s="1"/>
      <c r="H790" s="110"/>
      <c r="I790" s="110"/>
      <c r="J790" s="426"/>
      <c r="K790" s="426"/>
      <c r="L790" s="426"/>
      <c r="M790" s="1"/>
      <c r="N790" s="1"/>
      <c r="O790" s="1"/>
      <c r="P790" s="1"/>
      <c r="Q790" s="1"/>
      <c r="R790" s="1"/>
      <c r="S790" s="1"/>
      <c r="T790" s="1"/>
      <c r="U790" s="1"/>
      <c r="V790" s="1"/>
      <c r="W790" s="1"/>
      <c r="X790" s="1"/>
      <c r="Y790" s="1"/>
      <c r="Z790" s="1"/>
    </row>
    <row r="791" spans="1:26">
      <c r="A791" s="1"/>
      <c r="B791" s="1"/>
      <c r="C791" s="1"/>
      <c r="D791" s="429"/>
      <c r="E791" s="33"/>
      <c r="F791" s="1"/>
      <c r="G791" s="1"/>
      <c r="H791" s="110"/>
      <c r="I791" s="110"/>
      <c r="J791" s="426"/>
      <c r="K791" s="426"/>
      <c r="L791" s="426"/>
      <c r="M791" s="1"/>
      <c r="N791" s="1"/>
      <c r="O791" s="1"/>
      <c r="P791" s="1"/>
      <c r="Q791" s="1"/>
      <c r="R791" s="1"/>
      <c r="S791" s="1"/>
      <c r="T791" s="1"/>
      <c r="U791" s="1"/>
      <c r="V791" s="1"/>
      <c r="W791" s="1"/>
      <c r="X791" s="1"/>
      <c r="Y791" s="1"/>
      <c r="Z791" s="1"/>
    </row>
    <row r="792" spans="1:26">
      <c r="A792" s="1"/>
      <c r="B792" s="1"/>
      <c r="C792" s="1"/>
      <c r="D792" s="429"/>
      <c r="E792" s="33"/>
      <c r="F792" s="1"/>
      <c r="G792" s="1"/>
      <c r="H792" s="110"/>
      <c r="I792" s="110"/>
      <c r="J792" s="426"/>
      <c r="K792" s="426"/>
      <c r="L792" s="426"/>
      <c r="M792" s="1"/>
      <c r="N792" s="1"/>
      <c r="O792" s="1"/>
      <c r="P792" s="1"/>
      <c r="Q792" s="1"/>
      <c r="R792" s="1"/>
      <c r="S792" s="1"/>
      <c r="T792" s="1"/>
      <c r="U792" s="1"/>
      <c r="V792" s="1"/>
      <c r="W792" s="1"/>
      <c r="X792" s="1"/>
      <c r="Y792" s="1"/>
      <c r="Z792" s="1"/>
    </row>
    <row r="793" spans="1:26">
      <c r="A793" s="1"/>
      <c r="B793" s="1"/>
      <c r="C793" s="1"/>
      <c r="D793" s="429"/>
      <c r="E793" s="33"/>
      <c r="F793" s="1"/>
      <c r="G793" s="1"/>
      <c r="H793" s="110"/>
      <c r="I793" s="110"/>
      <c r="J793" s="426"/>
      <c r="K793" s="426"/>
      <c r="L793" s="426"/>
      <c r="M793" s="1"/>
      <c r="N793" s="1"/>
      <c r="O793" s="1"/>
      <c r="P793" s="1"/>
      <c r="Q793" s="1"/>
      <c r="R793" s="1"/>
      <c r="S793" s="1"/>
      <c r="T793" s="1"/>
      <c r="U793" s="1"/>
      <c r="V793" s="1"/>
      <c r="W793" s="1"/>
      <c r="X793" s="1"/>
      <c r="Y793" s="1"/>
      <c r="Z793" s="1"/>
    </row>
    <row r="794" spans="1:26">
      <c r="A794" s="1"/>
      <c r="B794" s="1"/>
      <c r="C794" s="1"/>
      <c r="D794" s="429"/>
      <c r="E794" s="33"/>
      <c r="F794" s="1"/>
      <c r="G794" s="1"/>
      <c r="H794" s="110"/>
      <c r="I794" s="110"/>
      <c r="J794" s="426"/>
      <c r="K794" s="426"/>
      <c r="L794" s="426"/>
      <c r="M794" s="1"/>
      <c r="N794" s="1"/>
      <c r="O794" s="1"/>
      <c r="P794" s="1"/>
      <c r="Q794" s="1"/>
      <c r="R794" s="1"/>
      <c r="S794" s="1"/>
      <c r="T794" s="1"/>
      <c r="U794" s="1"/>
      <c r="V794" s="1"/>
      <c r="W794" s="1"/>
      <c r="X794" s="1"/>
      <c r="Y794" s="1"/>
      <c r="Z794" s="1"/>
    </row>
    <row r="795" spans="1:26">
      <c r="A795" s="1"/>
      <c r="B795" s="1"/>
      <c r="C795" s="1"/>
      <c r="D795" s="429"/>
      <c r="E795" s="33"/>
      <c r="F795" s="1"/>
      <c r="G795" s="1"/>
      <c r="H795" s="110"/>
      <c r="I795" s="110"/>
      <c r="J795" s="426"/>
      <c r="K795" s="426"/>
      <c r="L795" s="426"/>
      <c r="M795" s="1"/>
      <c r="N795" s="1"/>
      <c r="O795" s="1"/>
      <c r="P795" s="1"/>
      <c r="Q795" s="1"/>
      <c r="R795" s="1"/>
      <c r="S795" s="1"/>
      <c r="T795" s="1"/>
      <c r="U795" s="1"/>
      <c r="V795" s="1"/>
      <c r="W795" s="1"/>
      <c r="X795" s="1"/>
      <c r="Y795" s="1"/>
      <c r="Z795" s="1"/>
    </row>
    <row r="796" spans="1:26">
      <c r="A796" s="1"/>
      <c r="B796" s="1"/>
      <c r="C796" s="1"/>
      <c r="D796" s="429"/>
      <c r="E796" s="33"/>
      <c r="F796" s="1"/>
      <c r="G796" s="1"/>
      <c r="H796" s="110"/>
      <c r="I796" s="110"/>
      <c r="J796" s="426"/>
      <c r="K796" s="426"/>
      <c r="L796" s="426"/>
      <c r="M796" s="1"/>
      <c r="N796" s="1"/>
      <c r="O796" s="1"/>
      <c r="P796" s="1"/>
      <c r="Q796" s="1"/>
      <c r="R796" s="1"/>
      <c r="S796" s="1"/>
      <c r="T796" s="1"/>
      <c r="U796" s="1"/>
      <c r="V796" s="1"/>
      <c r="W796" s="1"/>
      <c r="X796" s="1"/>
      <c r="Y796" s="1"/>
      <c r="Z796" s="1"/>
    </row>
    <row r="797" spans="1:26">
      <c r="A797" s="1"/>
      <c r="B797" s="1"/>
      <c r="C797" s="1"/>
      <c r="D797" s="429"/>
      <c r="E797" s="33"/>
      <c r="F797" s="1"/>
      <c r="G797" s="1"/>
      <c r="H797" s="110"/>
      <c r="I797" s="110"/>
      <c r="J797" s="426"/>
      <c r="K797" s="426"/>
      <c r="L797" s="426"/>
      <c r="M797" s="1"/>
      <c r="N797" s="1"/>
      <c r="O797" s="1"/>
      <c r="P797" s="1"/>
      <c r="Q797" s="1"/>
      <c r="R797" s="1"/>
      <c r="S797" s="1"/>
      <c r="T797" s="1"/>
      <c r="U797" s="1"/>
      <c r="V797" s="1"/>
      <c r="W797" s="1"/>
      <c r="X797" s="1"/>
      <c r="Y797" s="1"/>
      <c r="Z797" s="1"/>
    </row>
    <row r="798" spans="1:26">
      <c r="A798" s="1"/>
      <c r="B798" s="1"/>
      <c r="C798" s="1"/>
      <c r="D798" s="429"/>
      <c r="E798" s="33"/>
      <c r="F798" s="1"/>
      <c r="G798" s="1"/>
      <c r="H798" s="110"/>
      <c r="I798" s="110"/>
      <c r="J798" s="426"/>
      <c r="K798" s="426"/>
      <c r="L798" s="426"/>
      <c r="M798" s="1"/>
      <c r="N798" s="1"/>
      <c r="O798" s="1"/>
      <c r="P798" s="1"/>
      <c r="Q798" s="1"/>
      <c r="R798" s="1"/>
      <c r="S798" s="1"/>
      <c r="T798" s="1"/>
      <c r="U798" s="1"/>
      <c r="V798" s="1"/>
      <c r="W798" s="1"/>
      <c r="X798" s="1"/>
      <c r="Y798" s="1"/>
      <c r="Z798" s="1"/>
    </row>
    <row r="799" spans="1:26">
      <c r="A799" s="1"/>
      <c r="B799" s="1"/>
      <c r="C799" s="1"/>
      <c r="D799" s="429"/>
      <c r="E799" s="33"/>
      <c r="F799" s="1"/>
      <c r="G799" s="1"/>
      <c r="H799" s="110"/>
      <c r="I799" s="110"/>
      <c r="J799" s="426"/>
      <c r="K799" s="426"/>
      <c r="L799" s="426"/>
      <c r="M799" s="1"/>
      <c r="N799" s="1"/>
      <c r="O799" s="1"/>
      <c r="P799" s="1"/>
      <c r="Q799" s="1"/>
      <c r="R799" s="1"/>
      <c r="S799" s="1"/>
      <c r="T799" s="1"/>
      <c r="U799" s="1"/>
      <c r="V799" s="1"/>
      <c r="W799" s="1"/>
      <c r="X799" s="1"/>
      <c r="Y799" s="1"/>
      <c r="Z799" s="1"/>
    </row>
    <row r="800" spans="1:26">
      <c r="A800" s="1"/>
      <c r="B800" s="1"/>
      <c r="C800" s="1"/>
      <c r="D800" s="429"/>
      <c r="E800" s="33"/>
      <c r="F800" s="1"/>
      <c r="G800" s="1"/>
      <c r="H800" s="110"/>
      <c r="I800" s="110"/>
      <c r="J800" s="426"/>
      <c r="K800" s="426"/>
      <c r="L800" s="426"/>
      <c r="M800" s="1"/>
      <c r="N800" s="1"/>
      <c r="O800" s="1"/>
      <c r="P800" s="1"/>
      <c r="Q800" s="1"/>
      <c r="R800" s="1"/>
      <c r="S800" s="1"/>
      <c r="T800" s="1"/>
      <c r="U800" s="1"/>
      <c r="V800" s="1"/>
      <c r="W800" s="1"/>
      <c r="X800" s="1"/>
      <c r="Y800" s="1"/>
      <c r="Z800" s="1"/>
    </row>
    <row r="801" spans="1:26">
      <c r="A801" s="1"/>
      <c r="B801" s="1"/>
      <c r="C801" s="1"/>
      <c r="D801" s="429"/>
      <c r="E801" s="33"/>
      <c r="F801" s="1"/>
      <c r="G801" s="1"/>
      <c r="H801" s="110"/>
      <c r="I801" s="110"/>
      <c r="J801" s="426"/>
      <c r="K801" s="426"/>
      <c r="L801" s="426"/>
      <c r="M801" s="1"/>
      <c r="N801" s="1"/>
      <c r="O801" s="1"/>
      <c r="P801" s="1"/>
      <c r="Q801" s="1"/>
      <c r="R801" s="1"/>
      <c r="S801" s="1"/>
      <c r="T801" s="1"/>
      <c r="U801" s="1"/>
      <c r="V801" s="1"/>
      <c r="W801" s="1"/>
      <c r="X801" s="1"/>
      <c r="Y801" s="1"/>
      <c r="Z801" s="1"/>
    </row>
    <row r="802" spans="1:26">
      <c r="A802" s="1"/>
      <c r="B802" s="1"/>
      <c r="C802" s="1"/>
      <c r="D802" s="429"/>
      <c r="E802" s="33"/>
      <c r="F802" s="1"/>
      <c r="G802" s="1"/>
      <c r="H802" s="110"/>
      <c r="I802" s="110"/>
      <c r="J802" s="426"/>
      <c r="K802" s="426"/>
      <c r="L802" s="426"/>
      <c r="M802" s="1"/>
      <c r="N802" s="1"/>
      <c r="O802" s="1"/>
      <c r="P802" s="1"/>
      <c r="Q802" s="1"/>
      <c r="R802" s="1"/>
      <c r="S802" s="1"/>
      <c r="T802" s="1"/>
      <c r="U802" s="1"/>
      <c r="V802" s="1"/>
      <c r="W802" s="1"/>
      <c r="X802" s="1"/>
      <c r="Y802" s="1"/>
      <c r="Z802" s="1"/>
    </row>
    <row r="803" spans="1:26">
      <c r="A803" s="1"/>
      <c r="B803" s="1"/>
      <c r="C803" s="1"/>
      <c r="D803" s="429"/>
      <c r="E803" s="33"/>
      <c r="F803" s="1"/>
      <c r="G803" s="1"/>
      <c r="H803" s="110"/>
      <c r="I803" s="110"/>
      <c r="J803" s="426"/>
      <c r="K803" s="426"/>
      <c r="L803" s="426"/>
      <c r="M803" s="1"/>
      <c r="N803" s="1"/>
      <c r="O803" s="1"/>
      <c r="P803" s="1"/>
      <c r="Q803" s="1"/>
      <c r="R803" s="1"/>
      <c r="S803" s="1"/>
      <c r="T803" s="1"/>
      <c r="U803" s="1"/>
      <c r="V803" s="1"/>
      <c r="W803" s="1"/>
      <c r="X803" s="1"/>
      <c r="Y803" s="1"/>
      <c r="Z803" s="1"/>
    </row>
    <row r="804" spans="1:26">
      <c r="A804" s="1"/>
      <c r="B804" s="1"/>
      <c r="C804" s="1"/>
      <c r="D804" s="429"/>
      <c r="E804" s="33"/>
      <c r="F804" s="1"/>
      <c r="G804" s="1"/>
      <c r="H804" s="110"/>
      <c r="I804" s="110"/>
      <c r="J804" s="426"/>
      <c r="K804" s="426"/>
      <c r="L804" s="426"/>
      <c r="M804" s="1"/>
      <c r="N804" s="1"/>
      <c r="O804" s="1"/>
      <c r="P804" s="1"/>
      <c r="Q804" s="1"/>
      <c r="R804" s="1"/>
      <c r="S804" s="1"/>
      <c r="T804" s="1"/>
      <c r="U804" s="1"/>
      <c r="V804" s="1"/>
      <c r="W804" s="1"/>
      <c r="X804" s="1"/>
      <c r="Y804" s="1"/>
      <c r="Z804" s="1"/>
    </row>
    <row r="805" spans="1:26">
      <c r="A805" s="1"/>
      <c r="B805" s="1"/>
      <c r="C805" s="1"/>
      <c r="D805" s="429"/>
      <c r="E805" s="33"/>
      <c r="F805" s="1"/>
      <c r="G805" s="1"/>
      <c r="H805" s="110"/>
      <c r="I805" s="110"/>
      <c r="J805" s="426"/>
      <c r="K805" s="426"/>
      <c r="L805" s="426"/>
      <c r="M805" s="1"/>
      <c r="N805" s="1"/>
      <c r="O805" s="1"/>
      <c r="P805" s="1"/>
      <c r="Q805" s="1"/>
      <c r="R805" s="1"/>
      <c r="S805" s="1"/>
      <c r="T805" s="1"/>
      <c r="U805" s="1"/>
      <c r="V805" s="1"/>
      <c r="W805" s="1"/>
      <c r="X805" s="1"/>
      <c r="Y805" s="1"/>
      <c r="Z805" s="1"/>
    </row>
    <row r="806" spans="1:26">
      <c r="A806" s="1"/>
      <c r="B806" s="1"/>
      <c r="C806" s="1"/>
      <c r="D806" s="429"/>
      <c r="E806" s="33"/>
      <c r="F806" s="1"/>
      <c r="G806" s="1"/>
      <c r="H806" s="110"/>
      <c r="I806" s="110"/>
      <c r="J806" s="426"/>
      <c r="K806" s="426"/>
      <c r="L806" s="426"/>
      <c r="M806" s="1"/>
      <c r="N806" s="1"/>
      <c r="O806" s="1"/>
      <c r="P806" s="1"/>
      <c r="Q806" s="1"/>
      <c r="R806" s="1"/>
      <c r="S806" s="1"/>
      <c r="T806" s="1"/>
      <c r="U806" s="1"/>
      <c r="V806" s="1"/>
      <c r="W806" s="1"/>
      <c r="X806" s="1"/>
      <c r="Y806" s="1"/>
      <c r="Z806" s="1"/>
    </row>
    <row r="807" spans="1:26">
      <c r="A807" s="1"/>
      <c r="B807" s="1"/>
      <c r="C807" s="1"/>
      <c r="D807" s="429"/>
      <c r="E807" s="33"/>
      <c r="F807" s="1"/>
      <c r="G807" s="1"/>
      <c r="H807" s="110"/>
      <c r="I807" s="110"/>
      <c r="J807" s="426"/>
      <c r="K807" s="426"/>
      <c r="L807" s="426"/>
      <c r="M807" s="1"/>
      <c r="N807" s="1"/>
      <c r="O807" s="1"/>
      <c r="P807" s="1"/>
      <c r="Q807" s="1"/>
      <c r="R807" s="1"/>
      <c r="S807" s="1"/>
      <c r="T807" s="1"/>
      <c r="U807" s="1"/>
      <c r="V807" s="1"/>
      <c r="W807" s="1"/>
      <c r="X807" s="1"/>
      <c r="Y807" s="1"/>
      <c r="Z807" s="1"/>
    </row>
    <row r="808" spans="1:26">
      <c r="A808" s="1"/>
      <c r="B808" s="1"/>
      <c r="C808" s="1"/>
      <c r="D808" s="429"/>
      <c r="E808" s="33"/>
      <c r="F808" s="1"/>
      <c r="G808" s="1"/>
      <c r="H808" s="110"/>
      <c r="I808" s="110"/>
      <c r="J808" s="426"/>
      <c r="K808" s="426"/>
      <c r="L808" s="426"/>
      <c r="M808" s="1"/>
      <c r="N808" s="1"/>
      <c r="O808" s="1"/>
      <c r="P808" s="1"/>
      <c r="Q808" s="1"/>
      <c r="R808" s="1"/>
      <c r="S808" s="1"/>
      <c r="T808" s="1"/>
      <c r="U808" s="1"/>
      <c r="V808" s="1"/>
      <c r="W808" s="1"/>
      <c r="X808" s="1"/>
      <c r="Y808" s="1"/>
      <c r="Z808" s="1"/>
    </row>
    <row r="809" spans="1:26">
      <c r="A809" s="1"/>
      <c r="B809" s="1"/>
      <c r="C809" s="1"/>
      <c r="D809" s="429"/>
      <c r="E809" s="33"/>
      <c r="F809" s="1"/>
      <c r="G809" s="1"/>
      <c r="H809" s="110"/>
      <c r="I809" s="110"/>
      <c r="J809" s="426"/>
      <c r="K809" s="426"/>
      <c r="L809" s="426"/>
      <c r="M809" s="1"/>
      <c r="N809" s="1"/>
      <c r="O809" s="1"/>
      <c r="P809" s="1"/>
      <c r="Q809" s="1"/>
      <c r="R809" s="1"/>
      <c r="S809" s="1"/>
      <c r="T809" s="1"/>
      <c r="U809" s="1"/>
      <c r="V809" s="1"/>
      <c r="W809" s="1"/>
      <c r="X809" s="1"/>
      <c r="Y809" s="1"/>
      <c r="Z809" s="1"/>
    </row>
    <row r="810" spans="1:26">
      <c r="A810" s="1"/>
      <c r="B810" s="1"/>
      <c r="C810" s="1"/>
      <c r="D810" s="429"/>
      <c r="E810" s="33"/>
      <c r="F810" s="1"/>
      <c r="G810" s="1"/>
      <c r="H810" s="110"/>
      <c r="I810" s="110"/>
      <c r="J810" s="426"/>
      <c r="K810" s="426"/>
      <c r="L810" s="426"/>
      <c r="M810" s="1"/>
      <c r="N810" s="1"/>
      <c r="O810" s="1"/>
      <c r="P810" s="1"/>
      <c r="Q810" s="1"/>
      <c r="R810" s="1"/>
      <c r="S810" s="1"/>
      <c r="T810" s="1"/>
      <c r="U810" s="1"/>
      <c r="V810" s="1"/>
      <c r="W810" s="1"/>
      <c r="X810" s="1"/>
      <c r="Y810" s="1"/>
      <c r="Z810" s="1"/>
    </row>
    <row r="811" spans="1:26">
      <c r="A811" s="1"/>
      <c r="B811" s="1"/>
      <c r="C811" s="1"/>
      <c r="D811" s="429"/>
      <c r="E811" s="33"/>
      <c r="F811" s="1"/>
      <c r="G811" s="1"/>
      <c r="H811" s="110"/>
      <c r="I811" s="110"/>
      <c r="J811" s="426"/>
      <c r="K811" s="426"/>
      <c r="L811" s="426"/>
      <c r="M811" s="1"/>
      <c r="N811" s="1"/>
      <c r="O811" s="1"/>
      <c r="P811" s="1"/>
      <c r="Q811" s="1"/>
      <c r="R811" s="1"/>
      <c r="S811" s="1"/>
      <c r="T811" s="1"/>
      <c r="U811" s="1"/>
      <c r="V811" s="1"/>
      <c r="W811" s="1"/>
      <c r="X811" s="1"/>
      <c r="Y811" s="1"/>
      <c r="Z811" s="1"/>
    </row>
    <row r="812" spans="1:26">
      <c r="A812" s="1"/>
      <c r="B812" s="1"/>
      <c r="C812" s="1"/>
      <c r="D812" s="429"/>
      <c r="E812" s="33"/>
      <c r="F812" s="1"/>
      <c r="G812" s="1"/>
      <c r="H812" s="110"/>
      <c r="I812" s="110"/>
      <c r="J812" s="426"/>
      <c r="K812" s="426"/>
      <c r="L812" s="426"/>
      <c r="M812" s="1"/>
      <c r="N812" s="1"/>
      <c r="O812" s="1"/>
      <c r="P812" s="1"/>
      <c r="Q812" s="1"/>
      <c r="R812" s="1"/>
      <c r="S812" s="1"/>
      <c r="T812" s="1"/>
      <c r="U812" s="1"/>
      <c r="V812" s="1"/>
      <c r="W812" s="1"/>
      <c r="X812" s="1"/>
      <c r="Y812" s="1"/>
      <c r="Z812" s="1"/>
    </row>
    <row r="813" spans="1:26">
      <c r="A813" s="1"/>
      <c r="B813" s="1"/>
      <c r="C813" s="1"/>
      <c r="D813" s="429"/>
      <c r="E813" s="33"/>
      <c r="F813" s="1"/>
      <c r="G813" s="1"/>
      <c r="H813" s="110"/>
      <c r="I813" s="110"/>
      <c r="J813" s="426"/>
      <c r="K813" s="426"/>
      <c r="L813" s="426"/>
      <c r="M813" s="1"/>
      <c r="N813" s="1"/>
      <c r="O813" s="1"/>
      <c r="P813" s="1"/>
      <c r="Q813" s="1"/>
      <c r="R813" s="1"/>
      <c r="S813" s="1"/>
      <c r="T813" s="1"/>
      <c r="U813" s="1"/>
      <c r="V813" s="1"/>
      <c r="W813" s="1"/>
      <c r="X813" s="1"/>
      <c r="Y813" s="1"/>
      <c r="Z813" s="1"/>
    </row>
    <row r="814" spans="1:26">
      <c r="A814" s="1"/>
      <c r="B814" s="1"/>
      <c r="C814" s="1"/>
      <c r="D814" s="429"/>
      <c r="E814" s="33"/>
      <c r="F814" s="1"/>
      <c r="G814" s="1"/>
      <c r="H814" s="110"/>
      <c r="I814" s="110"/>
      <c r="J814" s="426"/>
      <c r="K814" s="426"/>
      <c r="L814" s="426"/>
      <c r="M814" s="1"/>
      <c r="N814" s="1"/>
      <c r="O814" s="1"/>
      <c r="P814" s="1"/>
      <c r="Q814" s="1"/>
      <c r="R814" s="1"/>
      <c r="S814" s="1"/>
      <c r="T814" s="1"/>
      <c r="U814" s="1"/>
      <c r="V814" s="1"/>
      <c r="W814" s="1"/>
      <c r="X814" s="1"/>
      <c r="Y814" s="1"/>
      <c r="Z814" s="1"/>
    </row>
    <row r="815" spans="1:26">
      <c r="A815" s="1"/>
      <c r="B815" s="1"/>
      <c r="C815" s="1"/>
      <c r="D815" s="429"/>
      <c r="E815" s="33"/>
      <c r="F815" s="1"/>
      <c r="G815" s="1"/>
      <c r="H815" s="110"/>
      <c r="I815" s="110"/>
      <c r="J815" s="426"/>
      <c r="K815" s="426"/>
      <c r="L815" s="426"/>
      <c r="M815" s="1"/>
      <c r="N815" s="1"/>
      <c r="O815" s="1"/>
      <c r="P815" s="1"/>
      <c r="Q815" s="1"/>
      <c r="R815" s="1"/>
      <c r="S815" s="1"/>
      <c r="T815" s="1"/>
      <c r="U815" s="1"/>
      <c r="V815" s="1"/>
      <c r="W815" s="1"/>
      <c r="X815" s="1"/>
      <c r="Y815" s="1"/>
      <c r="Z815" s="1"/>
    </row>
    <row r="816" spans="1:26">
      <c r="A816" s="1"/>
      <c r="B816" s="1"/>
      <c r="C816" s="1"/>
      <c r="D816" s="429"/>
      <c r="E816" s="33"/>
      <c r="F816" s="1"/>
      <c r="G816" s="1"/>
      <c r="H816" s="110"/>
      <c r="I816" s="110"/>
      <c r="J816" s="426"/>
      <c r="K816" s="426"/>
      <c r="L816" s="426"/>
      <c r="M816" s="1"/>
      <c r="N816" s="1"/>
      <c r="O816" s="1"/>
      <c r="P816" s="1"/>
      <c r="Q816" s="1"/>
      <c r="R816" s="1"/>
      <c r="S816" s="1"/>
      <c r="T816" s="1"/>
      <c r="U816" s="1"/>
      <c r="V816" s="1"/>
      <c r="W816" s="1"/>
      <c r="X816" s="1"/>
      <c r="Y816" s="1"/>
      <c r="Z816" s="1"/>
    </row>
    <row r="817" spans="1:26">
      <c r="A817" s="1"/>
      <c r="B817" s="1"/>
      <c r="C817" s="1"/>
      <c r="D817" s="429"/>
      <c r="E817" s="33"/>
      <c r="F817" s="1"/>
      <c r="G817" s="1"/>
      <c r="H817" s="110"/>
      <c r="I817" s="110"/>
      <c r="J817" s="426"/>
      <c r="K817" s="426"/>
      <c r="L817" s="426"/>
      <c r="M817" s="1"/>
      <c r="N817" s="1"/>
      <c r="O817" s="1"/>
      <c r="P817" s="1"/>
      <c r="Q817" s="1"/>
      <c r="R817" s="1"/>
      <c r="S817" s="1"/>
      <c r="T817" s="1"/>
      <c r="U817" s="1"/>
      <c r="V817" s="1"/>
      <c r="W817" s="1"/>
      <c r="X817" s="1"/>
      <c r="Y817" s="1"/>
      <c r="Z817" s="1"/>
    </row>
    <row r="818" spans="1:26">
      <c r="A818" s="1"/>
      <c r="B818" s="1"/>
      <c r="C818" s="1"/>
      <c r="D818" s="429"/>
      <c r="E818" s="33"/>
      <c r="F818" s="1"/>
      <c r="G818" s="1"/>
      <c r="H818" s="110"/>
      <c r="I818" s="110"/>
      <c r="J818" s="426"/>
      <c r="K818" s="426"/>
      <c r="L818" s="426"/>
      <c r="M818" s="1"/>
      <c r="N818" s="1"/>
      <c r="O818" s="1"/>
      <c r="P818" s="1"/>
      <c r="Q818" s="1"/>
      <c r="R818" s="1"/>
      <c r="S818" s="1"/>
      <c r="T818" s="1"/>
      <c r="U818" s="1"/>
      <c r="V818" s="1"/>
      <c r="W818" s="1"/>
      <c r="X818" s="1"/>
      <c r="Y818" s="1"/>
      <c r="Z818" s="1"/>
    </row>
    <row r="819" spans="1:26">
      <c r="A819" s="1"/>
      <c r="B819" s="1"/>
      <c r="C819" s="1"/>
      <c r="D819" s="429"/>
      <c r="E819" s="33"/>
      <c r="F819" s="1"/>
      <c r="G819" s="1"/>
      <c r="H819" s="110"/>
      <c r="I819" s="110"/>
      <c r="J819" s="426"/>
      <c r="K819" s="426"/>
      <c r="L819" s="426"/>
      <c r="M819" s="1"/>
      <c r="N819" s="1"/>
      <c r="O819" s="1"/>
      <c r="P819" s="1"/>
      <c r="Q819" s="1"/>
      <c r="R819" s="1"/>
      <c r="S819" s="1"/>
      <c r="T819" s="1"/>
      <c r="U819" s="1"/>
      <c r="V819" s="1"/>
      <c r="W819" s="1"/>
      <c r="X819" s="1"/>
      <c r="Y819" s="1"/>
      <c r="Z819" s="1"/>
    </row>
    <row r="820" spans="1:26">
      <c r="A820" s="1"/>
      <c r="B820" s="1"/>
      <c r="C820" s="1"/>
      <c r="D820" s="429"/>
      <c r="E820" s="33"/>
      <c r="F820" s="1"/>
      <c r="G820" s="1"/>
      <c r="H820" s="110"/>
      <c r="I820" s="110"/>
      <c r="J820" s="426"/>
      <c r="K820" s="426"/>
      <c r="L820" s="426"/>
      <c r="M820" s="1"/>
      <c r="N820" s="1"/>
      <c r="O820" s="1"/>
      <c r="P820" s="1"/>
      <c r="Q820" s="1"/>
      <c r="R820" s="1"/>
      <c r="S820" s="1"/>
      <c r="T820" s="1"/>
      <c r="U820" s="1"/>
      <c r="V820" s="1"/>
      <c r="W820" s="1"/>
      <c r="X820" s="1"/>
      <c r="Y820" s="1"/>
      <c r="Z820" s="1"/>
    </row>
    <row r="821" spans="1:26">
      <c r="A821" s="1"/>
      <c r="B821" s="1"/>
      <c r="C821" s="1"/>
      <c r="D821" s="429"/>
      <c r="E821" s="33"/>
      <c r="F821" s="1"/>
      <c r="G821" s="1"/>
      <c r="H821" s="110"/>
      <c r="I821" s="110"/>
      <c r="J821" s="426"/>
      <c r="K821" s="426"/>
      <c r="L821" s="426"/>
      <c r="M821" s="1"/>
      <c r="N821" s="1"/>
      <c r="O821" s="1"/>
      <c r="P821" s="1"/>
      <c r="Q821" s="1"/>
      <c r="R821" s="1"/>
      <c r="S821" s="1"/>
      <c r="T821" s="1"/>
      <c r="U821" s="1"/>
      <c r="V821" s="1"/>
      <c r="W821" s="1"/>
      <c r="X821" s="1"/>
      <c r="Y821" s="1"/>
      <c r="Z821" s="1"/>
    </row>
    <row r="822" spans="1:26">
      <c r="A822" s="1"/>
      <c r="B822" s="1"/>
      <c r="C822" s="1"/>
      <c r="D822" s="429"/>
      <c r="E822" s="33"/>
      <c r="F822" s="1"/>
      <c r="G822" s="1"/>
      <c r="H822" s="110"/>
      <c r="I822" s="110"/>
      <c r="J822" s="426"/>
      <c r="K822" s="426"/>
      <c r="L822" s="426"/>
      <c r="M822" s="1"/>
      <c r="N822" s="1"/>
      <c r="O822" s="1"/>
      <c r="P822" s="1"/>
      <c r="Q822" s="1"/>
      <c r="R822" s="1"/>
      <c r="S822" s="1"/>
      <c r="T822" s="1"/>
      <c r="U822" s="1"/>
      <c r="V822" s="1"/>
      <c r="W822" s="1"/>
      <c r="X822" s="1"/>
      <c r="Y822" s="1"/>
      <c r="Z822" s="1"/>
    </row>
    <row r="823" spans="1:26">
      <c r="A823" s="1"/>
      <c r="B823" s="1"/>
      <c r="C823" s="1"/>
      <c r="D823" s="429"/>
      <c r="E823" s="33"/>
      <c r="F823" s="1"/>
      <c r="G823" s="1"/>
      <c r="H823" s="110"/>
      <c r="I823" s="110"/>
      <c r="J823" s="426"/>
      <c r="K823" s="426"/>
      <c r="L823" s="426"/>
      <c r="M823" s="1"/>
      <c r="N823" s="1"/>
      <c r="O823" s="1"/>
      <c r="P823" s="1"/>
      <c r="Q823" s="1"/>
      <c r="R823" s="1"/>
      <c r="S823" s="1"/>
      <c r="T823" s="1"/>
      <c r="U823" s="1"/>
      <c r="V823" s="1"/>
      <c r="W823" s="1"/>
      <c r="X823" s="1"/>
      <c r="Y823" s="1"/>
      <c r="Z823" s="1"/>
    </row>
    <row r="824" spans="1:26">
      <c r="A824" s="1"/>
      <c r="B824" s="1"/>
      <c r="C824" s="1"/>
      <c r="D824" s="429"/>
      <c r="E824" s="33"/>
      <c r="F824" s="1"/>
      <c r="G824" s="1"/>
      <c r="H824" s="110"/>
      <c r="I824" s="110"/>
      <c r="J824" s="426"/>
      <c r="K824" s="426"/>
      <c r="L824" s="426"/>
      <c r="M824" s="1"/>
      <c r="N824" s="1"/>
      <c r="O824" s="1"/>
      <c r="P824" s="1"/>
      <c r="Q824" s="1"/>
      <c r="R824" s="1"/>
      <c r="S824" s="1"/>
      <c r="T824" s="1"/>
      <c r="U824" s="1"/>
      <c r="V824" s="1"/>
      <c r="W824" s="1"/>
      <c r="X824" s="1"/>
      <c r="Y824" s="1"/>
      <c r="Z824" s="1"/>
    </row>
    <row r="825" spans="1:26">
      <c r="A825" s="1"/>
      <c r="B825" s="1"/>
      <c r="C825" s="1"/>
      <c r="D825" s="429"/>
      <c r="E825" s="33"/>
      <c r="F825" s="1"/>
      <c r="G825" s="1"/>
      <c r="H825" s="110"/>
      <c r="I825" s="110"/>
      <c r="J825" s="426"/>
      <c r="K825" s="426"/>
      <c r="L825" s="426"/>
      <c r="M825" s="1"/>
      <c r="N825" s="1"/>
      <c r="O825" s="1"/>
      <c r="P825" s="1"/>
      <c r="Q825" s="1"/>
      <c r="R825" s="1"/>
      <c r="S825" s="1"/>
      <c r="T825" s="1"/>
      <c r="U825" s="1"/>
      <c r="V825" s="1"/>
      <c r="W825" s="1"/>
      <c r="X825" s="1"/>
      <c r="Y825" s="1"/>
      <c r="Z825" s="1"/>
    </row>
    <row r="826" spans="1:26">
      <c r="A826" s="1"/>
      <c r="B826" s="1"/>
      <c r="C826" s="1"/>
      <c r="D826" s="429"/>
      <c r="E826" s="33"/>
      <c r="F826" s="1"/>
      <c r="G826" s="1"/>
      <c r="H826" s="110"/>
      <c r="I826" s="110"/>
      <c r="J826" s="426"/>
      <c r="K826" s="426"/>
      <c r="L826" s="426"/>
      <c r="M826" s="1"/>
      <c r="N826" s="1"/>
      <c r="O826" s="1"/>
      <c r="P826" s="1"/>
      <c r="Q826" s="1"/>
      <c r="R826" s="1"/>
      <c r="S826" s="1"/>
      <c r="T826" s="1"/>
      <c r="U826" s="1"/>
      <c r="V826" s="1"/>
      <c r="W826" s="1"/>
      <c r="X826" s="1"/>
      <c r="Y826" s="1"/>
      <c r="Z826" s="1"/>
    </row>
    <row r="827" spans="1:26">
      <c r="A827" s="1"/>
      <c r="B827" s="1"/>
      <c r="C827" s="1"/>
      <c r="D827" s="429"/>
      <c r="E827" s="33"/>
      <c r="F827" s="1"/>
      <c r="G827" s="1"/>
      <c r="H827" s="110"/>
      <c r="I827" s="110"/>
      <c r="J827" s="426"/>
      <c r="K827" s="426"/>
      <c r="L827" s="426"/>
      <c r="M827" s="1"/>
      <c r="N827" s="1"/>
      <c r="O827" s="1"/>
      <c r="P827" s="1"/>
      <c r="Q827" s="1"/>
      <c r="R827" s="1"/>
      <c r="S827" s="1"/>
      <c r="T827" s="1"/>
      <c r="U827" s="1"/>
      <c r="V827" s="1"/>
      <c r="W827" s="1"/>
      <c r="X827" s="1"/>
      <c r="Y827" s="1"/>
      <c r="Z827" s="1"/>
    </row>
    <row r="828" spans="1:26">
      <c r="A828" s="1"/>
      <c r="B828" s="1"/>
      <c r="C828" s="1"/>
      <c r="D828" s="429"/>
      <c r="E828" s="33"/>
      <c r="F828" s="1"/>
      <c r="G828" s="1"/>
      <c r="H828" s="110"/>
      <c r="I828" s="110"/>
      <c r="J828" s="426"/>
      <c r="K828" s="426"/>
      <c r="L828" s="426"/>
      <c r="M828" s="1"/>
      <c r="N828" s="1"/>
      <c r="O828" s="1"/>
      <c r="P828" s="1"/>
      <c r="Q828" s="1"/>
      <c r="R828" s="1"/>
      <c r="S828" s="1"/>
      <c r="T828" s="1"/>
      <c r="U828" s="1"/>
      <c r="V828" s="1"/>
      <c r="W828" s="1"/>
      <c r="X828" s="1"/>
      <c r="Y828" s="1"/>
      <c r="Z828" s="1"/>
    </row>
    <row r="829" spans="1:26">
      <c r="A829" s="1"/>
      <c r="B829" s="1"/>
      <c r="C829" s="1"/>
      <c r="D829" s="429"/>
      <c r="E829" s="33"/>
      <c r="F829" s="1"/>
      <c r="G829" s="1"/>
      <c r="H829" s="110"/>
      <c r="I829" s="110"/>
      <c r="J829" s="426"/>
      <c r="K829" s="426"/>
      <c r="L829" s="426"/>
      <c r="M829" s="1"/>
      <c r="N829" s="1"/>
      <c r="O829" s="1"/>
      <c r="P829" s="1"/>
      <c r="Q829" s="1"/>
      <c r="R829" s="1"/>
      <c r="S829" s="1"/>
      <c r="T829" s="1"/>
      <c r="U829" s="1"/>
      <c r="V829" s="1"/>
      <c r="W829" s="1"/>
      <c r="X829" s="1"/>
      <c r="Y829" s="1"/>
      <c r="Z829" s="1"/>
    </row>
    <row r="830" spans="1:26">
      <c r="A830" s="1"/>
      <c r="B830" s="1"/>
      <c r="C830" s="1"/>
      <c r="D830" s="429"/>
      <c r="E830" s="33"/>
      <c r="F830" s="1"/>
      <c r="G830" s="1"/>
      <c r="H830" s="110"/>
      <c r="I830" s="110"/>
      <c r="J830" s="426"/>
      <c r="K830" s="426"/>
      <c r="L830" s="426"/>
      <c r="M830" s="1"/>
      <c r="N830" s="1"/>
      <c r="O830" s="1"/>
      <c r="P830" s="1"/>
      <c r="Q830" s="1"/>
      <c r="R830" s="1"/>
      <c r="S830" s="1"/>
      <c r="T830" s="1"/>
      <c r="U830" s="1"/>
      <c r="V830" s="1"/>
      <c r="W830" s="1"/>
      <c r="X830" s="1"/>
      <c r="Y830" s="1"/>
      <c r="Z830" s="1"/>
    </row>
    <row r="831" spans="1:26">
      <c r="A831" s="1"/>
      <c r="B831" s="1"/>
      <c r="C831" s="1"/>
      <c r="D831" s="429"/>
      <c r="E831" s="33"/>
      <c r="F831" s="1"/>
      <c r="G831" s="1"/>
      <c r="H831" s="110"/>
      <c r="I831" s="110"/>
      <c r="J831" s="426"/>
      <c r="K831" s="426"/>
      <c r="L831" s="426"/>
      <c r="M831" s="1"/>
      <c r="N831" s="1"/>
      <c r="O831" s="1"/>
      <c r="P831" s="1"/>
      <c r="Q831" s="1"/>
      <c r="R831" s="1"/>
      <c r="S831" s="1"/>
      <c r="T831" s="1"/>
      <c r="U831" s="1"/>
      <c r="V831" s="1"/>
      <c r="W831" s="1"/>
      <c r="X831" s="1"/>
      <c r="Y831" s="1"/>
      <c r="Z831" s="1"/>
    </row>
    <row r="832" spans="1:26">
      <c r="A832" s="1"/>
      <c r="B832" s="1"/>
      <c r="C832" s="1"/>
      <c r="D832" s="429"/>
      <c r="E832" s="33"/>
      <c r="F832" s="1"/>
      <c r="G832" s="1"/>
      <c r="H832" s="110"/>
      <c r="I832" s="110"/>
      <c r="J832" s="426"/>
      <c r="K832" s="426"/>
      <c r="L832" s="426"/>
      <c r="M832" s="1"/>
      <c r="N832" s="1"/>
      <c r="O832" s="1"/>
      <c r="P832" s="1"/>
      <c r="Q832" s="1"/>
      <c r="R832" s="1"/>
      <c r="S832" s="1"/>
      <c r="T832" s="1"/>
      <c r="U832" s="1"/>
      <c r="V832" s="1"/>
      <c r="W832" s="1"/>
      <c r="X832" s="1"/>
      <c r="Y832" s="1"/>
      <c r="Z832" s="1"/>
    </row>
    <row r="833" spans="1:26">
      <c r="A833" s="1"/>
      <c r="B833" s="1"/>
      <c r="C833" s="1"/>
      <c r="D833" s="429"/>
      <c r="E833" s="33"/>
      <c r="F833" s="1"/>
      <c r="G833" s="1"/>
      <c r="H833" s="110"/>
      <c r="I833" s="110"/>
      <c r="J833" s="426"/>
      <c r="K833" s="426"/>
      <c r="L833" s="426"/>
      <c r="M833" s="1"/>
      <c r="N833" s="1"/>
      <c r="O833" s="1"/>
      <c r="P833" s="1"/>
      <c r="Q833" s="1"/>
      <c r="R833" s="1"/>
      <c r="S833" s="1"/>
      <c r="T833" s="1"/>
      <c r="U833" s="1"/>
      <c r="V833" s="1"/>
      <c r="W833" s="1"/>
      <c r="X833" s="1"/>
      <c r="Y833" s="1"/>
      <c r="Z833" s="1"/>
    </row>
    <row r="834" spans="1:26">
      <c r="A834" s="1"/>
      <c r="B834" s="1"/>
      <c r="C834" s="1"/>
      <c r="D834" s="429"/>
      <c r="E834" s="33"/>
      <c r="F834" s="1"/>
      <c r="G834" s="1"/>
      <c r="H834" s="110"/>
      <c r="I834" s="110"/>
      <c r="J834" s="426"/>
      <c r="K834" s="426"/>
      <c r="L834" s="426"/>
      <c r="M834" s="1"/>
      <c r="N834" s="1"/>
      <c r="O834" s="1"/>
      <c r="P834" s="1"/>
      <c r="Q834" s="1"/>
      <c r="R834" s="1"/>
      <c r="S834" s="1"/>
      <c r="T834" s="1"/>
      <c r="U834" s="1"/>
      <c r="V834" s="1"/>
      <c r="W834" s="1"/>
      <c r="X834" s="1"/>
      <c r="Y834" s="1"/>
      <c r="Z834" s="1"/>
    </row>
    <row r="835" spans="1:26">
      <c r="A835" s="1"/>
      <c r="B835" s="1"/>
      <c r="C835" s="1"/>
      <c r="D835" s="429"/>
      <c r="E835" s="33"/>
      <c r="F835" s="1"/>
      <c r="G835" s="1"/>
      <c r="H835" s="110"/>
      <c r="I835" s="110"/>
      <c r="J835" s="426"/>
      <c r="K835" s="426"/>
      <c r="L835" s="426"/>
      <c r="M835" s="1"/>
      <c r="N835" s="1"/>
      <c r="O835" s="1"/>
      <c r="P835" s="1"/>
      <c r="Q835" s="1"/>
      <c r="R835" s="1"/>
      <c r="S835" s="1"/>
      <c r="T835" s="1"/>
      <c r="U835" s="1"/>
      <c r="V835" s="1"/>
      <c r="W835" s="1"/>
      <c r="X835" s="1"/>
      <c r="Y835" s="1"/>
      <c r="Z835" s="1"/>
    </row>
    <row r="836" spans="1:26">
      <c r="A836" s="1"/>
      <c r="B836" s="1"/>
      <c r="C836" s="1"/>
      <c r="D836" s="429"/>
      <c r="E836" s="33"/>
      <c r="F836" s="1"/>
      <c r="G836" s="1"/>
      <c r="H836" s="110"/>
      <c r="I836" s="110"/>
      <c r="J836" s="426"/>
      <c r="K836" s="426"/>
      <c r="L836" s="426"/>
      <c r="M836" s="1"/>
      <c r="N836" s="1"/>
      <c r="O836" s="1"/>
      <c r="P836" s="1"/>
      <c r="Q836" s="1"/>
      <c r="R836" s="1"/>
      <c r="S836" s="1"/>
      <c r="T836" s="1"/>
      <c r="U836" s="1"/>
      <c r="V836" s="1"/>
      <c r="W836" s="1"/>
      <c r="X836" s="1"/>
      <c r="Y836" s="1"/>
      <c r="Z836" s="1"/>
    </row>
    <row r="837" spans="1:26">
      <c r="A837" s="1"/>
      <c r="B837" s="1"/>
      <c r="C837" s="1"/>
      <c r="D837" s="429"/>
      <c r="E837" s="33"/>
      <c r="F837" s="1"/>
      <c r="G837" s="1"/>
      <c r="H837" s="110"/>
      <c r="I837" s="110"/>
      <c r="J837" s="426"/>
      <c r="K837" s="426"/>
      <c r="L837" s="426"/>
      <c r="M837" s="1"/>
      <c r="N837" s="1"/>
      <c r="O837" s="1"/>
      <c r="P837" s="1"/>
      <c r="Q837" s="1"/>
      <c r="R837" s="1"/>
      <c r="S837" s="1"/>
      <c r="T837" s="1"/>
      <c r="U837" s="1"/>
      <c r="V837" s="1"/>
      <c r="W837" s="1"/>
      <c r="X837" s="1"/>
      <c r="Y837" s="1"/>
      <c r="Z837" s="1"/>
    </row>
    <row r="838" spans="1:26">
      <c r="A838" s="1"/>
      <c r="B838" s="1"/>
      <c r="C838" s="1"/>
      <c r="D838" s="429"/>
      <c r="E838" s="33"/>
      <c r="F838" s="1"/>
      <c r="G838" s="1"/>
      <c r="H838" s="110"/>
      <c r="I838" s="110"/>
      <c r="J838" s="426"/>
      <c r="K838" s="426"/>
      <c r="L838" s="426"/>
      <c r="M838" s="1"/>
      <c r="N838" s="1"/>
      <c r="O838" s="1"/>
      <c r="P838" s="1"/>
      <c r="Q838" s="1"/>
      <c r="R838" s="1"/>
      <c r="S838" s="1"/>
      <c r="T838" s="1"/>
      <c r="U838" s="1"/>
      <c r="V838" s="1"/>
      <c r="W838" s="1"/>
      <c r="X838" s="1"/>
      <c r="Y838" s="1"/>
      <c r="Z838" s="1"/>
    </row>
    <row r="839" spans="1:26">
      <c r="A839" s="1"/>
      <c r="B839" s="1"/>
      <c r="C839" s="1"/>
      <c r="D839" s="429"/>
      <c r="E839" s="33"/>
      <c r="F839" s="1"/>
      <c r="G839" s="1"/>
      <c r="H839" s="110"/>
      <c r="I839" s="110"/>
      <c r="J839" s="426"/>
      <c r="K839" s="426"/>
      <c r="L839" s="426"/>
      <c r="M839" s="1"/>
      <c r="N839" s="1"/>
      <c r="O839" s="1"/>
      <c r="P839" s="1"/>
      <c r="Q839" s="1"/>
      <c r="R839" s="1"/>
      <c r="S839" s="1"/>
      <c r="T839" s="1"/>
      <c r="U839" s="1"/>
      <c r="V839" s="1"/>
      <c r="W839" s="1"/>
      <c r="X839" s="1"/>
      <c r="Y839" s="1"/>
      <c r="Z839" s="1"/>
    </row>
    <row r="840" spans="1:26">
      <c r="A840" s="1"/>
      <c r="B840" s="1"/>
      <c r="C840" s="1"/>
      <c r="D840" s="429"/>
      <c r="E840" s="33"/>
      <c r="F840" s="1"/>
      <c r="G840" s="1"/>
      <c r="H840" s="110"/>
      <c r="I840" s="110"/>
      <c r="J840" s="426"/>
      <c r="K840" s="426"/>
      <c r="L840" s="426"/>
      <c r="M840" s="1"/>
      <c r="N840" s="1"/>
      <c r="O840" s="1"/>
      <c r="P840" s="1"/>
      <c r="Q840" s="1"/>
      <c r="R840" s="1"/>
      <c r="S840" s="1"/>
      <c r="T840" s="1"/>
      <c r="U840" s="1"/>
      <c r="V840" s="1"/>
      <c r="W840" s="1"/>
      <c r="X840" s="1"/>
      <c r="Y840" s="1"/>
      <c r="Z840" s="1"/>
    </row>
    <row r="841" spans="1:26">
      <c r="A841" s="1"/>
      <c r="B841" s="1"/>
      <c r="C841" s="1"/>
      <c r="D841" s="429"/>
      <c r="E841" s="33"/>
      <c r="F841" s="1"/>
      <c r="G841" s="1"/>
      <c r="H841" s="110"/>
      <c r="I841" s="110"/>
      <c r="J841" s="426"/>
      <c r="K841" s="426"/>
      <c r="L841" s="426"/>
      <c r="M841" s="1"/>
      <c r="N841" s="1"/>
      <c r="O841" s="1"/>
      <c r="P841" s="1"/>
      <c r="Q841" s="1"/>
      <c r="R841" s="1"/>
      <c r="S841" s="1"/>
      <c r="T841" s="1"/>
      <c r="U841" s="1"/>
      <c r="V841" s="1"/>
      <c r="W841" s="1"/>
      <c r="X841" s="1"/>
      <c r="Y841" s="1"/>
      <c r="Z841" s="1"/>
    </row>
    <row r="842" spans="1:26">
      <c r="A842" s="1"/>
      <c r="B842" s="1"/>
      <c r="C842" s="1"/>
      <c r="D842" s="429"/>
      <c r="E842" s="33"/>
      <c r="F842" s="1"/>
      <c r="G842" s="1"/>
      <c r="H842" s="110"/>
      <c r="I842" s="110"/>
      <c r="J842" s="426"/>
      <c r="K842" s="426"/>
      <c r="L842" s="426"/>
      <c r="M842" s="1"/>
      <c r="N842" s="1"/>
      <c r="O842" s="1"/>
      <c r="P842" s="1"/>
      <c r="Q842" s="1"/>
      <c r="R842" s="1"/>
      <c r="S842" s="1"/>
      <c r="T842" s="1"/>
      <c r="U842" s="1"/>
      <c r="V842" s="1"/>
      <c r="W842" s="1"/>
      <c r="X842" s="1"/>
      <c r="Y842" s="1"/>
      <c r="Z842" s="1"/>
    </row>
    <row r="843" spans="1:26">
      <c r="A843" s="1"/>
      <c r="B843" s="1"/>
      <c r="C843" s="1"/>
      <c r="D843" s="429"/>
      <c r="E843" s="33"/>
      <c r="F843" s="1"/>
      <c r="G843" s="1"/>
      <c r="H843" s="110"/>
      <c r="I843" s="110"/>
      <c r="J843" s="426"/>
      <c r="K843" s="426"/>
      <c r="L843" s="426"/>
      <c r="M843" s="1"/>
      <c r="N843" s="1"/>
      <c r="O843" s="1"/>
      <c r="P843" s="1"/>
      <c r="Q843" s="1"/>
      <c r="R843" s="1"/>
      <c r="S843" s="1"/>
      <c r="T843" s="1"/>
      <c r="U843" s="1"/>
      <c r="V843" s="1"/>
      <c r="W843" s="1"/>
      <c r="X843" s="1"/>
      <c r="Y843" s="1"/>
      <c r="Z843" s="1"/>
    </row>
    <row r="844" spans="1:26">
      <c r="A844" s="1"/>
      <c r="B844" s="1"/>
      <c r="C844" s="1"/>
      <c r="D844" s="429"/>
      <c r="E844" s="33"/>
      <c r="F844" s="1"/>
      <c r="G844" s="1"/>
      <c r="H844" s="110"/>
      <c r="I844" s="110"/>
      <c r="J844" s="426"/>
      <c r="K844" s="426"/>
      <c r="L844" s="426"/>
      <c r="M844" s="1"/>
      <c r="N844" s="1"/>
      <c r="O844" s="1"/>
      <c r="P844" s="1"/>
      <c r="Q844" s="1"/>
      <c r="R844" s="1"/>
      <c r="S844" s="1"/>
      <c r="T844" s="1"/>
      <c r="U844" s="1"/>
      <c r="V844" s="1"/>
      <c r="W844" s="1"/>
      <c r="X844" s="1"/>
      <c r="Y844" s="1"/>
      <c r="Z844" s="1"/>
    </row>
    <row r="845" spans="1:26">
      <c r="A845" s="1"/>
      <c r="B845" s="1"/>
      <c r="C845" s="1"/>
      <c r="D845" s="429"/>
      <c r="E845" s="33"/>
      <c r="F845" s="1"/>
      <c r="G845" s="1"/>
      <c r="H845" s="110"/>
      <c r="I845" s="110"/>
      <c r="J845" s="426"/>
      <c r="K845" s="426"/>
      <c r="L845" s="426"/>
      <c r="M845" s="1"/>
      <c r="N845" s="1"/>
      <c r="O845" s="1"/>
      <c r="P845" s="1"/>
      <c r="Q845" s="1"/>
      <c r="R845" s="1"/>
      <c r="S845" s="1"/>
      <c r="T845" s="1"/>
      <c r="U845" s="1"/>
      <c r="V845" s="1"/>
      <c r="W845" s="1"/>
      <c r="X845" s="1"/>
      <c r="Y845" s="1"/>
      <c r="Z845" s="1"/>
    </row>
    <row r="846" spans="1:26">
      <c r="A846" s="1"/>
      <c r="B846" s="1"/>
      <c r="C846" s="1"/>
      <c r="D846" s="429"/>
      <c r="E846" s="33"/>
      <c r="F846" s="1"/>
      <c r="G846" s="1"/>
      <c r="H846" s="110"/>
      <c r="I846" s="110"/>
      <c r="J846" s="426"/>
      <c r="K846" s="426"/>
      <c r="L846" s="426"/>
      <c r="M846" s="1"/>
      <c r="N846" s="1"/>
      <c r="O846" s="1"/>
      <c r="P846" s="1"/>
      <c r="Q846" s="1"/>
      <c r="R846" s="1"/>
      <c r="S846" s="1"/>
      <c r="T846" s="1"/>
      <c r="U846" s="1"/>
      <c r="V846" s="1"/>
      <c r="W846" s="1"/>
      <c r="X846" s="1"/>
      <c r="Y846" s="1"/>
      <c r="Z846" s="1"/>
    </row>
    <row r="847" spans="1:26">
      <c r="A847" s="1"/>
      <c r="B847" s="1"/>
      <c r="C847" s="1"/>
      <c r="D847" s="429"/>
      <c r="E847" s="33"/>
      <c r="F847" s="1"/>
      <c r="G847" s="1"/>
      <c r="H847" s="110"/>
      <c r="I847" s="110"/>
      <c r="J847" s="426"/>
      <c r="K847" s="426"/>
      <c r="L847" s="426"/>
      <c r="M847" s="1"/>
      <c r="N847" s="1"/>
      <c r="O847" s="1"/>
      <c r="P847" s="1"/>
      <c r="Q847" s="1"/>
      <c r="R847" s="1"/>
      <c r="S847" s="1"/>
      <c r="T847" s="1"/>
      <c r="U847" s="1"/>
      <c r="V847" s="1"/>
      <c r="W847" s="1"/>
      <c r="X847" s="1"/>
      <c r="Y847" s="1"/>
      <c r="Z847" s="1"/>
    </row>
    <row r="848" spans="1:26">
      <c r="A848" s="1"/>
      <c r="B848" s="1"/>
      <c r="C848" s="1"/>
      <c r="D848" s="429"/>
      <c r="E848" s="33"/>
      <c r="F848" s="1"/>
      <c r="G848" s="1"/>
      <c r="H848" s="110"/>
      <c r="I848" s="110"/>
      <c r="J848" s="426"/>
      <c r="K848" s="426"/>
      <c r="L848" s="426"/>
      <c r="M848" s="1"/>
      <c r="N848" s="1"/>
      <c r="O848" s="1"/>
      <c r="P848" s="1"/>
      <c r="Q848" s="1"/>
      <c r="R848" s="1"/>
      <c r="S848" s="1"/>
      <c r="T848" s="1"/>
      <c r="U848" s="1"/>
      <c r="V848" s="1"/>
      <c r="W848" s="1"/>
      <c r="X848" s="1"/>
      <c r="Y848" s="1"/>
      <c r="Z848" s="1"/>
    </row>
    <row r="849" spans="1:26">
      <c r="A849" s="1"/>
      <c r="B849" s="1"/>
      <c r="C849" s="1"/>
      <c r="D849" s="429"/>
      <c r="E849" s="33"/>
      <c r="F849" s="1"/>
      <c r="G849" s="1"/>
      <c r="H849" s="110"/>
      <c r="I849" s="110"/>
      <c r="J849" s="426"/>
      <c r="K849" s="426"/>
      <c r="L849" s="426"/>
      <c r="M849" s="1"/>
      <c r="N849" s="1"/>
      <c r="O849" s="1"/>
      <c r="P849" s="1"/>
      <c r="Q849" s="1"/>
      <c r="R849" s="1"/>
      <c r="S849" s="1"/>
      <c r="T849" s="1"/>
      <c r="U849" s="1"/>
      <c r="V849" s="1"/>
      <c r="W849" s="1"/>
      <c r="X849" s="1"/>
      <c r="Y849" s="1"/>
      <c r="Z849" s="1"/>
    </row>
    <row r="850" spans="1:26">
      <c r="A850" s="1"/>
      <c r="B850" s="1"/>
      <c r="C850" s="1"/>
      <c r="D850" s="429"/>
      <c r="E850" s="33"/>
      <c r="F850" s="1"/>
      <c r="G850" s="1"/>
      <c r="H850" s="110"/>
      <c r="I850" s="110"/>
      <c r="J850" s="426"/>
      <c r="K850" s="426"/>
      <c r="L850" s="426"/>
      <c r="M850" s="1"/>
      <c r="N850" s="1"/>
      <c r="O850" s="1"/>
      <c r="P850" s="1"/>
      <c r="Q850" s="1"/>
      <c r="R850" s="1"/>
      <c r="S850" s="1"/>
      <c r="T850" s="1"/>
      <c r="U850" s="1"/>
      <c r="V850" s="1"/>
      <c r="W850" s="1"/>
      <c r="X850" s="1"/>
      <c r="Y850" s="1"/>
      <c r="Z850" s="1"/>
    </row>
    <row r="851" spans="1:26">
      <c r="A851" s="1"/>
      <c r="B851" s="1"/>
      <c r="C851" s="1"/>
      <c r="D851" s="429"/>
      <c r="E851" s="33"/>
      <c r="F851" s="1"/>
      <c r="G851" s="1"/>
      <c r="H851" s="110"/>
      <c r="I851" s="110"/>
      <c r="J851" s="426"/>
      <c r="K851" s="426"/>
      <c r="L851" s="426"/>
      <c r="M851" s="1"/>
      <c r="N851" s="1"/>
      <c r="O851" s="1"/>
      <c r="P851" s="1"/>
      <c r="Q851" s="1"/>
      <c r="R851" s="1"/>
      <c r="S851" s="1"/>
      <c r="T851" s="1"/>
      <c r="U851" s="1"/>
      <c r="V851" s="1"/>
      <c r="W851" s="1"/>
      <c r="X851" s="1"/>
      <c r="Y851" s="1"/>
      <c r="Z851" s="1"/>
    </row>
    <row r="852" spans="1:26">
      <c r="A852" s="1"/>
      <c r="B852" s="1"/>
      <c r="C852" s="1"/>
      <c r="D852" s="429"/>
      <c r="E852" s="33"/>
      <c r="F852" s="1"/>
      <c r="G852" s="1"/>
      <c r="H852" s="110"/>
      <c r="I852" s="110"/>
      <c r="J852" s="426"/>
      <c r="K852" s="426"/>
      <c r="L852" s="426"/>
      <c r="M852" s="1"/>
      <c r="N852" s="1"/>
      <c r="O852" s="1"/>
      <c r="P852" s="1"/>
      <c r="Q852" s="1"/>
      <c r="R852" s="1"/>
      <c r="S852" s="1"/>
      <c r="T852" s="1"/>
      <c r="U852" s="1"/>
      <c r="V852" s="1"/>
      <c r="W852" s="1"/>
      <c r="X852" s="1"/>
      <c r="Y852" s="1"/>
      <c r="Z852" s="1"/>
    </row>
    <row r="853" spans="1:26">
      <c r="A853" s="1"/>
      <c r="B853" s="1"/>
      <c r="C853" s="1"/>
      <c r="D853" s="429"/>
      <c r="E853" s="33"/>
      <c r="F853" s="1"/>
      <c r="G853" s="1"/>
      <c r="H853" s="110"/>
      <c r="I853" s="110"/>
      <c r="J853" s="426"/>
      <c r="K853" s="426"/>
      <c r="L853" s="426"/>
      <c r="M853" s="1"/>
      <c r="N853" s="1"/>
      <c r="O853" s="1"/>
      <c r="P853" s="1"/>
      <c r="Q853" s="1"/>
      <c r="R853" s="1"/>
      <c r="S853" s="1"/>
      <c r="T853" s="1"/>
      <c r="U853" s="1"/>
      <c r="V853" s="1"/>
      <c r="W853" s="1"/>
      <c r="X853" s="1"/>
      <c r="Y853" s="1"/>
      <c r="Z853" s="1"/>
    </row>
    <row r="854" spans="1:26">
      <c r="A854" s="1"/>
      <c r="B854" s="1"/>
      <c r="C854" s="1"/>
      <c r="D854" s="429"/>
      <c r="E854" s="33"/>
      <c r="F854" s="1"/>
      <c r="G854" s="1"/>
      <c r="H854" s="110"/>
      <c r="I854" s="110"/>
      <c r="J854" s="426"/>
      <c r="K854" s="426"/>
      <c r="L854" s="426"/>
      <c r="M854" s="1"/>
      <c r="N854" s="1"/>
      <c r="O854" s="1"/>
      <c r="P854" s="1"/>
      <c r="Q854" s="1"/>
      <c r="R854" s="1"/>
      <c r="S854" s="1"/>
      <c r="T854" s="1"/>
      <c r="U854" s="1"/>
      <c r="V854" s="1"/>
      <c r="W854" s="1"/>
      <c r="X854" s="1"/>
      <c r="Y854" s="1"/>
      <c r="Z854" s="1"/>
    </row>
    <row r="855" spans="1:26">
      <c r="A855" s="1"/>
      <c r="B855" s="1"/>
      <c r="C855" s="1"/>
      <c r="D855" s="429"/>
      <c r="E855" s="33"/>
      <c r="F855" s="1"/>
      <c r="G855" s="1"/>
      <c r="H855" s="110"/>
      <c r="I855" s="110"/>
      <c r="J855" s="426"/>
      <c r="K855" s="426"/>
      <c r="L855" s="426"/>
      <c r="M855" s="1"/>
      <c r="N855" s="1"/>
      <c r="O855" s="1"/>
      <c r="P855" s="1"/>
      <c r="Q855" s="1"/>
      <c r="R855" s="1"/>
      <c r="S855" s="1"/>
      <c r="T855" s="1"/>
      <c r="U855" s="1"/>
      <c r="V855" s="1"/>
      <c r="W855" s="1"/>
      <c r="X855" s="1"/>
      <c r="Y855" s="1"/>
      <c r="Z855" s="1"/>
    </row>
    <row r="856" spans="1:26">
      <c r="A856" s="1"/>
      <c r="B856" s="1"/>
      <c r="C856" s="1"/>
      <c r="D856" s="429"/>
      <c r="E856" s="33"/>
      <c r="F856" s="1"/>
      <c r="G856" s="1"/>
      <c r="H856" s="110"/>
      <c r="I856" s="110"/>
      <c r="J856" s="426"/>
      <c r="K856" s="426"/>
      <c r="L856" s="426"/>
      <c r="M856" s="1"/>
      <c r="N856" s="1"/>
      <c r="O856" s="1"/>
      <c r="P856" s="1"/>
      <c r="Q856" s="1"/>
      <c r="R856" s="1"/>
      <c r="S856" s="1"/>
      <c r="T856" s="1"/>
      <c r="U856" s="1"/>
      <c r="V856" s="1"/>
      <c r="W856" s="1"/>
      <c r="X856" s="1"/>
      <c r="Y856" s="1"/>
      <c r="Z856" s="1"/>
    </row>
    <row r="857" spans="1:26">
      <c r="A857" s="1"/>
      <c r="B857" s="1"/>
      <c r="C857" s="1"/>
      <c r="D857" s="429"/>
      <c r="E857" s="33"/>
      <c r="F857" s="1"/>
      <c r="G857" s="1"/>
      <c r="H857" s="110"/>
      <c r="I857" s="110"/>
      <c r="J857" s="426"/>
      <c r="K857" s="426"/>
      <c r="L857" s="426"/>
      <c r="M857" s="1"/>
      <c r="N857" s="1"/>
      <c r="O857" s="1"/>
      <c r="P857" s="1"/>
      <c r="Q857" s="1"/>
      <c r="R857" s="1"/>
      <c r="S857" s="1"/>
      <c r="T857" s="1"/>
      <c r="U857" s="1"/>
      <c r="V857" s="1"/>
      <c r="W857" s="1"/>
      <c r="X857" s="1"/>
      <c r="Y857" s="1"/>
      <c r="Z857" s="1"/>
    </row>
    <row r="858" spans="1:26">
      <c r="A858" s="1"/>
      <c r="B858" s="1"/>
      <c r="C858" s="1"/>
      <c r="D858" s="429"/>
      <c r="E858" s="33"/>
      <c r="F858" s="1"/>
      <c r="G858" s="1"/>
      <c r="H858" s="110"/>
      <c r="I858" s="110"/>
      <c r="J858" s="426"/>
      <c r="K858" s="426"/>
      <c r="L858" s="426"/>
      <c r="M858" s="1"/>
      <c r="N858" s="1"/>
      <c r="O858" s="1"/>
      <c r="P858" s="1"/>
      <c r="Q858" s="1"/>
      <c r="R858" s="1"/>
      <c r="S858" s="1"/>
      <c r="T858" s="1"/>
      <c r="U858" s="1"/>
      <c r="V858" s="1"/>
      <c r="W858" s="1"/>
      <c r="X858" s="1"/>
      <c r="Y858" s="1"/>
      <c r="Z858" s="1"/>
    </row>
    <row r="859" spans="1:26">
      <c r="A859" s="1"/>
      <c r="B859" s="1"/>
      <c r="C859" s="1"/>
      <c r="D859" s="429"/>
      <c r="E859" s="33"/>
      <c r="F859" s="1"/>
      <c r="G859" s="1"/>
      <c r="H859" s="110"/>
      <c r="I859" s="110"/>
      <c r="J859" s="426"/>
      <c r="K859" s="426"/>
      <c r="L859" s="426"/>
      <c r="M859" s="1"/>
      <c r="N859" s="1"/>
      <c r="O859" s="1"/>
      <c r="P859" s="1"/>
      <c r="Q859" s="1"/>
      <c r="R859" s="1"/>
      <c r="S859" s="1"/>
      <c r="T859" s="1"/>
      <c r="U859" s="1"/>
      <c r="V859" s="1"/>
      <c r="W859" s="1"/>
      <c r="X859" s="1"/>
      <c r="Y859" s="1"/>
      <c r="Z859" s="1"/>
    </row>
    <row r="860" spans="1:26">
      <c r="A860" s="1"/>
      <c r="B860" s="1"/>
      <c r="C860" s="1"/>
      <c r="D860" s="429"/>
      <c r="E860" s="33"/>
      <c r="F860" s="1"/>
      <c r="G860" s="1"/>
      <c r="H860" s="110"/>
      <c r="I860" s="110"/>
      <c r="J860" s="426"/>
      <c r="K860" s="426"/>
      <c r="L860" s="426"/>
      <c r="M860" s="1"/>
      <c r="N860" s="1"/>
      <c r="O860" s="1"/>
      <c r="P860" s="1"/>
      <c r="Q860" s="1"/>
      <c r="R860" s="1"/>
      <c r="S860" s="1"/>
      <c r="T860" s="1"/>
      <c r="U860" s="1"/>
      <c r="V860" s="1"/>
      <c r="W860" s="1"/>
      <c r="X860" s="1"/>
      <c r="Y860" s="1"/>
      <c r="Z860" s="1"/>
    </row>
    <row r="861" spans="1:26">
      <c r="A861" s="1"/>
      <c r="B861" s="1"/>
      <c r="C861" s="1"/>
      <c r="D861" s="429"/>
      <c r="E861" s="33"/>
      <c r="F861" s="1"/>
      <c r="G861" s="1"/>
      <c r="H861" s="110"/>
      <c r="I861" s="110"/>
      <c r="J861" s="426"/>
      <c r="K861" s="426"/>
      <c r="L861" s="426"/>
      <c r="M861" s="1"/>
      <c r="N861" s="1"/>
      <c r="O861" s="1"/>
      <c r="P861" s="1"/>
      <c r="Q861" s="1"/>
      <c r="R861" s="1"/>
      <c r="S861" s="1"/>
      <c r="T861" s="1"/>
      <c r="U861" s="1"/>
      <c r="V861" s="1"/>
      <c r="W861" s="1"/>
      <c r="X861" s="1"/>
      <c r="Y861" s="1"/>
      <c r="Z861" s="1"/>
    </row>
    <row r="862" spans="1:26">
      <c r="A862" s="1"/>
      <c r="B862" s="1"/>
      <c r="C862" s="1"/>
      <c r="D862" s="429"/>
      <c r="E862" s="33"/>
      <c r="F862" s="1"/>
      <c r="G862" s="1"/>
      <c r="H862" s="110"/>
      <c r="I862" s="110"/>
      <c r="J862" s="426"/>
      <c r="K862" s="426"/>
      <c r="L862" s="426"/>
      <c r="M862" s="1"/>
      <c r="N862" s="1"/>
      <c r="O862" s="1"/>
      <c r="P862" s="1"/>
      <c r="Q862" s="1"/>
      <c r="R862" s="1"/>
      <c r="S862" s="1"/>
      <c r="T862" s="1"/>
      <c r="U862" s="1"/>
      <c r="V862" s="1"/>
      <c r="W862" s="1"/>
      <c r="X862" s="1"/>
      <c r="Y862" s="1"/>
      <c r="Z862" s="1"/>
    </row>
    <row r="863" spans="1:26">
      <c r="A863" s="1"/>
      <c r="B863" s="1"/>
      <c r="C863" s="1"/>
      <c r="D863" s="429"/>
      <c r="E863" s="33"/>
      <c r="F863" s="1"/>
      <c r="G863" s="1"/>
      <c r="H863" s="110"/>
      <c r="I863" s="110"/>
      <c r="J863" s="426"/>
      <c r="K863" s="426"/>
      <c r="L863" s="426"/>
      <c r="M863" s="1"/>
      <c r="N863" s="1"/>
      <c r="O863" s="1"/>
      <c r="P863" s="1"/>
      <c r="Q863" s="1"/>
      <c r="R863" s="1"/>
      <c r="S863" s="1"/>
      <c r="T863" s="1"/>
      <c r="U863" s="1"/>
      <c r="V863" s="1"/>
      <c r="W863" s="1"/>
      <c r="X863" s="1"/>
      <c r="Y863" s="1"/>
      <c r="Z863" s="1"/>
    </row>
    <row r="864" spans="1:26">
      <c r="A864" s="1"/>
      <c r="B864" s="1"/>
      <c r="C864" s="1"/>
      <c r="D864" s="429"/>
      <c r="E864" s="33"/>
      <c r="F864" s="1"/>
      <c r="G864" s="1"/>
      <c r="H864" s="110"/>
      <c r="I864" s="110"/>
      <c r="J864" s="426"/>
      <c r="K864" s="426"/>
      <c r="L864" s="426"/>
      <c r="M864" s="1"/>
      <c r="N864" s="1"/>
      <c r="O864" s="1"/>
      <c r="P864" s="1"/>
      <c r="Q864" s="1"/>
      <c r="R864" s="1"/>
      <c r="S864" s="1"/>
      <c r="T864" s="1"/>
      <c r="U864" s="1"/>
      <c r="V864" s="1"/>
      <c r="W864" s="1"/>
      <c r="X864" s="1"/>
      <c r="Y864" s="1"/>
      <c r="Z864" s="1"/>
    </row>
    <row r="865" spans="1:26">
      <c r="A865" s="1"/>
      <c r="B865" s="1"/>
      <c r="C865" s="1"/>
      <c r="D865" s="429"/>
      <c r="E865" s="33"/>
      <c r="F865" s="1"/>
      <c r="G865" s="1"/>
      <c r="H865" s="110"/>
      <c r="I865" s="110"/>
      <c r="J865" s="426"/>
      <c r="K865" s="426"/>
      <c r="L865" s="426"/>
      <c r="M865" s="1"/>
      <c r="N865" s="1"/>
      <c r="O865" s="1"/>
      <c r="P865" s="1"/>
      <c r="Q865" s="1"/>
      <c r="R865" s="1"/>
      <c r="S865" s="1"/>
      <c r="T865" s="1"/>
      <c r="U865" s="1"/>
      <c r="V865" s="1"/>
      <c r="W865" s="1"/>
      <c r="X865" s="1"/>
      <c r="Y865" s="1"/>
      <c r="Z865" s="1"/>
    </row>
    <row r="866" spans="1:26">
      <c r="A866" s="1"/>
      <c r="B866" s="1"/>
      <c r="C866" s="1"/>
      <c r="D866" s="429"/>
      <c r="E866" s="33"/>
      <c r="F866" s="1"/>
      <c r="G866" s="1"/>
      <c r="H866" s="110"/>
      <c r="I866" s="110"/>
      <c r="J866" s="426"/>
      <c r="K866" s="426"/>
      <c r="L866" s="426"/>
      <c r="M866" s="1"/>
      <c r="N866" s="1"/>
      <c r="O866" s="1"/>
      <c r="P866" s="1"/>
      <c r="Q866" s="1"/>
      <c r="R866" s="1"/>
      <c r="S866" s="1"/>
      <c r="T866" s="1"/>
      <c r="U866" s="1"/>
      <c r="V866" s="1"/>
      <c r="W866" s="1"/>
      <c r="X866" s="1"/>
      <c r="Y866" s="1"/>
      <c r="Z866" s="1"/>
    </row>
    <row r="867" spans="1:26">
      <c r="A867" s="1"/>
      <c r="B867" s="1"/>
      <c r="C867" s="1"/>
      <c r="D867" s="429"/>
      <c r="E867" s="33"/>
      <c r="F867" s="1"/>
      <c r="G867" s="1"/>
      <c r="H867" s="110"/>
      <c r="I867" s="110"/>
      <c r="J867" s="426"/>
      <c r="K867" s="426"/>
      <c r="L867" s="426"/>
      <c r="M867" s="1"/>
      <c r="N867" s="1"/>
      <c r="O867" s="1"/>
      <c r="P867" s="1"/>
      <c r="Q867" s="1"/>
      <c r="R867" s="1"/>
      <c r="S867" s="1"/>
      <c r="T867" s="1"/>
      <c r="U867" s="1"/>
      <c r="V867" s="1"/>
      <c r="W867" s="1"/>
      <c r="X867" s="1"/>
      <c r="Y867" s="1"/>
      <c r="Z867" s="1"/>
    </row>
    <row r="868" spans="1:26">
      <c r="A868" s="1"/>
      <c r="B868" s="1"/>
      <c r="C868" s="1"/>
      <c r="D868" s="429"/>
      <c r="E868" s="33"/>
      <c r="F868" s="1"/>
      <c r="G868" s="1"/>
      <c r="H868" s="110"/>
      <c r="I868" s="110"/>
      <c r="J868" s="426"/>
      <c r="K868" s="426"/>
      <c r="L868" s="426"/>
      <c r="M868" s="1"/>
      <c r="N868" s="1"/>
      <c r="O868" s="1"/>
      <c r="P868" s="1"/>
      <c r="Q868" s="1"/>
      <c r="R868" s="1"/>
      <c r="S868" s="1"/>
      <c r="T868" s="1"/>
      <c r="U868" s="1"/>
      <c r="V868" s="1"/>
      <c r="W868" s="1"/>
      <c r="X868" s="1"/>
      <c r="Y868" s="1"/>
      <c r="Z868" s="1"/>
    </row>
    <row r="869" spans="1:26">
      <c r="A869" s="1"/>
      <c r="B869" s="1"/>
      <c r="C869" s="1"/>
      <c r="D869" s="429"/>
      <c r="E869" s="33"/>
      <c r="F869" s="1"/>
      <c r="G869" s="1"/>
      <c r="H869" s="110"/>
      <c r="I869" s="110"/>
      <c r="J869" s="426"/>
      <c r="K869" s="426"/>
      <c r="L869" s="426"/>
      <c r="M869" s="1"/>
      <c r="N869" s="1"/>
      <c r="O869" s="1"/>
      <c r="P869" s="1"/>
      <c r="Q869" s="1"/>
      <c r="R869" s="1"/>
      <c r="S869" s="1"/>
      <c r="T869" s="1"/>
      <c r="U869" s="1"/>
      <c r="V869" s="1"/>
      <c r="W869" s="1"/>
      <c r="X869" s="1"/>
      <c r="Y869" s="1"/>
      <c r="Z869" s="1"/>
    </row>
    <row r="870" spans="1:26">
      <c r="A870" s="1"/>
      <c r="B870" s="1"/>
      <c r="C870" s="1"/>
      <c r="D870" s="429"/>
      <c r="E870" s="33"/>
      <c r="F870" s="1"/>
      <c r="G870" s="1"/>
      <c r="H870" s="110"/>
      <c r="I870" s="110"/>
      <c r="J870" s="426"/>
      <c r="K870" s="426"/>
      <c r="L870" s="426"/>
      <c r="M870" s="1"/>
      <c r="N870" s="1"/>
      <c r="O870" s="1"/>
      <c r="P870" s="1"/>
      <c r="Q870" s="1"/>
      <c r="R870" s="1"/>
      <c r="S870" s="1"/>
      <c r="T870" s="1"/>
      <c r="U870" s="1"/>
      <c r="V870" s="1"/>
      <c r="W870" s="1"/>
      <c r="X870" s="1"/>
      <c r="Y870" s="1"/>
      <c r="Z870" s="1"/>
    </row>
    <row r="871" spans="1:26">
      <c r="A871" s="1"/>
      <c r="B871" s="1"/>
      <c r="C871" s="1"/>
      <c r="D871" s="429"/>
      <c r="E871" s="33"/>
      <c r="F871" s="1"/>
      <c r="G871" s="1"/>
      <c r="H871" s="110"/>
      <c r="I871" s="110"/>
      <c r="J871" s="426"/>
      <c r="K871" s="426"/>
      <c r="L871" s="426"/>
      <c r="M871" s="1"/>
      <c r="N871" s="1"/>
      <c r="O871" s="1"/>
      <c r="P871" s="1"/>
      <c r="Q871" s="1"/>
      <c r="R871" s="1"/>
      <c r="S871" s="1"/>
      <c r="T871" s="1"/>
      <c r="U871" s="1"/>
      <c r="V871" s="1"/>
      <c r="W871" s="1"/>
      <c r="X871" s="1"/>
      <c r="Y871" s="1"/>
      <c r="Z871" s="1"/>
    </row>
    <row r="872" spans="1:26">
      <c r="A872" s="1"/>
      <c r="B872" s="1"/>
      <c r="C872" s="1"/>
      <c r="D872" s="429"/>
      <c r="E872" s="33"/>
      <c r="F872" s="1"/>
      <c r="G872" s="1"/>
      <c r="H872" s="110"/>
      <c r="I872" s="110"/>
      <c r="J872" s="426"/>
      <c r="K872" s="426"/>
      <c r="L872" s="426"/>
      <c r="M872" s="1"/>
      <c r="N872" s="1"/>
      <c r="O872" s="1"/>
      <c r="P872" s="1"/>
      <c r="Q872" s="1"/>
      <c r="R872" s="1"/>
      <c r="S872" s="1"/>
      <c r="T872" s="1"/>
      <c r="U872" s="1"/>
      <c r="V872" s="1"/>
      <c r="W872" s="1"/>
      <c r="X872" s="1"/>
      <c r="Y872" s="1"/>
      <c r="Z872" s="1"/>
    </row>
    <row r="873" spans="1:26">
      <c r="A873" s="1"/>
      <c r="B873" s="1"/>
      <c r="C873" s="1"/>
      <c r="D873" s="429"/>
      <c r="E873" s="33"/>
      <c r="F873" s="1"/>
      <c r="G873" s="1"/>
      <c r="H873" s="110"/>
      <c r="I873" s="110"/>
      <c r="J873" s="426"/>
      <c r="K873" s="426"/>
      <c r="L873" s="426"/>
      <c r="M873" s="1"/>
      <c r="N873" s="1"/>
      <c r="O873" s="1"/>
      <c r="P873" s="1"/>
      <c r="Q873" s="1"/>
      <c r="R873" s="1"/>
      <c r="S873" s="1"/>
      <c r="T873" s="1"/>
      <c r="U873" s="1"/>
      <c r="V873" s="1"/>
      <c r="W873" s="1"/>
      <c r="X873" s="1"/>
      <c r="Y873" s="1"/>
      <c r="Z873" s="1"/>
    </row>
    <row r="874" spans="1:26">
      <c r="A874" s="1"/>
      <c r="B874" s="1"/>
      <c r="C874" s="1"/>
      <c r="D874" s="429"/>
      <c r="E874" s="33"/>
      <c r="F874" s="1"/>
      <c r="G874" s="1"/>
      <c r="H874" s="110"/>
      <c r="I874" s="110"/>
      <c r="J874" s="426"/>
      <c r="K874" s="426"/>
      <c r="L874" s="426"/>
      <c r="M874" s="1"/>
      <c r="N874" s="1"/>
      <c r="O874" s="1"/>
      <c r="P874" s="1"/>
      <c r="Q874" s="1"/>
      <c r="R874" s="1"/>
      <c r="S874" s="1"/>
      <c r="T874" s="1"/>
      <c r="U874" s="1"/>
      <c r="V874" s="1"/>
      <c r="W874" s="1"/>
      <c r="X874" s="1"/>
      <c r="Y874" s="1"/>
      <c r="Z874" s="1"/>
    </row>
    <row r="875" spans="1:26">
      <c r="A875" s="1"/>
      <c r="B875" s="1"/>
      <c r="C875" s="1"/>
      <c r="D875" s="429"/>
      <c r="E875" s="33"/>
      <c r="F875" s="1"/>
      <c r="G875" s="1"/>
      <c r="H875" s="110"/>
      <c r="I875" s="110"/>
      <c r="J875" s="426"/>
      <c r="K875" s="426"/>
      <c r="L875" s="426"/>
      <c r="M875" s="1"/>
      <c r="N875" s="1"/>
      <c r="O875" s="1"/>
      <c r="P875" s="1"/>
      <c r="Q875" s="1"/>
      <c r="R875" s="1"/>
      <c r="S875" s="1"/>
      <c r="T875" s="1"/>
      <c r="U875" s="1"/>
      <c r="V875" s="1"/>
      <c r="W875" s="1"/>
      <c r="X875" s="1"/>
      <c r="Y875" s="1"/>
      <c r="Z875" s="1"/>
    </row>
    <row r="876" spans="1:26">
      <c r="A876" s="1"/>
      <c r="B876" s="1"/>
      <c r="C876" s="1"/>
      <c r="D876" s="429"/>
      <c r="E876" s="33"/>
      <c r="F876" s="1"/>
      <c r="G876" s="1"/>
      <c r="H876" s="110"/>
      <c r="I876" s="110"/>
      <c r="J876" s="426"/>
      <c r="K876" s="426"/>
      <c r="L876" s="426"/>
      <c r="M876" s="1"/>
      <c r="N876" s="1"/>
      <c r="O876" s="1"/>
      <c r="P876" s="1"/>
      <c r="Q876" s="1"/>
      <c r="R876" s="1"/>
      <c r="S876" s="1"/>
      <c r="T876" s="1"/>
      <c r="U876" s="1"/>
      <c r="V876" s="1"/>
      <c r="W876" s="1"/>
      <c r="X876" s="1"/>
      <c r="Y876" s="1"/>
      <c r="Z876" s="1"/>
    </row>
    <row r="877" spans="1:26">
      <c r="A877" s="1"/>
      <c r="B877" s="1"/>
      <c r="C877" s="1"/>
      <c r="D877" s="429"/>
      <c r="E877" s="33"/>
      <c r="F877" s="1"/>
      <c r="G877" s="1"/>
      <c r="H877" s="110"/>
      <c r="I877" s="110"/>
      <c r="J877" s="426"/>
      <c r="K877" s="426"/>
      <c r="L877" s="426"/>
      <c r="M877" s="1"/>
      <c r="N877" s="1"/>
      <c r="O877" s="1"/>
      <c r="P877" s="1"/>
      <c r="Q877" s="1"/>
      <c r="R877" s="1"/>
      <c r="S877" s="1"/>
      <c r="T877" s="1"/>
      <c r="U877" s="1"/>
      <c r="V877" s="1"/>
      <c r="W877" s="1"/>
      <c r="X877" s="1"/>
      <c r="Y877" s="1"/>
      <c r="Z877" s="1"/>
    </row>
    <row r="878" spans="1:26">
      <c r="A878" s="1"/>
      <c r="B878" s="1"/>
      <c r="C878" s="1"/>
      <c r="D878" s="429"/>
      <c r="E878" s="33"/>
      <c r="F878" s="1"/>
      <c r="G878" s="1"/>
      <c r="H878" s="110"/>
      <c r="I878" s="110"/>
      <c r="J878" s="426"/>
      <c r="K878" s="426"/>
      <c r="L878" s="426"/>
      <c r="M878" s="1"/>
      <c r="N878" s="1"/>
      <c r="O878" s="1"/>
      <c r="P878" s="1"/>
      <c r="Q878" s="1"/>
      <c r="R878" s="1"/>
      <c r="S878" s="1"/>
      <c r="T878" s="1"/>
      <c r="U878" s="1"/>
      <c r="V878" s="1"/>
      <c r="W878" s="1"/>
      <c r="X878" s="1"/>
      <c r="Y878" s="1"/>
      <c r="Z878" s="1"/>
    </row>
    <row r="879" spans="1:26">
      <c r="A879" s="1"/>
      <c r="B879" s="1"/>
      <c r="C879" s="1"/>
      <c r="D879" s="429"/>
      <c r="E879" s="33"/>
      <c r="F879" s="1"/>
      <c r="G879" s="1"/>
      <c r="H879" s="110"/>
      <c r="I879" s="110"/>
      <c r="J879" s="426"/>
      <c r="K879" s="426"/>
      <c r="L879" s="426"/>
      <c r="M879" s="1"/>
      <c r="N879" s="1"/>
      <c r="O879" s="1"/>
      <c r="P879" s="1"/>
      <c r="Q879" s="1"/>
      <c r="R879" s="1"/>
      <c r="S879" s="1"/>
      <c r="T879" s="1"/>
      <c r="U879" s="1"/>
      <c r="V879" s="1"/>
      <c r="W879" s="1"/>
      <c r="X879" s="1"/>
      <c r="Y879" s="1"/>
      <c r="Z879" s="1"/>
    </row>
    <row r="880" spans="1:26">
      <c r="A880" s="1"/>
      <c r="B880" s="1"/>
      <c r="C880" s="1"/>
      <c r="D880" s="429"/>
      <c r="E880" s="33"/>
      <c r="F880" s="1"/>
      <c r="G880" s="1"/>
      <c r="H880" s="110"/>
      <c r="I880" s="110"/>
      <c r="J880" s="426"/>
      <c r="K880" s="426"/>
      <c r="L880" s="426"/>
      <c r="M880" s="1"/>
      <c r="N880" s="1"/>
      <c r="O880" s="1"/>
      <c r="P880" s="1"/>
      <c r="Q880" s="1"/>
      <c r="R880" s="1"/>
      <c r="S880" s="1"/>
      <c r="T880" s="1"/>
      <c r="U880" s="1"/>
      <c r="V880" s="1"/>
      <c r="W880" s="1"/>
      <c r="X880" s="1"/>
      <c r="Y880" s="1"/>
      <c r="Z880" s="1"/>
    </row>
    <row r="881" spans="1:26">
      <c r="A881" s="1"/>
      <c r="B881" s="1"/>
      <c r="C881" s="1"/>
      <c r="D881" s="429"/>
      <c r="E881" s="33"/>
      <c r="F881" s="1"/>
      <c r="G881" s="1"/>
      <c r="H881" s="110"/>
      <c r="I881" s="110"/>
      <c r="J881" s="426"/>
      <c r="K881" s="426"/>
      <c r="L881" s="426"/>
      <c r="M881" s="1"/>
      <c r="N881" s="1"/>
      <c r="O881" s="1"/>
      <c r="P881" s="1"/>
      <c r="Q881" s="1"/>
      <c r="R881" s="1"/>
      <c r="S881" s="1"/>
      <c r="T881" s="1"/>
      <c r="U881" s="1"/>
      <c r="V881" s="1"/>
      <c r="W881" s="1"/>
      <c r="X881" s="1"/>
      <c r="Y881" s="1"/>
      <c r="Z881" s="1"/>
    </row>
    <row r="882" spans="1:26">
      <c r="A882" s="1"/>
      <c r="B882" s="1"/>
      <c r="C882" s="1"/>
      <c r="D882" s="429"/>
      <c r="E882" s="33"/>
      <c r="F882" s="1"/>
      <c r="G882" s="1"/>
      <c r="H882" s="110"/>
      <c r="I882" s="110"/>
      <c r="J882" s="426"/>
      <c r="K882" s="426"/>
      <c r="L882" s="426"/>
      <c r="M882" s="1"/>
      <c r="N882" s="1"/>
      <c r="O882" s="1"/>
      <c r="P882" s="1"/>
      <c r="Q882" s="1"/>
      <c r="R882" s="1"/>
      <c r="S882" s="1"/>
      <c r="T882" s="1"/>
      <c r="U882" s="1"/>
      <c r="V882" s="1"/>
      <c r="W882" s="1"/>
      <c r="X882" s="1"/>
      <c r="Y882" s="1"/>
      <c r="Z882" s="1"/>
    </row>
    <row r="883" spans="1:26">
      <c r="A883" s="1"/>
      <c r="B883" s="1"/>
      <c r="C883" s="1"/>
      <c r="D883" s="429"/>
      <c r="E883" s="33"/>
      <c r="F883" s="1"/>
      <c r="G883" s="1"/>
      <c r="H883" s="110"/>
      <c r="I883" s="110"/>
      <c r="J883" s="426"/>
      <c r="K883" s="426"/>
      <c r="L883" s="426"/>
      <c r="M883" s="1"/>
      <c r="N883" s="1"/>
      <c r="O883" s="1"/>
      <c r="P883" s="1"/>
      <c r="Q883" s="1"/>
      <c r="R883" s="1"/>
      <c r="S883" s="1"/>
      <c r="T883" s="1"/>
      <c r="U883" s="1"/>
      <c r="V883" s="1"/>
      <c r="W883" s="1"/>
      <c r="X883" s="1"/>
      <c r="Y883" s="1"/>
      <c r="Z883" s="1"/>
    </row>
    <row r="884" spans="1:26">
      <c r="A884" s="1"/>
      <c r="B884" s="1"/>
      <c r="C884" s="1"/>
      <c r="D884" s="429"/>
      <c r="E884" s="33"/>
      <c r="F884" s="1"/>
      <c r="G884" s="1"/>
      <c r="H884" s="110"/>
      <c r="I884" s="110"/>
      <c r="J884" s="426"/>
      <c r="K884" s="426"/>
      <c r="L884" s="426"/>
      <c r="M884" s="1"/>
      <c r="N884" s="1"/>
      <c r="O884" s="1"/>
      <c r="P884" s="1"/>
      <c r="Q884" s="1"/>
      <c r="R884" s="1"/>
      <c r="S884" s="1"/>
      <c r="T884" s="1"/>
      <c r="U884" s="1"/>
      <c r="V884" s="1"/>
      <c r="W884" s="1"/>
      <c r="X884" s="1"/>
      <c r="Y884" s="1"/>
      <c r="Z884" s="1"/>
    </row>
    <row r="885" spans="1:26">
      <c r="A885" s="1"/>
      <c r="B885" s="1"/>
      <c r="C885" s="1"/>
      <c r="D885" s="429"/>
      <c r="E885" s="33"/>
      <c r="F885" s="1"/>
      <c r="G885" s="1"/>
      <c r="H885" s="110"/>
      <c r="I885" s="110"/>
      <c r="J885" s="426"/>
      <c r="K885" s="426"/>
      <c r="L885" s="426"/>
      <c r="M885" s="1"/>
      <c r="N885" s="1"/>
      <c r="O885" s="1"/>
      <c r="P885" s="1"/>
      <c r="Q885" s="1"/>
      <c r="R885" s="1"/>
      <c r="S885" s="1"/>
      <c r="T885" s="1"/>
      <c r="U885" s="1"/>
      <c r="V885" s="1"/>
      <c r="W885" s="1"/>
      <c r="X885" s="1"/>
      <c r="Y885" s="1"/>
      <c r="Z885" s="1"/>
    </row>
    <row r="886" spans="1:26">
      <c r="A886" s="1"/>
      <c r="B886" s="1"/>
      <c r="C886" s="1"/>
      <c r="D886" s="429"/>
      <c r="E886" s="33"/>
      <c r="F886" s="1"/>
      <c r="G886" s="1"/>
      <c r="H886" s="110"/>
      <c r="I886" s="110"/>
      <c r="J886" s="426"/>
      <c r="K886" s="426"/>
      <c r="L886" s="426"/>
      <c r="M886" s="1"/>
      <c r="N886" s="1"/>
      <c r="O886" s="1"/>
      <c r="P886" s="1"/>
      <c r="Q886" s="1"/>
      <c r="R886" s="1"/>
      <c r="S886" s="1"/>
      <c r="T886" s="1"/>
      <c r="U886" s="1"/>
      <c r="V886" s="1"/>
      <c r="W886" s="1"/>
      <c r="X886" s="1"/>
      <c r="Y886" s="1"/>
      <c r="Z886" s="1"/>
    </row>
    <row r="887" spans="1:26">
      <c r="A887" s="1"/>
      <c r="B887" s="1"/>
      <c r="C887" s="1"/>
      <c r="D887" s="429"/>
      <c r="E887" s="33"/>
      <c r="F887" s="1"/>
      <c r="G887" s="1"/>
      <c r="H887" s="110"/>
      <c r="I887" s="110"/>
      <c r="J887" s="426"/>
      <c r="K887" s="426"/>
      <c r="L887" s="426"/>
      <c r="M887" s="1"/>
      <c r="N887" s="1"/>
      <c r="O887" s="1"/>
      <c r="P887" s="1"/>
      <c r="Q887" s="1"/>
      <c r="R887" s="1"/>
      <c r="S887" s="1"/>
      <c r="T887" s="1"/>
      <c r="U887" s="1"/>
      <c r="V887" s="1"/>
      <c r="W887" s="1"/>
      <c r="X887" s="1"/>
      <c r="Y887" s="1"/>
      <c r="Z887" s="1"/>
    </row>
    <row r="888" spans="1:26">
      <c r="A888" s="1"/>
      <c r="B888" s="1"/>
      <c r="C888" s="1"/>
      <c r="D888" s="429"/>
      <c r="E888" s="33"/>
      <c r="F888" s="1"/>
      <c r="G888" s="1"/>
      <c r="H888" s="110"/>
      <c r="I888" s="110"/>
      <c r="J888" s="426"/>
      <c r="K888" s="426"/>
      <c r="L888" s="426"/>
      <c r="M888" s="1"/>
      <c r="N888" s="1"/>
      <c r="O888" s="1"/>
      <c r="P888" s="1"/>
      <c r="Q888" s="1"/>
      <c r="R888" s="1"/>
      <c r="S888" s="1"/>
      <c r="T888" s="1"/>
      <c r="U888" s="1"/>
      <c r="V888" s="1"/>
      <c r="W888" s="1"/>
      <c r="X888" s="1"/>
      <c r="Y888" s="1"/>
      <c r="Z888" s="1"/>
    </row>
    <row r="889" spans="1:26">
      <c r="A889" s="1"/>
      <c r="B889" s="1"/>
      <c r="C889" s="1"/>
      <c r="D889" s="429"/>
      <c r="E889" s="33"/>
      <c r="F889" s="1"/>
      <c r="G889" s="1"/>
      <c r="H889" s="110"/>
      <c r="I889" s="110"/>
      <c r="J889" s="426"/>
      <c r="K889" s="426"/>
      <c r="L889" s="426"/>
      <c r="M889" s="1"/>
      <c r="N889" s="1"/>
      <c r="O889" s="1"/>
      <c r="P889" s="1"/>
      <c r="Q889" s="1"/>
      <c r="R889" s="1"/>
      <c r="S889" s="1"/>
      <c r="T889" s="1"/>
      <c r="U889" s="1"/>
      <c r="V889" s="1"/>
      <c r="W889" s="1"/>
      <c r="X889" s="1"/>
      <c r="Y889" s="1"/>
      <c r="Z889" s="1"/>
    </row>
    <row r="890" spans="1:26">
      <c r="A890" s="1"/>
      <c r="B890" s="1"/>
      <c r="C890" s="1"/>
      <c r="D890" s="429"/>
      <c r="E890" s="33"/>
      <c r="F890" s="1"/>
      <c r="G890" s="1"/>
      <c r="H890" s="110"/>
      <c r="I890" s="110"/>
      <c r="J890" s="426"/>
      <c r="K890" s="426"/>
      <c r="L890" s="426"/>
      <c r="M890" s="1"/>
      <c r="N890" s="1"/>
      <c r="O890" s="1"/>
      <c r="P890" s="1"/>
      <c r="Q890" s="1"/>
      <c r="R890" s="1"/>
      <c r="S890" s="1"/>
      <c r="T890" s="1"/>
      <c r="U890" s="1"/>
      <c r="V890" s="1"/>
      <c r="W890" s="1"/>
      <c r="X890" s="1"/>
      <c r="Y890" s="1"/>
      <c r="Z890" s="1"/>
    </row>
    <row r="891" spans="1:26">
      <c r="A891" s="1"/>
      <c r="B891" s="1"/>
      <c r="C891" s="1"/>
      <c r="D891" s="429"/>
      <c r="E891" s="33"/>
      <c r="F891" s="1"/>
      <c r="G891" s="1"/>
      <c r="H891" s="110"/>
      <c r="I891" s="110"/>
      <c r="J891" s="426"/>
      <c r="K891" s="426"/>
      <c r="L891" s="426"/>
      <c r="M891" s="1"/>
      <c r="N891" s="1"/>
      <c r="O891" s="1"/>
      <c r="P891" s="1"/>
      <c r="Q891" s="1"/>
      <c r="R891" s="1"/>
      <c r="S891" s="1"/>
      <c r="T891" s="1"/>
      <c r="U891" s="1"/>
      <c r="V891" s="1"/>
      <c r="W891" s="1"/>
      <c r="X891" s="1"/>
      <c r="Y891" s="1"/>
      <c r="Z891" s="1"/>
    </row>
    <row r="892" spans="1:26">
      <c r="A892" s="1"/>
      <c r="B892" s="1"/>
      <c r="C892" s="1"/>
      <c r="D892" s="429"/>
      <c r="E892" s="33"/>
      <c r="F892" s="1"/>
      <c r="G892" s="1"/>
      <c r="H892" s="110"/>
      <c r="I892" s="110"/>
      <c r="J892" s="426"/>
      <c r="K892" s="426"/>
      <c r="L892" s="426"/>
      <c r="M892" s="1"/>
      <c r="N892" s="1"/>
      <c r="O892" s="1"/>
      <c r="P892" s="1"/>
      <c r="Q892" s="1"/>
      <c r="R892" s="1"/>
      <c r="S892" s="1"/>
      <c r="T892" s="1"/>
      <c r="U892" s="1"/>
      <c r="V892" s="1"/>
      <c r="W892" s="1"/>
      <c r="X892" s="1"/>
      <c r="Y892" s="1"/>
      <c r="Z892" s="1"/>
    </row>
    <row r="893" spans="1:26">
      <c r="A893" s="1"/>
      <c r="B893" s="1"/>
      <c r="C893" s="1"/>
      <c r="D893" s="429"/>
      <c r="E893" s="33"/>
      <c r="F893" s="1"/>
      <c r="G893" s="1"/>
      <c r="H893" s="110"/>
      <c r="I893" s="110"/>
      <c r="J893" s="426"/>
      <c r="K893" s="426"/>
      <c r="L893" s="426"/>
      <c r="M893" s="1"/>
      <c r="N893" s="1"/>
      <c r="O893" s="1"/>
      <c r="P893" s="1"/>
      <c r="Q893" s="1"/>
      <c r="R893" s="1"/>
      <c r="S893" s="1"/>
      <c r="T893" s="1"/>
      <c r="U893" s="1"/>
      <c r="V893" s="1"/>
      <c r="W893" s="1"/>
      <c r="X893" s="1"/>
      <c r="Y893" s="1"/>
      <c r="Z893" s="1"/>
    </row>
    <row r="894" spans="1:26">
      <c r="A894" s="1"/>
      <c r="B894" s="1"/>
      <c r="C894" s="1"/>
      <c r="D894" s="429"/>
      <c r="E894" s="33"/>
      <c r="F894" s="1"/>
      <c r="G894" s="1"/>
      <c r="H894" s="110"/>
      <c r="I894" s="110"/>
      <c r="J894" s="426"/>
      <c r="K894" s="426"/>
      <c r="L894" s="426"/>
      <c r="M894" s="1"/>
      <c r="N894" s="1"/>
      <c r="O894" s="1"/>
      <c r="P894" s="1"/>
      <c r="Q894" s="1"/>
      <c r="R894" s="1"/>
      <c r="S894" s="1"/>
      <c r="T894" s="1"/>
      <c r="U894" s="1"/>
      <c r="V894" s="1"/>
      <c r="W894" s="1"/>
      <c r="X894" s="1"/>
      <c r="Y894" s="1"/>
      <c r="Z894" s="1"/>
    </row>
    <row r="895" spans="1:26">
      <c r="A895" s="1"/>
      <c r="B895" s="1"/>
      <c r="C895" s="1"/>
      <c r="D895" s="429"/>
      <c r="E895" s="33"/>
      <c r="F895" s="1"/>
      <c r="G895" s="1"/>
      <c r="H895" s="110"/>
      <c r="I895" s="110"/>
      <c r="J895" s="426"/>
      <c r="K895" s="426"/>
      <c r="L895" s="426"/>
      <c r="M895" s="1"/>
      <c r="N895" s="1"/>
      <c r="O895" s="1"/>
      <c r="P895" s="1"/>
      <c r="Q895" s="1"/>
      <c r="R895" s="1"/>
      <c r="S895" s="1"/>
      <c r="T895" s="1"/>
      <c r="U895" s="1"/>
      <c r="V895" s="1"/>
      <c r="W895" s="1"/>
      <c r="X895" s="1"/>
      <c r="Y895" s="1"/>
      <c r="Z895" s="1"/>
    </row>
    <row r="896" spans="1:26">
      <c r="A896" s="1"/>
      <c r="B896" s="1"/>
      <c r="C896" s="1"/>
      <c r="D896" s="429"/>
      <c r="E896" s="33"/>
      <c r="F896" s="1"/>
      <c r="G896" s="1"/>
      <c r="H896" s="110"/>
      <c r="I896" s="110"/>
      <c r="J896" s="426"/>
      <c r="K896" s="426"/>
      <c r="L896" s="426"/>
      <c r="M896" s="1"/>
      <c r="N896" s="1"/>
      <c r="O896" s="1"/>
      <c r="P896" s="1"/>
      <c r="Q896" s="1"/>
      <c r="R896" s="1"/>
      <c r="S896" s="1"/>
      <c r="T896" s="1"/>
      <c r="U896" s="1"/>
      <c r="V896" s="1"/>
      <c r="W896" s="1"/>
      <c r="X896" s="1"/>
      <c r="Y896" s="1"/>
      <c r="Z896" s="1"/>
    </row>
    <row r="897" spans="1:26">
      <c r="A897" s="1"/>
      <c r="B897" s="1"/>
      <c r="C897" s="1"/>
      <c r="D897" s="429"/>
      <c r="E897" s="33"/>
      <c r="F897" s="1"/>
      <c r="G897" s="1"/>
      <c r="H897" s="110"/>
      <c r="I897" s="110"/>
      <c r="J897" s="426"/>
      <c r="K897" s="426"/>
      <c r="L897" s="426"/>
      <c r="M897" s="1"/>
      <c r="N897" s="1"/>
      <c r="O897" s="1"/>
      <c r="P897" s="1"/>
      <c r="Q897" s="1"/>
      <c r="R897" s="1"/>
      <c r="S897" s="1"/>
      <c r="T897" s="1"/>
      <c r="U897" s="1"/>
      <c r="V897" s="1"/>
      <c r="W897" s="1"/>
      <c r="X897" s="1"/>
      <c r="Y897" s="1"/>
      <c r="Z897" s="1"/>
    </row>
    <row r="898" spans="1:26">
      <c r="A898" s="1"/>
      <c r="B898" s="1"/>
      <c r="C898" s="1"/>
      <c r="D898" s="429"/>
      <c r="E898" s="33"/>
      <c r="F898" s="1"/>
      <c r="G898" s="1"/>
      <c r="H898" s="110"/>
      <c r="I898" s="110"/>
      <c r="J898" s="426"/>
      <c r="K898" s="426"/>
      <c r="L898" s="426"/>
      <c r="M898" s="1"/>
      <c r="N898" s="1"/>
      <c r="O898" s="1"/>
      <c r="P898" s="1"/>
      <c r="Q898" s="1"/>
      <c r="R898" s="1"/>
      <c r="S898" s="1"/>
      <c r="T898" s="1"/>
      <c r="U898" s="1"/>
      <c r="V898" s="1"/>
      <c r="W898" s="1"/>
      <c r="X898" s="1"/>
      <c r="Y898" s="1"/>
      <c r="Z898" s="1"/>
    </row>
    <row r="899" spans="1:26">
      <c r="A899" s="1"/>
      <c r="B899" s="1"/>
      <c r="C899" s="1"/>
      <c r="D899" s="429"/>
      <c r="E899" s="33"/>
      <c r="F899" s="1"/>
      <c r="G899" s="1"/>
      <c r="H899" s="110"/>
      <c r="I899" s="110"/>
      <c r="J899" s="426"/>
      <c r="K899" s="426"/>
      <c r="L899" s="426"/>
      <c r="M899" s="1"/>
      <c r="N899" s="1"/>
      <c r="O899" s="1"/>
      <c r="P899" s="1"/>
      <c r="Q899" s="1"/>
      <c r="R899" s="1"/>
      <c r="S899" s="1"/>
      <c r="T899" s="1"/>
      <c r="U899" s="1"/>
      <c r="V899" s="1"/>
      <c r="W899" s="1"/>
      <c r="X899" s="1"/>
      <c r="Y899" s="1"/>
      <c r="Z899" s="1"/>
    </row>
    <row r="900" spans="1:26">
      <c r="A900" s="1"/>
      <c r="B900" s="1"/>
      <c r="C900" s="1"/>
      <c r="D900" s="429"/>
      <c r="E900" s="33"/>
      <c r="F900" s="1"/>
      <c r="G900" s="1"/>
      <c r="H900" s="110"/>
      <c r="I900" s="110"/>
      <c r="J900" s="426"/>
      <c r="K900" s="426"/>
      <c r="L900" s="426"/>
      <c r="M900" s="1"/>
      <c r="N900" s="1"/>
      <c r="O900" s="1"/>
      <c r="P900" s="1"/>
      <c r="Q900" s="1"/>
      <c r="R900" s="1"/>
      <c r="S900" s="1"/>
      <c r="T900" s="1"/>
      <c r="U900" s="1"/>
      <c r="V900" s="1"/>
      <c r="W900" s="1"/>
      <c r="X900" s="1"/>
      <c r="Y900" s="1"/>
      <c r="Z900" s="1"/>
    </row>
    <row r="901" spans="1:26">
      <c r="A901" s="1"/>
      <c r="B901" s="1"/>
      <c r="C901" s="1"/>
      <c r="D901" s="429"/>
      <c r="E901" s="33"/>
      <c r="F901" s="1"/>
      <c r="G901" s="1"/>
      <c r="H901" s="110"/>
      <c r="I901" s="110"/>
      <c r="J901" s="426"/>
      <c r="K901" s="426"/>
      <c r="L901" s="426"/>
      <c r="M901" s="1"/>
      <c r="N901" s="1"/>
      <c r="O901" s="1"/>
      <c r="P901" s="1"/>
      <c r="Q901" s="1"/>
      <c r="R901" s="1"/>
      <c r="S901" s="1"/>
      <c r="T901" s="1"/>
      <c r="U901" s="1"/>
      <c r="V901" s="1"/>
      <c r="W901" s="1"/>
      <c r="X901" s="1"/>
      <c r="Y901" s="1"/>
      <c r="Z901" s="1"/>
    </row>
    <row r="902" spans="1:26">
      <c r="A902" s="1"/>
      <c r="B902" s="1"/>
      <c r="C902" s="1"/>
      <c r="D902" s="429"/>
      <c r="E902" s="33"/>
      <c r="F902" s="1"/>
      <c r="G902" s="1"/>
      <c r="H902" s="110"/>
      <c r="I902" s="110"/>
      <c r="J902" s="426"/>
      <c r="K902" s="426"/>
      <c r="L902" s="426"/>
      <c r="M902" s="1"/>
      <c r="N902" s="1"/>
      <c r="O902" s="1"/>
      <c r="P902" s="1"/>
      <c r="Q902" s="1"/>
      <c r="R902" s="1"/>
      <c r="S902" s="1"/>
      <c r="T902" s="1"/>
      <c r="U902" s="1"/>
      <c r="V902" s="1"/>
      <c r="W902" s="1"/>
      <c r="X902" s="1"/>
      <c r="Y902" s="1"/>
      <c r="Z902" s="1"/>
    </row>
    <row r="903" spans="1:26">
      <c r="A903" s="1"/>
      <c r="B903" s="1"/>
      <c r="C903" s="1"/>
      <c r="D903" s="429"/>
      <c r="E903" s="33"/>
      <c r="F903" s="1"/>
      <c r="G903" s="1"/>
      <c r="H903" s="110"/>
      <c r="I903" s="110"/>
      <c r="J903" s="426"/>
      <c r="K903" s="426"/>
      <c r="L903" s="426"/>
      <c r="M903" s="1"/>
      <c r="N903" s="1"/>
      <c r="O903" s="1"/>
      <c r="P903" s="1"/>
      <c r="Q903" s="1"/>
      <c r="R903" s="1"/>
      <c r="S903" s="1"/>
      <c r="T903" s="1"/>
      <c r="U903" s="1"/>
      <c r="V903" s="1"/>
      <c r="W903" s="1"/>
      <c r="X903" s="1"/>
      <c r="Y903" s="1"/>
      <c r="Z903" s="1"/>
    </row>
    <row r="904" spans="1:26">
      <c r="A904" s="1"/>
      <c r="B904" s="1"/>
      <c r="C904" s="1"/>
      <c r="D904" s="429"/>
      <c r="E904" s="33"/>
      <c r="F904" s="1"/>
      <c r="G904" s="1"/>
      <c r="H904" s="110"/>
      <c r="I904" s="110"/>
      <c r="J904" s="426"/>
      <c r="K904" s="426"/>
      <c r="L904" s="426"/>
      <c r="M904" s="1"/>
      <c r="N904" s="1"/>
      <c r="O904" s="1"/>
      <c r="P904" s="1"/>
      <c r="Q904" s="1"/>
      <c r="R904" s="1"/>
      <c r="S904" s="1"/>
      <c r="T904" s="1"/>
      <c r="U904" s="1"/>
      <c r="V904" s="1"/>
      <c r="W904" s="1"/>
      <c r="X904" s="1"/>
      <c r="Y904" s="1"/>
      <c r="Z904" s="1"/>
    </row>
    <row r="905" spans="1:26">
      <c r="A905" s="1"/>
      <c r="B905" s="1"/>
      <c r="C905" s="1"/>
      <c r="D905" s="429"/>
      <c r="E905" s="33"/>
      <c r="F905" s="1"/>
      <c r="G905" s="1"/>
      <c r="H905" s="110"/>
      <c r="I905" s="110"/>
      <c r="J905" s="426"/>
      <c r="K905" s="426"/>
      <c r="L905" s="426"/>
      <c r="M905" s="1"/>
      <c r="N905" s="1"/>
      <c r="O905" s="1"/>
      <c r="P905" s="1"/>
      <c r="Q905" s="1"/>
      <c r="R905" s="1"/>
      <c r="S905" s="1"/>
      <c r="T905" s="1"/>
      <c r="U905" s="1"/>
      <c r="V905" s="1"/>
      <c r="W905" s="1"/>
      <c r="X905" s="1"/>
      <c r="Y905" s="1"/>
      <c r="Z905" s="1"/>
    </row>
    <row r="906" spans="1:26">
      <c r="A906" s="1"/>
      <c r="B906" s="1"/>
      <c r="C906" s="1"/>
      <c r="D906" s="429"/>
      <c r="E906" s="33"/>
      <c r="F906" s="1"/>
      <c r="G906" s="1"/>
      <c r="H906" s="110"/>
      <c r="I906" s="110"/>
      <c r="J906" s="426"/>
      <c r="K906" s="426"/>
      <c r="L906" s="426"/>
      <c r="M906" s="1"/>
      <c r="N906" s="1"/>
      <c r="O906" s="1"/>
      <c r="P906" s="1"/>
      <c r="Q906" s="1"/>
      <c r="R906" s="1"/>
      <c r="S906" s="1"/>
      <c r="T906" s="1"/>
      <c r="U906" s="1"/>
      <c r="V906" s="1"/>
      <c r="W906" s="1"/>
      <c r="X906" s="1"/>
      <c r="Y906" s="1"/>
      <c r="Z906" s="1"/>
    </row>
    <row r="907" spans="1:26">
      <c r="A907" s="1"/>
      <c r="B907" s="1"/>
      <c r="C907" s="1"/>
      <c r="D907" s="429"/>
      <c r="E907" s="33"/>
      <c r="F907" s="1"/>
      <c r="G907" s="1"/>
      <c r="H907" s="110"/>
      <c r="I907" s="110"/>
      <c r="J907" s="426"/>
      <c r="K907" s="426"/>
      <c r="L907" s="426"/>
      <c r="M907" s="1"/>
      <c r="N907" s="1"/>
      <c r="O907" s="1"/>
      <c r="P907" s="1"/>
      <c r="Q907" s="1"/>
      <c r="R907" s="1"/>
      <c r="S907" s="1"/>
      <c r="T907" s="1"/>
      <c r="U907" s="1"/>
      <c r="V907" s="1"/>
      <c r="W907" s="1"/>
      <c r="X907" s="1"/>
      <c r="Y907" s="1"/>
      <c r="Z907" s="1"/>
    </row>
    <row r="908" spans="1:26">
      <c r="A908" s="1"/>
      <c r="B908" s="1"/>
      <c r="C908" s="1"/>
      <c r="D908" s="429"/>
      <c r="E908" s="33"/>
      <c r="F908" s="1"/>
      <c r="G908" s="1"/>
      <c r="H908" s="110"/>
      <c r="I908" s="110"/>
      <c r="J908" s="426"/>
      <c r="K908" s="426"/>
      <c r="L908" s="426"/>
      <c r="M908" s="1"/>
      <c r="N908" s="1"/>
      <c r="O908" s="1"/>
      <c r="P908" s="1"/>
      <c r="Q908" s="1"/>
      <c r="R908" s="1"/>
      <c r="S908" s="1"/>
      <c r="T908" s="1"/>
      <c r="U908" s="1"/>
      <c r="V908" s="1"/>
      <c r="W908" s="1"/>
      <c r="X908" s="1"/>
      <c r="Y908" s="1"/>
      <c r="Z908" s="1"/>
    </row>
    <row r="909" spans="1:26">
      <c r="A909" s="1"/>
      <c r="B909" s="1"/>
      <c r="C909" s="1"/>
      <c r="D909" s="429"/>
      <c r="E909" s="33"/>
      <c r="F909" s="1"/>
      <c r="G909" s="1"/>
      <c r="H909" s="110"/>
      <c r="I909" s="110"/>
      <c r="J909" s="426"/>
      <c r="K909" s="426"/>
      <c r="L909" s="426"/>
      <c r="M909" s="1"/>
      <c r="N909" s="1"/>
      <c r="O909" s="1"/>
      <c r="P909" s="1"/>
      <c r="Q909" s="1"/>
      <c r="R909" s="1"/>
      <c r="S909" s="1"/>
      <c r="T909" s="1"/>
      <c r="U909" s="1"/>
      <c r="V909" s="1"/>
      <c r="W909" s="1"/>
      <c r="X909" s="1"/>
      <c r="Y909" s="1"/>
      <c r="Z909" s="1"/>
    </row>
    <row r="910" spans="1:26">
      <c r="A910" s="1"/>
      <c r="B910" s="1"/>
      <c r="C910" s="1"/>
      <c r="D910" s="429"/>
      <c r="E910" s="33"/>
      <c r="F910" s="1"/>
      <c r="G910" s="1"/>
      <c r="H910" s="110"/>
      <c r="I910" s="110"/>
      <c r="J910" s="426"/>
      <c r="K910" s="426"/>
      <c r="L910" s="426"/>
      <c r="M910" s="1"/>
      <c r="N910" s="1"/>
      <c r="O910" s="1"/>
      <c r="P910" s="1"/>
      <c r="Q910" s="1"/>
      <c r="R910" s="1"/>
      <c r="S910" s="1"/>
      <c r="T910" s="1"/>
      <c r="U910" s="1"/>
      <c r="V910" s="1"/>
      <c r="W910" s="1"/>
      <c r="X910" s="1"/>
      <c r="Y910" s="1"/>
      <c r="Z910" s="1"/>
    </row>
    <row r="911" spans="1:26">
      <c r="A911" s="1"/>
      <c r="B911" s="1"/>
      <c r="C911" s="1"/>
      <c r="D911" s="429"/>
      <c r="E911" s="33"/>
      <c r="F911" s="1"/>
      <c r="G911" s="1"/>
      <c r="H911" s="110"/>
      <c r="I911" s="110"/>
      <c r="J911" s="426"/>
      <c r="K911" s="426"/>
      <c r="L911" s="426"/>
      <c r="M911" s="1"/>
      <c r="N911" s="1"/>
      <c r="O911" s="1"/>
      <c r="P911" s="1"/>
      <c r="Q911" s="1"/>
      <c r="R911" s="1"/>
      <c r="S911" s="1"/>
      <c r="T911" s="1"/>
      <c r="U911" s="1"/>
      <c r="V911" s="1"/>
      <c r="W911" s="1"/>
      <c r="X911" s="1"/>
      <c r="Y911" s="1"/>
      <c r="Z911" s="1"/>
    </row>
    <row r="912" spans="1:26">
      <c r="A912" s="1"/>
      <c r="B912" s="1"/>
      <c r="C912" s="1"/>
      <c r="D912" s="429"/>
      <c r="E912" s="33"/>
      <c r="F912" s="1"/>
      <c r="G912" s="1"/>
      <c r="H912" s="110"/>
      <c r="I912" s="110"/>
      <c r="J912" s="426"/>
      <c r="K912" s="426"/>
      <c r="L912" s="426"/>
      <c r="M912" s="1"/>
      <c r="N912" s="1"/>
      <c r="O912" s="1"/>
      <c r="P912" s="1"/>
      <c r="Q912" s="1"/>
      <c r="R912" s="1"/>
      <c r="S912" s="1"/>
      <c r="T912" s="1"/>
      <c r="U912" s="1"/>
      <c r="V912" s="1"/>
      <c r="W912" s="1"/>
      <c r="X912" s="1"/>
      <c r="Y912" s="1"/>
      <c r="Z912" s="1"/>
    </row>
    <row r="913" spans="1:26">
      <c r="A913" s="1"/>
      <c r="B913" s="1"/>
      <c r="C913" s="1"/>
      <c r="D913" s="429"/>
      <c r="E913" s="33"/>
      <c r="F913" s="1"/>
      <c r="G913" s="1"/>
      <c r="H913" s="110"/>
      <c r="I913" s="110"/>
      <c r="J913" s="426"/>
      <c r="K913" s="426"/>
      <c r="L913" s="426"/>
      <c r="M913" s="1"/>
      <c r="N913" s="1"/>
      <c r="O913" s="1"/>
      <c r="P913" s="1"/>
      <c r="Q913" s="1"/>
      <c r="R913" s="1"/>
      <c r="S913" s="1"/>
      <c r="T913" s="1"/>
      <c r="U913" s="1"/>
      <c r="V913" s="1"/>
      <c r="W913" s="1"/>
      <c r="X913" s="1"/>
      <c r="Y913" s="1"/>
      <c r="Z913" s="1"/>
    </row>
    <row r="914" spans="1:26">
      <c r="A914" s="1"/>
      <c r="B914" s="1"/>
      <c r="C914" s="1"/>
      <c r="D914" s="429"/>
      <c r="E914" s="33"/>
      <c r="F914" s="1"/>
      <c r="G914" s="1"/>
      <c r="H914" s="110"/>
      <c r="I914" s="110"/>
      <c r="J914" s="426"/>
      <c r="K914" s="426"/>
      <c r="L914" s="426"/>
      <c r="M914" s="1"/>
      <c r="N914" s="1"/>
      <c r="O914" s="1"/>
      <c r="P914" s="1"/>
      <c r="Q914" s="1"/>
      <c r="R914" s="1"/>
      <c r="S914" s="1"/>
      <c r="T914" s="1"/>
      <c r="U914" s="1"/>
      <c r="V914" s="1"/>
      <c r="W914" s="1"/>
      <c r="X914" s="1"/>
      <c r="Y914" s="1"/>
      <c r="Z914" s="1"/>
    </row>
    <row r="915" spans="1:26">
      <c r="A915" s="1"/>
      <c r="B915" s="1"/>
      <c r="C915" s="1"/>
      <c r="D915" s="429"/>
      <c r="E915" s="33"/>
      <c r="F915" s="1"/>
      <c r="G915" s="1"/>
      <c r="H915" s="110"/>
      <c r="I915" s="110"/>
      <c r="J915" s="426"/>
      <c r="K915" s="426"/>
      <c r="L915" s="426"/>
      <c r="M915" s="1"/>
      <c r="N915" s="1"/>
      <c r="O915" s="1"/>
      <c r="P915" s="1"/>
      <c r="Q915" s="1"/>
      <c r="R915" s="1"/>
      <c r="S915" s="1"/>
      <c r="T915" s="1"/>
      <c r="U915" s="1"/>
      <c r="V915" s="1"/>
      <c r="W915" s="1"/>
      <c r="X915" s="1"/>
      <c r="Y915" s="1"/>
      <c r="Z915" s="1"/>
    </row>
    <row r="916" spans="1:26">
      <c r="A916" s="1"/>
      <c r="B916" s="1"/>
      <c r="C916" s="1"/>
      <c r="D916" s="429"/>
      <c r="E916" s="33"/>
      <c r="F916" s="1"/>
      <c r="G916" s="1"/>
      <c r="H916" s="110"/>
      <c r="I916" s="110"/>
      <c r="J916" s="426"/>
      <c r="K916" s="426"/>
      <c r="L916" s="426"/>
      <c r="M916" s="1"/>
      <c r="N916" s="1"/>
      <c r="O916" s="1"/>
      <c r="P916" s="1"/>
      <c r="Q916" s="1"/>
      <c r="R916" s="1"/>
      <c r="S916" s="1"/>
      <c r="T916" s="1"/>
      <c r="U916" s="1"/>
      <c r="V916" s="1"/>
      <c r="W916" s="1"/>
      <c r="X916" s="1"/>
      <c r="Y916" s="1"/>
      <c r="Z916" s="1"/>
    </row>
    <row r="917" spans="1:26">
      <c r="A917" s="1"/>
      <c r="B917" s="1"/>
      <c r="C917" s="1"/>
      <c r="D917" s="429"/>
      <c r="E917" s="33"/>
      <c r="F917" s="1"/>
      <c r="G917" s="1"/>
      <c r="H917" s="110"/>
      <c r="I917" s="110"/>
      <c r="J917" s="426"/>
      <c r="K917" s="426"/>
      <c r="L917" s="426"/>
      <c r="M917" s="1"/>
      <c r="N917" s="1"/>
      <c r="O917" s="1"/>
      <c r="P917" s="1"/>
      <c r="Q917" s="1"/>
      <c r="R917" s="1"/>
      <c r="S917" s="1"/>
      <c r="T917" s="1"/>
      <c r="U917" s="1"/>
      <c r="V917" s="1"/>
      <c r="W917" s="1"/>
      <c r="X917" s="1"/>
      <c r="Y917" s="1"/>
      <c r="Z917" s="1"/>
    </row>
    <row r="918" spans="1:26">
      <c r="A918" s="1"/>
      <c r="B918" s="1"/>
      <c r="C918" s="1"/>
      <c r="D918" s="429"/>
      <c r="E918" s="33"/>
      <c r="F918" s="1"/>
      <c r="G918" s="1"/>
      <c r="H918" s="110"/>
      <c r="I918" s="110"/>
      <c r="J918" s="426"/>
      <c r="K918" s="426"/>
      <c r="L918" s="426"/>
      <c r="M918" s="1"/>
      <c r="N918" s="1"/>
      <c r="O918" s="1"/>
      <c r="P918" s="1"/>
      <c r="Q918" s="1"/>
      <c r="R918" s="1"/>
      <c r="S918" s="1"/>
      <c r="T918" s="1"/>
      <c r="U918" s="1"/>
      <c r="V918" s="1"/>
      <c r="W918" s="1"/>
      <c r="X918" s="1"/>
      <c r="Y918" s="1"/>
      <c r="Z918" s="1"/>
    </row>
    <row r="919" spans="1:26">
      <c r="A919" s="1"/>
      <c r="B919" s="1"/>
      <c r="C919" s="1"/>
      <c r="D919" s="429"/>
      <c r="E919" s="33"/>
      <c r="F919" s="1"/>
      <c r="G919" s="1"/>
      <c r="H919" s="110"/>
      <c r="I919" s="110"/>
      <c r="J919" s="426"/>
      <c r="K919" s="426"/>
      <c r="L919" s="426"/>
      <c r="M919" s="1"/>
      <c r="N919" s="1"/>
      <c r="O919" s="1"/>
      <c r="P919" s="1"/>
      <c r="Q919" s="1"/>
      <c r="R919" s="1"/>
      <c r="S919" s="1"/>
      <c r="T919" s="1"/>
      <c r="U919" s="1"/>
      <c r="V919" s="1"/>
      <c r="W919" s="1"/>
      <c r="X919" s="1"/>
      <c r="Y919" s="1"/>
      <c r="Z919" s="1"/>
    </row>
    <row r="920" spans="1:26">
      <c r="A920" s="1"/>
      <c r="B920" s="1"/>
      <c r="C920" s="1"/>
      <c r="D920" s="429"/>
      <c r="E920" s="33"/>
      <c r="F920" s="1"/>
      <c r="G920" s="1"/>
      <c r="H920" s="110"/>
      <c r="I920" s="110"/>
      <c r="J920" s="426"/>
      <c r="K920" s="426"/>
      <c r="L920" s="426"/>
      <c r="M920" s="1"/>
      <c r="N920" s="1"/>
      <c r="O920" s="1"/>
      <c r="P920" s="1"/>
      <c r="Q920" s="1"/>
      <c r="R920" s="1"/>
      <c r="S920" s="1"/>
      <c r="T920" s="1"/>
      <c r="U920" s="1"/>
      <c r="V920" s="1"/>
      <c r="W920" s="1"/>
      <c r="X920" s="1"/>
      <c r="Y920" s="1"/>
      <c r="Z920" s="1"/>
    </row>
    <row r="921" spans="1:26">
      <c r="A921" s="1"/>
      <c r="B921" s="1"/>
      <c r="C921" s="1"/>
      <c r="D921" s="429"/>
      <c r="E921" s="33"/>
      <c r="F921" s="1"/>
      <c r="G921" s="1"/>
      <c r="H921" s="110"/>
      <c r="I921" s="110"/>
      <c r="J921" s="426"/>
      <c r="K921" s="426"/>
      <c r="L921" s="426"/>
      <c r="M921" s="1"/>
      <c r="N921" s="1"/>
      <c r="O921" s="1"/>
      <c r="P921" s="1"/>
      <c r="Q921" s="1"/>
      <c r="R921" s="1"/>
      <c r="S921" s="1"/>
      <c r="T921" s="1"/>
      <c r="U921" s="1"/>
      <c r="V921" s="1"/>
      <c r="W921" s="1"/>
      <c r="X921" s="1"/>
      <c r="Y921" s="1"/>
      <c r="Z921" s="1"/>
    </row>
    <row r="922" spans="1:26">
      <c r="A922" s="1"/>
      <c r="B922" s="1"/>
      <c r="C922" s="1"/>
      <c r="D922" s="429"/>
      <c r="E922" s="33"/>
      <c r="F922" s="1"/>
      <c r="G922" s="1"/>
      <c r="H922" s="110"/>
      <c r="I922" s="110"/>
      <c r="J922" s="426"/>
      <c r="K922" s="426"/>
      <c r="L922" s="426"/>
      <c r="M922" s="1"/>
      <c r="N922" s="1"/>
      <c r="O922" s="1"/>
      <c r="P922" s="1"/>
      <c r="Q922" s="1"/>
      <c r="R922" s="1"/>
      <c r="S922" s="1"/>
      <c r="T922" s="1"/>
      <c r="U922" s="1"/>
      <c r="V922" s="1"/>
      <c r="W922" s="1"/>
      <c r="X922" s="1"/>
      <c r="Y922" s="1"/>
      <c r="Z922" s="1"/>
    </row>
    <row r="923" spans="1:26">
      <c r="A923" s="1"/>
      <c r="B923" s="1"/>
      <c r="C923" s="1"/>
      <c r="D923" s="429"/>
      <c r="E923" s="33"/>
      <c r="F923" s="1"/>
      <c r="G923" s="1"/>
      <c r="H923" s="110"/>
      <c r="I923" s="110"/>
      <c r="J923" s="426"/>
      <c r="K923" s="426"/>
      <c r="L923" s="426"/>
      <c r="M923" s="1"/>
      <c r="N923" s="1"/>
      <c r="O923" s="1"/>
      <c r="P923" s="1"/>
      <c r="Q923" s="1"/>
      <c r="R923" s="1"/>
      <c r="S923" s="1"/>
      <c r="T923" s="1"/>
      <c r="U923" s="1"/>
      <c r="V923" s="1"/>
      <c r="W923" s="1"/>
      <c r="X923" s="1"/>
      <c r="Y923" s="1"/>
      <c r="Z923" s="1"/>
    </row>
    <row r="924" spans="1:26">
      <c r="A924" s="1"/>
      <c r="B924" s="1"/>
      <c r="C924" s="1"/>
      <c r="D924" s="429"/>
      <c r="E924" s="33"/>
      <c r="F924" s="1"/>
      <c r="G924" s="1"/>
      <c r="H924" s="110"/>
      <c r="I924" s="110"/>
      <c r="J924" s="426"/>
      <c r="K924" s="426"/>
      <c r="L924" s="426"/>
      <c r="M924" s="1"/>
      <c r="N924" s="1"/>
      <c r="O924" s="1"/>
      <c r="P924" s="1"/>
      <c r="Q924" s="1"/>
      <c r="R924" s="1"/>
      <c r="S924" s="1"/>
      <c r="T924" s="1"/>
      <c r="U924" s="1"/>
      <c r="V924" s="1"/>
      <c r="W924" s="1"/>
      <c r="X924" s="1"/>
      <c r="Y924" s="1"/>
      <c r="Z924" s="1"/>
    </row>
    <row r="925" spans="1:26">
      <c r="A925" s="1"/>
      <c r="B925" s="1"/>
      <c r="C925" s="1"/>
      <c r="D925" s="429"/>
      <c r="E925" s="33"/>
      <c r="F925" s="1"/>
      <c r="G925" s="1"/>
      <c r="H925" s="110"/>
      <c r="I925" s="110"/>
      <c r="J925" s="426"/>
      <c r="K925" s="426"/>
      <c r="L925" s="426"/>
      <c r="M925" s="1"/>
      <c r="N925" s="1"/>
      <c r="O925" s="1"/>
      <c r="P925" s="1"/>
      <c r="Q925" s="1"/>
      <c r="R925" s="1"/>
      <c r="S925" s="1"/>
      <c r="T925" s="1"/>
      <c r="U925" s="1"/>
      <c r="V925" s="1"/>
      <c r="W925" s="1"/>
      <c r="X925" s="1"/>
      <c r="Y925" s="1"/>
      <c r="Z925" s="1"/>
    </row>
    <row r="926" spans="1:26">
      <c r="A926" s="1"/>
      <c r="B926" s="1"/>
      <c r="C926" s="1"/>
      <c r="D926" s="429"/>
      <c r="E926" s="33"/>
      <c r="F926" s="1"/>
      <c r="G926" s="1"/>
      <c r="H926" s="110"/>
      <c r="I926" s="110"/>
      <c r="J926" s="426"/>
      <c r="K926" s="426"/>
      <c r="L926" s="426"/>
      <c r="M926" s="1"/>
      <c r="N926" s="1"/>
      <c r="O926" s="1"/>
      <c r="P926" s="1"/>
      <c r="Q926" s="1"/>
      <c r="R926" s="1"/>
      <c r="S926" s="1"/>
      <c r="T926" s="1"/>
      <c r="U926" s="1"/>
      <c r="V926" s="1"/>
      <c r="W926" s="1"/>
      <c r="X926" s="1"/>
      <c r="Y926" s="1"/>
      <c r="Z926" s="1"/>
    </row>
    <row r="927" spans="1:26">
      <c r="A927" s="1"/>
      <c r="B927" s="1"/>
      <c r="C927" s="1"/>
      <c r="D927" s="429"/>
      <c r="E927" s="33"/>
      <c r="F927" s="1"/>
      <c r="G927" s="1"/>
      <c r="H927" s="110"/>
      <c r="I927" s="110"/>
      <c r="J927" s="426"/>
      <c r="K927" s="426"/>
      <c r="L927" s="426"/>
      <c r="M927" s="1"/>
      <c r="N927" s="1"/>
      <c r="O927" s="1"/>
      <c r="P927" s="1"/>
      <c r="Q927" s="1"/>
      <c r="R927" s="1"/>
      <c r="S927" s="1"/>
      <c r="T927" s="1"/>
      <c r="U927" s="1"/>
      <c r="V927" s="1"/>
      <c r="W927" s="1"/>
      <c r="X927" s="1"/>
      <c r="Y927" s="1"/>
      <c r="Z927" s="1"/>
    </row>
    <row r="928" spans="1:26">
      <c r="A928" s="1"/>
      <c r="B928" s="1"/>
      <c r="C928" s="1"/>
      <c r="D928" s="429"/>
      <c r="E928" s="33"/>
      <c r="F928" s="1"/>
      <c r="G928" s="1"/>
      <c r="H928" s="110"/>
      <c r="I928" s="110"/>
      <c r="J928" s="426"/>
      <c r="K928" s="426"/>
      <c r="L928" s="426"/>
      <c r="M928" s="1"/>
      <c r="N928" s="1"/>
      <c r="O928" s="1"/>
      <c r="P928" s="1"/>
      <c r="Q928" s="1"/>
      <c r="R928" s="1"/>
      <c r="S928" s="1"/>
      <c r="T928" s="1"/>
      <c r="U928" s="1"/>
      <c r="V928" s="1"/>
      <c r="W928" s="1"/>
      <c r="X928" s="1"/>
      <c r="Y928" s="1"/>
      <c r="Z928" s="1"/>
    </row>
    <row r="929" spans="1:26">
      <c r="A929" s="1"/>
      <c r="B929" s="1"/>
      <c r="C929" s="1"/>
      <c r="D929" s="429"/>
      <c r="E929" s="33"/>
      <c r="F929" s="1"/>
      <c r="G929" s="1"/>
      <c r="H929" s="110"/>
      <c r="I929" s="110"/>
      <c r="J929" s="426"/>
      <c r="K929" s="426"/>
      <c r="L929" s="426"/>
      <c r="M929" s="1"/>
      <c r="N929" s="1"/>
      <c r="O929" s="1"/>
      <c r="P929" s="1"/>
      <c r="Q929" s="1"/>
      <c r="R929" s="1"/>
      <c r="S929" s="1"/>
      <c r="T929" s="1"/>
      <c r="U929" s="1"/>
      <c r="V929" s="1"/>
      <c r="W929" s="1"/>
      <c r="X929" s="1"/>
      <c r="Y929" s="1"/>
      <c r="Z929" s="1"/>
    </row>
    <row r="930" spans="1:26">
      <c r="A930" s="1"/>
      <c r="B930" s="1"/>
      <c r="C930" s="1"/>
      <c r="D930" s="429"/>
      <c r="E930" s="33"/>
      <c r="F930" s="1"/>
      <c r="G930" s="1"/>
      <c r="H930" s="110"/>
      <c r="I930" s="110"/>
      <c r="J930" s="426"/>
      <c r="K930" s="426"/>
      <c r="L930" s="426"/>
      <c r="M930" s="1"/>
      <c r="N930" s="1"/>
      <c r="O930" s="1"/>
      <c r="P930" s="1"/>
      <c r="Q930" s="1"/>
      <c r="R930" s="1"/>
      <c r="S930" s="1"/>
      <c r="T930" s="1"/>
      <c r="U930" s="1"/>
      <c r="V930" s="1"/>
      <c r="W930" s="1"/>
      <c r="X930" s="1"/>
      <c r="Y930" s="1"/>
      <c r="Z930" s="1"/>
    </row>
    <row r="931" spans="1:26">
      <c r="A931" s="1"/>
      <c r="B931" s="1"/>
      <c r="C931" s="1"/>
      <c r="D931" s="429"/>
      <c r="E931" s="33"/>
      <c r="F931" s="1"/>
      <c r="G931" s="1"/>
      <c r="H931" s="110"/>
      <c r="I931" s="110"/>
      <c r="J931" s="426"/>
      <c r="K931" s="426"/>
      <c r="L931" s="426"/>
      <c r="M931" s="1"/>
      <c r="N931" s="1"/>
      <c r="O931" s="1"/>
      <c r="P931" s="1"/>
      <c r="Q931" s="1"/>
      <c r="R931" s="1"/>
      <c r="S931" s="1"/>
      <c r="T931" s="1"/>
      <c r="U931" s="1"/>
      <c r="V931" s="1"/>
      <c r="W931" s="1"/>
      <c r="X931" s="1"/>
      <c r="Y931" s="1"/>
      <c r="Z931" s="1"/>
    </row>
    <row r="932" spans="1:26">
      <c r="A932" s="1"/>
      <c r="B932" s="1"/>
      <c r="C932" s="1"/>
      <c r="D932" s="429"/>
      <c r="E932" s="33"/>
      <c r="F932" s="1"/>
      <c r="G932" s="1"/>
      <c r="H932" s="110"/>
      <c r="I932" s="110"/>
      <c r="J932" s="426"/>
      <c r="K932" s="426"/>
      <c r="L932" s="426"/>
      <c r="M932" s="1"/>
      <c r="N932" s="1"/>
      <c r="O932" s="1"/>
      <c r="P932" s="1"/>
      <c r="Q932" s="1"/>
      <c r="R932" s="1"/>
      <c r="S932" s="1"/>
      <c r="T932" s="1"/>
      <c r="U932" s="1"/>
      <c r="V932" s="1"/>
      <c r="W932" s="1"/>
      <c r="X932" s="1"/>
      <c r="Y932" s="1"/>
      <c r="Z932" s="1"/>
    </row>
    <row r="933" spans="1:26">
      <c r="A933" s="1"/>
      <c r="B933" s="1"/>
      <c r="C933" s="1"/>
      <c r="D933" s="429"/>
      <c r="E933" s="33"/>
      <c r="F933" s="1"/>
      <c r="G933" s="1"/>
      <c r="H933" s="110"/>
      <c r="I933" s="110"/>
      <c r="J933" s="426"/>
      <c r="K933" s="426"/>
      <c r="L933" s="426"/>
      <c r="M933" s="1"/>
      <c r="N933" s="1"/>
      <c r="O933" s="1"/>
      <c r="P933" s="1"/>
      <c r="Q933" s="1"/>
      <c r="R933" s="1"/>
      <c r="S933" s="1"/>
      <c r="T933" s="1"/>
      <c r="U933" s="1"/>
      <c r="V933" s="1"/>
      <c r="W933" s="1"/>
      <c r="X933" s="1"/>
      <c r="Y933" s="1"/>
      <c r="Z933" s="1"/>
    </row>
    <row r="934" spans="1:26">
      <c r="A934" s="1"/>
      <c r="B934" s="1"/>
      <c r="C934" s="1"/>
      <c r="D934" s="429"/>
      <c r="E934" s="33"/>
      <c r="F934" s="1"/>
      <c r="G934" s="1"/>
      <c r="H934" s="110"/>
      <c r="I934" s="110"/>
      <c r="J934" s="426"/>
      <c r="K934" s="426"/>
      <c r="L934" s="426"/>
      <c r="M934" s="1"/>
      <c r="N934" s="1"/>
      <c r="O934" s="1"/>
      <c r="P934" s="1"/>
      <c r="Q934" s="1"/>
      <c r="R934" s="1"/>
      <c r="S934" s="1"/>
      <c r="T934" s="1"/>
      <c r="U934" s="1"/>
      <c r="V934" s="1"/>
      <c r="W934" s="1"/>
      <c r="X934" s="1"/>
      <c r="Y934" s="1"/>
      <c r="Z934" s="1"/>
    </row>
    <row r="935" spans="1:26">
      <c r="A935" s="1"/>
      <c r="B935" s="1"/>
      <c r="C935" s="1"/>
      <c r="D935" s="429"/>
      <c r="E935" s="33"/>
      <c r="F935" s="1"/>
      <c r="G935" s="1"/>
      <c r="H935" s="110"/>
      <c r="I935" s="110"/>
      <c r="J935" s="426"/>
      <c r="K935" s="426"/>
      <c r="L935" s="426"/>
      <c r="M935" s="1"/>
      <c r="N935" s="1"/>
      <c r="O935" s="1"/>
      <c r="P935" s="1"/>
      <c r="Q935" s="1"/>
      <c r="R935" s="1"/>
      <c r="S935" s="1"/>
      <c r="T935" s="1"/>
      <c r="U935" s="1"/>
      <c r="V935" s="1"/>
      <c r="W935" s="1"/>
      <c r="X935" s="1"/>
      <c r="Y935" s="1"/>
      <c r="Z935" s="1"/>
    </row>
    <row r="936" spans="1:26">
      <c r="A936" s="1"/>
      <c r="B936" s="1"/>
      <c r="C936" s="1"/>
      <c r="D936" s="429"/>
      <c r="E936" s="33"/>
      <c r="F936" s="1"/>
      <c r="G936" s="1"/>
      <c r="H936" s="110"/>
      <c r="I936" s="110"/>
      <c r="J936" s="426"/>
      <c r="K936" s="426"/>
      <c r="L936" s="426"/>
      <c r="M936" s="1"/>
      <c r="N936" s="1"/>
      <c r="O936" s="1"/>
      <c r="P936" s="1"/>
      <c r="Q936" s="1"/>
      <c r="R936" s="1"/>
      <c r="S936" s="1"/>
      <c r="T936" s="1"/>
      <c r="U936" s="1"/>
      <c r="V936" s="1"/>
      <c r="W936" s="1"/>
      <c r="X936" s="1"/>
      <c r="Y936" s="1"/>
      <c r="Z936" s="1"/>
    </row>
    <row r="937" spans="1:26">
      <c r="A937" s="1"/>
      <c r="B937" s="1"/>
      <c r="C937" s="1"/>
      <c r="D937" s="429"/>
      <c r="E937" s="33"/>
      <c r="F937" s="1"/>
      <c r="G937" s="1"/>
      <c r="H937" s="110"/>
      <c r="I937" s="110"/>
      <c r="J937" s="426"/>
      <c r="K937" s="426"/>
      <c r="L937" s="426"/>
      <c r="M937" s="1"/>
      <c r="N937" s="1"/>
      <c r="O937" s="1"/>
      <c r="P937" s="1"/>
      <c r="Q937" s="1"/>
      <c r="R937" s="1"/>
      <c r="S937" s="1"/>
      <c r="T937" s="1"/>
      <c r="U937" s="1"/>
      <c r="V937" s="1"/>
      <c r="W937" s="1"/>
      <c r="X937" s="1"/>
      <c r="Y937" s="1"/>
      <c r="Z937" s="1"/>
    </row>
    <row r="938" spans="1:26">
      <c r="A938" s="1"/>
      <c r="B938" s="1"/>
      <c r="C938" s="1"/>
      <c r="D938" s="429"/>
      <c r="E938" s="33"/>
      <c r="F938" s="1"/>
      <c r="G938" s="1"/>
      <c r="H938" s="110"/>
      <c r="I938" s="110"/>
      <c r="J938" s="426"/>
      <c r="K938" s="426"/>
      <c r="L938" s="426"/>
      <c r="M938" s="1"/>
      <c r="N938" s="1"/>
      <c r="O938" s="1"/>
      <c r="P938" s="1"/>
      <c r="Q938" s="1"/>
      <c r="R938" s="1"/>
      <c r="S938" s="1"/>
      <c r="T938" s="1"/>
      <c r="U938" s="1"/>
      <c r="V938" s="1"/>
      <c r="W938" s="1"/>
      <c r="X938" s="1"/>
      <c r="Y938" s="1"/>
      <c r="Z938" s="1"/>
    </row>
    <row r="939" spans="1:26">
      <c r="A939" s="1"/>
      <c r="B939" s="1"/>
      <c r="C939" s="1"/>
      <c r="D939" s="429"/>
      <c r="E939" s="33"/>
      <c r="F939" s="1"/>
      <c r="G939" s="1"/>
      <c r="H939" s="110"/>
      <c r="I939" s="110"/>
      <c r="J939" s="426"/>
      <c r="K939" s="426"/>
      <c r="L939" s="426"/>
      <c r="M939" s="1"/>
      <c r="N939" s="1"/>
      <c r="O939" s="1"/>
      <c r="P939" s="1"/>
      <c r="Q939" s="1"/>
      <c r="R939" s="1"/>
      <c r="S939" s="1"/>
      <c r="T939" s="1"/>
      <c r="U939" s="1"/>
      <c r="V939" s="1"/>
      <c r="W939" s="1"/>
      <c r="X939" s="1"/>
      <c r="Y939" s="1"/>
      <c r="Z939" s="1"/>
    </row>
    <row r="940" spans="1:26">
      <c r="A940" s="1"/>
      <c r="B940" s="1"/>
      <c r="C940" s="1"/>
      <c r="D940" s="429"/>
      <c r="E940" s="33"/>
      <c r="F940" s="1"/>
      <c r="G940" s="1"/>
      <c r="H940" s="110"/>
      <c r="I940" s="110"/>
      <c r="J940" s="426"/>
      <c r="K940" s="426"/>
      <c r="L940" s="426"/>
      <c r="M940" s="1"/>
      <c r="N940" s="1"/>
      <c r="O940" s="1"/>
      <c r="P940" s="1"/>
      <c r="Q940" s="1"/>
      <c r="R940" s="1"/>
      <c r="S940" s="1"/>
      <c r="T940" s="1"/>
      <c r="U940" s="1"/>
      <c r="V940" s="1"/>
      <c r="W940" s="1"/>
      <c r="X940" s="1"/>
      <c r="Y940" s="1"/>
      <c r="Z940" s="1"/>
    </row>
    <row r="941" spans="1:26">
      <c r="A941" s="1"/>
      <c r="B941" s="1"/>
      <c r="C941" s="1"/>
      <c r="D941" s="429"/>
      <c r="E941" s="33"/>
      <c r="F941" s="1"/>
      <c r="G941" s="1"/>
      <c r="H941" s="110"/>
      <c r="I941" s="110"/>
      <c r="J941" s="426"/>
      <c r="K941" s="426"/>
      <c r="L941" s="426"/>
      <c r="M941" s="1"/>
      <c r="N941" s="1"/>
      <c r="O941" s="1"/>
      <c r="P941" s="1"/>
      <c r="Q941" s="1"/>
      <c r="R941" s="1"/>
      <c r="S941" s="1"/>
      <c r="T941" s="1"/>
      <c r="U941" s="1"/>
      <c r="V941" s="1"/>
      <c r="W941" s="1"/>
      <c r="X941" s="1"/>
      <c r="Y941" s="1"/>
      <c r="Z941" s="1"/>
    </row>
    <row r="942" spans="1:26">
      <c r="A942" s="1"/>
      <c r="B942" s="1"/>
      <c r="C942" s="1"/>
      <c r="D942" s="429"/>
      <c r="E942" s="33"/>
      <c r="F942" s="1"/>
      <c r="G942" s="1"/>
      <c r="H942" s="110"/>
      <c r="I942" s="110"/>
      <c r="J942" s="426"/>
      <c r="K942" s="426"/>
      <c r="L942" s="426"/>
      <c r="M942" s="1"/>
      <c r="N942" s="1"/>
      <c r="O942" s="1"/>
      <c r="P942" s="1"/>
      <c r="Q942" s="1"/>
      <c r="R942" s="1"/>
      <c r="S942" s="1"/>
      <c r="T942" s="1"/>
      <c r="U942" s="1"/>
      <c r="V942" s="1"/>
      <c r="W942" s="1"/>
      <c r="X942" s="1"/>
      <c r="Y942" s="1"/>
      <c r="Z942" s="1"/>
    </row>
    <row r="943" spans="1:26">
      <c r="A943" s="1"/>
      <c r="B943" s="1"/>
      <c r="C943" s="1"/>
      <c r="D943" s="429"/>
      <c r="E943" s="33"/>
      <c r="F943" s="1"/>
      <c r="G943" s="1"/>
      <c r="H943" s="110"/>
      <c r="I943" s="110"/>
      <c r="J943" s="426"/>
      <c r="K943" s="426"/>
      <c r="L943" s="426"/>
      <c r="M943" s="1"/>
      <c r="N943" s="1"/>
      <c r="O943" s="1"/>
      <c r="P943" s="1"/>
      <c r="Q943" s="1"/>
      <c r="R943" s="1"/>
      <c r="S943" s="1"/>
      <c r="T943" s="1"/>
      <c r="U943" s="1"/>
      <c r="V943" s="1"/>
      <c r="W943" s="1"/>
      <c r="X943" s="1"/>
      <c r="Y943" s="1"/>
      <c r="Z943" s="1"/>
    </row>
    <row r="944" spans="1:26">
      <c r="A944" s="1"/>
      <c r="B944" s="1"/>
      <c r="C944" s="1"/>
      <c r="D944" s="429"/>
      <c r="E944" s="33"/>
      <c r="F944" s="1"/>
      <c r="G944" s="1"/>
      <c r="H944" s="110"/>
      <c r="I944" s="110"/>
      <c r="J944" s="426"/>
      <c r="K944" s="426"/>
      <c r="L944" s="426"/>
      <c r="M944" s="1"/>
      <c r="N944" s="1"/>
      <c r="O944" s="1"/>
      <c r="P944" s="1"/>
      <c r="Q944" s="1"/>
      <c r="R944" s="1"/>
      <c r="S944" s="1"/>
      <c r="T944" s="1"/>
      <c r="U944" s="1"/>
      <c r="V944" s="1"/>
      <c r="W944" s="1"/>
      <c r="X944" s="1"/>
      <c r="Y944" s="1"/>
      <c r="Z944" s="1"/>
    </row>
    <row r="945" spans="1:26">
      <c r="A945" s="1"/>
      <c r="B945" s="1"/>
      <c r="C945" s="1"/>
      <c r="D945" s="429"/>
      <c r="E945" s="33"/>
      <c r="F945" s="1"/>
      <c r="G945" s="1"/>
      <c r="H945" s="110"/>
      <c r="I945" s="110"/>
      <c r="J945" s="426"/>
      <c r="K945" s="426"/>
      <c r="L945" s="426"/>
      <c r="M945" s="1"/>
      <c r="N945" s="1"/>
      <c r="O945" s="1"/>
      <c r="P945" s="1"/>
      <c r="Q945" s="1"/>
      <c r="R945" s="1"/>
      <c r="S945" s="1"/>
      <c r="T945" s="1"/>
      <c r="U945" s="1"/>
      <c r="V945" s="1"/>
      <c r="W945" s="1"/>
      <c r="X945" s="1"/>
      <c r="Y945" s="1"/>
      <c r="Z945" s="1"/>
    </row>
    <row r="946" spans="1:26">
      <c r="A946" s="1"/>
      <c r="B946" s="1"/>
      <c r="C946" s="1"/>
      <c r="D946" s="429"/>
      <c r="E946" s="33"/>
      <c r="F946" s="1"/>
      <c r="G946" s="1"/>
      <c r="H946" s="110"/>
      <c r="I946" s="110"/>
      <c r="J946" s="426"/>
      <c r="K946" s="426"/>
      <c r="L946" s="426"/>
      <c r="M946" s="1"/>
      <c r="N946" s="1"/>
      <c r="O946" s="1"/>
      <c r="P946" s="1"/>
      <c r="Q946" s="1"/>
      <c r="R946" s="1"/>
      <c r="S946" s="1"/>
      <c r="T946" s="1"/>
      <c r="U946" s="1"/>
      <c r="V946" s="1"/>
      <c r="W946" s="1"/>
      <c r="X946" s="1"/>
      <c r="Y946" s="1"/>
      <c r="Z946" s="1"/>
    </row>
    <row r="947" spans="1:26">
      <c r="A947" s="1"/>
      <c r="B947" s="1"/>
      <c r="C947" s="1"/>
      <c r="D947" s="429"/>
      <c r="E947" s="33"/>
      <c r="F947" s="1"/>
      <c r="G947" s="1"/>
      <c r="H947" s="110"/>
      <c r="I947" s="110"/>
      <c r="J947" s="426"/>
      <c r="K947" s="426"/>
      <c r="L947" s="426"/>
      <c r="M947" s="1"/>
      <c r="N947" s="1"/>
      <c r="O947" s="1"/>
      <c r="P947" s="1"/>
      <c r="Q947" s="1"/>
      <c r="R947" s="1"/>
      <c r="S947" s="1"/>
      <c r="T947" s="1"/>
      <c r="U947" s="1"/>
      <c r="V947" s="1"/>
      <c r="W947" s="1"/>
      <c r="X947" s="1"/>
      <c r="Y947" s="1"/>
      <c r="Z947" s="1"/>
    </row>
    <row r="948" spans="1:26">
      <c r="A948" s="1"/>
      <c r="B948" s="1"/>
      <c r="C948" s="1"/>
      <c r="D948" s="429"/>
      <c r="E948" s="33"/>
      <c r="F948" s="1"/>
      <c r="G948" s="1"/>
      <c r="H948" s="110"/>
      <c r="I948" s="110"/>
      <c r="J948" s="426"/>
      <c r="K948" s="426"/>
      <c r="L948" s="426"/>
      <c r="M948" s="1"/>
      <c r="N948" s="1"/>
      <c r="O948" s="1"/>
      <c r="P948" s="1"/>
      <c r="Q948" s="1"/>
      <c r="R948" s="1"/>
      <c r="S948" s="1"/>
      <c r="T948" s="1"/>
      <c r="U948" s="1"/>
      <c r="V948" s="1"/>
      <c r="W948" s="1"/>
      <c r="X948" s="1"/>
      <c r="Y948" s="1"/>
      <c r="Z948" s="1"/>
    </row>
    <row r="949" spans="1:26">
      <c r="A949" s="1"/>
      <c r="B949" s="1"/>
      <c r="C949" s="1"/>
      <c r="D949" s="429"/>
      <c r="E949" s="33"/>
      <c r="F949" s="1"/>
      <c r="G949" s="1"/>
      <c r="H949" s="110"/>
      <c r="I949" s="110"/>
      <c r="J949" s="426"/>
      <c r="K949" s="426"/>
      <c r="L949" s="426"/>
      <c r="M949" s="1"/>
      <c r="N949" s="1"/>
      <c r="O949" s="1"/>
      <c r="P949" s="1"/>
      <c r="Q949" s="1"/>
      <c r="R949" s="1"/>
      <c r="S949" s="1"/>
      <c r="T949" s="1"/>
      <c r="U949" s="1"/>
      <c r="V949" s="1"/>
      <c r="W949" s="1"/>
      <c r="X949" s="1"/>
      <c r="Y949" s="1"/>
      <c r="Z949" s="1"/>
    </row>
    <row r="950" spans="1:26">
      <c r="A950" s="1"/>
      <c r="B950" s="1"/>
      <c r="C950" s="1"/>
      <c r="D950" s="429"/>
      <c r="E950" s="33"/>
      <c r="F950" s="1"/>
      <c r="G950" s="1"/>
      <c r="H950" s="110"/>
      <c r="I950" s="110"/>
      <c r="J950" s="426"/>
      <c r="K950" s="426"/>
      <c r="L950" s="426"/>
      <c r="M950" s="1"/>
      <c r="N950" s="1"/>
      <c r="O950" s="1"/>
      <c r="P950" s="1"/>
      <c r="Q950" s="1"/>
      <c r="R950" s="1"/>
      <c r="S950" s="1"/>
      <c r="T950" s="1"/>
      <c r="U950" s="1"/>
      <c r="V950" s="1"/>
      <c r="W950" s="1"/>
      <c r="X950" s="1"/>
      <c r="Y950" s="1"/>
      <c r="Z950" s="1"/>
    </row>
    <row r="951" spans="1:26">
      <c r="A951" s="1"/>
      <c r="B951" s="1"/>
      <c r="C951" s="1"/>
      <c r="D951" s="429"/>
      <c r="E951" s="33"/>
      <c r="F951" s="1"/>
      <c r="G951" s="1"/>
      <c r="H951" s="110"/>
      <c r="I951" s="110"/>
      <c r="J951" s="426"/>
      <c r="K951" s="426"/>
      <c r="L951" s="426"/>
      <c r="M951" s="1"/>
      <c r="N951" s="1"/>
      <c r="O951" s="1"/>
      <c r="P951" s="1"/>
      <c r="Q951" s="1"/>
      <c r="R951" s="1"/>
      <c r="S951" s="1"/>
      <c r="T951" s="1"/>
      <c r="U951" s="1"/>
      <c r="V951" s="1"/>
      <c r="W951" s="1"/>
      <c r="X951" s="1"/>
      <c r="Y951" s="1"/>
      <c r="Z951" s="1"/>
    </row>
    <row r="952" spans="1:26">
      <c r="A952" s="1"/>
      <c r="B952" s="1"/>
      <c r="C952" s="1"/>
      <c r="D952" s="429"/>
      <c r="E952" s="33"/>
      <c r="F952" s="1"/>
      <c r="G952" s="1"/>
      <c r="H952" s="110"/>
      <c r="I952" s="110"/>
      <c r="J952" s="426"/>
      <c r="K952" s="426"/>
      <c r="L952" s="426"/>
      <c r="M952" s="1"/>
      <c r="N952" s="1"/>
      <c r="O952" s="1"/>
      <c r="P952" s="1"/>
      <c r="Q952" s="1"/>
      <c r="R952" s="1"/>
      <c r="S952" s="1"/>
      <c r="T952" s="1"/>
      <c r="U952" s="1"/>
      <c r="V952" s="1"/>
      <c r="W952" s="1"/>
      <c r="X952" s="1"/>
      <c r="Y952" s="1"/>
      <c r="Z952" s="1"/>
    </row>
    <row r="953" spans="1:26">
      <c r="A953" s="1"/>
      <c r="B953" s="1"/>
      <c r="C953" s="1"/>
      <c r="D953" s="429"/>
      <c r="E953" s="33"/>
      <c r="F953" s="1"/>
      <c r="G953" s="1"/>
      <c r="H953" s="110"/>
      <c r="I953" s="110"/>
      <c r="J953" s="426"/>
      <c r="K953" s="426"/>
      <c r="L953" s="426"/>
      <c r="M953" s="1"/>
      <c r="N953" s="1"/>
      <c r="O953" s="1"/>
      <c r="P953" s="1"/>
      <c r="Q953" s="1"/>
      <c r="R953" s="1"/>
      <c r="S953" s="1"/>
      <c r="T953" s="1"/>
      <c r="U953" s="1"/>
      <c r="V953" s="1"/>
      <c r="W953" s="1"/>
      <c r="X953" s="1"/>
      <c r="Y953" s="1"/>
      <c r="Z953" s="1"/>
    </row>
    <row r="954" spans="1:26">
      <c r="A954" s="1"/>
      <c r="B954" s="1"/>
      <c r="C954" s="1"/>
      <c r="D954" s="429"/>
      <c r="E954" s="33"/>
      <c r="F954" s="1"/>
      <c r="G954" s="1"/>
      <c r="H954" s="110"/>
      <c r="I954" s="110"/>
      <c r="J954" s="426"/>
      <c r="K954" s="426"/>
      <c r="L954" s="426"/>
      <c r="M954" s="1"/>
      <c r="N954" s="1"/>
      <c r="O954" s="1"/>
      <c r="P954" s="1"/>
      <c r="Q954" s="1"/>
      <c r="R954" s="1"/>
      <c r="S954" s="1"/>
      <c r="T954" s="1"/>
      <c r="U954" s="1"/>
      <c r="V954" s="1"/>
      <c r="W954" s="1"/>
      <c r="X954" s="1"/>
      <c r="Y954" s="1"/>
      <c r="Z954" s="1"/>
    </row>
    <row r="955" spans="1:26">
      <c r="A955" s="1"/>
      <c r="B955" s="1"/>
      <c r="C955" s="1"/>
      <c r="D955" s="429"/>
      <c r="E955" s="33"/>
      <c r="F955" s="1"/>
      <c r="G955" s="1"/>
      <c r="H955" s="110"/>
      <c r="I955" s="110"/>
      <c r="J955" s="426"/>
      <c r="K955" s="426"/>
      <c r="L955" s="426"/>
      <c r="M955" s="1"/>
      <c r="N955" s="1"/>
      <c r="O955" s="1"/>
      <c r="P955" s="1"/>
      <c r="Q955" s="1"/>
      <c r="R955" s="1"/>
      <c r="S955" s="1"/>
      <c r="T955" s="1"/>
      <c r="U955" s="1"/>
      <c r="V955" s="1"/>
      <c r="W955" s="1"/>
      <c r="X955" s="1"/>
      <c r="Y955" s="1"/>
      <c r="Z955" s="1"/>
    </row>
    <row r="956" spans="1:26">
      <c r="A956" s="1"/>
      <c r="B956" s="1"/>
      <c r="C956" s="1"/>
      <c r="D956" s="429"/>
      <c r="E956" s="33"/>
      <c r="F956" s="1"/>
      <c r="G956" s="1"/>
      <c r="H956" s="110"/>
      <c r="I956" s="110"/>
      <c r="J956" s="426"/>
      <c r="K956" s="426"/>
      <c r="L956" s="426"/>
      <c r="M956" s="1"/>
      <c r="N956" s="1"/>
      <c r="O956" s="1"/>
      <c r="P956" s="1"/>
      <c r="Q956" s="1"/>
      <c r="R956" s="1"/>
      <c r="S956" s="1"/>
      <c r="T956" s="1"/>
      <c r="U956" s="1"/>
      <c r="V956" s="1"/>
      <c r="W956" s="1"/>
      <c r="X956" s="1"/>
      <c r="Y956" s="1"/>
      <c r="Z956" s="1"/>
    </row>
    <row r="957" spans="1:26">
      <c r="A957" s="1"/>
      <c r="B957" s="1"/>
      <c r="C957" s="1"/>
      <c r="D957" s="429"/>
      <c r="E957" s="33"/>
      <c r="F957" s="1"/>
      <c r="G957" s="1"/>
      <c r="H957" s="110"/>
      <c r="I957" s="110"/>
      <c r="J957" s="426"/>
      <c r="K957" s="426"/>
      <c r="L957" s="426"/>
      <c r="M957" s="1"/>
      <c r="N957" s="1"/>
      <c r="O957" s="1"/>
      <c r="P957" s="1"/>
      <c r="Q957" s="1"/>
      <c r="R957" s="1"/>
      <c r="S957" s="1"/>
      <c r="T957" s="1"/>
      <c r="U957" s="1"/>
      <c r="V957" s="1"/>
      <c r="W957" s="1"/>
      <c r="X957" s="1"/>
      <c r="Y957" s="1"/>
      <c r="Z957" s="1"/>
    </row>
    <row r="958" spans="1:26">
      <c r="A958" s="1"/>
      <c r="B958" s="1"/>
      <c r="C958" s="1"/>
      <c r="D958" s="429"/>
      <c r="E958" s="33"/>
      <c r="F958" s="1"/>
      <c r="G958" s="1"/>
      <c r="H958" s="110"/>
      <c r="I958" s="110"/>
      <c r="J958" s="426"/>
      <c r="K958" s="426"/>
      <c r="L958" s="426"/>
      <c r="M958" s="1"/>
      <c r="N958" s="1"/>
      <c r="O958" s="1"/>
      <c r="P958" s="1"/>
      <c r="Q958" s="1"/>
      <c r="R958" s="1"/>
      <c r="S958" s="1"/>
      <c r="T958" s="1"/>
      <c r="U958" s="1"/>
      <c r="V958" s="1"/>
      <c r="W958" s="1"/>
      <c r="X958" s="1"/>
      <c r="Y958" s="1"/>
      <c r="Z958" s="1"/>
    </row>
    <row r="959" spans="1:26">
      <c r="A959" s="1"/>
      <c r="B959" s="1"/>
      <c r="C959" s="1"/>
      <c r="D959" s="429"/>
      <c r="E959" s="33"/>
      <c r="F959" s="1"/>
      <c r="G959" s="1"/>
      <c r="H959" s="110"/>
      <c r="I959" s="110"/>
      <c r="J959" s="426"/>
      <c r="K959" s="426"/>
      <c r="L959" s="426"/>
      <c r="M959" s="1"/>
      <c r="N959" s="1"/>
      <c r="O959" s="1"/>
      <c r="P959" s="1"/>
      <c r="Q959" s="1"/>
      <c r="R959" s="1"/>
      <c r="S959" s="1"/>
      <c r="T959" s="1"/>
      <c r="U959" s="1"/>
      <c r="V959" s="1"/>
      <c r="W959" s="1"/>
      <c r="X959" s="1"/>
      <c r="Y959" s="1"/>
      <c r="Z959" s="1"/>
    </row>
    <row r="960" spans="1:26">
      <c r="A960" s="1"/>
      <c r="B960" s="1"/>
      <c r="C960" s="1"/>
      <c r="D960" s="429"/>
      <c r="E960" s="33"/>
      <c r="F960" s="1"/>
      <c r="G960" s="1"/>
      <c r="H960" s="110"/>
      <c r="I960" s="110"/>
      <c r="J960" s="426"/>
      <c r="K960" s="426"/>
      <c r="L960" s="426"/>
      <c r="M960" s="1"/>
      <c r="N960" s="1"/>
      <c r="O960" s="1"/>
      <c r="P960" s="1"/>
      <c r="Q960" s="1"/>
      <c r="R960" s="1"/>
      <c r="S960" s="1"/>
      <c r="T960" s="1"/>
      <c r="U960" s="1"/>
      <c r="V960" s="1"/>
      <c r="W960" s="1"/>
      <c r="X960" s="1"/>
      <c r="Y960" s="1"/>
      <c r="Z960" s="1"/>
    </row>
    <row r="961" spans="1:26">
      <c r="A961" s="1"/>
      <c r="B961" s="1"/>
      <c r="C961" s="1"/>
      <c r="D961" s="429"/>
      <c r="E961" s="33"/>
      <c r="F961" s="1"/>
      <c r="G961" s="1"/>
      <c r="H961" s="110"/>
      <c r="I961" s="110"/>
      <c r="J961" s="426"/>
      <c r="K961" s="426"/>
      <c r="L961" s="426"/>
      <c r="M961" s="1"/>
      <c r="N961" s="1"/>
      <c r="O961" s="1"/>
      <c r="P961" s="1"/>
      <c r="Q961" s="1"/>
      <c r="R961" s="1"/>
      <c r="S961" s="1"/>
      <c r="T961" s="1"/>
      <c r="U961" s="1"/>
      <c r="V961" s="1"/>
      <c r="W961" s="1"/>
      <c r="X961" s="1"/>
      <c r="Y961" s="1"/>
      <c r="Z961" s="1"/>
    </row>
    <row r="962" spans="1:26">
      <c r="A962" s="1"/>
      <c r="B962" s="1"/>
      <c r="C962" s="1"/>
      <c r="D962" s="429"/>
      <c r="E962" s="33"/>
      <c r="F962" s="1"/>
      <c r="G962" s="1"/>
      <c r="H962" s="110"/>
      <c r="I962" s="110"/>
      <c r="J962" s="426"/>
      <c r="K962" s="426"/>
      <c r="L962" s="426"/>
      <c r="M962" s="1"/>
      <c r="N962" s="1"/>
      <c r="O962" s="1"/>
      <c r="P962" s="1"/>
      <c r="Q962" s="1"/>
      <c r="R962" s="1"/>
      <c r="S962" s="1"/>
      <c r="T962" s="1"/>
      <c r="U962" s="1"/>
      <c r="V962" s="1"/>
      <c r="W962" s="1"/>
      <c r="X962" s="1"/>
      <c r="Y962" s="1"/>
      <c r="Z962" s="1"/>
    </row>
    <row r="963" spans="1:26">
      <c r="A963" s="1"/>
      <c r="B963" s="1"/>
      <c r="C963" s="1"/>
      <c r="D963" s="429"/>
      <c r="E963" s="33"/>
      <c r="F963" s="1"/>
      <c r="G963" s="1"/>
      <c r="H963" s="110"/>
      <c r="I963" s="110"/>
      <c r="J963" s="426"/>
      <c r="K963" s="426"/>
      <c r="L963" s="426"/>
      <c r="M963" s="1"/>
      <c r="N963" s="1"/>
      <c r="O963" s="1"/>
      <c r="P963" s="1"/>
      <c r="Q963" s="1"/>
      <c r="R963" s="1"/>
      <c r="S963" s="1"/>
      <c r="T963" s="1"/>
      <c r="U963" s="1"/>
      <c r="V963" s="1"/>
      <c r="W963" s="1"/>
      <c r="X963" s="1"/>
      <c r="Y963" s="1"/>
      <c r="Z963" s="1"/>
    </row>
    <row r="964" spans="1:26">
      <c r="A964" s="1"/>
      <c r="B964" s="1"/>
      <c r="C964" s="1"/>
      <c r="D964" s="429"/>
      <c r="E964" s="33"/>
      <c r="F964" s="1"/>
      <c r="G964" s="1"/>
      <c r="H964" s="110"/>
      <c r="I964" s="110"/>
      <c r="J964" s="426"/>
      <c r="K964" s="426"/>
      <c r="L964" s="426"/>
      <c r="M964" s="1"/>
      <c r="N964" s="1"/>
      <c r="O964" s="1"/>
      <c r="P964" s="1"/>
      <c r="Q964" s="1"/>
      <c r="R964" s="1"/>
      <c r="S964" s="1"/>
      <c r="T964" s="1"/>
      <c r="U964" s="1"/>
      <c r="V964" s="1"/>
      <c r="W964" s="1"/>
      <c r="X964" s="1"/>
      <c r="Y964" s="1"/>
      <c r="Z964" s="1"/>
    </row>
    <row r="965" spans="1:26">
      <c r="A965" s="1"/>
      <c r="B965" s="1"/>
      <c r="C965" s="1"/>
      <c r="D965" s="429"/>
      <c r="E965" s="33"/>
      <c r="F965" s="1"/>
      <c r="G965" s="1"/>
      <c r="H965" s="110"/>
      <c r="I965" s="110"/>
      <c r="J965" s="426"/>
      <c r="K965" s="426"/>
      <c r="L965" s="426"/>
      <c r="M965" s="1"/>
      <c r="N965" s="1"/>
      <c r="O965" s="1"/>
      <c r="P965" s="1"/>
      <c r="Q965" s="1"/>
      <c r="R965" s="1"/>
      <c r="S965" s="1"/>
      <c r="T965" s="1"/>
      <c r="U965" s="1"/>
      <c r="V965" s="1"/>
      <c r="W965" s="1"/>
      <c r="X965" s="1"/>
      <c r="Y965" s="1"/>
      <c r="Z965" s="1"/>
    </row>
    <row r="966" spans="1:26">
      <c r="A966" s="1"/>
      <c r="B966" s="1"/>
      <c r="C966" s="1"/>
      <c r="D966" s="429"/>
      <c r="E966" s="33"/>
      <c r="F966" s="1"/>
      <c r="G966" s="1"/>
      <c r="H966" s="110"/>
      <c r="I966" s="110"/>
      <c r="J966" s="426"/>
      <c r="K966" s="426"/>
      <c r="L966" s="426"/>
      <c r="M966" s="1"/>
      <c r="N966" s="1"/>
      <c r="O966" s="1"/>
      <c r="P966" s="1"/>
      <c r="Q966" s="1"/>
      <c r="R966" s="1"/>
      <c r="S966" s="1"/>
      <c r="T966" s="1"/>
      <c r="U966" s="1"/>
      <c r="V966" s="1"/>
      <c r="W966" s="1"/>
      <c r="X966" s="1"/>
      <c r="Y966" s="1"/>
      <c r="Z966" s="1"/>
    </row>
    <row r="967" spans="1:26">
      <c r="A967" s="1"/>
      <c r="B967" s="1"/>
      <c r="C967" s="1"/>
      <c r="D967" s="429"/>
      <c r="E967" s="33"/>
      <c r="F967" s="1"/>
      <c r="G967" s="1"/>
      <c r="H967" s="110"/>
      <c r="I967" s="110"/>
      <c r="J967" s="426"/>
      <c r="K967" s="426"/>
      <c r="L967" s="426"/>
      <c r="M967" s="1"/>
      <c r="N967" s="1"/>
      <c r="O967" s="1"/>
      <c r="P967" s="1"/>
      <c r="Q967" s="1"/>
      <c r="R967" s="1"/>
      <c r="S967" s="1"/>
      <c r="T967" s="1"/>
      <c r="U967" s="1"/>
      <c r="V967" s="1"/>
      <c r="W967" s="1"/>
      <c r="X967" s="1"/>
      <c r="Y967" s="1"/>
      <c r="Z967" s="1"/>
    </row>
    <row r="968" spans="1:26">
      <c r="A968" s="1"/>
      <c r="B968" s="1"/>
      <c r="C968" s="1"/>
      <c r="D968" s="429"/>
      <c r="E968" s="33"/>
      <c r="F968" s="1"/>
      <c r="G968" s="1"/>
      <c r="H968" s="110"/>
      <c r="I968" s="110"/>
      <c r="J968" s="426"/>
      <c r="K968" s="426"/>
      <c r="L968" s="426"/>
      <c r="M968" s="1"/>
      <c r="N968" s="1"/>
      <c r="O968" s="1"/>
      <c r="P968" s="1"/>
      <c r="Q968" s="1"/>
      <c r="R968" s="1"/>
      <c r="S968" s="1"/>
      <c r="T968" s="1"/>
      <c r="U968" s="1"/>
      <c r="V968" s="1"/>
      <c r="W968" s="1"/>
      <c r="X968" s="1"/>
      <c r="Y968" s="1"/>
      <c r="Z968" s="1"/>
    </row>
    <row r="969" spans="1:26">
      <c r="A969" s="1"/>
      <c r="B969" s="1"/>
      <c r="C969" s="1"/>
      <c r="D969" s="429"/>
      <c r="E969" s="33"/>
      <c r="F969" s="1"/>
      <c r="G969" s="1"/>
      <c r="H969" s="110"/>
      <c r="I969" s="110"/>
      <c r="J969" s="426"/>
      <c r="K969" s="426"/>
      <c r="L969" s="426"/>
      <c r="M969" s="1"/>
      <c r="N969" s="1"/>
      <c r="O969" s="1"/>
      <c r="P969" s="1"/>
      <c r="Q969" s="1"/>
      <c r="R969" s="1"/>
      <c r="S969" s="1"/>
      <c r="T969" s="1"/>
      <c r="U969" s="1"/>
      <c r="V969" s="1"/>
      <c r="W969" s="1"/>
      <c r="X969" s="1"/>
      <c r="Y969" s="1"/>
      <c r="Z969" s="1"/>
    </row>
    <row r="970" spans="1:26">
      <c r="A970" s="1"/>
      <c r="B970" s="1"/>
      <c r="C970" s="1"/>
      <c r="D970" s="429"/>
      <c r="E970" s="33"/>
      <c r="F970" s="1"/>
      <c r="G970" s="1"/>
      <c r="H970" s="110"/>
      <c r="I970" s="110"/>
      <c r="J970" s="426"/>
      <c r="K970" s="426"/>
      <c r="L970" s="426"/>
      <c r="M970" s="1"/>
      <c r="N970" s="1"/>
      <c r="O970" s="1"/>
      <c r="P970" s="1"/>
      <c r="Q970" s="1"/>
      <c r="R970" s="1"/>
      <c r="S970" s="1"/>
      <c r="T970" s="1"/>
      <c r="U970" s="1"/>
      <c r="V970" s="1"/>
      <c r="W970" s="1"/>
      <c r="X970" s="1"/>
      <c r="Y970" s="1"/>
      <c r="Z970" s="1"/>
    </row>
    <row r="971" spans="1:26">
      <c r="A971" s="1"/>
      <c r="B971" s="1"/>
      <c r="C971" s="1"/>
      <c r="D971" s="429"/>
      <c r="E971" s="33"/>
      <c r="F971" s="1"/>
      <c r="G971" s="1"/>
      <c r="H971" s="110"/>
      <c r="I971" s="110"/>
      <c r="J971" s="426"/>
      <c r="K971" s="426"/>
      <c r="L971" s="426"/>
      <c r="M971" s="1"/>
      <c r="N971" s="1"/>
      <c r="O971" s="1"/>
      <c r="P971" s="1"/>
      <c r="Q971" s="1"/>
      <c r="R971" s="1"/>
      <c r="S971" s="1"/>
      <c r="T971" s="1"/>
      <c r="U971" s="1"/>
      <c r="V971" s="1"/>
      <c r="W971" s="1"/>
      <c r="X971" s="1"/>
      <c r="Y971" s="1"/>
      <c r="Z971" s="1"/>
    </row>
    <row r="972" spans="1:26">
      <c r="A972" s="1"/>
      <c r="B972" s="1"/>
      <c r="C972" s="1"/>
      <c r="D972" s="429"/>
      <c r="E972" s="33"/>
      <c r="F972" s="1"/>
      <c r="G972" s="1"/>
      <c r="H972" s="110"/>
      <c r="I972" s="110"/>
      <c r="J972" s="426"/>
      <c r="K972" s="426"/>
      <c r="L972" s="426"/>
      <c r="M972" s="1"/>
      <c r="N972" s="1"/>
      <c r="O972" s="1"/>
      <c r="P972" s="1"/>
      <c r="Q972" s="1"/>
      <c r="R972" s="1"/>
      <c r="S972" s="1"/>
      <c r="T972" s="1"/>
      <c r="U972" s="1"/>
      <c r="V972" s="1"/>
      <c r="W972" s="1"/>
      <c r="X972" s="1"/>
      <c r="Y972" s="1"/>
      <c r="Z972" s="1"/>
    </row>
    <row r="973" spans="1:26">
      <c r="A973" s="1"/>
      <c r="B973" s="1"/>
      <c r="C973" s="1"/>
      <c r="D973" s="429"/>
      <c r="E973" s="33"/>
      <c r="F973" s="1"/>
      <c r="G973" s="1"/>
      <c r="H973" s="110"/>
      <c r="I973" s="110"/>
      <c r="J973" s="426"/>
      <c r="K973" s="426"/>
      <c r="L973" s="426"/>
      <c r="M973" s="1"/>
      <c r="N973" s="1"/>
      <c r="O973" s="1"/>
      <c r="P973" s="1"/>
      <c r="Q973" s="1"/>
      <c r="R973" s="1"/>
      <c r="S973" s="1"/>
      <c r="T973" s="1"/>
      <c r="U973" s="1"/>
      <c r="V973" s="1"/>
      <c r="W973" s="1"/>
      <c r="X973" s="1"/>
      <c r="Y973" s="1"/>
      <c r="Z973" s="1"/>
    </row>
    <row r="974" spans="1:26">
      <c r="A974" s="1"/>
      <c r="B974" s="1"/>
      <c r="C974" s="1"/>
      <c r="D974" s="429"/>
      <c r="E974" s="33"/>
      <c r="F974" s="1"/>
      <c r="G974" s="1"/>
      <c r="H974" s="110"/>
      <c r="I974" s="110"/>
      <c r="J974" s="426"/>
      <c r="K974" s="426"/>
      <c r="L974" s="426"/>
      <c r="M974" s="1"/>
      <c r="N974" s="1"/>
      <c r="O974" s="1"/>
      <c r="P974" s="1"/>
      <c r="Q974" s="1"/>
      <c r="R974" s="1"/>
      <c r="S974" s="1"/>
      <c r="T974" s="1"/>
      <c r="U974" s="1"/>
      <c r="V974" s="1"/>
      <c r="W974" s="1"/>
      <c r="X974" s="1"/>
      <c r="Y974" s="1"/>
      <c r="Z974" s="1"/>
    </row>
    <row r="975" spans="1:26">
      <c r="A975" s="1"/>
      <c r="B975" s="1"/>
      <c r="C975" s="1"/>
      <c r="D975" s="429"/>
      <c r="E975" s="33"/>
      <c r="F975" s="1"/>
      <c r="G975" s="1"/>
      <c r="H975" s="110"/>
      <c r="I975" s="110"/>
      <c r="J975" s="426"/>
      <c r="K975" s="426"/>
      <c r="L975" s="426"/>
      <c r="M975" s="1"/>
      <c r="N975" s="1"/>
      <c r="O975" s="1"/>
      <c r="P975" s="1"/>
      <c r="Q975" s="1"/>
      <c r="R975" s="1"/>
      <c r="S975" s="1"/>
      <c r="T975" s="1"/>
      <c r="U975" s="1"/>
      <c r="V975" s="1"/>
      <c r="W975" s="1"/>
      <c r="X975" s="1"/>
      <c r="Y975" s="1"/>
      <c r="Z975" s="1"/>
    </row>
    <row r="976" spans="1:26">
      <c r="A976" s="1"/>
      <c r="B976" s="1"/>
      <c r="C976" s="1"/>
      <c r="D976" s="429"/>
      <c r="E976" s="33"/>
      <c r="F976" s="1"/>
      <c r="G976" s="1"/>
      <c r="H976" s="110"/>
      <c r="I976" s="110"/>
      <c r="J976" s="426"/>
      <c r="K976" s="426"/>
      <c r="L976" s="426"/>
      <c r="M976" s="1"/>
      <c r="N976" s="1"/>
      <c r="O976" s="1"/>
      <c r="P976" s="1"/>
      <c r="Q976" s="1"/>
      <c r="R976" s="1"/>
      <c r="S976" s="1"/>
      <c r="T976" s="1"/>
      <c r="U976" s="1"/>
      <c r="V976" s="1"/>
      <c r="W976" s="1"/>
      <c r="X976" s="1"/>
      <c r="Y976" s="1"/>
      <c r="Z976" s="1"/>
    </row>
    <row r="977" spans="1:26">
      <c r="A977" s="1"/>
      <c r="B977" s="1"/>
      <c r="C977" s="1"/>
      <c r="D977" s="429"/>
      <c r="E977" s="33"/>
      <c r="F977" s="1"/>
      <c r="G977" s="1"/>
      <c r="H977" s="110"/>
      <c r="I977" s="110"/>
      <c r="J977" s="426"/>
      <c r="K977" s="426"/>
      <c r="L977" s="426"/>
      <c r="M977" s="1"/>
      <c r="N977" s="1"/>
      <c r="O977" s="1"/>
      <c r="P977" s="1"/>
      <c r="Q977" s="1"/>
      <c r="R977" s="1"/>
      <c r="S977" s="1"/>
      <c r="T977" s="1"/>
      <c r="U977" s="1"/>
      <c r="V977" s="1"/>
      <c r="W977" s="1"/>
      <c r="X977" s="1"/>
      <c r="Y977" s="1"/>
      <c r="Z977" s="1"/>
    </row>
    <row r="978" spans="1:26">
      <c r="A978" s="1"/>
      <c r="B978" s="1"/>
      <c r="C978" s="1"/>
      <c r="D978" s="429"/>
      <c r="E978" s="33"/>
      <c r="F978" s="1"/>
      <c r="G978" s="1"/>
      <c r="H978" s="110"/>
      <c r="I978" s="110"/>
      <c r="J978" s="426"/>
      <c r="K978" s="426"/>
      <c r="L978" s="426"/>
      <c r="M978" s="1"/>
      <c r="N978" s="1"/>
      <c r="O978" s="1"/>
      <c r="P978" s="1"/>
      <c r="Q978" s="1"/>
      <c r="R978" s="1"/>
      <c r="S978" s="1"/>
      <c r="T978" s="1"/>
      <c r="U978" s="1"/>
      <c r="V978" s="1"/>
      <c r="W978" s="1"/>
      <c r="X978" s="1"/>
      <c r="Y978" s="1"/>
      <c r="Z978" s="1"/>
    </row>
    <row r="979" spans="1:26">
      <c r="A979" s="1"/>
      <c r="B979" s="1"/>
      <c r="C979" s="1"/>
      <c r="D979" s="429"/>
      <c r="E979" s="33"/>
      <c r="F979" s="1"/>
      <c r="G979" s="1"/>
      <c r="H979" s="110"/>
      <c r="I979" s="110"/>
      <c r="J979" s="426"/>
      <c r="K979" s="426"/>
      <c r="L979" s="426"/>
      <c r="M979" s="1"/>
      <c r="N979" s="1"/>
      <c r="O979" s="1"/>
      <c r="P979" s="1"/>
      <c r="Q979" s="1"/>
      <c r="R979" s="1"/>
      <c r="S979" s="1"/>
      <c r="T979" s="1"/>
      <c r="U979" s="1"/>
      <c r="V979" s="1"/>
      <c r="W979" s="1"/>
      <c r="X979" s="1"/>
      <c r="Y979" s="1"/>
      <c r="Z979" s="1"/>
    </row>
    <row r="980" spans="1:26">
      <c r="A980" s="1"/>
      <c r="B980" s="1"/>
      <c r="C980" s="1"/>
      <c r="D980" s="429"/>
      <c r="E980" s="33"/>
      <c r="F980" s="1"/>
      <c r="G980" s="1"/>
      <c r="H980" s="110"/>
      <c r="I980" s="110"/>
      <c r="J980" s="426"/>
      <c r="K980" s="426"/>
      <c r="L980" s="426"/>
      <c r="M980" s="1"/>
      <c r="N980" s="1"/>
      <c r="O980" s="1"/>
      <c r="P980" s="1"/>
      <c r="Q980" s="1"/>
      <c r="R980" s="1"/>
      <c r="S980" s="1"/>
      <c r="T980" s="1"/>
      <c r="U980" s="1"/>
      <c r="V980" s="1"/>
      <c r="W980" s="1"/>
      <c r="X980" s="1"/>
      <c r="Y980" s="1"/>
      <c r="Z980" s="1"/>
    </row>
    <row r="981" spans="1:26">
      <c r="A981" s="1"/>
      <c r="B981" s="1"/>
      <c r="C981" s="1"/>
      <c r="D981" s="429"/>
      <c r="E981" s="33"/>
      <c r="F981" s="1"/>
      <c r="G981" s="1"/>
      <c r="H981" s="110"/>
      <c r="I981" s="110"/>
      <c r="J981" s="426"/>
      <c r="K981" s="426"/>
      <c r="L981" s="426"/>
      <c r="M981" s="1"/>
      <c r="N981" s="1"/>
      <c r="O981" s="1"/>
      <c r="P981" s="1"/>
      <c r="Q981" s="1"/>
      <c r="R981" s="1"/>
      <c r="S981" s="1"/>
      <c r="T981" s="1"/>
      <c r="U981" s="1"/>
      <c r="V981" s="1"/>
      <c r="W981" s="1"/>
      <c r="X981" s="1"/>
      <c r="Y981" s="1"/>
      <c r="Z981" s="1"/>
    </row>
    <row r="982" spans="1:26">
      <c r="A982" s="1"/>
      <c r="B982" s="1"/>
      <c r="C982" s="1"/>
      <c r="D982" s="429"/>
      <c r="E982" s="33"/>
      <c r="F982" s="1"/>
      <c r="G982" s="1"/>
      <c r="H982" s="110"/>
      <c r="I982" s="110"/>
      <c r="J982" s="426"/>
      <c r="K982" s="426"/>
      <c r="L982" s="426"/>
      <c r="M982" s="1"/>
      <c r="N982" s="1"/>
      <c r="O982" s="1"/>
      <c r="P982" s="1"/>
      <c r="Q982" s="1"/>
      <c r="R982" s="1"/>
      <c r="S982" s="1"/>
      <c r="T982" s="1"/>
      <c r="U982" s="1"/>
      <c r="V982" s="1"/>
      <c r="W982" s="1"/>
      <c r="X982" s="1"/>
      <c r="Y982" s="1"/>
      <c r="Z982" s="1"/>
    </row>
    <row r="983" spans="1:26">
      <c r="A983" s="1"/>
      <c r="B983" s="1"/>
      <c r="C983" s="1"/>
      <c r="D983" s="429"/>
      <c r="E983" s="33"/>
      <c r="F983" s="1"/>
      <c r="G983" s="1"/>
      <c r="H983" s="110"/>
      <c r="I983" s="110"/>
      <c r="J983" s="426"/>
      <c r="K983" s="426"/>
      <c r="L983" s="426"/>
      <c r="M983" s="1"/>
      <c r="N983" s="1"/>
      <c r="O983" s="1"/>
      <c r="P983" s="1"/>
      <c r="Q983" s="1"/>
      <c r="R983" s="1"/>
      <c r="S983" s="1"/>
      <c r="T983" s="1"/>
      <c r="U983" s="1"/>
      <c r="V983" s="1"/>
      <c r="W983" s="1"/>
      <c r="X983" s="1"/>
      <c r="Y983" s="1"/>
      <c r="Z983" s="1"/>
    </row>
    <row r="984" spans="1:26">
      <c r="A984" s="1"/>
      <c r="B984" s="1"/>
      <c r="C984" s="1"/>
      <c r="D984" s="429"/>
      <c r="E984" s="33"/>
      <c r="F984" s="1"/>
      <c r="G984" s="1"/>
      <c r="H984" s="110"/>
      <c r="I984" s="110"/>
      <c r="J984" s="426"/>
      <c r="K984" s="426"/>
      <c r="L984" s="426"/>
      <c r="M984" s="1"/>
      <c r="N984" s="1"/>
      <c r="O984" s="1"/>
      <c r="P984" s="1"/>
      <c r="Q984" s="1"/>
      <c r="R984" s="1"/>
      <c r="S984" s="1"/>
      <c r="T984" s="1"/>
      <c r="U984" s="1"/>
      <c r="V984" s="1"/>
      <c r="W984" s="1"/>
      <c r="X984" s="1"/>
      <c r="Y984" s="1"/>
      <c r="Z984" s="1"/>
    </row>
    <row r="985" spans="1:26">
      <c r="A985" s="1"/>
      <c r="B985" s="1"/>
      <c r="C985" s="1"/>
      <c r="D985" s="429"/>
      <c r="E985" s="33"/>
      <c r="F985" s="1"/>
      <c r="G985" s="1"/>
      <c r="H985" s="110"/>
      <c r="I985" s="110"/>
      <c r="J985" s="426"/>
      <c r="K985" s="426"/>
      <c r="L985" s="426"/>
      <c r="M985" s="1"/>
      <c r="N985" s="1"/>
      <c r="O985" s="1"/>
      <c r="P985" s="1"/>
      <c r="Q985" s="1"/>
      <c r="R985" s="1"/>
      <c r="S985" s="1"/>
      <c r="T985" s="1"/>
      <c r="U985" s="1"/>
      <c r="V985" s="1"/>
      <c r="W985" s="1"/>
      <c r="X985" s="1"/>
      <c r="Y985" s="1"/>
      <c r="Z985" s="1"/>
    </row>
    <row r="986" spans="1:26">
      <c r="A986" s="1"/>
      <c r="B986" s="1"/>
      <c r="C986" s="1"/>
      <c r="D986" s="429"/>
      <c r="E986" s="33"/>
      <c r="F986" s="1"/>
      <c r="G986" s="1"/>
      <c r="H986" s="110"/>
      <c r="I986" s="110"/>
      <c r="J986" s="426"/>
      <c r="K986" s="426"/>
      <c r="L986" s="426"/>
      <c r="M986" s="1"/>
      <c r="N986" s="1"/>
      <c r="O986" s="1"/>
      <c r="P986" s="1"/>
      <c r="Q986" s="1"/>
      <c r="R986" s="1"/>
      <c r="S986" s="1"/>
      <c r="T986" s="1"/>
      <c r="U986" s="1"/>
      <c r="V986" s="1"/>
      <c r="W986" s="1"/>
      <c r="X986" s="1"/>
      <c r="Y986" s="1"/>
      <c r="Z986" s="1"/>
    </row>
  </sheetData>
  <sheetProtection sheet="1" objects="1" scenarios="1"/>
  <protectedRanges>
    <protectedRange sqref="D228" name="Range4"/>
    <protectedRange sqref="G1" name="Range1_1"/>
    <protectedRange sqref="G2:G94 G107:G157 G497:G1048576 G172:G470 G472:G478" name="Range1"/>
    <protectedRange sqref="G2" name="Range2"/>
    <protectedRange sqref="D159:D170" name="Range1_2"/>
    <protectedRange sqref="G159:G170" name="Range2_1"/>
    <protectedRange sqref="G490:G492" name="Range9"/>
    <protectedRange sqref="D490:D492" name="Range8"/>
    <protectedRange sqref="D473" name="Range3"/>
    <protectedRange sqref="D474" name="Range3_1"/>
  </protectedRanges>
  <autoFilter ref="A3:G519">
    <filterColumn colId="0">
      <colorFilter dxfId="2"/>
    </filterColumn>
  </autoFilter>
  <mergeCells count="86">
    <mergeCell ref="B357:G357"/>
    <mergeCell ref="A1:F1"/>
    <mergeCell ref="B244:G244"/>
    <mergeCell ref="B210:G210"/>
    <mergeCell ref="B214:G214"/>
    <mergeCell ref="B222:G222"/>
    <mergeCell ref="B225:G225"/>
    <mergeCell ref="B218:G218"/>
    <mergeCell ref="B243:G243"/>
    <mergeCell ref="B240:G240"/>
    <mergeCell ref="B235:G235"/>
    <mergeCell ref="B123:G123"/>
    <mergeCell ref="B172:G172"/>
    <mergeCell ref="B143:G143"/>
    <mergeCell ref="B147:G147"/>
    <mergeCell ref="B77:G77"/>
    <mergeCell ref="B346:G346"/>
    <mergeCell ref="B435:G435"/>
    <mergeCell ref="B130:G130"/>
    <mergeCell ref="B136:G136"/>
    <mergeCell ref="B173:G173"/>
    <mergeCell ref="B229:G229"/>
    <mergeCell ref="B182:G182"/>
    <mergeCell ref="B192:G192"/>
    <mergeCell ref="B199:G199"/>
    <mergeCell ref="B270:G270"/>
    <mergeCell ref="B276:G276"/>
    <mergeCell ref="B250:G250"/>
    <mergeCell ref="B253:G253"/>
    <mergeCell ref="B258:G258"/>
    <mergeCell ref="B264:G264"/>
    <mergeCell ref="B267:G267"/>
    <mergeCell ref="B388:G388"/>
    <mergeCell ref="B377:G377"/>
    <mergeCell ref="B372:G372"/>
    <mergeCell ref="B434:G434"/>
    <mergeCell ref="B389:G389"/>
    <mergeCell ref="B397:G397"/>
    <mergeCell ref="B406:G406"/>
    <mergeCell ref="B410:G410"/>
    <mergeCell ref="B414:G414"/>
    <mergeCell ref="B425:G425"/>
    <mergeCell ref="A2:F2"/>
    <mergeCell ref="B107:G107"/>
    <mergeCell ref="B108:G108"/>
    <mergeCell ref="B71:G71"/>
    <mergeCell ref="B48:G48"/>
    <mergeCell ref="B56:G56"/>
    <mergeCell ref="B59:G59"/>
    <mergeCell ref="B60:G60"/>
    <mergeCell ref="B4:G4"/>
    <mergeCell ref="B5:G5"/>
    <mergeCell ref="B25:G25"/>
    <mergeCell ref="B31:G31"/>
    <mergeCell ref="B95:G95"/>
    <mergeCell ref="B36:G36"/>
    <mergeCell ref="B88:G88"/>
    <mergeCell ref="B82:G82"/>
    <mergeCell ref="A521:C521"/>
    <mergeCell ref="B523:C523"/>
    <mergeCell ref="B443:G443"/>
    <mergeCell ref="B448:G448"/>
    <mergeCell ref="B497:G497"/>
    <mergeCell ref="B511:G511"/>
    <mergeCell ref="B506:G506"/>
    <mergeCell ref="B461:G461"/>
    <mergeCell ref="B498:G498"/>
    <mergeCell ref="B475:G475"/>
    <mergeCell ref="B465:G465"/>
    <mergeCell ref="B471:G471"/>
    <mergeCell ref="B158:G158"/>
    <mergeCell ref="B479:G479"/>
    <mergeCell ref="B486:G486"/>
    <mergeCell ref="B516:G516"/>
    <mergeCell ref="B365:G365"/>
    <mergeCell ref="B300:G300"/>
    <mergeCell ref="B293:G293"/>
    <mergeCell ref="B284:G284"/>
    <mergeCell ref="B289:G289"/>
    <mergeCell ref="B351:G351"/>
    <mergeCell ref="B314:G314"/>
    <mergeCell ref="B325:G325"/>
    <mergeCell ref="B329:G329"/>
    <mergeCell ref="B334:G334"/>
    <mergeCell ref="B339:G339"/>
    <mergeCell ref="B438:G438"/>
  </mergeCells>
  <dataValidations count="3">
    <dataValidation type="list" allowBlank="1" showInputMessage="1" showErrorMessage="1" sqref="G427 D159:D470 D96:D157 E155 D2:D94 D480:D485 D487:D1048576 D472:D478">
      <formula1>$A$544:$A$546</formula1>
    </dataValidation>
    <dataValidation type="list" allowBlank="1" showInputMessage="1" showErrorMessage="1" sqref="D471">
      <formula1>$A$786:$A$788</formula1>
    </dataValidation>
    <dataValidation type="list" allowBlank="1" showInputMessage="1" showErrorMessage="1" sqref="D480:D485">
      <formula1>$A$626:$A$628</formula1>
    </dataValidation>
  </dataValidations>
  <pageMargins left="0.70866141732283472" right="0.70866141732283472" top="0.74803149606299213" bottom="0.74803149606299213" header="0" footer="0"/>
  <pageSetup paperSize="9" scale="60" orientation="portrait" r:id="rId1"/>
  <headerFooter>
    <oddHeader>&amp;LChecklist No. 12 &amp;CRadiology &amp;RVersion - NHSRC/3.0</oddHeader>
  </headerFooter>
</worksheet>
</file>

<file path=xl/worksheets/sheet11.xml><?xml version="1.0" encoding="utf-8"?>
<worksheet xmlns="http://schemas.openxmlformats.org/spreadsheetml/2006/main" xmlns:r="http://schemas.openxmlformats.org/officeDocument/2006/relationships">
  <sheetPr>
    <outlinePr summaryBelow="0" summaryRight="0"/>
  </sheetPr>
  <dimension ref="A1:Z1041"/>
  <sheetViews>
    <sheetView zoomScale="80" zoomScaleNormal="80" workbookViewId="0">
      <selection activeCell="G1" sqref="G1"/>
    </sheetView>
  </sheetViews>
  <sheetFormatPr defaultColWidth="14.42578125" defaultRowHeight="15" customHeight="1"/>
  <cols>
    <col min="1" max="1" width="17.140625" customWidth="1"/>
    <col min="2" max="2" width="36.7109375" customWidth="1"/>
    <col min="3" max="3" width="29" customWidth="1"/>
    <col min="4" max="4" width="11.140625" style="430" customWidth="1"/>
    <col min="5" max="5" width="12" customWidth="1"/>
    <col min="6" max="6" width="28.42578125" customWidth="1"/>
    <col min="7" max="7" width="43.5703125" customWidth="1"/>
    <col min="8" max="8" width="15.5703125" style="111" customWidth="1"/>
    <col min="9" max="9" width="16.5703125" style="111" customWidth="1"/>
    <col min="10" max="10" width="25.7109375" style="527" customWidth="1"/>
    <col min="11" max="11" width="8.85546875" style="527" customWidth="1"/>
    <col min="12" max="12" width="18.28515625" style="527" customWidth="1"/>
    <col min="13" max="26" width="9.140625" customWidth="1"/>
  </cols>
  <sheetData>
    <row r="1" spans="1:26" ht="33.75" customHeight="1">
      <c r="A1" s="1318" t="s">
        <v>0</v>
      </c>
      <c r="B1" s="1319"/>
      <c r="C1" s="1319"/>
      <c r="D1" s="1319"/>
      <c r="E1" s="1319"/>
      <c r="F1" s="1320"/>
      <c r="G1" s="750" t="s">
        <v>5518</v>
      </c>
      <c r="H1" s="110"/>
      <c r="I1" s="110"/>
      <c r="J1" s="923"/>
      <c r="K1" s="924"/>
      <c r="L1" s="923"/>
      <c r="M1" s="1"/>
      <c r="N1" s="1"/>
      <c r="O1" s="1"/>
      <c r="P1" s="1"/>
      <c r="Q1" s="1"/>
      <c r="R1" s="1"/>
      <c r="S1" s="1"/>
      <c r="T1" s="1"/>
      <c r="U1" s="1"/>
      <c r="V1" s="1"/>
      <c r="W1" s="1"/>
      <c r="X1" s="1"/>
      <c r="Y1" s="1"/>
      <c r="Z1" s="1"/>
    </row>
    <row r="2" spans="1:26" ht="26.25">
      <c r="A2" s="1221" t="s">
        <v>3292</v>
      </c>
      <c r="B2" s="1049"/>
      <c r="C2" s="1049"/>
      <c r="D2" s="1049"/>
      <c r="E2" s="1049"/>
      <c r="F2" s="1049"/>
      <c r="G2" s="578">
        <v>10</v>
      </c>
      <c r="H2" s="110"/>
      <c r="I2" s="110"/>
      <c r="J2" s="925"/>
      <c r="K2" s="926"/>
      <c r="L2" s="925"/>
      <c r="M2" s="1"/>
      <c r="N2" s="1"/>
      <c r="O2" s="1"/>
      <c r="P2" s="1"/>
      <c r="Q2" s="1"/>
      <c r="R2" s="1"/>
      <c r="S2" s="1"/>
      <c r="T2" s="1"/>
      <c r="U2" s="1"/>
      <c r="V2" s="1"/>
      <c r="W2" s="1"/>
      <c r="X2" s="1"/>
      <c r="Y2" s="1"/>
      <c r="Z2" s="1"/>
    </row>
    <row r="3" spans="1:26" ht="60">
      <c r="A3" s="668" t="s">
        <v>1913</v>
      </c>
      <c r="B3" s="572" t="s">
        <v>2012</v>
      </c>
      <c r="C3" s="538" t="s">
        <v>6</v>
      </c>
      <c r="D3" s="538" t="s">
        <v>2766</v>
      </c>
      <c r="E3" s="657" t="s">
        <v>8</v>
      </c>
      <c r="F3" s="538" t="s">
        <v>9</v>
      </c>
      <c r="G3" s="538" t="s">
        <v>10</v>
      </c>
      <c r="H3" s="110"/>
      <c r="I3" s="110"/>
      <c r="J3" s="927"/>
      <c r="K3" s="928"/>
      <c r="L3" s="927"/>
      <c r="M3" s="1"/>
      <c r="N3" s="1"/>
      <c r="O3" s="1"/>
      <c r="P3" s="1"/>
      <c r="Q3" s="1"/>
      <c r="R3" s="1"/>
      <c r="S3" s="1"/>
      <c r="T3" s="1"/>
      <c r="U3" s="1"/>
      <c r="V3" s="1"/>
      <c r="W3" s="1"/>
      <c r="X3" s="1"/>
      <c r="Y3" s="1"/>
      <c r="Z3" s="1"/>
    </row>
    <row r="4" spans="1:26" ht="21">
      <c r="A4" s="584"/>
      <c r="B4" s="1050" t="s">
        <v>15</v>
      </c>
      <c r="C4" s="1049"/>
      <c r="D4" s="1049"/>
      <c r="E4" s="1049"/>
      <c r="F4" s="1049"/>
      <c r="G4" s="1049"/>
      <c r="H4" s="110">
        <f>H5+H36+H49</f>
        <v>0</v>
      </c>
      <c r="I4" s="110">
        <f>I5+I36+I49</f>
        <v>24</v>
      </c>
      <c r="J4" s="984"/>
      <c r="K4" s="985"/>
      <c r="L4" s="984"/>
      <c r="M4" s="1"/>
      <c r="N4" s="1"/>
      <c r="O4" s="1"/>
      <c r="P4" s="1"/>
      <c r="Q4" s="1"/>
      <c r="R4" s="1"/>
      <c r="S4" s="1"/>
      <c r="T4" s="1"/>
      <c r="U4" s="1"/>
      <c r="V4" s="1"/>
      <c r="W4" s="1"/>
      <c r="X4" s="1"/>
      <c r="Y4" s="1"/>
      <c r="Z4" s="1"/>
    </row>
    <row r="5" spans="1:26" ht="39.75" customHeight="1">
      <c r="A5" s="588" t="s">
        <v>16</v>
      </c>
      <c r="B5" s="1210" t="s">
        <v>18</v>
      </c>
      <c r="C5" s="1049"/>
      <c r="D5" s="1049"/>
      <c r="E5" s="1049"/>
      <c r="F5" s="1049"/>
      <c r="G5" s="1049"/>
      <c r="H5" s="110">
        <f>SUM(D19:D21)</f>
        <v>0</v>
      </c>
      <c r="I5" s="110">
        <f>COUNT(D19:D21)*2</f>
        <v>6</v>
      </c>
      <c r="J5" s="984"/>
      <c r="K5" s="985"/>
      <c r="L5" s="984"/>
      <c r="M5" s="1"/>
      <c r="N5" s="1"/>
      <c r="O5" s="1"/>
      <c r="P5" s="1"/>
      <c r="Q5" s="1"/>
      <c r="R5" s="1"/>
      <c r="S5" s="1"/>
      <c r="T5" s="1"/>
      <c r="U5" s="1"/>
      <c r="V5" s="1"/>
      <c r="W5" s="1"/>
      <c r="X5" s="1"/>
      <c r="Y5" s="1"/>
      <c r="Z5" s="1"/>
    </row>
    <row r="6" spans="1:26" ht="31.5" hidden="1">
      <c r="A6" s="583" t="s">
        <v>19</v>
      </c>
      <c r="B6" s="484" t="s">
        <v>21</v>
      </c>
      <c r="C6" s="441"/>
      <c r="D6" s="439"/>
      <c r="E6" s="440"/>
      <c r="F6" s="441"/>
      <c r="G6" s="441"/>
      <c r="H6" s="110"/>
      <c r="I6" s="110"/>
      <c r="J6" s="985"/>
      <c r="K6" s="985"/>
      <c r="L6" s="985"/>
      <c r="M6" s="1"/>
      <c r="N6" s="1"/>
      <c r="O6" s="1"/>
      <c r="P6" s="1"/>
      <c r="Q6" s="1"/>
      <c r="R6" s="1"/>
      <c r="S6" s="1"/>
      <c r="T6" s="1"/>
      <c r="U6" s="1"/>
      <c r="V6" s="1"/>
      <c r="W6" s="1"/>
      <c r="X6" s="1"/>
      <c r="Y6" s="1"/>
      <c r="Z6" s="1"/>
    </row>
    <row r="7" spans="1:26" ht="31.5" hidden="1">
      <c r="A7" s="583" t="s">
        <v>22</v>
      </c>
      <c r="B7" s="484" t="s">
        <v>23</v>
      </c>
      <c r="C7" s="441"/>
      <c r="D7" s="439"/>
      <c r="E7" s="440"/>
      <c r="F7" s="441"/>
      <c r="G7" s="441"/>
      <c r="H7" s="110"/>
      <c r="I7" s="110"/>
      <c r="J7" s="985"/>
      <c r="K7" s="985"/>
      <c r="L7" s="985"/>
      <c r="M7" s="1"/>
      <c r="N7" s="1"/>
      <c r="O7" s="1"/>
      <c r="P7" s="1"/>
      <c r="Q7" s="1"/>
      <c r="R7" s="1"/>
      <c r="S7" s="1"/>
      <c r="T7" s="1"/>
      <c r="U7" s="1"/>
      <c r="V7" s="1"/>
      <c r="W7" s="1"/>
      <c r="X7" s="1"/>
      <c r="Y7" s="1"/>
      <c r="Z7" s="1"/>
    </row>
    <row r="8" spans="1:26" ht="31.5" hidden="1">
      <c r="A8" s="583" t="s">
        <v>24</v>
      </c>
      <c r="B8" s="484" t="s">
        <v>25</v>
      </c>
      <c r="C8" s="441"/>
      <c r="D8" s="439"/>
      <c r="E8" s="440"/>
      <c r="F8" s="441"/>
      <c r="G8" s="441"/>
      <c r="H8" s="110"/>
      <c r="I8" s="110"/>
      <c r="J8" s="985"/>
      <c r="K8" s="985"/>
      <c r="L8" s="985"/>
      <c r="M8" s="1"/>
      <c r="N8" s="1"/>
      <c r="O8" s="1"/>
      <c r="P8" s="1"/>
      <c r="Q8" s="1"/>
      <c r="R8" s="1"/>
      <c r="S8" s="1"/>
      <c r="T8" s="1"/>
      <c r="U8" s="1"/>
      <c r="V8" s="1"/>
      <c r="W8" s="1"/>
      <c r="X8" s="1"/>
      <c r="Y8" s="1"/>
      <c r="Z8" s="1"/>
    </row>
    <row r="9" spans="1:26" ht="31.5" hidden="1">
      <c r="A9" s="583" t="s">
        <v>29</v>
      </c>
      <c r="B9" s="484" t="s">
        <v>30</v>
      </c>
      <c r="C9" s="441"/>
      <c r="D9" s="439"/>
      <c r="E9" s="440"/>
      <c r="F9" s="441"/>
      <c r="G9" s="441"/>
      <c r="H9" s="110"/>
      <c r="I9" s="110"/>
      <c r="J9" s="985"/>
      <c r="K9" s="985"/>
      <c r="L9" s="985"/>
      <c r="M9" s="1"/>
      <c r="N9" s="1"/>
      <c r="O9" s="1"/>
      <c r="P9" s="1"/>
      <c r="Q9" s="1"/>
      <c r="R9" s="1"/>
      <c r="S9" s="1"/>
      <c r="T9" s="1"/>
      <c r="U9" s="1"/>
      <c r="V9" s="1"/>
      <c r="W9" s="1"/>
      <c r="X9" s="1"/>
      <c r="Y9" s="1"/>
      <c r="Z9" s="1"/>
    </row>
    <row r="10" spans="1:26" ht="31.5" hidden="1">
      <c r="A10" s="583" t="s">
        <v>34</v>
      </c>
      <c r="B10" s="484" t="s">
        <v>35</v>
      </c>
      <c r="C10" s="441"/>
      <c r="D10" s="439"/>
      <c r="E10" s="440"/>
      <c r="F10" s="441"/>
      <c r="G10" s="441"/>
      <c r="H10" s="110"/>
      <c r="I10" s="110"/>
      <c r="J10" s="985" t="s">
        <v>3295</v>
      </c>
      <c r="K10" s="985"/>
      <c r="L10" s="985"/>
      <c r="M10" s="1"/>
      <c r="N10" s="1"/>
      <c r="O10" s="1"/>
      <c r="P10" s="1"/>
      <c r="Q10" s="1"/>
      <c r="R10" s="1"/>
      <c r="S10" s="1"/>
      <c r="T10" s="1"/>
      <c r="U10" s="1"/>
      <c r="V10" s="1"/>
      <c r="W10" s="1"/>
      <c r="X10" s="1"/>
      <c r="Y10" s="1"/>
      <c r="Z10" s="1"/>
    </row>
    <row r="11" spans="1:26" ht="15.75" hidden="1">
      <c r="A11" s="583" t="s">
        <v>36</v>
      </c>
      <c r="B11" s="484" t="s">
        <v>39</v>
      </c>
      <c r="C11" s="441"/>
      <c r="D11" s="439"/>
      <c r="E11" s="440"/>
      <c r="F11" s="441"/>
      <c r="G11" s="441"/>
      <c r="H11" s="110"/>
      <c r="I11" s="110"/>
      <c r="J11" s="985" t="s">
        <v>3296</v>
      </c>
      <c r="K11" s="985"/>
      <c r="L11" s="985"/>
      <c r="M11" s="1"/>
      <c r="N11" s="1"/>
      <c r="O11" s="1"/>
      <c r="P11" s="1"/>
      <c r="Q11" s="1"/>
      <c r="R11" s="1"/>
      <c r="S11" s="1"/>
      <c r="T11" s="1"/>
      <c r="U11" s="1"/>
      <c r="V11" s="1"/>
      <c r="W11" s="1"/>
      <c r="X11" s="1"/>
      <c r="Y11" s="1"/>
      <c r="Z11" s="1"/>
    </row>
    <row r="12" spans="1:26" ht="31.5" hidden="1">
      <c r="A12" s="583" t="s">
        <v>54</v>
      </c>
      <c r="B12" s="484" t="s">
        <v>45</v>
      </c>
      <c r="C12" s="441"/>
      <c r="D12" s="439"/>
      <c r="E12" s="440"/>
      <c r="F12" s="441"/>
      <c r="G12" s="441"/>
      <c r="H12" s="110"/>
      <c r="I12" s="110"/>
      <c r="J12" s="985"/>
      <c r="K12" s="985"/>
      <c r="L12" s="985"/>
      <c r="M12" s="1"/>
      <c r="N12" s="1"/>
      <c r="O12" s="1"/>
      <c r="P12" s="1"/>
      <c r="Q12" s="1"/>
      <c r="R12" s="1"/>
      <c r="S12" s="1"/>
      <c r="T12" s="1"/>
      <c r="U12" s="1"/>
      <c r="V12" s="1"/>
      <c r="W12" s="1"/>
      <c r="X12" s="1"/>
      <c r="Y12" s="1"/>
      <c r="Z12" s="1"/>
    </row>
    <row r="13" spans="1:26" ht="31.5" hidden="1">
      <c r="A13" s="583" t="s">
        <v>46</v>
      </c>
      <c r="B13" s="484" t="s">
        <v>47</v>
      </c>
      <c r="C13" s="441"/>
      <c r="D13" s="439"/>
      <c r="E13" s="440"/>
      <c r="F13" s="441"/>
      <c r="G13" s="441"/>
      <c r="H13" s="110"/>
      <c r="I13" s="110"/>
      <c r="J13" s="985"/>
      <c r="K13" s="985"/>
      <c r="L13" s="985"/>
      <c r="M13" s="1"/>
      <c r="N13" s="1"/>
      <c r="O13" s="1"/>
      <c r="P13" s="1"/>
      <c r="Q13" s="1"/>
      <c r="R13" s="1"/>
      <c r="S13" s="1"/>
      <c r="T13" s="1"/>
      <c r="U13" s="1"/>
      <c r="V13" s="1"/>
      <c r="W13" s="1"/>
      <c r="X13" s="1"/>
      <c r="Y13" s="1"/>
      <c r="Z13" s="1"/>
    </row>
    <row r="14" spans="1:26" ht="31.5" hidden="1">
      <c r="A14" s="583" t="s">
        <v>59</v>
      </c>
      <c r="B14" s="484" t="s">
        <v>49</v>
      </c>
      <c r="C14" s="441"/>
      <c r="D14" s="439"/>
      <c r="E14" s="440"/>
      <c r="F14" s="441"/>
      <c r="G14" s="441"/>
      <c r="H14" s="110"/>
      <c r="I14" s="110"/>
      <c r="J14" s="985"/>
      <c r="K14" s="985"/>
      <c r="L14" s="985"/>
      <c r="M14" s="1"/>
      <c r="N14" s="1"/>
      <c r="O14" s="1"/>
      <c r="P14" s="1"/>
      <c r="Q14" s="1"/>
      <c r="R14" s="1"/>
      <c r="S14" s="1"/>
      <c r="T14" s="1"/>
      <c r="U14" s="1"/>
      <c r="V14" s="1"/>
      <c r="W14" s="1"/>
      <c r="X14" s="1"/>
      <c r="Y14" s="1"/>
      <c r="Z14" s="1"/>
    </row>
    <row r="15" spans="1:26" ht="31.5" hidden="1">
      <c r="A15" s="583" t="s">
        <v>50</v>
      </c>
      <c r="B15" s="484" t="s">
        <v>51</v>
      </c>
      <c r="C15" s="441"/>
      <c r="D15" s="439"/>
      <c r="E15" s="440"/>
      <c r="F15" s="441"/>
      <c r="G15" s="441"/>
      <c r="H15" s="110"/>
      <c r="I15" s="110"/>
      <c r="J15" s="985"/>
      <c r="K15" s="985"/>
      <c r="L15" s="985"/>
      <c r="M15" s="1"/>
      <c r="N15" s="1"/>
      <c r="O15" s="1"/>
      <c r="P15" s="1"/>
      <c r="Q15" s="1"/>
      <c r="R15" s="1"/>
      <c r="S15" s="1"/>
      <c r="T15" s="1"/>
      <c r="U15" s="1"/>
      <c r="V15" s="1"/>
      <c r="W15" s="1"/>
      <c r="X15" s="1"/>
      <c r="Y15" s="1"/>
      <c r="Z15" s="1"/>
    </row>
    <row r="16" spans="1:26" ht="15.75" hidden="1">
      <c r="A16" s="583" t="s">
        <v>52</v>
      </c>
      <c r="B16" s="484" t="s">
        <v>53</v>
      </c>
      <c r="C16" s="441"/>
      <c r="D16" s="439"/>
      <c r="E16" s="440"/>
      <c r="F16" s="441"/>
      <c r="G16" s="441"/>
      <c r="H16" s="110"/>
      <c r="I16" s="110"/>
      <c r="J16" s="985"/>
      <c r="K16" s="985"/>
      <c r="L16" s="985"/>
      <c r="M16" s="1"/>
      <c r="N16" s="1"/>
      <c r="O16" s="1"/>
      <c r="P16" s="1"/>
      <c r="Q16" s="1"/>
      <c r="R16" s="1"/>
      <c r="S16" s="1"/>
      <c r="T16" s="1"/>
      <c r="U16" s="1"/>
      <c r="V16" s="1"/>
      <c r="W16" s="1"/>
      <c r="X16" s="1"/>
      <c r="Y16" s="1"/>
      <c r="Z16" s="1"/>
    </row>
    <row r="17" spans="1:26" ht="31.5" hidden="1">
      <c r="A17" s="583" t="s">
        <v>55</v>
      </c>
      <c r="B17" s="484" t="s">
        <v>56</v>
      </c>
      <c r="C17" s="441"/>
      <c r="D17" s="439"/>
      <c r="E17" s="440"/>
      <c r="F17" s="441"/>
      <c r="G17" s="441"/>
      <c r="H17" s="110"/>
      <c r="I17" s="110"/>
      <c r="J17" s="985"/>
      <c r="K17" s="985"/>
      <c r="L17" s="985"/>
      <c r="M17" s="1"/>
      <c r="N17" s="1"/>
      <c r="O17" s="1"/>
      <c r="P17" s="1"/>
      <c r="Q17" s="1"/>
      <c r="R17" s="1"/>
      <c r="S17" s="1"/>
      <c r="T17" s="1"/>
      <c r="U17" s="1"/>
      <c r="V17" s="1"/>
      <c r="W17" s="1"/>
      <c r="X17" s="1"/>
      <c r="Y17" s="1"/>
      <c r="Z17" s="1"/>
    </row>
    <row r="18" spans="1:26" ht="31.5" hidden="1">
      <c r="A18" s="583" t="s">
        <v>64</v>
      </c>
      <c r="B18" s="484" t="s">
        <v>58</v>
      </c>
      <c r="C18" s="441"/>
      <c r="D18" s="439"/>
      <c r="E18" s="440"/>
      <c r="F18" s="441"/>
      <c r="G18" s="441"/>
      <c r="H18" s="110"/>
      <c r="I18" s="110"/>
      <c r="J18" s="985"/>
      <c r="K18" s="985"/>
      <c r="L18" s="985"/>
      <c r="M18" s="1"/>
      <c r="N18" s="1"/>
      <c r="O18" s="1"/>
      <c r="P18" s="1"/>
      <c r="Q18" s="1"/>
      <c r="R18" s="1"/>
      <c r="S18" s="1"/>
      <c r="T18" s="1"/>
      <c r="U18" s="1"/>
      <c r="V18" s="1"/>
      <c r="W18" s="1"/>
      <c r="X18" s="1"/>
      <c r="Y18" s="1"/>
      <c r="Z18" s="1"/>
    </row>
    <row r="19" spans="1:26" ht="31.5">
      <c r="A19" s="413" t="s">
        <v>70</v>
      </c>
      <c r="B19" s="484" t="s">
        <v>61</v>
      </c>
      <c r="C19" s="308" t="s">
        <v>3297</v>
      </c>
      <c r="D19" s="446">
        <v>0</v>
      </c>
      <c r="E19" s="440" t="s">
        <v>137</v>
      </c>
      <c r="F19" s="441"/>
      <c r="G19" s="441"/>
      <c r="H19" s="110"/>
      <c r="I19" s="110"/>
      <c r="J19" s="984"/>
      <c r="K19" s="985"/>
      <c r="L19" s="984"/>
      <c r="M19" s="1"/>
      <c r="N19" s="1"/>
      <c r="O19" s="1"/>
      <c r="P19" s="1"/>
      <c r="Q19" s="1"/>
      <c r="R19" s="1"/>
      <c r="S19" s="1"/>
      <c r="T19" s="1"/>
      <c r="U19" s="1"/>
      <c r="V19" s="1"/>
      <c r="W19" s="1"/>
      <c r="X19" s="1"/>
      <c r="Y19" s="1"/>
      <c r="Z19" s="1"/>
    </row>
    <row r="20" spans="1:26" ht="45">
      <c r="A20" s="413"/>
      <c r="B20" s="484"/>
      <c r="C20" s="308" t="s">
        <v>3298</v>
      </c>
      <c r="D20" s="446">
        <v>0</v>
      </c>
      <c r="E20" s="440" t="s">
        <v>137</v>
      </c>
      <c r="F20" s="308"/>
      <c r="G20" s="441"/>
      <c r="H20" s="110"/>
      <c r="I20" s="110"/>
      <c r="J20" s="984"/>
      <c r="K20" s="985"/>
      <c r="L20" s="984"/>
      <c r="M20" s="1"/>
      <c r="N20" s="1"/>
      <c r="O20" s="1"/>
      <c r="P20" s="1"/>
      <c r="Q20" s="1"/>
      <c r="R20" s="1"/>
      <c r="S20" s="1"/>
      <c r="T20" s="1"/>
      <c r="U20" s="1"/>
      <c r="V20" s="1"/>
      <c r="W20" s="1"/>
      <c r="X20" s="1"/>
      <c r="Y20" s="1"/>
      <c r="Z20" s="1"/>
    </row>
    <row r="21" spans="1:26" ht="34.5" customHeight="1">
      <c r="A21" s="413"/>
      <c r="B21" s="484"/>
      <c r="C21" s="308" t="s">
        <v>3299</v>
      </c>
      <c r="D21" s="446">
        <v>0</v>
      </c>
      <c r="E21" s="440" t="s">
        <v>137</v>
      </c>
      <c r="F21" s="308"/>
      <c r="G21" s="441"/>
      <c r="H21" s="110"/>
      <c r="I21" s="110"/>
      <c r="J21" s="984"/>
      <c r="K21" s="985"/>
      <c r="L21" s="984"/>
      <c r="M21" s="1"/>
      <c r="N21" s="1"/>
      <c r="O21" s="1"/>
      <c r="P21" s="1"/>
      <c r="Q21" s="1"/>
      <c r="R21" s="1"/>
      <c r="S21" s="1"/>
      <c r="T21" s="1"/>
      <c r="U21" s="1"/>
      <c r="V21" s="1"/>
      <c r="W21" s="1"/>
      <c r="X21" s="1"/>
      <c r="Y21" s="1"/>
      <c r="Z21" s="1"/>
    </row>
    <row r="22" spans="1:26" ht="30" hidden="1" customHeight="1">
      <c r="A22" s="583" t="s">
        <v>65</v>
      </c>
      <c r="B22" s="484" t="s">
        <v>67</v>
      </c>
      <c r="C22" s="441"/>
      <c r="D22" s="439"/>
      <c r="E22" s="440"/>
      <c r="F22" s="441"/>
      <c r="G22" s="441"/>
      <c r="H22" s="110"/>
      <c r="I22" s="110"/>
      <c r="J22" s="985"/>
      <c r="K22" s="985"/>
      <c r="L22" s="985"/>
      <c r="M22" s="1"/>
      <c r="N22" s="1"/>
      <c r="O22" s="1"/>
      <c r="P22" s="1"/>
      <c r="Q22" s="1"/>
      <c r="R22" s="1"/>
      <c r="S22" s="1"/>
      <c r="T22" s="1"/>
      <c r="U22" s="1"/>
      <c r="V22" s="1"/>
      <c r="W22" s="1"/>
      <c r="X22" s="1"/>
      <c r="Y22" s="1"/>
      <c r="Z22" s="1"/>
    </row>
    <row r="23" spans="1:26" ht="31.5" hidden="1">
      <c r="A23" s="583" t="s">
        <v>81</v>
      </c>
      <c r="B23" s="484" t="s">
        <v>71</v>
      </c>
      <c r="C23" s="441"/>
      <c r="D23" s="439"/>
      <c r="E23" s="440"/>
      <c r="F23" s="441"/>
      <c r="G23" s="441"/>
      <c r="H23" s="110"/>
      <c r="I23" s="110"/>
      <c r="J23" s="985"/>
      <c r="K23" s="985"/>
      <c r="L23" s="985"/>
      <c r="M23" s="1"/>
      <c r="N23" s="1"/>
      <c r="O23" s="1"/>
      <c r="P23" s="1"/>
      <c r="Q23" s="1"/>
      <c r="R23" s="1"/>
      <c r="S23" s="1"/>
      <c r="T23" s="1"/>
      <c r="U23" s="1"/>
      <c r="V23" s="1"/>
      <c r="W23" s="1"/>
      <c r="X23" s="1"/>
      <c r="Y23" s="1"/>
      <c r="Z23" s="1"/>
    </row>
    <row r="24" spans="1:26" ht="31.5" hidden="1">
      <c r="A24" s="583" t="s">
        <v>75</v>
      </c>
      <c r="B24" s="484" t="s">
        <v>76</v>
      </c>
      <c r="C24" s="441"/>
      <c r="D24" s="439"/>
      <c r="E24" s="440"/>
      <c r="F24" s="441"/>
      <c r="G24" s="441"/>
      <c r="H24" s="110"/>
      <c r="I24" s="110"/>
      <c r="J24" s="985"/>
      <c r="K24" s="985"/>
      <c r="L24" s="985"/>
      <c r="M24" s="1"/>
      <c r="N24" s="1"/>
      <c r="O24" s="1"/>
      <c r="P24" s="1"/>
      <c r="Q24" s="1"/>
      <c r="R24" s="1"/>
      <c r="S24" s="1"/>
      <c r="T24" s="1"/>
      <c r="U24" s="1"/>
      <c r="V24" s="1"/>
      <c r="W24" s="1"/>
      <c r="X24" s="1"/>
      <c r="Y24" s="1"/>
      <c r="Z24" s="1"/>
    </row>
    <row r="25" spans="1:26" ht="31.5" hidden="1">
      <c r="A25" s="583" t="s">
        <v>77</v>
      </c>
      <c r="B25" s="484" t="s">
        <v>78</v>
      </c>
      <c r="C25" s="441"/>
      <c r="D25" s="439"/>
      <c r="E25" s="440"/>
      <c r="F25" s="441"/>
      <c r="G25" s="441"/>
      <c r="H25" s="110"/>
      <c r="I25" s="110"/>
      <c r="J25" s="985"/>
      <c r="K25" s="985"/>
      <c r="L25" s="985"/>
      <c r="M25" s="1"/>
      <c r="N25" s="1"/>
      <c r="O25" s="1"/>
      <c r="P25" s="1"/>
      <c r="Q25" s="1"/>
      <c r="R25" s="1"/>
      <c r="S25" s="1"/>
      <c r="T25" s="1"/>
      <c r="U25" s="1"/>
      <c r="V25" s="1"/>
      <c r="W25" s="1"/>
      <c r="X25" s="1"/>
      <c r="Y25" s="1"/>
      <c r="Z25" s="1"/>
    </row>
    <row r="26" spans="1:26" ht="39.75" hidden="1" customHeight="1">
      <c r="A26" s="583" t="s">
        <v>79</v>
      </c>
      <c r="B26" s="1210" t="s">
        <v>80</v>
      </c>
      <c r="C26" s="1049"/>
      <c r="D26" s="1049"/>
      <c r="E26" s="1049"/>
      <c r="F26" s="1049"/>
      <c r="G26" s="1049"/>
      <c r="H26" s="110"/>
      <c r="I26" s="110"/>
      <c r="J26" s="985"/>
      <c r="K26" s="985"/>
      <c r="L26" s="985"/>
      <c r="M26" s="1"/>
      <c r="N26" s="1"/>
      <c r="O26" s="1"/>
      <c r="P26" s="1"/>
      <c r="Q26" s="1"/>
      <c r="R26" s="1"/>
      <c r="S26" s="1"/>
      <c r="T26" s="1"/>
      <c r="U26" s="1"/>
      <c r="V26" s="1"/>
      <c r="W26" s="1"/>
      <c r="X26" s="1"/>
      <c r="Y26" s="1"/>
      <c r="Z26" s="1"/>
    </row>
    <row r="27" spans="1:26" ht="31.5" hidden="1">
      <c r="A27" s="583" t="s">
        <v>82</v>
      </c>
      <c r="B27" s="437" t="s">
        <v>83</v>
      </c>
      <c r="C27" s="441"/>
      <c r="D27" s="439"/>
      <c r="E27" s="440"/>
      <c r="F27" s="441"/>
      <c r="G27" s="441"/>
      <c r="H27" s="110"/>
      <c r="I27" s="110"/>
      <c r="J27" s="985"/>
      <c r="K27" s="985"/>
      <c r="L27" s="985"/>
      <c r="M27" s="1"/>
      <c r="N27" s="1"/>
      <c r="O27" s="1"/>
      <c r="P27" s="1"/>
      <c r="Q27" s="1"/>
      <c r="R27" s="1"/>
      <c r="S27" s="1"/>
      <c r="T27" s="1"/>
      <c r="U27" s="1"/>
      <c r="V27" s="1"/>
      <c r="W27" s="1"/>
      <c r="X27" s="1"/>
      <c r="Y27" s="1"/>
      <c r="Z27" s="1"/>
    </row>
    <row r="28" spans="1:26" ht="31.5" hidden="1">
      <c r="A28" s="583" t="s">
        <v>84</v>
      </c>
      <c r="B28" s="437" t="s">
        <v>85</v>
      </c>
      <c r="C28" s="441"/>
      <c r="D28" s="439"/>
      <c r="E28" s="440"/>
      <c r="F28" s="441"/>
      <c r="G28" s="441"/>
      <c r="H28" s="110"/>
      <c r="I28" s="110"/>
      <c r="J28" s="985"/>
      <c r="K28" s="985"/>
      <c r="L28" s="985"/>
      <c r="M28" s="1"/>
      <c r="N28" s="1"/>
      <c r="O28" s="1"/>
      <c r="P28" s="1"/>
      <c r="Q28" s="1"/>
      <c r="R28" s="1"/>
      <c r="S28" s="1"/>
      <c r="T28" s="1"/>
      <c r="U28" s="1"/>
      <c r="V28" s="1"/>
      <c r="W28" s="1"/>
      <c r="X28" s="1"/>
      <c r="Y28" s="1"/>
      <c r="Z28" s="1"/>
    </row>
    <row r="29" spans="1:26" ht="31.5" hidden="1">
      <c r="A29" s="583" t="s">
        <v>90</v>
      </c>
      <c r="B29" s="437" t="s">
        <v>91</v>
      </c>
      <c r="C29" s="441"/>
      <c r="D29" s="439"/>
      <c r="E29" s="440"/>
      <c r="F29" s="441"/>
      <c r="G29" s="441"/>
      <c r="H29" s="110"/>
      <c r="I29" s="110"/>
      <c r="J29" s="985"/>
      <c r="K29" s="985"/>
      <c r="L29" s="985"/>
      <c r="M29" s="1"/>
      <c r="N29" s="1"/>
      <c r="O29" s="1"/>
      <c r="P29" s="1"/>
      <c r="Q29" s="1"/>
      <c r="R29" s="1"/>
      <c r="S29" s="1"/>
      <c r="T29" s="1"/>
      <c r="U29" s="1"/>
      <c r="V29" s="1"/>
      <c r="W29" s="1"/>
      <c r="X29" s="1"/>
      <c r="Y29" s="1"/>
      <c r="Z29" s="1"/>
    </row>
    <row r="30" spans="1:26" ht="31.5" hidden="1">
      <c r="A30" s="583" t="s">
        <v>96</v>
      </c>
      <c r="B30" s="437" t="s">
        <v>97</v>
      </c>
      <c r="C30" s="441"/>
      <c r="D30" s="439"/>
      <c r="E30" s="440"/>
      <c r="F30" s="441"/>
      <c r="G30" s="441"/>
      <c r="H30" s="110"/>
      <c r="I30" s="110"/>
      <c r="J30" s="985"/>
      <c r="K30" s="985"/>
      <c r="L30" s="985"/>
      <c r="M30" s="1"/>
      <c r="N30" s="1"/>
      <c r="O30" s="1"/>
      <c r="P30" s="1"/>
      <c r="Q30" s="1"/>
      <c r="R30" s="1"/>
      <c r="S30" s="1"/>
      <c r="T30" s="1"/>
      <c r="U30" s="1"/>
      <c r="V30" s="1"/>
      <c r="W30" s="1"/>
      <c r="X30" s="1"/>
      <c r="Y30" s="1"/>
      <c r="Z30" s="1"/>
    </row>
    <row r="31" spans="1:26" ht="31.5" hidden="1">
      <c r="A31" s="583" t="s">
        <v>98</v>
      </c>
      <c r="B31" s="437" t="s">
        <v>99</v>
      </c>
      <c r="C31" s="441"/>
      <c r="D31" s="439"/>
      <c r="E31" s="440"/>
      <c r="F31" s="441"/>
      <c r="G31" s="441"/>
      <c r="H31" s="110"/>
      <c r="I31" s="110"/>
      <c r="J31" s="985"/>
      <c r="K31" s="985"/>
      <c r="L31" s="985"/>
      <c r="M31" s="1"/>
      <c r="N31" s="1"/>
      <c r="O31" s="1"/>
      <c r="P31" s="1"/>
      <c r="Q31" s="1"/>
      <c r="R31" s="1"/>
      <c r="S31" s="1"/>
      <c r="T31" s="1"/>
      <c r="U31" s="1"/>
      <c r="V31" s="1"/>
      <c r="W31" s="1"/>
      <c r="X31" s="1"/>
      <c r="Y31" s="1"/>
      <c r="Z31" s="1"/>
    </row>
    <row r="32" spans="1:26" ht="39.75" hidden="1" customHeight="1">
      <c r="A32" s="583" t="s">
        <v>101</v>
      </c>
      <c r="B32" s="1210" t="s">
        <v>102</v>
      </c>
      <c r="C32" s="1049"/>
      <c r="D32" s="1049"/>
      <c r="E32" s="1049"/>
      <c r="F32" s="1049"/>
      <c r="G32" s="1049"/>
      <c r="H32" s="110"/>
      <c r="I32" s="110"/>
      <c r="J32" s="985"/>
      <c r="K32" s="985"/>
      <c r="L32" s="985"/>
      <c r="M32" s="1"/>
      <c r="N32" s="1"/>
      <c r="O32" s="1"/>
      <c r="P32" s="1"/>
      <c r="Q32" s="1"/>
      <c r="R32" s="1"/>
      <c r="S32" s="1"/>
      <c r="T32" s="1"/>
      <c r="U32" s="1"/>
      <c r="V32" s="1"/>
      <c r="W32" s="1"/>
      <c r="X32" s="1"/>
      <c r="Y32" s="1"/>
      <c r="Z32" s="1"/>
    </row>
    <row r="33" spans="1:26" ht="31.5" hidden="1">
      <c r="A33" s="583" t="s">
        <v>104</v>
      </c>
      <c r="B33" s="437" t="s">
        <v>105</v>
      </c>
      <c r="C33" s="441"/>
      <c r="D33" s="439"/>
      <c r="E33" s="440"/>
      <c r="F33" s="441"/>
      <c r="G33" s="441"/>
      <c r="H33" s="110"/>
      <c r="I33" s="110"/>
      <c r="J33" s="985"/>
      <c r="K33" s="985"/>
      <c r="L33" s="985"/>
      <c r="M33" s="1"/>
      <c r="N33" s="1"/>
      <c r="O33" s="1"/>
      <c r="P33" s="1"/>
      <c r="Q33" s="1"/>
      <c r="R33" s="1"/>
      <c r="S33" s="1"/>
      <c r="T33" s="1"/>
      <c r="U33" s="1"/>
      <c r="V33" s="1"/>
      <c r="W33" s="1"/>
      <c r="X33" s="1"/>
      <c r="Y33" s="1"/>
      <c r="Z33" s="1"/>
    </row>
    <row r="34" spans="1:26" ht="31.5" hidden="1">
      <c r="A34" s="583" t="s">
        <v>106</v>
      </c>
      <c r="B34" s="437" t="s">
        <v>107</v>
      </c>
      <c r="C34" s="441"/>
      <c r="D34" s="439"/>
      <c r="E34" s="440"/>
      <c r="F34" s="441"/>
      <c r="G34" s="441"/>
      <c r="H34" s="110"/>
      <c r="I34" s="110"/>
      <c r="J34" s="985"/>
      <c r="K34" s="985"/>
      <c r="L34" s="985"/>
      <c r="M34" s="1"/>
      <c r="N34" s="1"/>
      <c r="O34" s="1"/>
      <c r="P34" s="1"/>
      <c r="Q34" s="1"/>
      <c r="R34" s="1"/>
      <c r="S34" s="1"/>
      <c r="T34" s="1"/>
      <c r="U34" s="1"/>
      <c r="V34" s="1"/>
      <c r="W34" s="1"/>
      <c r="X34" s="1"/>
      <c r="Y34" s="1"/>
      <c r="Z34" s="1"/>
    </row>
    <row r="35" spans="1:26" ht="31.5" hidden="1">
      <c r="A35" s="583" t="s">
        <v>108</v>
      </c>
      <c r="B35" s="437" t="s">
        <v>109</v>
      </c>
      <c r="C35" s="441"/>
      <c r="D35" s="439"/>
      <c r="E35" s="440"/>
      <c r="F35" s="441"/>
      <c r="G35" s="441"/>
      <c r="H35" s="110"/>
      <c r="I35" s="110"/>
      <c r="J35" s="985"/>
      <c r="K35" s="985"/>
      <c r="L35" s="985"/>
      <c r="M35" s="1"/>
      <c r="N35" s="1"/>
      <c r="O35" s="1"/>
      <c r="P35" s="1"/>
      <c r="Q35" s="1"/>
      <c r="R35" s="1"/>
      <c r="S35" s="1"/>
      <c r="T35" s="1"/>
      <c r="U35" s="1"/>
      <c r="V35" s="1"/>
      <c r="W35" s="1"/>
      <c r="X35" s="1"/>
      <c r="Y35" s="1"/>
      <c r="Z35" s="1"/>
    </row>
    <row r="36" spans="1:26" ht="39.75" customHeight="1">
      <c r="A36" s="413" t="s">
        <v>110</v>
      </c>
      <c r="B36" s="1210" t="s">
        <v>111</v>
      </c>
      <c r="C36" s="1049"/>
      <c r="D36" s="1049"/>
      <c r="E36" s="1049"/>
      <c r="F36" s="1049"/>
      <c r="G36" s="1049"/>
      <c r="H36" s="110">
        <f>SUM(D37:D41)</f>
        <v>0</v>
      </c>
      <c r="I36" s="110">
        <f>COUNT(D37:D41)*2</f>
        <v>10</v>
      </c>
      <c r="J36" s="984"/>
      <c r="K36" s="985"/>
      <c r="L36" s="984"/>
      <c r="M36" s="1"/>
      <c r="N36" s="1"/>
      <c r="O36" s="1"/>
      <c r="P36" s="1"/>
      <c r="Q36" s="1"/>
      <c r="R36" s="1"/>
      <c r="S36" s="1"/>
      <c r="T36" s="1"/>
      <c r="U36" s="1"/>
      <c r="V36" s="1"/>
      <c r="W36" s="1"/>
      <c r="X36" s="1"/>
      <c r="Y36" s="1"/>
      <c r="Z36" s="1"/>
    </row>
    <row r="37" spans="1:26" ht="47.25">
      <c r="A37" s="413" t="s">
        <v>119</v>
      </c>
      <c r="B37" s="484" t="s">
        <v>120</v>
      </c>
      <c r="C37" s="308" t="s">
        <v>3300</v>
      </c>
      <c r="D37" s="446">
        <v>0</v>
      </c>
      <c r="E37" s="440" t="s">
        <v>87</v>
      </c>
      <c r="F37" s="308" t="s">
        <v>3301</v>
      </c>
      <c r="G37" s="441"/>
      <c r="H37" s="110"/>
      <c r="I37" s="110"/>
      <c r="J37" s="984"/>
      <c r="K37" s="985"/>
      <c r="L37" s="984"/>
      <c r="M37" s="1"/>
      <c r="N37" s="1"/>
      <c r="O37" s="1"/>
      <c r="P37" s="1"/>
      <c r="Q37" s="1"/>
      <c r="R37" s="1"/>
      <c r="S37" s="1"/>
      <c r="T37" s="1"/>
      <c r="U37" s="1"/>
      <c r="V37" s="1"/>
      <c r="W37" s="1"/>
      <c r="X37" s="1"/>
      <c r="Y37" s="1"/>
      <c r="Z37" s="1"/>
    </row>
    <row r="38" spans="1:26" ht="47.25">
      <c r="A38" s="413" t="s">
        <v>121</v>
      </c>
      <c r="B38" s="484" t="s">
        <v>122</v>
      </c>
      <c r="C38" s="308" t="s">
        <v>3302</v>
      </c>
      <c r="D38" s="446">
        <v>0</v>
      </c>
      <c r="E38" s="440" t="s">
        <v>87</v>
      </c>
      <c r="F38" s="342"/>
      <c r="G38" s="441"/>
      <c r="H38" s="110"/>
      <c r="I38" s="110"/>
      <c r="J38" s="984"/>
      <c r="K38" s="985"/>
      <c r="L38" s="984"/>
      <c r="M38" s="1"/>
      <c r="N38" s="1"/>
      <c r="O38" s="1"/>
      <c r="P38" s="1"/>
      <c r="Q38" s="1"/>
      <c r="R38" s="1"/>
      <c r="S38" s="1"/>
      <c r="T38" s="1"/>
      <c r="U38" s="1"/>
      <c r="V38" s="1"/>
      <c r="W38" s="1"/>
      <c r="X38" s="1"/>
      <c r="Y38" s="1"/>
      <c r="Z38" s="1"/>
    </row>
    <row r="39" spans="1:26" ht="47.25">
      <c r="A39" s="413" t="s">
        <v>123</v>
      </c>
      <c r="B39" s="484" t="s">
        <v>124</v>
      </c>
      <c r="C39" s="342" t="s">
        <v>3303</v>
      </c>
      <c r="D39" s="446">
        <v>0</v>
      </c>
      <c r="E39" s="440" t="s">
        <v>87</v>
      </c>
      <c r="F39" s="342" t="s">
        <v>3304</v>
      </c>
      <c r="G39" s="441"/>
      <c r="H39" s="110"/>
      <c r="I39" s="110"/>
      <c r="J39" s="984"/>
      <c r="K39" s="985"/>
      <c r="L39" s="984"/>
      <c r="M39" s="1"/>
      <c r="N39" s="1"/>
      <c r="O39" s="1"/>
      <c r="P39" s="1"/>
      <c r="Q39" s="1"/>
      <c r="R39" s="1"/>
      <c r="S39" s="1"/>
      <c r="T39" s="1"/>
      <c r="U39" s="1"/>
      <c r="V39" s="1"/>
      <c r="W39" s="1"/>
      <c r="X39" s="1"/>
      <c r="Y39" s="1"/>
      <c r="Z39" s="1"/>
    </row>
    <row r="40" spans="1:26" ht="47.25">
      <c r="A40" s="413" t="s">
        <v>125</v>
      </c>
      <c r="B40" s="484" t="s">
        <v>126</v>
      </c>
      <c r="C40" s="308" t="s">
        <v>3305</v>
      </c>
      <c r="D40" s="446">
        <v>0</v>
      </c>
      <c r="E40" s="440" t="s">
        <v>87</v>
      </c>
      <c r="F40" s="308" t="s">
        <v>3306</v>
      </c>
      <c r="G40" s="441"/>
      <c r="H40" s="110"/>
      <c r="I40" s="110"/>
      <c r="J40" s="984"/>
      <c r="K40" s="985"/>
      <c r="L40" s="984"/>
      <c r="M40" s="1"/>
      <c r="N40" s="1"/>
      <c r="O40" s="1"/>
      <c r="P40" s="1"/>
      <c r="Q40" s="1"/>
      <c r="R40" s="1"/>
      <c r="S40" s="1"/>
      <c r="T40" s="1"/>
      <c r="U40" s="1"/>
      <c r="V40" s="1"/>
      <c r="W40" s="1"/>
      <c r="X40" s="1"/>
      <c r="Y40" s="1"/>
      <c r="Z40" s="1"/>
    </row>
    <row r="41" spans="1:26" ht="30">
      <c r="A41" s="413"/>
      <c r="B41" s="484"/>
      <c r="C41" s="308" t="s">
        <v>3307</v>
      </c>
      <c r="D41" s="446">
        <v>0</v>
      </c>
      <c r="E41" s="440" t="s">
        <v>87</v>
      </c>
      <c r="F41" s="308" t="s">
        <v>3308</v>
      </c>
      <c r="G41" s="441"/>
      <c r="H41" s="110"/>
      <c r="I41" s="110"/>
      <c r="J41" s="986"/>
      <c r="K41" s="985"/>
      <c r="L41" s="984"/>
      <c r="M41" s="1"/>
      <c r="N41" s="1"/>
      <c r="O41" s="1"/>
      <c r="P41" s="1"/>
      <c r="Q41" s="1"/>
      <c r="R41" s="1"/>
      <c r="S41" s="1"/>
      <c r="T41" s="1"/>
      <c r="U41" s="1"/>
      <c r="V41" s="1"/>
      <c r="W41" s="1"/>
      <c r="X41" s="1"/>
      <c r="Y41" s="1"/>
      <c r="Z41" s="1"/>
    </row>
    <row r="42" spans="1:26" ht="47.25" hidden="1">
      <c r="A42" s="583" t="s">
        <v>127</v>
      </c>
      <c r="B42" s="484" t="s">
        <v>2006</v>
      </c>
      <c r="C42" s="441"/>
      <c r="D42" s="439"/>
      <c r="E42" s="440"/>
      <c r="F42" s="441"/>
      <c r="G42" s="441"/>
      <c r="H42" s="110"/>
      <c r="I42" s="110"/>
      <c r="J42" s="985"/>
      <c r="K42" s="985"/>
      <c r="L42" s="985"/>
      <c r="M42" s="1"/>
      <c r="N42" s="1"/>
      <c r="O42" s="1"/>
      <c r="P42" s="1"/>
      <c r="Q42" s="1"/>
      <c r="R42" s="1"/>
      <c r="S42" s="1"/>
      <c r="T42" s="1"/>
      <c r="U42" s="1"/>
      <c r="V42" s="1"/>
      <c r="W42" s="1"/>
      <c r="X42" s="1"/>
      <c r="Y42" s="1"/>
      <c r="Z42" s="1"/>
    </row>
    <row r="43" spans="1:26" ht="47.25" hidden="1">
      <c r="A43" s="583" t="s">
        <v>129</v>
      </c>
      <c r="B43" s="484" t="s">
        <v>130</v>
      </c>
      <c r="C43" s="441"/>
      <c r="D43" s="439"/>
      <c r="E43" s="440"/>
      <c r="F43" s="441"/>
      <c r="G43" s="441"/>
      <c r="H43" s="110"/>
      <c r="I43" s="110"/>
      <c r="J43" s="985"/>
      <c r="K43" s="985"/>
      <c r="L43" s="985"/>
      <c r="M43" s="1"/>
      <c r="N43" s="1"/>
      <c r="O43" s="1"/>
      <c r="P43" s="1"/>
      <c r="Q43" s="1"/>
      <c r="R43" s="1"/>
      <c r="S43" s="1"/>
      <c r="T43" s="1"/>
      <c r="U43" s="1"/>
      <c r="V43" s="1"/>
      <c r="W43" s="1"/>
      <c r="X43" s="1"/>
      <c r="Y43" s="1"/>
      <c r="Z43" s="1"/>
    </row>
    <row r="44" spans="1:26" ht="47.25" hidden="1">
      <c r="A44" s="583" t="s">
        <v>131</v>
      </c>
      <c r="B44" s="484" t="s">
        <v>133</v>
      </c>
      <c r="C44" s="441"/>
      <c r="D44" s="439"/>
      <c r="E44" s="440"/>
      <c r="F44" s="441"/>
      <c r="G44" s="441"/>
      <c r="H44" s="110"/>
      <c r="I44" s="110"/>
      <c r="J44" s="985"/>
      <c r="K44" s="985"/>
      <c r="L44" s="985"/>
      <c r="M44" s="1"/>
      <c r="N44" s="1"/>
      <c r="O44" s="1"/>
      <c r="P44" s="1"/>
      <c r="Q44" s="1"/>
      <c r="R44" s="1"/>
      <c r="S44" s="1"/>
      <c r="T44" s="1"/>
      <c r="U44" s="1"/>
      <c r="V44" s="1"/>
      <c r="W44" s="1"/>
      <c r="X44" s="1"/>
      <c r="Y44" s="1"/>
      <c r="Z44" s="1"/>
    </row>
    <row r="45" spans="1:26" ht="78.75" hidden="1">
      <c r="A45" s="583" t="s">
        <v>134</v>
      </c>
      <c r="B45" s="484" t="s">
        <v>136</v>
      </c>
      <c r="C45" s="441"/>
      <c r="D45" s="439"/>
      <c r="E45" s="440"/>
      <c r="F45" s="441"/>
      <c r="G45" s="441"/>
      <c r="H45" s="110"/>
      <c r="I45" s="110"/>
      <c r="J45" s="985"/>
      <c r="K45" s="985"/>
      <c r="L45" s="985"/>
      <c r="M45" s="1"/>
      <c r="N45" s="1"/>
      <c r="O45" s="1"/>
      <c r="P45" s="1"/>
      <c r="Q45" s="1"/>
      <c r="R45" s="1"/>
      <c r="S45" s="1"/>
      <c r="T45" s="1"/>
      <c r="U45" s="1"/>
      <c r="V45" s="1"/>
      <c r="W45" s="1"/>
      <c r="X45" s="1"/>
      <c r="Y45" s="1"/>
      <c r="Z45" s="1"/>
    </row>
    <row r="46" spans="1:26" ht="47.25" hidden="1">
      <c r="A46" s="583" t="s">
        <v>139</v>
      </c>
      <c r="B46" s="484" t="s">
        <v>140</v>
      </c>
      <c r="C46" s="441"/>
      <c r="D46" s="439"/>
      <c r="E46" s="440"/>
      <c r="F46" s="441"/>
      <c r="G46" s="441"/>
      <c r="H46" s="110"/>
      <c r="I46" s="110"/>
      <c r="J46" s="985"/>
      <c r="K46" s="985"/>
      <c r="L46" s="985"/>
      <c r="M46" s="1"/>
      <c r="N46" s="1"/>
      <c r="O46" s="1"/>
      <c r="P46" s="1"/>
      <c r="Q46" s="1"/>
      <c r="R46" s="1"/>
      <c r="S46" s="1"/>
      <c r="T46" s="1"/>
      <c r="U46" s="1"/>
      <c r="V46" s="1"/>
      <c r="W46" s="1"/>
      <c r="X46" s="1"/>
      <c r="Y46" s="1"/>
      <c r="Z46" s="1"/>
    </row>
    <row r="47" spans="1:26" ht="47.25" hidden="1">
      <c r="A47" s="583" t="s">
        <v>142</v>
      </c>
      <c r="B47" s="484" t="s">
        <v>143</v>
      </c>
      <c r="C47" s="441"/>
      <c r="D47" s="439"/>
      <c r="E47" s="440"/>
      <c r="F47" s="441"/>
      <c r="G47" s="441"/>
      <c r="H47" s="110"/>
      <c r="I47" s="110"/>
      <c r="J47" s="985"/>
      <c r="K47" s="985"/>
      <c r="L47" s="985"/>
      <c r="M47" s="1"/>
      <c r="N47" s="1"/>
      <c r="O47" s="1"/>
      <c r="P47" s="1"/>
      <c r="Q47" s="1"/>
      <c r="R47" s="1"/>
      <c r="S47" s="1"/>
      <c r="T47" s="1"/>
      <c r="U47" s="1"/>
      <c r="V47" s="1"/>
      <c r="W47" s="1"/>
      <c r="X47" s="1"/>
      <c r="Y47" s="1"/>
      <c r="Z47" s="1"/>
    </row>
    <row r="48" spans="1:26" ht="30" hidden="1">
      <c r="A48" s="583" t="s">
        <v>144</v>
      </c>
      <c r="B48" s="489" t="s">
        <v>145</v>
      </c>
      <c r="C48" s="441"/>
      <c r="D48" s="439"/>
      <c r="E48" s="440"/>
      <c r="F48" s="441"/>
      <c r="G48" s="441"/>
      <c r="H48" s="110"/>
      <c r="I48" s="110"/>
      <c r="J48" s="985"/>
      <c r="K48" s="985"/>
      <c r="L48" s="985"/>
      <c r="M48" s="1"/>
      <c r="N48" s="1"/>
      <c r="O48" s="1"/>
      <c r="P48" s="1"/>
      <c r="Q48" s="1"/>
      <c r="R48" s="1"/>
      <c r="S48" s="1"/>
      <c r="T48" s="1"/>
      <c r="U48" s="1"/>
      <c r="V48" s="1"/>
      <c r="W48" s="1"/>
      <c r="X48" s="1"/>
      <c r="Y48" s="1"/>
      <c r="Z48" s="1"/>
    </row>
    <row r="49" spans="1:26">
      <c r="A49" s="413" t="s">
        <v>148</v>
      </c>
      <c r="B49" s="1210" t="s">
        <v>147</v>
      </c>
      <c r="C49" s="1049"/>
      <c r="D49" s="1049"/>
      <c r="E49" s="1049"/>
      <c r="F49" s="1049"/>
      <c r="G49" s="1049"/>
      <c r="H49" s="110">
        <f>SUM(D55:D58)</f>
        <v>0</v>
      </c>
      <c r="I49" s="110">
        <f>COUNT(D55:D58)*2</f>
        <v>8</v>
      </c>
      <c r="J49" s="984"/>
      <c r="K49" s="985"/>
      <c r="L49" s="984"/>
      <c r="M49" s="1"/>
      <c r="N49" s="1"/>
      <c r="O49" s="1"/>
      <c r="P49" s="1"/>
      <c r="Q49" s="1"/>
      <c r="R49" s="1"/>
      <c r="S49" s="1"/>
      <c r="T49" s="1"/>
      <c r="U49" s="1"/>
      <c r="V49" s="1"/>
      <c r="W49" s="1"/>
      <c r="X49" s="1"/>
      <c r="Y49" s="1"/>
      <c r="Z49" s="1"/>
    </row>
    <row r="50" spans="1:26" ht="15.75" hidden="1">
      <c r="A50" s="583" t="s">
        <v>149</v>
      </c>
      <c r="B50" s="484" t="s">
        <v>150</v>
      </c>
      <c r="C50" s="441"/>
      <c r="D50" s="439"/>
      <c r="E50" s="440"/>
      <c r="F50" s="441"/>
      <c r="G50" s="441"/>
      <c r="H50" s="110"/>
      <c r="I50" s="110"/>
      <c r="J50" s="985"/>
      <c r="K50" s="985"/>
      <c r="L50" s="985"/>
      <c r="M50" s="1"/>
      <c r="N50" s="1"/>
      <c r="O50" s="1"/>
      <c r="P50" s="1"/>
      <c r="Q50" s="1"/>
      <c r="R50" s="1"/>
      <c r="S50" s="1"/>
      <c r="T50" s="1"/>
      <c r="U50" s="1"/>
      <c r="V50" s="1"/>
      <c r="W50" s="1"/>
      <c r="X50" s="1"/>
      <c r="Y50" s="1"/>
      <c r="Z50" s="1"/>
    </row>
    <row r="51" spans="1:26" ht="15.75" hidden="1">
      <c r="A51" s="583" t="s">
        <v>151</v>
      </c>
      <c r="B51" s="484" t="s">
        <v>152</v>
      </c>
      <c r="C51" s="441"/>
      <c r="D51" s="439"/>
      <c r="E51" s="440"/>
      <c r="F51" s="441"/>
      <c r="G51" s="441"/>
      <c r="H51" s="110"/>
      <c r="I51" s="110"/>
      <c r="J51" s="985"/>
      <c r="K51" s="985"/>
      <c r="L51" s="985"/>
      <c r="M51" s="1"/>
      <c r="N51" s="1"/>
      <c r="O51" s="1"/>
      <c r="P51" s="1"/>
      <c r="Q51" s="1"/>
      <c r="R51" s="1"/>
      <c r="S51" s="1"/>
      <c r="T51" s="1"/>
      <c r="U51" s="1"/>
      <c r="V51" s="1"/>
      <c r="W51" s="1"/>
      <c r="X51" s="1"/>
      <c r="Y51" s="1"/>
      <c r="Z51" s="1"/>
    </row>
    <row r="52" spans="1:26" ht="15.75" hidden="1">
      <c r="A52" s="583" t="s">
        <v>153</v>
      </c>
      <c r="B52" s="484" t="s">
        <v>154</v>
      </c>
      <c r="C52" s="441"/>
      <c r="D52" s="439"/>
      <c r="E52" s="440"/>
      <c r="F52" s="441"/>
      <c r="G52" s="441"/>
      <c r="H52" s="110"/>
      <c r="I52" s="110"/>
      <c r="J52" s="985"/>
      <c r="K52" s="985"/>
      <c r="L52" s="985"/>
      <c r="M52" s="1"/>
      <c r="N52" s="1"/>
      <c r="O52" s="1"/>
      <c r="P52" s="1"/>
      <c r="Q52" s="1"/>
      <c r="R52" s="1"/>
      <c r="S52" s="1"/>
      <c r="T52" s="1"/>
      <c r="U52" s="1"/>
      <c r="V52" s="1"/>
      <c r="W52" s="1"/>
      <c r="X52" s="1"/>
      <c r="Y52" s="1"/>
      <c r="Z52" s="1"/>
    </row>
    <row r="53" spans="1:26" ht="31.5" hidden="1">
      <c r="A53" s="583" t="s">
        <v>156</v>
      </c>
      <c r="B53" s="484" t="s">
        <v>157</v>
      </c>
      <c r="C53" s="441"/>
      <c r="D53" s="439"/>
      <c r="E53" s="440"/>
      <c r="F53" s="441"/>
      <c r="G53" s="441"/>
      <c r="H53" s="110"/>
      <c r="I53" s="110"/>
      <c r="J53" s="985"/>
      <c r="K53" s="985"/>
      <c r="L53" s="985"/>
      <c r="M53" s="1"/>
      <c r="N53" s="1"/>
      <c r="O53" s="1"/>
      <c r="P53" s="1"/>
      <c r="Q53" s="1"/>
      <c r="R53" s="1"/>
      <c r="S53" s="1"/>
      <c r="T53" s="1"/>
      <c r="U53" s="1"/>
      <c r="V53" s="1"/>
      <c r="W53" s="1"/>
      <c r="X53" s="1"/>
      <c r="Y53" s="1"/>
      <c r="Z53" s="1"/>
    </row>
    <row r="54" spans="1:26" ht="31.5" hidden="1">
      <c r="A54" s="583" t="s">
        <v>158</v>
      </c>
      <c r="B54" s="484" t="s">
        <v>159</v>
      </c>
      <c r="C54" s="441"/>
      <c r="D54" s="439"/>
      <c r="E54" s="440"/>
      <c r="F54" s="441"/>
      <c r="G54" s="441"/>
      <c r="H54" s="110"/>
      <c r="I54" s="110"/>
      <c r="J54" s="985"/>
      <c r="K54" s="985"/>
      <c r="L54" s="985"/>
      <c r="M54" s="1"/>
      <c r="N54" s="1"/>
      <c r="O54" s="1"/>
      <c r="P54" s="1"/>
      <c r="Q54" s="1"/>
      <c r="R54" s="1"/>
      <c r="S54" s="1"/>
      <c r="T54" s="1"/>
      <c r="U54" s="1"/>
      <c r="V54" s="1"/>
      <c r="W54" s="1"/>
      <c r="X54" s="1"/>
      <c r="Y54" s="1"/>
      <c r="Z54" s="1"/>
    </row>
    <row r="55" spans="1:26" ht="57.75" customHeight="1">
      <c r="A55" s="413" t="s">
        <v>160</v>
      </c>
      <c r="B55" s="484" t="s">
        <v>161</v>
      </c>
      <c r="C55" s="493" t="s">
        <v>3312</v>
      </c>
      <c r="D55" s="446">
        <v>0</v>
      </c>
      <c r="E55" s="454" t="s">
        <v>87</v>
      </c>
      <c r="F55" s="342" t="s">
        <v>3313</v>
      </c>
      <c r="G55" s="441"/>
      <c r="H55" s="110"/>
      <c r="I55" s="110"/>
      <c r="J55" s="984"/>
      <c r="K55" s="985"/>
      <c r="L55" s="984"/>
      <c r="M55" s="1"/>
      <c r="N55" s="1"/>
      <c r="O55" s="1"/>
      <c r="P55" s="1"/>
      <c r="Q55" s="1"/>
      <c r="R55" s="1"/>
      <c r="S55" s="1"/>
      <c r="T55" s="1"/>
      <c r="U55" s="1"/>
      <c r="V55" s="1"/>
      <c r="W55" s="1"/>
      <c r="X55" s="1"/>
      <c r="Y55" s="1"/>
      <c r="Z55" s="1"/>
    </row>
    <row r="56" spans="1:26" ht="45.75" customHeight="1">
      <c r="A56" s="413"/>
      <c r="B56" s="484"/>
      <c r="C56" s="493" t="s">
        <v>3314</v>
      </c>
      <c r="D56" s="446">
        <v>0</v>
      </c>
      <c r="E56" s="454" t="s">
        <v>87</v>
      </c>
      <c r="F56" s="342" t="s">
        <v>3315</v>
      </c>
      <c r="G56" s="441"/>
      <c r="H56" s="110"/>
      <c r="I56" s="110"/>
      <c r="J56" s="984"/>
      <c r="K56" s="985"/>
      <c r="L56" s="984"/>
      <c r="M56" s="1"/>
      <c r="N56" s="1"/>
      <c r="O56" s="1"/>
      <c r="P56" s="1"/>
      <c r="Q56" s="1"/>
      <c r="R56" s="1"/>
      <c r="S56" s="1"/>
      <c r="T56" s="1"/>
      <c r="U56" s="1"/>
      <c r="V56" s="1"/>
      <c r="W56" s="1"/>
      <c r="X56" s="1"/>
      <c r="Y56" s="1"/>
      <c r="Z56" s="1"/>
    </row>
    <row r="57" spans="1:26" ht="15.75">
      <c r="A57" s="413"/>
      <c r="B57" s="484"/>
      <c r="C57" s="565" t="s">
        <v>3316</v>
      </c>
      <c r="D57" s="446">
        <v>0</v>
      </c>
      <c r="E57" s="454" t="s">
        <v>87</v>
      </c>
      <c r="F57" s="342"/>
      <c r="G57" s="441"/>
      <c r="H57" s="110"/>
      <c r="I57" s="110"/>
      <c r="J57" s="984"/>
      <c r="K57" s="985"/>
      <c r="L57" s="984"/>
      <c r="M57" s="1"/>
      <c r="N57" s="1"/>
      <c r="O57" s="1"/>
      <c r="P57" s="1"/>
      <c r="Q57" s="1"/>
      <c r="R57" s="1"/>
      <c r="S57" s="1"/>
      <c r="T57" s="1"/>
      <c r="U57" s="1"/>
      <c r="V57" s="1"/>
      <c r="W57" s="1"/>
      <c r="X57" s="1"/>
      <c r="Y57" s="1"/>
      <c r="Z57" s="1"/>
    </row>
    <row r="58" spans="1:26" ht="30">
      <c r="A58" s="413"/>
      <c r="B58" s="484"/>
      <c r="C58" s="493" t="s">
        <v>3317</v>
      </c>
      <c r="D58" s="446">
        <v>0</v>
      </c>
      <c r="E58" s="454" t="s">
        <v>87</v>
      </c>
      <c r="F58" s="565"/>
      <c r="G58" s="441"/>
      <c r="H58" s="110"/>
      <c r="I58" s="110"/>
      <c r="J58" s="984"/>
      <c r="K58" s="985"/>
      <c r="L58" s="984"/>
      <c r="M58" s="1"/>
      <c r="N58" s="1"/>
      <c r="O58" s="1"/>
      <c r="P58" s="1"/>
      <c r="Q58" s="1"/>
      <c r="R58" s="1"/>
      <c r="S58" s="1"/>
      <c r="T58" s="1"/>
      <c r="U58" s="1"/>
      <c r="V58" s="1"/>
      <c r="W58" s="1"/>
      <c r="X58" s="1"/>
      <c r="Y58" s="1"/>
      <c r="Z58" s="1"/>
    </row>
    <row r="59" spans="1:26" ht="31.5" hidden="1">
      <c r="A59" s="583" t="s">
        <v>162</v>
      </c>
      <c r="B59" s="484" t="s">
        <v>163</v>
      </c>
      <c r="C59" s="441"/>
      <c r="D59" s="439"/>
      <c r="E59" s="440"/>
      <c r="F59" s="441"/>
      <c r="G59" s="441"/>
      <c r="H59" s="110"/>
      <c r="I59" s="110"/>
      <c r="J59" s="985"/>
      <c r="K59" s="985"/>
      <c r="L59" s="985"/>
      <c r="M59" s="1"/>
      <c r="N59" s="1"/>
      <c r="O59" s="1"/>
      <c r="P59" s="1"/>
      <c r="Q59" s="1"/>
      <c r="R59" s="1"/>
      <c r="S59" s="1"/>
      <c r="T59" s="1"/>
      <c r="U59" s="1"/>
      <c r="V59" s="1"/>
      <c r="W59" s="1"/>
      <c r="X59" s="1"/>
      <c r="Y59" s="1"/>
      <c r="Z59" s="1"/>
    </row>
    <row r="60" spans="1:26" ht="39.75" hidden="1" customHeight="1">
      <c r="A60" s="583" t="s">
        <v>164</v>
      </c>
      <c r="B60" s="1048" t="s">
        <v>165</v>
      </c>
      <c r="C60" s="1049"/>
      <c r="D60" s="1049"/>
      <c r="E60" s="1049"/>
      <c r="F60" s="1049"/>
      <c r="G60" s="1049"/>
      <c r="H60" s="110"/>
      <c r="I60" s="110"/>
      <c r="J60" s="985"/>
      <c r="K60" s="985"/>
      <c r="L60" s="985"/>
      <c r="M60" s="1"/>
      <c r="N60" s="1"/>
      <c r="O60" s="1"/>
      <c r="P60" s="1"/>
      <c r="Q60" s="1"/>
      <c r="R60" s="1"/>
      <c r="S60" s="1"/>
      <c r="T60" s="1"/>
      <c r="U60" s="1"/>
      <c r="V60" s="1"/>
      <c r="W60" s="1"/>
      <c r="X60" s="1"/>
      <c r="Y60" s="1"/>
      <c r="Z60" s="1"/>
    </row>
    <row r="61" spans="1:26" ht="63" hidden="1">
      <c r="A61" s="583" t="s">
        <v>169</v>
      </c>
      <c r="B61" s="484" t="s">
        <v>170</v>
      </c>
      <c r="C61" s="441"/>
      <c r="D61" s="439"/>
      <c r="E61" s="440"/>
      <c r="F61" s="441"/>
      <c r="G61" s="441"/>
      <c r="H61" s="110"/>
      <c r="I61" s="110"/>
      <c r="J61" s="985"/>
      <c r="K61" s="985"/>
      <c r="L61" s="985"/>
      <c r="M61" s="1"/>
      <c r="N61" s="1"/>
      <c r="O61" s="1"/>
      <c r="P61" s="1"/>
      <c r="Q61" s="1"/>
      <c r="R61" s="1"/>
      <c r="S61" s="1"/>
      <c r="T61" s="1"/>
      <c r="U61" s="1"/>
      <c r="V61" s="1"/>
      <c r="W61" s="1"/>
      <c r="X61" s="1"/>
      <c r="Y61" s="1"/>
      <c r="Z61" s="1"/>
    </row>
    <row r="62" spans="1:26" ht="63" hidden="1">
      <c r="A62" s="583" t="s">
        <v>171</v>
      </c>
      <c r="B62" s="484" t="s">
        <v>172</v>
      </c>
      <c r="C62" s="441"/>
      <c r="D62" s="439"/>
      <c r="E62" s="440"/>
      <c r="F62" s="441"/>
      <c r="G62" s="441"/>
      <c r="H62" s="110"/>
      <c r="I62" s="110"/>
      <c r="J62" s="985"/>
      <c r="K62" s="985"/>
      <c r="L62" s="985"/>
      <c r="M62" s="1"/>
      <c r="N62" s="1"/>
      <c r="O62" s="1"/>
      <c r="P62" s="1"/>
      <c r="Q62" s="1"/>
      <c r="R62" s="1"/>
      <c r="S62" s="1"/>
      <c r="T62" s="1"/>
      <c r="U62" s="1"/>
      <c r="V62" s="1"/>
      <c r="W62" s="1"/>
      <c r="X62" s="1"/>
      <c r="Y62" s="1"/>
      <c r="Z62" s="1"/>
    </row>
    <row r="63" spans="1:26" ht="21">
      <c r="A63" s="588"/>
      <c r="B63" s="1050" t="s">
        <v>173</v>
      </c>
      <c r="C63" s="1049"/>
      <c r="D63" s="1049"/>
      <c r="E63" s="1049"/>
      <c r="F63" s="1049"/>
      <c r="G63" s="1049"/>
      <c r="H63" s="110">
        <f>H64+H76+H82+H87+H93+H101</f>
        <v>0</v>
      </c>
      <c r="I63" s="110">
        <f>I64+I76+I82+I87+I93+I101</f>
        <v>34</v>
      </c>
      <c r="J63" s="984"/>
      <c r="K63" s="985"/>
      <c r="L63" s="984"/>
      <c r="M63" s="1"/>
      <c r="N63" s="1"/>
      <c r="O63" s="1"/>
      <c r="P63" s="1"/>
      <c r="Q63" s="1"/>
      <c r="R63" s="1"/>
      <c r="S63" s="1"/>
      <c r="T63" s="1"/>
      <c r="U63" s="1"/>
      <c r="V63" s="1"/>
      <c r="W63" s="1"/>
      <c r="X63" s="1"/>
      <c r="Y63" s="1"/>
      <c r="Z63" s="1"/>
    </row>
    <row r="64" spans="1:26" ht="39.75" customHeight="1">
      <c r="A64" s="416" t="s">
        <v>177</v>
      </c>
      <c r="B64" s="1210" t="s">
        <v>178</v>
      </c>
      <c r="C64" s="1049"/>
      <c r="D64" s="1049"/>
      <c r="E64" s="1049"/>
      <c r="F64" s="1049"/>
      <c r="G64" s="1049"/>
      <c r="H64" s="110">
        <f>SUM(D65:D73)</f>
        <v>0</v>
      </c>
      <c r="I64" s="110">
        <f>COUNT(D65:D73)*2</f>
        <v>14</v>
      </c>
      <c r="J64" s="984"/>
      <c r="K64" s="985"/>
      <c r="L64" s="984"/>
      <c r="M64" s="1"/>
      <c r="N64" s="1"/>
      <c r="O64" s="1"/>
      <c r="P64" s="1"/>
      <c r="Q64" s="1"/>
      <c r="R64" s="1"/>
      <c r="S64" s="1"/>
      <c r="T64" s="1"/>
      <c r="U64" s="1"/>
      <c r="V64" s="1"/>
      <c r="W64" s="1"/>
      <c r="X64" s="1"/>
      <c r="Y64" s="1"/>
      <c r="Z64" s="1"/>
    </row>
    <row r="65" spans="1:26" ht="45">
      <c r="A65" s="413" t="s">
        <v>180</v>
      </c>
      <c r="B65" s="491" t="s">
        <v>181</v>
      </c>
      <c r="C65" s="308" t="s">
        <v>2831</v>
      </c>
      <c r="D65" s="446">
        <v>0</v>
      </c>
      <c r="E65" s="440" t="s">
        <v>183</v>
      </c>
      <c r="F65" s="308" t="s">
        <v>184</v>
      </c>
      <c r="G65" s="441"/>
      <c r="H65" s="110"/>
      <c r="I65" s="110"/>
      <c r="J65" s="984"/>
      <c r="K65" s="985"/>
      <c r="L65" s="984"/>
      <c r="M65" s="1"/>
      <c r="N65" s="1"/>
      <c r="O65" s="1"/>
      <c r="P65" s="1"/>
      <c r="Q65" s="1"/>
      <c r="R65" s="1"/>
      <c r="S65" s="1"/>
      <c r="T65" s="1"/>
      <c r="U65" s="1"/>
      <c r="V65" s="1"/>
      <c r="W65" s="1"/>
      <c r="X65" s="1"/>
      <c r="Y65" s="1"/>
      <c r="Z65" s="1"/>
    </row>
    <row r="66" spans="1:26" ht="60">
      <c r="A66" s="413"/>
      <c r="B66" s="491"/>
      <c r="C66" s="342" t="s">
        <v>3321</v>
      </c>
      <c r="D66" s="446">
        <v>0</v>
      </c>
      <c r="E66" s="440" t="s">
        <v>183</v>
      </c>
      <c r="F66" s="441"/>
      <c r="G66" s="441"/>
      <c r="H66" s="110"/>
      <c r="I66" s="110"/>
      <c r="J66" s="984"/>
      <c r="K66" s="985"/>
      <c r="L66" s="984"/>
      <c r="M66" s="1"/>
      <c r="N66" s="1"/>
      <c r="O66" s="1"/>
      <c r="P66" s="1"/>
      <c r="Q66" s="1"/>
      <c r="R66" s="1"/>
      <c r="S66" s="1"/>
      <c r="T66" s="1"/>
      <c r="U66" s="1"/>
      <c r="V66" s="1"/>
      <c r="W66" s="1"/>
      <c r="X66" s="1"/>
      <c r="Y66" s="1"/>
      <c r="Z66" s="1"/>
    </row>
    <row r="67" spans="1:26" ht="61.5" customHeight="1">
      <c r="A67" s="413" t="s">
        <v>187</v>
      </c>
      <c r="B67" s="491" t="s">
        <v>188</v>
      </c>
      <c r="C67" s="308" t="s">
        <v>3322</v>
      </c>
      <c r="D67" s="446">
        <v>0</v>
      </c>
      <c r="E67" s="440" t="s">
        <v>183</v>
      </c>
      <c r="F67" s="441"/>
      <c r="G67" s="441"/>
      <c r="H67" s="110"/>
      <c r="I67" s="110"/>
      <c r="J67" s="984"/>
      <c r="K67" s="985"/>
      <c r="L67" s="984"/>
      <c r="M67" s="1"/>
      <c r="N67" s="1"/>
      <c r="O67" s="1"/>
      <c r="P67" s="1"/>
      <c r="Q67" s="1"/>
      <c r="R67" s="1"/>
      <c r="S67" s="1"/>
      <c r="T67" s="1"/>
      <c r="U67" s="1"/>
      <c r="V67" s="1"/>
      <c r="W67" s="1"/>
      <c r="X67" s="1"/>
      <c r="Y67" s="1"/>
      <c r="Z67" s="1"/>
    </row>
    <row r="68" spans="1:26" ht="30">
      <c r="A68" s="413"/>
      <c r="B68" s="491"/>
      <c r="C68" s="308" t="s">
        <v>3323</v>
      </c>
      <c r="D68" s="446">
        <v>0</v>
      </c>
      <c r="E68" s="440" t="s">
        <v>183</v>
      </c>
      <c r="F68" s="441"/>
      <c r="G68" s="441"/>
      <c r="H68" s="110"/>
      <c r="I68" s="110"/>
      <c r="J68" s="984"/>
      <c r="K68" s="985"/>
      <c r="L68" s="984"/>
      <c r="M68" s="1"/>
      <c r="N68" s="1"/>
      <c r="O68" s="1"/>
      <c r="P68" s="1"/>
      <c r="Q68" s="1"/>
      <c r="R68" s="1"/>
      <c r="S68" s="1"/>
      <c r="T68" s="1"/>
      <c r="U68" s="1"/>
      <c r="V68" s="1"/>
      <c r="W68" s="1"/>
      <c r="X68" s="1"/>
      <c r="Y68" s="1"/>
      <c r="Z68" s="1"/>
    </row>
    <row r="69" spans="1:26" ht="47.25" customHeight="1">
      <c r="A69" s="413"/>
      <c r="B69" s="491"/>
      <c r="C69" s="308" t="s">
        <v>3324</v>
      </c>
      <c r="D69" s="446">
        <v>0</v>
      </c>
      <c r="E69" s="440" t="s">
        <v>183</v>
      </c>
      <c r="F69" s="441"/>
      <c r="G69" s="441"/>
      <c r="H69" s="110"/>
      <c r="I69" s="110"/>
      <c r="J69" s="984"/>
      <c r="K69" s="985"/>
      <c r="L69" s="984"/>
      <c r="M69" s="1"/>
      <c r="N69" s="1"/>
      <c r="O69" s="1"/>
      <c r="P69" s="1"/>
      <c r="Q69" s="1"/>
      <c r="R69" s="1"/>
      <c r="S69" s="1"/>
      <c r="T69" s="1"/>
      <c r="U69" s="1"/>
      <c r="V69" s="1"/>
      <c r="W69" s="1"/>
      <c r="X69" s="1"/>
      <c r="Y69" s="1"/>
      <c r="Z69" s="1"/>
    </row>
    <row r="70" spans="1:26" ht="47.25" hidden="1">
      <c r="A70" s="583" t="s">
        <v>202</v>
      </c>
      <c r="B70" s="491" t="s">
        <v>203</v>
      </c>
      <c r="C70" s="441"/>
      <c r="D70" s="446"/>
      <c r="E70" s="440"/>
      <c r="F70" s="441"/>
      <c r="G70" s="441"/>
      <c r="H70" s="110"/>
      <c r="I70" s="110"/>
      <c r="J70" s="985"/>
      <c r="K70" s="985"/>
      <c r="L70" s="985"/>
      <c r="M70" s="1"/>
      <c r="N70" s="1"/>
      <c r="O70" s="1"/>
      <c r="P70" s="1"/>
      <c r="Q70" s="1"/>
      <c r="R70" s="1"/>
      <c r="S70" s="1"/>
      <c r="T70" s="1"/>
      <c r="U70" s="1"/>
      <c r="V70" s="1"/>
      <c r="W70" s="1"/>
      <c r="X70" s="1"/>
      <c r="Y70" s="1"/>
      <c r="Z70" s="1"/>
    </row>
    <row r="71" spans="1:26" ht="94.5" customHeight="1">
      <c r="A71" s="413" t="s">
        <v>205</v>
      </c>
      <c r="B71" s="491" t="s">
        <v>206</v>
      </c>
      <c r="C71" s="342" t="s">
        <v>3325</v>
      </c>
      <c r="D71" s="446">
        <v>0</v>
      </c>
      <c r="E71" s="440" t="s">
        <v>183</v>
      </c>
      <c r="F71" s="441"/>
      <c r="G71" s="441"/>
      <c r="H71" s="110"/>
      <c r="I71" s="110"/>
      <c r="J71" s="984"/>
      <c r="K71" s="985"/>
      <c r="L71" s="984"/>
      <c r="M71" s="1"/>
      <c r="N71" s="1"/>
      <c r="O71" s="1"/>
      <c r="P71" s="1"/>
      <c r="Q71" s="1"/>
      <c r="R71" s="1"/>
      <c r="S71" s="1"/>
      <c r="T71" s="1"/>
      <c r="U71" s="1"/>
      <c r="V71" s="1"/>
      <c r="W71" s="1"/>
      <c r="X71" s="1"/>
      <c r="Y71" s="1"/>
      <c r="Z71" s="1"/>
    </row>
    <row r="72" spans="1:26" ht="47.25" hidden="1">
      <c r="A72" s="583" t="s">
        <v>208</v>
      </c>
      <c r="B72" s="491" t="s">
        <v>209</v>
      </c>
      <c r="C72" s="441"/>
      <c r="D72" s="446"/>
      <c r="E72" s="440"/>
      <c r="F72" s="441"/>
      <c r="G72" s="441"/>
      <c r="H72" s="110"/>
      <c r="I72" s="110"/>
      <c r="J72" s="985"/>
      <c r="K72" s="985"/>
      <c r="L72" s="985"/>
      <c r="M72" s="1"/>
      <c r="N72" s="1"/>
      <c r="O72" s="1"/>
      <c r="P72" s="1"/>
      <c r="Q72" s="1"/>
      <c r="R72" s="1"/>
      <c r="S72" s="1"/>
      <c r="T72" s="1"/>
      <c r="U72" s="1"/>
      <c r="V72" s="1"/>
      <c r="W72" s="1"/>
      <c r="X72" s="1"/>
      <c r="Y72" s="1"/>
      <c r="Z72" s="1"/>
    </row>
    <row r="73" spans="1:26" ht="51" customHeight="1">
      <c r="A73" s="413" t="s">
        <v>215</v>
      </c>
      <c r="B73" s="491" t="s">
        <v>216</v>
      </c>
      <c r="C73" s="489" t="s">
        <v>217</v>
      </c>
      <c r="D73" s="446">
        <v>0</v>
      </c>
      <c r="E73" s="440" t="s">
        <v>183</v>
      </c>
      <c r="F73" s="441"/>
      <c r="G73" s="441"/>
      <c r="H73" s="110"/>
      <c r="I73" s="110"/>
      <c r="J73" s="984"/>
      <c r="K73" s="985"/>
      <c r="L73" s="984"/>
      <c r="M73" s="1"/>
      <c r="N73" s="1"/>
      <c r="O73" s="1"/>
      <c r="P73" s="1"/>
      <c r="Q73" s="1"/>
      <c r="R73" s="1"/>
      <c r="S73" s="1"/>
      <c r="T73" s="1"/>
      <c r="U73" s="1"/>
      <c r="V73" s="1"/>
      <c r="W73" s="1"/>
      <c r="X73" s="1"/>
      <c r="Y73" s="1"/>
      <c r="Z73" s="1"/>
    </row>
    <row r="74" spans="1:26" ht="47.25" hidden="1">
      <c r="A74" s="583" t="s">
        <v>218</v>
      </c>
      <c r="B74" s="491" t="s">
        <v>219</v>
      </c>
      <c r="C74" s="441"/>
      <c r="D74" s="439"/>
      <c r="E74" s="440"/>
      <c r="F74" s="441"/>
      <c r="G74" s="441"/>
      <c r="H74" s="110"/>
      <c r="I74" s="110"/>
      <c r="J74" s="985"/>
      <c r="K74" s="985"/>
      <c r="L74" s="985"/>
      <c r="M74" s="1"/>
      <c r="N74" s="1"/>
      <c r="O74" s="1"/>
      <c r="P74" s="1"/>
      <c r="Q74" s="1"/>
      <c r="R74" s="1"/>
      <c r="S74" s="1"/>
      <c r="T74" s="1"/>
      <c r="U74" s="1"/>
      <c r="V74" s="1"/>
      <c r="W74" s="1"/>
      <c r="X74" s="1"/>
      <c r="Y74" s="1"/>
      <c r="Z74" s="1"/>
    </row>
    <row r="75" spans="1:26" ht="47.25" hidden="1">
      <c r="A75" s="583" t="s">
        <v>222</v>
      </c>
      <c r="B75" s="491" t="s">
        <v>223</v>
      </c>
      <c r="C75" s="441"/>
      <c r="D75" s="439"/>
      <c r="E75" s="440"/>
      <c r="F75" s="441"/>
      <c r="G75" s="441"/>
      <c r="H75" s="110"/>
      <c r="I75" s="110"/>
      <c r="J75" s="985"/>
      <c r="K75" s="985"/>
      <c r="L75" s="985"/>
      <c r="M75" s="1"/>
      <c r="N75" s="1"/>
      <c r="O75" s="1"/>
      <c r="P75" s="1"/>
      <c r="Q75" s="1"/>
      <c r="R75" s="1"/>
      <c r="S75" s="1"/>
      <c r="T75" s="1"/>
      <c r="U75" s="1"/>
      <c r="V75" s="1"/>
      <c r="W75" s="1"/>
      <c r="X75" s="1"/>
      <c r="Y75" s="1"/>
      <c r="Z75" s="1"/>
    </row>
    <row r="76" spans="1:26" ht="39.75" customHeight="1">
      <c r="A76" s="417" t="s">
        <v>226</v>
      </c>
      <c r="B76" s="1048" t="s">
        <v>2694</v>
      </c>
      <c r="C76" s="1049"/>
      <c r="D76" s="1049"/>
      <c r="E76" s="1049"/>
      <c r="F76" s="1049"/>
      <c r="G76" s="1049"/>
      <c r="H76" s="110">
        <f>SUM(D77:D79)</f>
        <v>0</v>
      </c>
      <c r="I76" s="110">
        <f>COUNT(D77:D79)*2</f>
        <v>4</v>
      </c>
      <c r="J76" s="984"/>
      <c r="K76" s="985"/>
      <c r="L76" s="984"/>
      <c r="M76" s="1"/>
      <c r="N76" s="1"/>
      <c r="O76" s="1"/>
      <c r="P76" s="1"/>
      <c r="Q76" s="1"/>
      <c r="R76" s="1"/>
      <c r="S76" s="1"/>
      <c r="T76" s="1"/>
      <c r="U76" s="1"/>
      <c r="V76" s="1"/>
      <c r="W76" s="1"/>
      <c r="X76" s="1"/>
      <c r="Y76" s="1"/>
      <c r="Z76" s="1"/>
    </row>
    <row r="77" spans="1:26" ht="45">
      <c r="A77" s="413" t="s">
        <v>229</v>
      </c>
      <c r="B77" s="492" t="s">
        <v>230</v>
      </c>
      <c r="C77" s="342" t="s">
        <v>3327</v>
      </c>
      <c r="D77" s="446">
        <v>0</v>
      </c>
      <c r="E77" s="440" t="s">
        <v>183</v>
      </c>
      <c r="F77" s="441"/>
      <c r="G77" s="441"/>
      <c r="H77" s="110"/>
      <c r="I77" s="110"/>
      <c r="J77" s="987"/>
      <c r="K77" s="985"/>
      <c r="L77" s="984"/>
      <c r="M77" s="1"/>
      <c r="N77" s="1"/>
      <c r="O77" s="1"/>
      <c r="P77" s="1"/>
      <c r="Q77" s="1"/>
      <c r="R77" s="1"/>
      <c r="S77" s="1"/>
      <c r="T77" s="1"/>
      <c r="U77" s="1"/>
      <c r="V77" s="1"/>
      <c r="W77" s="1"/>
      <c r="X77" s="1"/>
      <c r="Y77" s="1"/>
      <c r="Z77" s="1"/>
    </row>
    <row r="78" spans="1:26" ht="63" hidden="1">
      <c r="A78" s="583" t="s">
        <v>239</v>
      </c>
      <c r="B78" s="492" t="s">
        <v>240</v>
      </c>
      <c r="C78" s="441"/>
      <c r="D78" s="446"/>
      <c r="E78" s="440"/>
      <c r="F78" s="441"/>
      <c r="G78" s="441"/>
      <c r="H78" s="110"/>
      <c r="I78" s="110"/>
      <c r="J78" s="985"/>
      <c r="K78" s="985"/>
      <c r="L78" s="985"/>
      <c r="M78" s="1"/>
      <c r="N78" s="1"/>
      <c r="O78" s="1"/>
      <c r="P78" s="1"/>
      <c r="Q78" s="1"/>
      <c r="R78" s="1"/>
      <c r="S78" s="1"/>
      <c r="T78" s="1"/>
      <c r="U78" s="1"/>
      <c r="V78" s="1"/>
      <c r="W78" s="1"/>
      <c r="X78" s="1"/>
      <c r="Y78" s="1"/>
      <c r="Z78" s="1"/>
    </row>
    <row r="79" spans="1:26" ht="119.25" customHeight="1">
      <c r="A79" s="413" t="s">
        <v>242</v>
      </c>
      <c r="B79" s="494" t="s">
        <v>243</v>
      </c>
      <c r="C79" s="308" t="s">
        <v>3328</v>
      </c>
      <c r="D79" s="446">
        <v>0</v>
      </c>
      <c r="E79" s="440" t="s">
        <v>183</v>
      </c>
      <c r="F79" s="308" t="s">
        <v>3329</v>
      </c>
      <c r="G79" s="441"/>
      <c r="H79" s="110"/>
      <c r="I79" s="110"/>
      <c r="J79" s="984"/>
      <c r="K79" s="985"/>
      <c r="L79" s="984"/>
      <c r="M79" s="1"/>
      <c r="N79" s="1"/>
      <c r="O79" s="1"/>
      <c r="P79" s="1"/>
      <c r="Q79" s="1"/>
      <c r="R79" s="1"/>
      <c r="S79" s="1"/>
      <c r="T79" s="1"/>
      <c r="U79" s="1"/>
      <c r="V79" s="1"/>
      <c r="W79" s="1"/>
      <c r="X79" s="1"/>
      <c r="Y79" s="1"/>
      <c r="Z79" s="1"/>
    </row>
    <row r="80" spans="1:26" ht="2.25" hidden="1" customHeight="1">
      <c r="A80" s="583" t="s">
        <v>250</v>
      </c>
      <c r="B80" s="492" t="s">
        <v>251</v>
      </c>
      <c r="C80" s="441"/>
      <c r="D80" s="439"/>
      <c r="E80" s="440"/>
      <c r="F80" s="441"/>
      <c r="G80" s="441"/>
      <c r="H80" s="110"/>
      <c r="I80" s="110"/>
      <c r="J80" s="985"/>
      <c r="K80" s="985"/>
      <c r="L80" s="984"/>
      <c r="M80" s="1"/>
      <c r="N80" s="1"/>
      <c r="O80" s="1"/>
      <c r="P80" s="1"/>
      <c r="Q80" s="1"/>
      <c r="R80" s="1"/>
      <c r="S80" s="1"/>
      <c r="T80" s="1"/>
      <c r="U80" s="1"/>
      <c r="V80" s="1"/>
      <c r="W80" s="1"/>
      <c r="X80" s="1"/>
      <c r="Y80" s="1"/>
      <c r="Z80" s="1"/>
    </row>
    <row r="81" spans="1:26" ht="15.75" hidden="1" customHeight="1">
      <c r="A81" s="583" t="s">
        <v>252</v>
      </c>
      <c r="B81" s="495" t="s">
        <v>254</v>
      </c>
      <c r="C81" s="441"/>
      <c r="D81" s="439"/>
      <c r="E81" s="440"/>
      <c r="F81" s="441"/>
      <c r="G81" s="441"/>
      <c r="H81" s="110"/>
      <c r="I81" s="110"/>
      <c r="J81" s="985"/>
      <c r="K81" s="985"/>
      <c r="L81" s="985"/>
      <c r="M81" s="1"/>
      <c r="N81" s="1"/>
      <c r="O81" s="1"/>
      <c r="P81" s="1"/>
      <c r="Q81" s="1"/>
      <c r="R81" s="1"/>
      <c r="S81" s="1"/>
      <c r="T81" s="1"/>
      <c r="U81" s="1"/>
      <c r="V81" s="1"/>
      <c r="W81" s="1"/>
      <c r="X81" s="1"/>
      <c r="Y81" s="1"/>
      <c r="Z81" s="1"/>
    </row>
    <row r="82" spans="1:26" ht="39.75" customHeight="1">
      <c r="A82" s="413" t="s">
        <v>257</v>
      </c>
      <c r="B82" s="1210" t="s">
        <v>258</v>
      </c>
      <c r="C82" s="1049"/>
      <c r="D82" s="1049"/>
      <c r="E82" s="1049"/>
      <c r="F82" s="1049"/>
      <c r="G82" s="1049"/>
      <c r="H82" s="110">
        <f>SUM(D85)</f>
        <v>0</v>
      </c>
      <c r="I82" s="110">
        <f>COUNT(D85)*2</f>
        <v>2</v>
      </c>
      <c r="J82" s="984"/>
      <c r="K82" s="985"/>
      <c r="L82" s="984"/>
      <c r="M82" s="1"/>
      <c r="N82" s="1"/>
      <c r="O82" s="1"/>
      <c r="P82" s="1"/>
      <c r="Q82" s="1"/>
      <c r="R82" s="1"/>
      <c r="S82" s="1"/>
      <c r="T82" s="1"/>
      <c r="U82" s="1"/>
      <c r="V82" s="1"/>
      <c r="W82" s="1"/>
      <c r="X82" s="1"/>
      <c r="Y82" s="1"/>
      <c r="Z82" s="1"/>
    </row>
    <row r="83" spans="1:26" ht="31.5" hidden="1">
      <c r="A83" s="583" t="s">
        <v>265</v>
      </c>
      <c r="B83" s="492" t="s">
        <v>266</v>
      </c>
      <c r="C83" s="441"/>
      <c r="D83" s="439"/>
      <c r="E83" s="440"/>
      <c r="F83" s="441"/>
      <c r="G83" s="441"/>
      <c r="H83" s="110"/>
      <c r="I83" s="110"/>
      <c r="J83" s="985"/>
      <c r="K83" s="985"/>
      <c r="L83" s="985"/>
      <c r="M83" s="1"/>
      <c r="N83" s="1"/>
      <c r="O83" s="1"/>
      <c r="P83" s="1"/>
      <c r="Q83" s="1"/>
      <c r="R83" s="1"/>
      <c r="S83" s="1"/>
      <c r="T83" s="1"/>
      <c r="U83" s="1"/>
      <c r="V83" s="1"/>
      <c r="W83" s="1"/>
      <c r="X83" s="1"/>
      <c r="Y83" s="1"/>
      <c r="Z83" s="1"/>
    </row>
    <row r="84" spans="1:26" ht="47.25" hidden="1">
      <c r="A84" s="583" t="s">
        <v>270</v>
      </c>
      <c r="B84" s="492" t="s">
        <v>271</v>
      </c>
      <c r="C84" s="441"/>
      <c r="D84" s="439"/>
      <c r="E84" s="440"/>
      <c r="F84" s="441"/>
      <c r="G84" s="441"/>
      <c r="H84" s="110"/>
      <c r="I84" s="110"/>
      <c r="J84" s="985"/>
      <c r="K84" s="985"/>
      <c r="L84" s="985"/>
      <c r="M84" s="1"/>
      <c r="N84" s="1"/>
      <c r="O84" s="1"/>
      <c r="P84" s="1"/>
      <c r="Q84" s="1"/>
      <c r="R84" s="1"/>
      <c r="S84" s="1"/>
      <c r="T84" s="1"/>
      <c r="U84" s="1"/>
      <c r="V84" s="1"/>
      <c r="W84" s="1"/>
      <c r="X84" s="1"/>
      <c r="Y84" s="1"/>
      <c r="Z84" s="1"/>
    </row>
    <row r="85" spans="1:26" ht="47.25">
      <c r="A85" s="413" t="s">
        <v>273</v>
      </c>
      <c r="B85" s="492" t="s">
        <v>275</v>
      </c>
      <c r="C85" s="489" t="s">
        <v>276</v>
      </c>
      <c r="D85" s="446">
        <v>0</v>
      </c>
      <c r="E85" s="440" t="s">
        <v>301</v>
      </c>
      <c r="F85" s="441"/>
      <c r="G85" s="441"/>
      <c r="H85" s="110"/>
      <c r="I85" s="110"/>
      <c r="J85" s="984"/>
      <c r="K85" s="985"/>
      <c r="L85" s="984"/>
      <c r="M85" s="1"/>
      <c r="N85" s="1"/>
      <c r="O85" s="1"/>
      <c r="P85" s="1"/>
      <c r="Q85" s="1"/>
      <c r="R85" s="1"/>
      <c r="S85" s="1"/>
      <c r="T85" s="1"/>
      <c r="U85" s="1"/>
      <c r="V85" s="1"/>
      <c r="W85" s="1"/>
      <c r="X85" s="1"/>
      <c r="Y85" s="1"/>
      <c r="Z85" s="1"/>
    </row>
    <row r="86" spans="1:26" ht="78.75" hidden="1">
      <c r="A86" s="583" t="s">
        <v>279</v>
      </c>
      <c r="B86" s="492" t="s">
        <v>280</v>
      </c>
      <c r="C86" s="441"/>
      <c r="D86" s="439"/>
      <c r="E86" s="440"/>
      <c r="F86" s="441"/>
      <c r="G86" s="441"/>
      <c r="H86" s="110"/>
      <c r="I86" s="110"/>
      <c r="J86" s="985"/>
      <c r="K86" s="985"/>
      <c r="L86" s="985"/>
      <c r="M86" s="1"/>
      <c r="N86" s="1"/>
      <c r="O86" s="1"/>
      <c r="P86" s="1"/>
      <c r="Q86" s="1"/>
      <c r="R86" s="1"/>
      <c r="S86" s="1"/>
      <c r="T86" s="1"/>
      <c r="U86" s="1"/>
      <c r="V86" s="1"/>
      <c r="W86" s="1"/>
      <c r="X86" s="1"/>
      <c r="Y86" s="1"/>
      <c r="Z86" s="1"/>
    </row>
    <row r="87" spans="1:26" ht="39.75" customHeight="1">
      <c r="A87" s="417" t="s">
        <v>283</v>
      </c>
      <c r="B87" s="1210" t="s">
        <v>284</v>
      </c>
      <c r="C87" s="1049"/>
      <c r="D87" s="1049"/>
      <c r="E87" s="1049"/>
      <c r="F87" s="1049"/>
      <c r="G87" s="1049"/>
      <c r="H87" s="110">
        <f>SUM(D91:D92)</f>
        <v>0</v>
      </c>
      <c r="I87" s="110">
        <f>COUNT(D91:D92)*2</f>
        <v>4</v>
      </c>
      <c r="J87" s="984"/>
      <c r="K87" s="985"/>
      <c r="L87" s="984"/>
      <c r="M87" s="1"/>
      <c r="N87" s="1"/>
      <c r="O87" s="1"/>
      <c r="P87" s="1"/>
      <c r="Q87" s="1"/>
      <c r="R87" s="1"/>
      <c r="S87" s="1"/>
      <c r="T87" s="1"/>
      <c r="U87" s="1"/>
      <c r="V87" s="1"/>
      <c r="W87" s="1"/>
      <c r="X87" s="1"/>
      <c r="Y87" s="1"/>
      <c r="Z87" s="1"/>
    </row>
    <row r="88" spans="1:26" ht="47.25" hidden="1">
      <c r="A88" s="583" t="s">
        <v>289</v>
      </c>
      <c r="B88" s="564" t="s">
        <v>291</v>
      </c>
      <c r="C88" s="441"/>
      <c r="D88" s="439"/>
      <c r="E88" s="440"/>
      <c r="F88" s="441"/>
      <c r="G88" s="441"/>
      <c r="H88" s="110"/>
      <c r="I88" s="110"/>
      <c r="J88" s="985"/>
      <c r="K88" s="985"/>
      <c r="L88" s="985"/>
      <c r="M88" s="1"/>
      <c r="N88" s="1"/>
      <c r="O88" s="1"/>
      <c r="P88" s="1"/>
      <c r="Q88" s="1"/>
      <c r="R88" s="1"/>
      <c r="S88" s="1"/>
      <c r="T88" s="1"/>
      <c r="U88" s="1"/>
      <c r="V88" s="1"/>
      <c r="W88" s="1"/>
      <c r="X88" s="1"/>
      <c r="Y88" s="1"/>
      <c r="Z88" s="1"/>
    </row>
    <row r="89" spans="1:26" ht="31.5" hidden="1">
      <c r="A89" s="583" t="s">
        <v>293</v>
      </c>
      <c r="B89" s="564" t="s">
        <v>294</v>
      </c>
      <c r="C89" s="441"/>
      <c r="D89" s="439"/>
      <c r="E89" s="440"/>
      <c r="F89" s="441"/>
      <c r="G89" s="441"/>
      <c r="H89" s="110"/>
      <c r="I89" s="110"/>
      <c r="J89" s="985"/>
      <c r="K89" s="985"/>
      <c r="L89" s="985"/>
      <c r="M89" s="1"/>
      <c r="N89" s="1"/>
      <c r="O89" s="1"/>
      <c r="P89" s="1"/>
      <c r="Q89" s="1"/>
      <c r="R89" s="1"/>
      <c r="S89" s="1"/>
      <c r="T89" s="1"/>
      <c r="U89" s="1"/>
      <c r="V89" s="1"/>
      <c r="W89" s="1"/>
      <c r="X89" s="1"/>
      <c r="Y89" s="1"/>
      <c r="Z89" s="1"/>
    </row>
    <row r="90" spans="1:26" ht="31.5" hidden="1">
      <c r="A90" s="583" t="s">
        <v>296</v>
      </c>
      <c r="B90" s="564" t="s">
        <v>297</v>
      </c>
      <c r="C90" s="441"/>
      <c r="D90" s="439"/>
      <c r="E90" s="440"/>
      <c r="F90" s="441"/>
      <c r="G90" s="441"/>
      <c r="H90" s="110"/>
      <c r="I90" s="110"/>
      <c r="J90" s="985"/>
      <c r="K90" s="985"/>
      <c r="L90" s="985"/>
      <c r="M90" s="1"/>
      <c r="N90" s="1"/>
      <c r="O90" s="1"/>
      <c r="P90" s="1"/>
      <c r="Q90" s="1"/>
      <c r="R90" s="1"/>
      <c r="S90" s="1"/>
      <c r="T90" s="1"/>
      <c r="U90" s="1"/>
      <c r="V90" s="1"/>
      <c r="W90" s="1"/>
      <c r="X90" s="1"/>
      <c r="Y90" s="1"/>
      <c r="Z90" s="1"/>
    </row>
    <row r="91" spans="1:26" ht="90">
      <c r="A91" s="413" t="s">
        <v>298</v>
      </c>
      <c r="B91" s="564" t="s">
        <v>299</v>
      </c>
      <c r="C91" s="342" t="s">
        <v>3330</v>
      </c>
      <c r="D91" s="446">
        <v>0</v>
      </c>
      <c r="E91" s="440" t="s">
        <v>827</v>
      </c>
      <c r="F91" s="441"/>
      <c r="G91" s="441"/>
      <c r="H91" s="110"/>
      <c r="I91" s="110"/>
      <c r="J91" s="984"/>
      <c r="K91" s="985"/>
      <c r="L91" s="984"/>
      <c r="M91" s="1"/>
      <c r="N91" s="1"/>
      <c r="O91" s="1"/>
      <c r="P91" s="1"/>
      <c r="Q91" s="1"/>
      <c r="R91" s="1"/>
      <c r="S91" s="1"/>
      <c r="T91" s="1"/>
      <c r="U91" s="1"/>
      <c r="V91" s="1"/>
      <c r="W91" s="1"/>
      <c r="X91" s="1"/>
      <c r="Y91" s="1"/>
      <c r="Z91" s="1"/>
    </row>
    <row r="92" spans="1:26" ht="60">
      <c r="A92" s="413" t="s">
        <v>309</v>
      </c>
      <c r="B92" s="437" t="s">
        <v>310</v>
      </c>
      <c r="C92" s="487" t="s">
        <v>2167</v>
      </c>
      <c r="D92" s="446">
        <v>0</v>
      </c>
      <c r="E92" s="440" t="s">
        <v>183</v>
      </c>
      <c r="F92" s="441"/>
      <c r="G92" s="441"/>
      <c r="H92" s="110"/>
      <c r="I92" s="110"/>
      <c r="J92" s="984"/>
      <c r="K92" s="985"/>
      <c r="L92" s="984"/>
      <c r="M92" s="1"/>
      <c r="N92" s="1"/>
      <c r="O92" s="1"/>
      <c r="P92" s="1"/>
      <c r="Q92" s="1"/>
      <c r="R92" s="1"/>
      <c r="S92" s="1"/>
      <c r="T92" s="1"/>
      <c r="U92" s="1"/>
      <c r="V92" s="1"/>
      <c r="W92" s="1"/>
      <c r="X92" s="1"/>
      <c r="Y92" s="1"/>
      <c r="Z92" s="1"/>
    </row>
    <row r="93" spans="1:26" ht="39.75" customHeight="1">
      <c r="A93" s="417" t="s">
        <v>314</v>
      </c>
      <c r="B93" s="1210" t="s">
        <v>315</v>
      </c>
      <c r="C93" s="1049"/>
      <c r="D93" s="1049"/>
      <c r="E93" s="1049"/>
      <c r="F93" s="1049"/>
      <c r="G93" s="1049"/>
      <c r="H93" s="110">
        <f>SUM(D94:D99)</f>
        <v>0</v>
      </c>
      <c r="I93" s="110">
        <f>COUNT(D94:D99)*2</f>
        <v>10</v>
      </c>
      <c r="J93" s="984"/>
      <c r="K93" s="985"/>
      <c r="L93" s="984"/>
      <c r="M93" s="1"/>
      <c r="N93" s="1"/>
      <c r="O93" s="1"/>
      <c r="P93" s="1"/>
      <c r="Q93" s="1"/>
      <c r="R93" s="1"/>
      <c r="S93" s="1"/>
      <c r="T93" s="1"/>
      <c r="U93" s="1"/>
      <c r="V93" s="1"/>
      <c r="W93" s="1"/>
      <c r="X93" s="1"/>
      <c r="Y93" s="1"/>
      <c r="Z93" s="1"/>
    </row>
    <row r="94" spans="1:26" ht="63">
      <c r="A94" s="413" t="s">
        <v>321</v>
      </c>
      <c r="B94" s="492" t="s">
        <v>323</v>
      </c>
      <c r="C94" s="342" t="s">
        <v>3331</v>
      </c>
      <c r="D94" s="446">
        <v>0</v>
      </c>
      <c r="E94" s="440" t="s">
        <v>326</v>
      </c>
      <c r="F94" s="441"/>
      <c r="G94" s="441"/>
      <c r="H94" s="110"/>
      <c r="I94" s="110"/>
      <c r="J94" s="984"/>
      <c r="K94" s="985"/>
      <c r="L94" s="984"/>
      <c r="M94" s="1"/>
      <c r="N94" s="1"/>
      <c r="O94" s="1"/>
      <c r="P94" s="1"/>
      <c r="Q94" s="1"/>
      <c r="R94" s="1"/>
      <c r="S94" s="1"/>
      <c r="T94" s="1"/>
      <c r="U94" s="1"/>
      <c r="V94" s="1"/>
      <c r="W94" s="1"/>
      <c r="X94" s="1"/>
      <c r="Y94" s="1"/>
      <c r="Z94" s="1"/>
    </row>
    <row r="95" spans="1:26" ht="59.25" customHeight="1">
      <c r="A95" s="413" t="s">
        <v>328</v>
      </c>
      <c r="B95" s="492" t="s">
        <v>329</v>
      </c>
      <c r="C95" s="342" t="s">
        <v>3332</v>
      </c>
      <c r="D95" s="446">
        <v>0</v>
      </c>
      <c r="E95" s="440" t="s">
        <v>87</v>
      </c>
      <c r="F95" s="441"/>
      <c r="G95" s="441"/>
      <c r="H95" s="110"/>
      <c r="I95" s="110"/>
      <c r="J95" s="984"/>
      <c r="K95" s="985"/>
      <c r="L95" s="984"/>
      <c r="M95" s="1"/>
      <c r="N95" s="1"/>
      <c r="O95" s="1"/>
      <c r="P95" s="1"/>
      <c r="Q95" s="1"/>
      <c r="R95" s="1"/>
      <c r="S95" s="1"/>
      <c r="T95" s="1"/>
      <c r="U95" s="1"/>
      <c r="V95" s="1"/>
      <c r="W95" s="1"/>
      <c r="X95" s="1"/>
      <c r="Y95" s="1"/>
      <c r="Z95" s="1"/>
    </row>
    <row r="96" spans="1:26" ht="60">
      <c r="A96" s="413"/>
      <c r="B96" s="492"/>
      <c r="C96" s="489" t="s">
        <v>3333</v>
      </c>
      <c r="D96" s="950">
        <v>0</v>
      </c>
      <c r="E96" s="440" t="s">
        <v>326</v>
      </c>
      <c r="F96" s="441"/>
      <c r="G96" s="441"/>
      <c r="H96" s="110"/>
      <c r="I96" s="110"/>
      <c r="J96" s="984"/>
      <c r="K96" s="985"/>
      <c r="L96" s="984"/>
      <c r="M96" s="1"/>
      <c r="N96" s="1"/>
      <c r="O96" s="1"/>
      <c r="P96" s="1"/>
      <c r="Q96" s="1"/>
      <c r="R96" s="1"/>
      <c r="S96" s="1"/>
      <c r="T96" s="1"/>
      <c r="U96" s="1"/>
      <c r="V96" s="1"/>
      <c r="W96" s="1"/>
      <c r="X96" s="1"/>
      <c r="Y96" s="1"/>
      <c r="Z96" s="1"/>
    </row>
    <row r="97" spans="1:26" ht="47.25" hidden="1">
      <c r="A97" s="583" t="s">
        <v>331</v>
      </c>
      <c r="B97" s="492" t="s">
        <v>332</v>
      </c>
      <c r="C97" s="441"/>
      <c r="D97" s="959"/>
      <c r="E97" s="440"/>
      <c r="F97" s="441"/>
      <c r="G97" s="441"/>
      <c r="H97" s="110"/>
      <c r="I97" s="110"/>
      <c r="J97" s="985"/>
      <c r="K97" s="985"/>
      <c r="L97" s="985"/>
      <c r="M97" s="1"/>
      <c r="N97" s="1"/>
      <c r="O97" s="1"/>
      <c r="P97" s="1"/>
      <c r="Q97" s="1"/>
      <c r="R97" s="1"/>
      <c r="S97" s="1"/>
      <c r="T97" s="1"/>
      <c r="U97" s="1"/>
      <c r="V97" s="1"/>
      <c r="W97" s="1"/>
      <c r="X97" s="1"/>
      <c r="Y97" s="1"/>
      <c r="Z97" s="1"/>
    </row>
    <row r="98" spans="1:26" ht="63">
      <c r="A98" s="413" t="s">
        <v>334</v>
      </c>
      <c r="B98" s="492" t="s">
        <v>335</v>
      </c>
      <c r="C98" s="342" t="s">
        <v>3340</v>
      </c>
      <c r="D98" s="950">
        <v>0</v>
      </c>
      <c r="E98" s="440" t="s">
        <v>337</v>
      </c>
      <c r="F98" s="441"/>
      <c r="G98" s="441"/>
      <c r="H98" s="110"/>
      <c r="I98" s="110"/>
      <c r="J98" s="984"/>
      <c r="K98" s="985"/>
      <c r="L98" s="984"/>
      <c r="M98" s="1"/>
      <c r="N98" s="1"/>
      <c r="O98" s="1"/>
      <c r="P98" s="1"/>
      <c r="Q98" s="1"/>
      <c r="R98" s="1"/>
      <c r="S98" s="1"/>
      <c r="T98" s="1"/>
      <c r="U98" s="1"/>
      <c r="V98" s="1"/>
      <c r="W98" s="1"/>
      <c r="X98" s="1"/>
      <c r="Y98" s="1"/>
      <c r="Z98" s="1"/>
    </row>
    <row r="99" spans="1:26" ht="63">
      <c r="A99" s="413" t="s">
        <v>338</v>
      </c>
      <c r="B99" s="492" t="s">
        <v>339</v>
      </c>
      <c r="C99" s="342" t="s">
        <v>3345</v>
      </c>
      <c r="D99" s="950">
        <v>0</v>
      </c>
      <c r="E99" s="440" t="s">
        <v>337</v>
      </c>
      <c r="F99" s="441"/>
      <c r="G99" s="441"/>
      <c r="H99" s="110"/>
      <c r="I99" s="110"/>
      <c r="J99" s="984"/>
      <c r="K99" s="985"/>
      <c r="L99" s="984"/>
      <c r="M99" s="1"/>
      <c r="N99" s="1"/>
      <c r="O99" s="1"/>
      <c r="P99" s="1"/>
      <c r="Q99" s="1"/>
      <c r="R99" s="1"/>
      <c r="S99" s="1"/>
      <c r="T99" s="1"/>
      <c r="U99" s="1"/>
      <c r="V99" s="1"/>
      <c r="W99" s="1"/>
      <c r="X99" s="1"/>
      <c r="Y99" s="1"/>
      <c r="Z99" s="1"/>
    </row>
    <row r="100" spans="1:26" ht="47.25" hidden="1">
      <c r="A100" s="583" t="s">
        <v>341</v>
      </c>
      <c r="B100" s="567" t="s">
        <v>342</v>
      </c>
      <c r="C100" s="440"/>
      <c r="D100" s="439"/>
      <c r="E100" s="440"/>
      <c r="F100" s="441"/>
      <c r="G100" s="441"/>
      <c r="H100" s="110"/>
      <c r="I100" s="110"/>
      <c r="J100" s="985"/>
      <c r="K100" s="985"/>
      <c r="L100" s="985"/>
      <c r="M100" s="1"/>
      <c r="N100" s="1"/>
      <c r="O100" s="1"/>
      <c r="P100" s="1"/>
      <c r="Q100" s="1"/>
      <c r="R100" s="1"/>
      <c r="S100" s="1"/>
      <c r="T100" s="1"/>
      <c r="U100" s="1"/>
      <c r="V100" s="1"/>
      <c r="W100" s="1"/>
      <c r="X100" s="1"/>
      <c r="Y100" s="1"/>
      <c r="Z100" s="1"/>
    </row>
    <row r="101" spans="1:26" ht="15.75" hidden="1">
      <c r="A101" s="761" t="s">
        <v>5383</v>
      </c>
      <c r="B101" s="1042" t="s">
        <v>4386</v>
      </c>
      <c r="C101" s="1043"/>
      <c r="D101" s="1043"/>
      <c r="E101" s="1043"/>
      <c r="F101" s="1043"/>
      <c r="G101" s="1047"/>
      <c r="H101" s="797">
        <f>SUM(D102:D112)</f>
        <v>0</v>
      </c>
      <c r="I101" s="797">
        <f>COUNT(D102:D112)*2</f>
        <v>0</v>
      </c>
      <c r="J101" s="985"/>
      <c r="K101" s="985"/>
      <c r="L101" s="985"/>
      <c r="M101" s="1"/>
      <c r="N101" s="1"/>
      <c r="O101" s="1"/>
      <c r="P101" s="1"/>
      <c r="Q101" s="1"/>
      <c r="R101" s="1"/>
      <c r="S101" s="1"/>
      <c r="T101" s="1"/>
      <c r="U101" s="1"/>
      <c r="V101" s="1"/>
      <c r="W101" s="1"/>
      <c r="X101" s="1"/>
      <c r="Y101" s="1"/>
      <c r="Z101" s="1"/>
    </row>
    <row r="102" spans="1:26" ht="75" hidden="1">
      <c r="A102" s="761" t="s">
        <v>4387</v>
      </c>
      <c r="B102" s="378" t="s">
        <v>4388</v>
      </c>
      <c r="C102" s="378" t="s">
        <v>5384</v>
      </c>
      <c r="D102" s="762"/>
      <c r="E102" s="749"/>
      <c r="F102" s="378" t="s">
        <v>5385</v>
      </c>
      <c r="G102" s="784"/>
      <c r="H102" s="797"/>
      <c r="I102" s="797"/>
      <c r="J102" s="985"/>
      <c r="K102" s="985"/>
      <c r="L102" s="985"/>
      <c r="M102" s="1"/>
      <c r="N102" s="1"/>
      <c r="O102" s="1"/>
      <c r="P102" s="1"/>
      <c r="Q102" s="1"/>
      <c r="R102" s="1"/>
      <c r="S102" s="1"/>
      <c r="T102" s="1"/>
      <c r="U102" s="1"/>
      <c r="V102" s="1"/>
      <c r="W102" s="1"/>
      <c r="X102" s="1"/>
      <c r="Y102" s="1"/>
      <c r="Z102" s="1"/>
    </row>
    <row r="103" spans="1:26" ht="45" hidden="1">
      <c r="A103" s="761" t="s">
        <v>4389</v>
      </c>
      <c r="B103" s="378" t="s">
        <v>4390</v>
      </c>
      <c r="C103" s="378" t="s">
        <v>5386</v>
      </c>
      <c r="D103" s="762"/>
      <c r="E103" s="749"/>
      <c r="F103" s="378" t="s">
        <v>5387</v>
      </c>
      <c r="G103" s="784"/>
      <c r="H103" s="797"/>
      <c r="I103" s="797"/>
      <c r="J103" s="985"/>
      <c r="K103" s="985"/>
      <c r="L103" s="985"/>
      <c r="M103" s="1"/>
      <c r="N103" s="1"/>
      <c r="O103" s="1"/>
      <c r="P103" s="1"/>
      <c r="Q103" s="1"/>
      <c r="R103" s="1"/>
      <c r="S103" s="1"/>
      <c r="T103" s="1"/>
      <c r="U103" s="1"/>
      <c r="V103" s="1"/>
      <c r="W103" s="1"/>
      <c r="X103" s="1"/>
      <c r="Y103" s="1"/>
      <c r="Z103" s="1"/>
    </row>
    <row r="104" spans="1:26" ht="135" hidden="1">
      <c r="A104" s="761" t="s">
        <v>4391</v>
      </c>
      <c r="B104" s="378" t="s">
        <v>4392</v>
      </c>
      <c r="C104" s="378" t="s">
        <v>5388</v>
      </c>
      <c r="D104" s="762"/>
      <c r="E104" s="749"/>
      <c r="F104" s="378" t="s">
        <v>5389</v>
      </c>
      <c r="G104" s="784"/>
      <c r="H104" s="797"/>
      <c r="I104" s="797"/>
      <c r="J104" s="985"/>
      <c r="K104" s="985"/>
      <c r="L104" s="985"/>
      <c r="M104" s="1"/>
      <c r="N104" s="1"/>
      <c r="O104" s="1"/>
      <c r="P104" s="1"/>
      <c r="Q104" s="1"/>
      <c r="R104" s="1"/>
      <c r="S104" s="1"/>
      <c r="T104" s="1"/>
      <c r="U104" s="1"/>
      <c r="V104" s="1"/>
      <c r="W104" s="1"/>
      <c r="X104" s="1"/>
      <c r="Y104" s="1"/>
      <c r="Z104" s="1"/>
    </row>
    <row r="105" spans="1:26" ht="90" hidden="1">
      <c r="A105" s="761" t="s">
        <v>4393</v>
      </c>
      <c r="B105" s="378" t="s">
        <v>4394</v>
      </c>
      <c r="C105" s="378" t="s">
        <v>5390</v>
      </c>
      <c r="D105" s="762"/>
      <c r="E105" s="749"/>
      <c r="F105" s="378" t="s">
        <v>5391</v>
      </c>
      <c r="G105" s="784"/>
      <c r="H105" s="797"/>
      <c r="I105" s="797"/>
      <c r="J105" s="985"/>
      <c r="K105" s="985"/>
      <c r="L105" s="985"/>
      <c r="M105" s="1"/>
      <c r="N105" s="1"/>
      <c r="O105" s="1"/>
      <c r="P105" s="1"/>
      <c r="Q105" s="1"/>
      <c r="R105" s="1"/>
      <c r="S105" s="1"/>
      <c r="T105" s="1"/>
      <c r="U105" s="1"/>
      <c r="V105" s="1"/>
      <c r="W105" s="1"/>
      <c r="X105" s="1"/>
      <c r="Y105" s="1"/>
      <c r="Z105" s="1"/>
    </row>
    <row r="106" spans="1:26" ht="135" hidden="1">
      <c r="A106" s="761" t="s">
        <v>4395</v>
      </c>
      <c r="B106" s="378" t="s">
        <v>4396</v>
      </c>
      <c r="C106" s="378" t="s">
        <v>5392</v>
      </c>
      <c r="D106" s="762"/>
      <c r="E106" s="749"/>
      <c r="F106" s="378" t="s">
        <v>5393</v>
      </c>
      <c r="G106" s="784"/>
      <c r="H106" s="797"/>
      <c r="I106" s="797"/>
      <c r="J106" s="985"/>
      <c r="K106" s="985"/>
      <c r="L106" s="985"/>
      <c r="M106" s="1"/>
      <c r="N106" s="1"/>
      <c r="O106" s="1"/>
      <c r="P106" s="1"/>
      <c r="Q106" s="1"/>
      <c r="R106" s="1"/>
      <c r="S106" s="1"/>
      <c r="T106" s="1"/>
      <c r="U106" s="1"/>
      <c r="V106" s="1"/>
      <c r="W106" s="1"/>
      <c r="X106" s="1"/>
      <c r="Y106" s="1"/>
      <c r="Z106" s="1"/>
    </row>
    <row r="107" spans="1:26" ht="30" hidden="1">
      <c r="A107" s="761" t="s">
        <v>4397</v>
      </c>
      <c r="B107" s="378" t="s">
        <v>4398</v>
      </c>
      <c r="C107" s="316"/>
      <c r="D107" s="788"/>
      <c r="E107" s="810"/>
      <c r="F107" s="316"/>
      <c r="G107" s="784"/>
      <c r="H107" s="797"/>
      <c r="I107" s="797"/>
      <c r="J107" s="985"/>
      <c r="K107" s="985"/>
      <c r="L107" s="985"/>
      <c r="M107" s="1"/>
      <c r="N107" s="1"/>
      <c r="O107" s="1"/>
      <c r="P107" s="1"/>
      <c r="Q107" s="1"/>
      <c r="R107" s="1"/>
      <c r="S107" s="1"/>
      <c r="T107" s="1"/>
      <c r="U107" s="1"/>
      <c r="V107" s="1"/>
      <c r="W107" s="1"/>
      <c r="X107" s="1"/>
      <c r="Y107" s="1"/>
      <c r="Z107" s="1"/>
    </row>
    <row r="108" spans="1:26" ht="60" hidden="1">
      <c r="A108" s="761" t="s">
        <v>5394</v>
      </c>
      <c r="B108" s="378" t="s">
        <v>4400</v>
      </c>
      <c r="C108" s="378" t="s">
        <v>5461</v>
      </c>
      <c r="D108" s="788"/>
      <c r="E108" s="748"/>
      <c r="F108" s="749"/>
      <c r="G108" s="784"/>
      <c r="H108" s="797"/>
      <c r="I108" s="797"/>
      <c r="J108" s="985"/>
      <c r="K108" s="985"/>
      <c r="L108" s="985"/>
      <c r="M108" s="1"/>
      <c r="N108" s="1"/>
      <c r="O108" s="1"/>
      <c r="P108" s="1"/>
      <c r="Q108" s="1"/>
      <c r="R108" s="1"/>
      <c r="S108" s="1"/>
      <c r="T108" s="1"/>
      <c r="U108" s="1"/>
      <c r="V108" s="1"/>
      <c r="W108" s="1"/>
      <c r="X108" s="1"/>
      <c r="Y108" s="1"/>
      <c r="Z108" s="1"/>
    </row>
    <row r="109" spans="1:26" ht="75" hidden="1">
      <c r="A109" s="761" t="s">
        <v>4401</v>
      </c>
      <c r="B109" s="378" t="s">
        <v>4402</v>
      </c>
      <c r="C109" s="378" t="s">
        <v>5395</v>
      </c>
      <c r="D109" s="762"/>
      <c r="E109" s="749"/>
      <c r="F109" s="378" t="s">
        <v>5396</v>
      </c>
      <c r="G109" s="784"/>
      <c r="H109" s="797"/>
      <c r="I109" s="797"/>
      <c r="J109" s="985"/>
      <c r="K109" s="985"/>
      <c r="L109" s="985"/>
      <c r="M109" s="1"/>
      <c r="N109" s="1"/>
      <c r="O109" s="1"/>
      <c r="P109" s="1"/>
      <c r="Q109" s="1"/>
      <c r="R109" s="1"/>
      <c r="S109" s="1"/>
      <c r="T109" s="1"/>
      <c r="U109" s="1"/>
      <c r="V109" s="1"/>
      <c r="W109" s="1"/>
      <c r="X109" s="1"/>
      <c r="Y109" s="1"/>
      <c r="Z109" s="1"/>
    </row>
    <row r="110" spans="1:26" ht="165" hidden="1">
      <c r="A110" s="761" t="s">
        <v>4403</v>
      </c>
      <c r="B110" s="378" t="s">
        <v>4404</v>
      </c>
      <c r="C110" s="378" t="s">
        <v>5397</v>
      </c>
      <c r="D110" s="762"/>
      <c r="E110" s="749"/>
      <c r="F110" s="378" t="s">
        <v>5398</v>
      </c>
      <c r="G110" s="784"/>
      <c r="H110" s="797"/>
      <c r="I110" s="797"/>
      <c r="J110" s="985"/>
      <c r="K110" s="985"/>
      <c r="L110" s="985"/>
      <c r="M110" s="1"/>
      <c r="N110" s="1"/>
      <c r="O110" s="1"/>
      <c r="P110" s="1"/>
      <c r="Q110" s="1"/>
      <c r="R110" s="1"/>
      <c r="S110" s="1"/>
      <c r="T110" s="1"/>
      <c r="U110" s="1"/>
      <c r="V110" s="1"/>
      <c r="W110" s="1"/>
      <c r="X110" s="1"/>
      <c r="Y110" s="1"/>
      <c r="Z110" s="1"/>
    </row>
    <row r="111" spans="1:26" ht="135" hidden="1">
      <c r="A111" s="761" t="s">
        <v>4405</v>
      </c>
      <c r="B111" s="378" t="s">
        <v>4406</v>
      </c>
      <c r="C111" s="378" t="s">
        <v>5399</v>
      </c>
      <c r="D111" s="762"/>
      <c r="E111" s="749"/>
      <c r="F111" s="378" t="s">
        <v>5400</v>
      </c>
      <c r="G111" s="784"/>
      <c r="H111" s="797"/>
      <c r="I111" s="797"/>
      <c r="J111" s="985"/>
      <c r="K111" s="985"/>
      <c r="L111" s="985"/>
      <c r="M111" s="1"/>
      <c r="N111" s="1"/>
      <c r="O111" s="1"/>
      <c r="P111" s="1"/>
      <c r="Q111" s="1"/>
      <c r="R111" s="1"/>
      <c r="S111" s="1"/>
      <c r="T111" s="1"/>
      <c r="U111" s="1"/>
      <c r="V111" s="1"/>
      <c r="W111" s="1"/>
      <c r="X111" s="1"/>
      <c r="Y111" s="1"/>
      <c r="Z111" s="1"/>
    </row>
    <row r="112" spans="1:26" ht="45" hidden="1">
      <c r="A112" s="761" t="s">
        <v>4407</v>
      </c>
      <c r="B112" s="378" t="s">
        <v>4408</v>
      </c>
      <c r="C112" s="378" t="s">
        <v>5401</v>
      </c>
      <c r="D112" s="766"/>
      <c r="E112" s="740"/>
      <c r="F112" s="378" t="s">
        <v>5402</v>
      </c>
      <c r="G112" s="784"/>
      <c r="H112" s="797"/>
      <c r="I112" s="797"/>
      <c r="J112" s="985"/>
      <c r="K112" s="985"/>
      <c r="L112" s="985"/>
      <c r="M112" s="1"/>
      <c r="N112" s="1"/>
      <c r="O112" s="1"/>
      <c r="P112" s="1"/>
      <c r="Q112" s="1"/>
      <c r="R112" s="1"/>
      <c r="S112" s="1"/>
      <c r="T112" s="1"/>
      <c r="U112" s="1"/>
      <c r="V112" s="1"/>
      <c r="W112" s="1"/>
      <c r="X112" s="1"/>
      <c r="Y112" s="1"/>
      <c r="Z112" s="1"/>
    </row>
    <row r="113" spans="1:26" ht="21">
      <c r="A113" s="588"/>
      <c r="B113" s="1050" t="s">
        <v>345</v>
      </c>
      <c r="C113" s="1049"/>
      <c r="D113" s="1049"/>
      <c r="E113" s="1049"/>
      <c r="F113" s="1049"/>
      <c r="G113" s="1049"/>
      <c r="H113" s="110">
        <f>H114+H129+H136+H143+H149+H171+H179</f>
        <v>0</v>
      </c>
      <c r="I113" s="110">
        <f>I114+I129+I136+I143+I149+I171+I179</f>
        <v>116</v>
      </c>
      <c r="J113" s="984"/>
      <c r="K113" s="985"/>
      <c r="L113" s="984"/>
      <c r="M113" s="1"/>
      <c r="N113" s="1"/>
      <c r="O113" s="1"/>
      <c r="P113" s="1"/>
      <c r="Q113" s="1"/>
      <c r="R113" s="1"/>
      <c r="S113" s="1"/>
      <c r="T113" s="1"/>
      <c r="U113" s="1"/>
      <c r="V113" s="1"/>
      <c r="W113" s="1"/>
      <c r="X113" s="1"/>
      <c r="Y113" s="1"/>
      <c r="Z113" s="1"/>
    </row>
    <row r="114" spans="1:26" ht="39.75" customHeight="1">
      <c r="A114" s="413" t="s">
        <v>355</v>
      </c>
      <c r="B114" s="1048" t="s">
        <v>356</v>
      </c>
      <c r="C114" s="1049"/>
      <c r="D114" s="1049"/>
      <c r="E114" s="1049"/>
      <c r="F114" s="1049"/>
      <c r="G114" s="1049"/>
      <c r="H114" s="110">
        <f>SUM(D115:D128)</f>
        <v>0</v>
      </c>
      <c r="I114" s="110">
        <f>COUNT(D115:D128)*2</f>
        <v>28</v>
      </c>
      <c r="J114" s="984"/>
      <c r="K114" s="985"/>
      <c r="L114" s="984"/>
      <c r="M114" s="1"/>
      <c r="N114" s="1"/>
      <c r="O114" s="1"/>
      <c r="P114" s="1"/>
      <c r="Q114" s="1"/>
      <c r="R114" s="1"/>
      <c r="S114" s="1"/>
      <c r="T114" s="1"/>
      <c r="U114" s="1"/>
      <c r="V114" s="1"/>
      <c r="W114" s="1"/>
      <c r="X114" s="1"/>
      <c r="Y114" s="1"/>
      <c r="Z114" s="1"/>
    </row>
    <row r="115" spans="1:26" ht="45">
      <c r="A115" s="413" t="s">
        <v>358</v>
      </c>
      <c r="B115" s="484" t="s">
        <v>359</v>
      </c>
      <c r="C115" s="342" t="s">
        <v>3349</v>
      </c>
      <c r="D115" s="446">
        <v>0</v>
      </c>
      <c r="E115" s="454" t="s">
        <v>183</v>
      </c>
      <c r="F115" s="342" t="s">
        <v>3350</v>
      </c>
      <c r="G115" s="441"/>
      <c r="H115" s="110"/>
      <c r="I115" s="110"/>
      <c r="J115" s="984"/>
      <c r="K115" s="985"/>
      <c r="L115" s="984"/>
      <c r="M115" s="1"/>
      <c r="N115" s="1"/>
      <c r="O115" s="1"/>
      <c r="P115" s="1"/>
      <c r="Q115" s="1"/>
      <c r="R115" s="1"/>
      <c r="S115" s="1"/>
      <c r="T115" s="1"/>
      <c r="U115" s="1"/>
      <c r="V115" s="1"/>
      <c r="W115" s="1"/>
      <c r="X115" s="1"/>
      <c r="Y115" s="1"/>
      <c r="Z115" s="1"/>
    </row>
    <row r="116" spans="1:26" ht="30">
      <c r="A116" s="413"/>
      <c r="B116" s="484"/>
      <c r="C116" s="342" t="s">
        <v>3351</v>
      </c>
      <c r="D116" s="446">
        <v>0</v>
      </c>
      <c r="E116" s="454" t="s">
        <v>183</v>
      </c>
      <c r="F116" s="342"/>
      <c r="G116" s="441"/>
      <c r="H116" s="110"/>
      <c r="I116" s="110"/>
      <c r="J116" s="984"/>
      <c r="K116" s="985"/>
      <c r="L116" s="984"/>
      <c r="M116" s="1"/>
      <c r="N116" s="1"/>
      <c r="O116" s="1"/>
      <c r="P116" s="1"/>
      <c r="Q116" s="1"/>
      <c r="R116" s="1"/>
      <c r="S116" s="1"/>
      <c r="T116" s="1"/>
      <c r="U116" s="1"/>
      <c r="V116" s="1"/>
      <c r="W116" s="1"/>
      <c r="X116" s="1"/>
      <c r="Y116" s="1"/>
      <c r="Z116" s="1"/>
    </row>
    <row r="117" spans="1:26" ht="45">
      <c r="A117" s="413" t="s">
        <v>368</v>
      </c>
      <c r="B117" s="496" t="s">
        <v>370</v>
      </c>
      <c r="C117" s="307" t="s">
        <v>3352</v>
      </c>
      <c r="D117" s="446">
        <v>0</v>
      </c>
      <c r="E117" s="454" t="s">
        <v>183</v>
      </c>
      <c r="F117" s="441"/>
      <c r="G117" s="441"/>
      <c r="H117" s="110"/>
      <c r="I117" s="110"/>
      <c r="J117" s="984"/>
      <c r="K117" s="985"/>
      <c r="L117" s="984"/>
      <c r="M117" s="1"/>
      <c r="N117" s="1"/>
      <c r="O117" s="1"/>
      <c r="P117" s="1"/>
      <c r="Q117" s="1"/>
      <c r="R117" s="1"/>
      <c r="S117" s="1"/>
      <c r="T117" s="1"/>
      <c r="U117" s="1"/>
      <c r="V117" s="1"/>
      <c r="W117" s="1"/>
      <c r="X117" s="1"/>
      <c r="Y117" s="1"/>
      <c r="Z117" s="1"/>
    </row>
    <row r="118" spans="1:26" ht="30">
      <c r="A118" s="413"/>
      <c r="B118" s="496"/>
      <c r="C118" s="342" t="s">
        <v>3354</v>
      </c>
      <c r="D118" s="446">
        <v>0</v>
      </c>
      <c r="E118" s="454" t="s">
        <v>183</v>
      </c>
      <c r="F118" s="441"/>
      <c r="G118" s="441"/>
      <c r="H118" s="110"/>
      <c r="I118" s="110"/>
      <c r="J118" s="984"/>
      <c r="K118" s="985"/>
      <c r="L118" s="984"/>
      <c r="M118" s="1"/>
      <c r="N118" s="1"/>
      <c r="O118" s="1"/>
      <c r="P118" s="1"/>
      <c r="Q118" s="1"/>
      <c r="R118" s="1"/>
      <c r="S118" s="1"/>
      <c r="T118" s="1"/>
      <c r="U118" s="1"/>
      <c r="V118" s="1"/>
      <c r="W118" s="1"/>
      <c r="X118" s="1"/>
      <c r="Y118" s="1"/>
      <c r="Z118" s="1"/>
    </row>
    <row r="119" spans="1:26" ht="31.5">
      <c r="A119" s="413" t="s">
        <v>384</v>
      </c>
      <c r="B119" s="484" t="s">
        <v>385</v>
      </c>
      <c r="C119" s="342" t="s">
        <v>3355</v>
      </c>
      <c r="D119" s="446">
        <v>0</v>
      </c>
      <c r="E119" s="454" t="s">
        <v>183</v>
      </c>
      <c r="F119" s="441"/>
      <c r="G119" s="441"/>
      <c r="H119" s="110"/>
      <c r="I119" s="110"/>
      <c r="J119" s="984"/>
      <c r="K119" s="985"/>
      <c r="L119" s="984"/>
      <c r="M119" s="1"/>
      <c r="N119" s="1"/>
      <c r="O119" s="1"/>
      <c r="P119" s="1"/>
      <c r="Q119" s="1"/>
      <c r="R119" s="1"/>
      <c r="S119" s="1"/>
      <c r="T119" s="1"/>
      <c r="U119" s="1"/>
      <c r="V119" s="1"/>
      <c r="W119" s="1"/>
      <c r="X119" s="1"/>
      <c r="Y119" s="1"/>
      <c r="Z119" s="1"/>
    </row>
    <row r="120" spans="1:26" ht="30">
      <c r="A120" s="413"/>
      <c r="B120" s="484"/>
      <c r="C120" s="342" t="s">
        <v>3357</v>
      </c>
      <c r="D120" s="446">
        <v>0</v>
      </c>
      <c r="E120" s="454" t="s">
        <v>183</v>
      </c>
      <c r="F120" s="565" t="s">
        <v>3358</v>
      </c>
      <c r="G120" s="441"/>
      <c r="H120" s="110"/>
      <c r="I120" s="110"/>
      <c r="J120" s="984"/>
      <c r="K120" s="985"/>
      <c r="L120" s="984"/>
      <c r="M120" s="1"/>
      <c r="N120" s="1"/>
      <c r="O120" s="1"/>
      <c r="P120" s="1"/>
      <c r="Q120" s="1"/>
      <c r="R120" s="1"/>
      <c r="S120" s="1"/>
      <c r="T120" s="1"/>
      <c r="U120" s="1"/>
      <c r="V120" s="1"/>
      <c r="W120" s="1"/>
      <c r="X120" s="1"/>
      <c r="Y120" s="1"/>
      <c r="Z120" s="1"/>
    </row>
    <row r="121" spans="1:26" ht="60" customHeight="1">
      <c r="A121" s="413"/>
      <c r="B121" s="484"/>
      <c r="C121" s="307" t="s">
        <v>3360</v>
      </c>
      <c r="D121" s="446">
        <v>0</v>
      </c>
      <c r="E121" s="454" t="s">
        <v>183</v>
      </c>
      <c r="F121" s="441"/>
      <c r="G121" s="441"/>
      <c r="H121" s="110"/>
      <c r="I121" s="110"/>
      <c r="J121" s="984"/>
      <c r="K121" s="985"/>
      <c r="L121" s="984"/>
      <c r="M121" s="1"/>
      <c r="N121" s="1"/>
      <c r="O121" s="1"/>
      <c r="P121" s="1"/>
      <c r="Q121" s="1"/>
      <c r="R121" s="1"/>
      <c r="S121" s="1"/>
      <c r="T121" s="1"/>
      <c r="U121" s="1"/>
      <c r="V121" s="1"/>
      <c r="W121" s="1"/>
      <c r="X121" s="1"/>
      <c r="Y121" s="1"/>
      <c r="Z121" s="1"/>
    </row>
    <row r="122" spans="1:26" ht="48" customHeight="1">
      <c r="A122" s="413"/>
      <c r="B122" s="484"/>
      <c r="C122" s="307" t="s">
        <v>3360</v>
      </c>
      <c r="D122" s="446">
        <v>0</v>
      </c>
      <c r="E122" s="454" t="s">
        <v>183</v>
      </c>
      <c r="F122" s="441"/>
      <c r="G122" s="441"/>
      <c r="H122" s="110"/>
      <c r="I122" s="110"/>
      <c r="J122" s="984"/>
      <c r="K122" s="985"/>
      <c r="L122" s="984"/>
      <c r="M122" s="1"/>
      <c r="N122" s="1"/>
      <c r="O122" s="1"/>
      <c r="P122" s="1"/>
      <c r="Q122" s="1"/>
      <c r="R122" s="1"/>
      <c r="S122" s="1"/>
      <c r="T122" s="1"/>
      <c r="U122" s="1"/>
      <c r="V122" s="1"/>
      <c r="W122" s="1"/>
      <c r="X122" s="1"/>
      <c r="Y122" s="1"/>
      <c r="Z122" s="1"/>
    </row>
    <row r="123" spans="1:26" ht="87.75" customHeight="1">
      <c r="A123" s="413"/>
      <c r="B123" s="484"/>
      <c r="C123" s="307" t="s">
        <v>3361</v>
      </c>
      <c r="D123" s="446">
        <v>0</v>
      </c>
      <c r="E123" s="454" t="s">
        <v>183</v>
      </c>
      <c r="F123" s="441"/>
      <c r="G123" s="441"/>
      <c r="H123" s="110"/>
      <c r="I123" s="110"/>
      <c r="J123" s="984"/>
      <c r="K123" s="985"/>
      <c r="L123" s="984"/>
      <c r="M123" s="1"/>
      <c r="N123" s="1"/>
      <c r="O123" s="1"/>
      <c r="P123" s="1"/>
      <c r="Q123" s="1"/>
      <c r="R123" s="1"/>
      <c r="S123" s="1"/>
      <c r="T123" s="1"/>
      <c r="U123" s="1"/>
      <c r="V123" s="1"/>
      <c r="W123" s="1"/>
      <c r="X123" s="1"/>
      <c r="Y123" s="1"/>
      <c r="Z123" s="1"/>
    </row>
    <row r="124" spans="1:26" ht="48" customHeight="1">
      <c r="A124" s="413"/>
      <c r="B124" s="484"/>
      <c r="C124" s="307" t="s">
        <v>3362</v>
      </c>
      <c r="D124" s="446">
        <v>0</v>
      </c>
      <c r="E124" s="454" t="s">
        <v>183</v>
      </c>
      <c r="F124" s="441"/>
      <c r="G124" s="441"/>
      <c r="H124" s="110"/>
      <c r="I124" s="110"/>
      <c r="J124" s="984"/>
      <c r="K124" s="985"/>
      <c r="L124" s="984"/>
      <c r="M124" s="1"/>
      <c r="N124" s="1"/>
      <c r="O124" s="1"/>
      <c r="P124" s="1"/>
      <c r="Q124" s="1"/>
      <c r="R124" s="1"/>
      <c r="S124" s="1"/>
      <c r="T124" s="1"/>
      <c r="U124" s="1"/>
      <c r="V124" s="1"/>
      <c r="W124" s="1"/>
      <c r="X124" s="1"/>
      <c r="Y124" s="1"/>
      <c r="Z124" s="1"/>
    </row>
    <row r="125" spans="1:26" ht="60">
      <c r="A125" s="413" t="s">
        <v>413</v>
      </c>
      <c r="B125" s="484" t="s">
        <v>414</v>
      </c>
      <c r="C125" s="342" t="s">
        <v>3364</v>
      </c>
      <c r="D125" s="446">
        <v>0</v>
      </c>
      <c r="E125" s="454" t="s">
        <v>183</v>
      </c>
      <c r="F125" s="441"/>
      <c r="G125" s="441"/>
      <c r="H125" s="110"/>
      <c r="I125" s="110"/>
      <c r="J125" s="984"/>
      <c r="K125" s="985"/>
      <c r="L125" s="984"/>
      <c r="M125" s="1"/>
      <c r="N125" s="1"/>
      <c r="O125" s="1"/>
      <c r="P125" s="1"/>
      <c r="Q125" s="1"/>
      <c r="R125" s="1"/>
      <c r="S125" s="1"/>
      <c r="T125" s="1"/>
      <c r="U125" s="1"/>
      <c r="V125" s="1"/>
      <c r="W125" s="1"/>
      <c r="X125" s="1"/>
      <c r="Y125" s="1"/>
      <c r="Z125" s="1"/>
    </row>
    <row r="126" spans="1:26" ht="47.25">
      <c r="A126" s="413" t="s">
        <v>433</v>
      </c>
      <c r="B126" s="484" t="s">
        <v>424</v>
      </c>
      <c r="C126" s="342" t="s">
        <v>435</v>
      </c>
      <c r="D126" s="446">
        <v>0</v>
      </c>
      <c r="E126" s="454" t="s">
        <v>183</v>
      </c>
      <c r="F126" s="441"/>
      <c r="G126" s="441"/>
      <c r="H126" s="110"/>
      <c r="I126" s="110"/>
      <c r="J126" s="984"/>
      <c r="K126" s="985"/>
      <c r="L126" s="984"/>
      <c r="M126" s="1"/>
      <c r="N126" s="1"/>
      <c r="O126" s="1"/>
      <c r="P126" s="1"/>
      <c r="Q126" s="1"/>
      <c r="R126" s="1"/>
      <c r="S126" s="1"/>
      <c r="T126" s="1"/>
      <c r="U126" s="1"/>
      <c r="V126" s="1"/>
      <c r="W126" s="1"/>
      <c r="X126" s="1"/>
      <c r="Y126" s="1"/>
      <c r="Z126" s="1"/>
    </row>
    <row r="127" spans="1:26" ht="31.5">
      <c r="A127" s="413" t="s">
        <v>436</v>
      </c>
      <c r="B127" s="484" t="s">
        <v>428</v>
      </c>
      <c r="C127" s="342" t="s">
        <v>3365</v>
      </c>
      <c r="D127" s="446">
        <v>0</v>
      </c>
      <c r="E127" s="454" t="s">
        <v>183</v>
      </c>
      <c r="F127" s="441"/>
      <c r="G127" s="441"/>
      <c r="H127" s="110"/>
      <c r="I127" s="110"/>
      <c r="J127" s="984"/>
      <c r="K127" s="985"/>
      <c r="L127" s="984"/>
      <c r="M127" s="1"/>
      <c r="N127" s="1"/>
      <c r="O127" s="1"/>
      <c r="P127" s="1"/>
      <c r="Q127" s="1"/>
      <c r="R127" s="1"/>
      <c r="S127" s="1"/>
      <c r="T127" s="1"/>
      <c r="U127" s="1"/>
      <c r="V127" s="1"/>
      <c r="W127" s="1"/>
      <c r="X127" s="1"/>
      <c r="Y127" s="1"/>
      <c r="Z127" s="1"/>
    </row>
    <row r="128" spans="1:26" ht="78.75">
      <c r="A128" s="413" t="s">
        <v>443</v>
      </c>
      <c r="B128" s="484" t="s">
        <v>431</v>
      </c>
      <c r="C128" s="342" t="s">
        <v>3368</v>
      </c>
      <c r="D128" s="446">
        <v>0</v>
      </c>
      <c r="E128" s="454" t="s">
        <v>183</v>
      </c>
      <c r="F128" s="308" t="s">
        <v>3369</v>
      </c>
      <c r="G128" s="441"/>
      <c r="H128" s="110"/>
      <c r="I128" s="110"/>
      <c r="J128" s="984"/>
      <c r="K128" s="985"/>
      <c r="L128" s="984"/>
      <c r="M128" s="1"/>
      <c r="N128" s="1"/>
      <c r="O128" s="1"/>
      <c r="P128" s="1"/>
      <c r="Q128" s="1"/>
      <c r="R128" s="1"/>
      <c r="S128" s="1"/>
      <c r="T128" s="1"/>
      <c r="U128" s="1"/>
      <c r="V128" s="1"/>
      <c r="W128" s="1"/>
      <c r="X128" s="1"/>
      <c r="Y128" s="1"/>
      <c r="Z128" s="1"/>
    </row>
    <row r="129" spans="1:26" ht="39.75" customHeight="1">
      <c r="A129" s="413" t="s">
        <v>451</v>
      </c>
      <c r="B129" s="1210" t="s">
        <v>449</v>
      </c>
      <c r="C129" s="1049"/>
      <c r="D129" s="1049"/>
      <c r="E129" s="1049"/>
      <c r="F129" s="1049"/>
      <c r="G129" s="1049"/>
      <c r="H129" s="110">
        <f>SUM(D130:D135)</f>
        <v>0</v>
      </c>
      <c r="I129" s="110">
        <f>COUNT(D130:D135)*2</f>
        <v>10</v>
      </c>
      <c r="J129" s="984"/>
      <c r="K129" s="985"/>
      <c r="L129" s="984"/>
      <c r="M129" s="1"/>
      <c r="N129" s="1"/>
      <c r="O129" s="1"/>
      <c r="P129" s="1"/>
      <c r="Q129" s="1"/>
      <c r="R129" s="1"/>
      <c r="S129" s="1"/>
      <c r="T129" s="1"/>
      <c r="U129" s="1"/>
      <c r="V129" s="1"/>
      <c r="W129" s="1"/>
      <c r="X129" s="1"/>
      <c r="Y129" s="1"/>
      <c r="Z129" s="1"/>
    </row>
    <row r="130" spans="1:26" ht="90">
      <c r="A130" s="413" t="s">
        <v>454</v>
      </c>
      <c r="B130" s="567" t="s">
        <v>455</v>
      </c>
      <c r="C130" s="489" t="s">
        <v>456</v>
      </c>
      <c r="D130" s="505">
        <v>0</v>
      </c>
      <c r="E130" s="440" t="s">
        <v>183</v>
      </c>
      <c r="F130" s="489" t="s">
        <v>457</v>
      </c>
      <c r="G130" s="441"/>
      <c r="H130" s="110"/>
      <c r="I130" s="110"/>
      <c r="J130" s="984"/>
      <c r="K130" s="985"/>
      <c r="L130" s="984"/>
      <c r="M130" s="1"/>
      <c r="N130" s="1"/>
      <c r="O130" s="1"/>
      <c r="P130" s="1"/>
      <c r="Q130" s="1"/>
      <c r="R130" s="1"/>
      <c r="S130" s="1"/>
      <c r="T130" s="1"/>
      <c r="U130" s="1"/>
      <c r="V130" s="1"/>
      <c r="W130" s="1"/>
      <c r="X130" s="1"/>
      <c r="Y130" s="1"/>
      <c r="Z130" s="1"/>
    </row>
    <row r="131" spans="1:26" ht="47.25" hidden="1">
      <c r="A131" s="583" t="s">
        <v>458</v>
      </c>
      <c r="B131" s="496" t="s">
        <v>459</v>
      </c>
      <c r="C131" s="441"/>
      <c r="D131" s="439"/>
      <c r="E131" s="440"/>
      <c r="F131" s="441"/>
      <c r="G131" s="441"/>
      <c r="H131" s="110"/>
      <c r="I131" s="110"/>
      <c r="J131" s="985"/>
      <c r="K131" s="985"/>
      <c r="L131" s="985"/>
      <c r="M131" s="1"/>
      <c r="N131" s="1"/>
      <c r="O131" s="1"/>
      <c r="P131" s="1"/>
      <c r="Q131" s="1"/>
      <c r="R131" s="1"/>
      <c r="S131" s="1"/>
      <c r="T131" s="1"/>
      <c r="U131" s="1"/>
      <c r="V131" s="1"/>
      <c r="W131" s="1"/>
      <c r="X131" s="1"/>
      <c r="Y131" s="1"/>
      <c r="Z131" s="1"/>
    </row>
    <row r="132" spans="1:26" ht="63" customHeight="1">
      <c r="A132" s="413" t="s">
        <v>467</v>
      </c>
      <c r="B132" s="496" t="s">
        <v>462</v>
      </c>
      <c r="C132" s="342" t="s">
        <v>3375</v>
      </c>
      <c r="D132" s="439">
        <v>0</v>
      </c>
      <c r="E132" s="440" t="s">
        <v>183</v>
      </c>
      <c r="F132" s="441"/>
      <c r="G132" s="441"/>
      <c r="H132" s="110"/>
      <c r="I132" s="110"/>
      <c r="J132" s="984"/>
      <c r="K132" s="985"/>
      <c r="L132" s="984"/>
      <c r="M132" s="1"/>
      <c r="N132" s="1"/>
      <c r="O132" s="1"/>
      <c r="P132" s="1"/>
      <c r="Q132" s="1"/>
      <c r="R132" s="1"/>
      <c r="S132" s="1"/>
      <c r="T132" s="1"/>
      <c r="U132" s="1"/>
      <c r="V132" s="1"/>
      <c r="W132" s="1"/>
      <c r="X132" s="1"/>
      <c r="Y132" s="1"/>
      <c r="Z132" s="1"/>
    </row>
    <row r="133" spans="1:26" ht="30">
      <c r="A133" s="413"/>
      <c r="B133" s="496"/>
      <c r="C133" s="568" t="s">
        <v>3376</v>
      </c>
      <c r="D133" s="439">
        <v>0</v>
      </c>
      <c r="E133" s="440" t="s">
        <v>183</v>
      </c>
      <c r="F133" s="441"/>
      <c r="G133" s="441"/>
      <c r="H133" s="110"/>
      <c r="I133" s="110"/>
      <c r="J133" s="984"/>
      <c r="K133" s="985"/>
      <c r="L133" s="984"/>
      <c r="M133" s="1"/>
      <c r="N133" s="1"/>
      <c r="O133" s="1"/>
      <c r="P133" s="1"/>
      <c r="Q133" s="1"/>
      <c r="R133" s="1"/>
      <c r="S133" s="1"/>
      <c r="T133" s="1"/>
      <c r="U133" s="1"/>
      <c r="V133" s="1"/>
      <c r="W133" s="1"/>
      <c r="X133" s="1"/>
      <c r="Y133" s="1"/>
      <c r="Z133" s="1"/>
    </row>
    <row r="134" spans="1:26" ht="39.75" customHeight="1">
      <c r="A134" s="413" t="s">
        <v>469</v>
      </c>
      <c r="B134" s="567" t="s">
        <v>466</v>
      </c>
      <c r="C134" s="493" t="s">
        <v>3377</v>
      </c>
      <c r="D134" s="439">
        <v>0</v>
      </c>
      <c r="E134" s="440" t="s">
        <v>183</v>
      </c>
      <c r="F134" s="441"/>
      <c r="G134" s="441"/>
      <c r="H134" s="110"/>
      <c r="I134" s="110"/>
      <c r="J134" s="984"/>
      <c r="K134" s="985"/>
      <c r="L134" s="984"/>
      <c r="M134" s="1"/>
      <c r="N134" s="1"/>
      <c r="O134" s="1"/>
      <c r="P134" s="1"/>
      <c r="Q134" s="1"/>
      <c r="R134" s="1"/>
      <c r="S134" s="1"/>
      <c r="T134" s="1"/>
      <c r="U134" s="1"/>
      <c r="V134" s="1"/>
      <c r="W134" s="1"/>
      <c r="X134" s="1"/>
      <c r="Y134" s="1"/>
      <c r="Z134" s="1"/>
    </row>
    <row r="135" spans="1:26" ht="45">
      <c r="A135" s="413"/>
      <c r="B135" s="567"/>
      <c r="C135" s="493" t="s">
        <v>3378</v>
      </c>
      <c r="D135" s="439">
        <v>0</v>
      </c>
      <c r="E135" s="440" t="s">
        <v>183</v>
      </c>
      <c r="F135" s="441"/>
      <c r="G135" s="441"/>
      <c r="H135" s="110"/>
      <c r="I135" s="110"/>
      <c r="J135" s="984"/>
      <c r="K135" s="985"/>
      <c r="L135" s="984"/>
      <c r="M135" s="1"/>
      <c r="N135" s="1"/>
      <c r="O135" s="1"/>
      <c r="P135" s="1"/>
      <c r="Q135" s="1"/>
      <c r="R135" s="1"/>
      <c r="S135" s="1"/>
      <c r="T135" s="1"/>
      <c r="U135" s="1"/>
      <c r="V135" s="1"/>
      <c r="W135" s="1"/>
      <c r="X135" s="1"/>
      <c r="Y135" s="1"/>
      <c r="Z135" s="1"/>
    </row>
    <row r="136" spans="1:26" ht="39.75" customHeight="1">
      <c r="A136" s="413" t="s">
        <v>473</v>
      </c>
      <c r="B136" s="1210" t="s">
        <v>474</v>
      </c>
      <c r="C136" s="1049"/>
      <c r="D136" s="1049"/>
      <c r="E136" s="1049"/>
      <c r="F136" s="1049"/>
      <c r="G136" s="1049"/>
      <c r="H136" s="110">
        <f>SUM(D137:D142)</f>
        <v>0</v>
      </c>
      <c r="I136" s="110">
        <f>COUNT(D137:D142)*2</f>
        <v>12</v>
      </c>
      <c r="J136" s="984"/>
      <c r="K136" s="985"/>
      <c r="L136" s="984"/>
      <c r="M136" s="1"/>
      <c r="N136" s="1"/>
      <c r="O136" s="1"/>
      <c r="P136" s="1"/>
      <c r="Q136" s="1"/>
      <c r="R136" s="1"/>
      <c r="S136" s="1"/>
      <c r="T136" s="1"/>
      <c r="U136" s="1"/>
      <c r="V136" s="1"/>
      <c r="W136" s="1"/>
      <c r="X136" s="1"/>
      <c r="Y136" s="1"/>
      <c r="Z136" s="1"/>
    </row>
    <row r="137" spans="1:26" ht="60">
      <c r="A137" s="413" t="s">
        <v>476</v>
      </c>
      <c r="B137" s="567" t="s">
        <v>477</v>
      </c>
      <c r="C137" s="669" t="s">
        <v>3379</v>
      </c>
      <c r="D137" s="439">
        <v>0</v>
      </c>
      <c r="E137" s="440" t="s">
        <v>264</v>
      </c>
      <c r="F137" s="441"/>
      <c r="G137" s="441"/>
      <c r="H137" s="110"/>
      <c r="I137" s="110"/>
      <c r="J137" s="984"/>
      <c r="K137" s="985"/>
      <c r="L137" s="984"/>
      <c r="M137" s="1"/>
      <c r="N137" s="1"/>
      <c r="O137" s="1"/>
      <c r="P137" s="1"/>
      <c r="Q137" s="1"/>
      <c r="R137" s="1"/>
      <c r="S137" s="1"/>
      <c r="T137" s="1"/>
      <c r="U137" s="1"/>
      <c r="V137" s="1"/>
      <c r="W137" s="1"/>
      <c r="X137" s="1"/>
      <c r="Y137" s="1"/>
      <c r="Z137" s="1"/>
    </row>
    <row r="138" spans="1:26" ht="67.5" customHeight="1">
      <c r="A138" s="413"/>
      <c r="B138" s="567"/>
      <c r="C138" s="669" t="s">
        <v>3380</v>
      </c>
      <c r="D138" s="439">
        <v>0</v>
      </c>
      <c r="E138" s="440" t="s">
        <v>183</v>
      </c>
      <c r="F138" s="441"/>
      <c r="G138" s="441"/>
      <c r="H138" s="110"/>
      <c r="I138" s="110"/>
      <c r="J138" s="984"/>
      <c r="K138" s="985"/>
      <c r="L138" s="984"/>
      <c r="M138" s="1"/>
      <c r="N138" s="1"/>
      <c r="O138" s="1"/>
      <c r="P138" s="1"/>
      <c r="Q138" s="1"/>
      <c r="R138" s="1"/>
      <c r="S138" s="1"/>
      <c r="T138" s="1"/>
      <c r="U138" s="1"/>
      <c r="V138" s="1"/>
      <c r="W138" s="1"/>
      <c r="X138" s="1"/>
      <c r="Y138" s="1"/>
      <c r="Z138" s="1"/>
    </row>
    <row r="139" spans="1:26" ht="45">
      <c r="A139" s="413"/>
      <c r="B139" s="567"/>
      <c r="C139" s="669" t="s">
        <v>483</v>
      </c>
      <c r="D139" s="439">
        <v>0</v>
      </c>
      <c r="E139" s="440" t="s">
        <v>183</v>
      </c>
      <c r="F139" s="441"/>
      <c r="G139" s="441"/>
      <c r="H139" s="110"/>
      <c r="I139" s="110"/>
      <c r="J139" s="984"/>
      <c r="K139" s="985"/>
      <c r="L139" s="984"/>
      <c r="M139" s="1"/>
      <c r="N139" s="1"/>
      <c r="O139" s="1"/>
      <c r="P139" s="1"/>
      <c r="Q139" s="1"/>
      <c r="R139" s="1"/>
      <c r="S139" s="1"/>
      <c r="T139" s="1"/>
      <c r="U139" s="1"/>
      <c r="V139" s="1"/>
      <c r="W139" s="1"/>
      <c r="X139" s="1"/>
      <c r="Y139" s="1"/>
      <c r="Z139" s="1"/>
    </row>
    <row r="140" spans="1:26" ht="45">
      <c r="A140" s="413" t="s">
        <v>484</v>
      </c>
      <c r="B140" s="567" t="s">
        <v>485</v>
      </c>
      <c r="C140" s="568" t="s">
        <v>3382</v>
      </c>
      <c r="D140" s="439">
        <v>0</v>
      </c>
      <c r="E140" s="440" t="s">
        <v>262</v>
      </c>
      <c r="F140" s="441"/>
      <c r="G140" s="441"/>
      <c r="H140" s="110"/>
      <c r="I140" s="110"/>
      <c r="J140" s="984"/>
      <c r="K140" s="985"/>
      <c r="L140" s="984"/>
      <c r="M140" s="1"/>
      <c r="N140" s="1"/>
      <c r="O140" s="1"/>
      <c r="P140" s="1"/>
      <c r="Q140" s="1"/>
      <c r="R140" s="1"/>
      <c r="S140" s="1"/>
      <c r="T140" s="1"/>
      <c r="U140" s="1"/>
      <c r="V140" s="1"/>
      <c r="W140" s="1"/>
      <c r="X140" s="1"/>
      <c r="Y140" s="1"/>
      <c r="Z140" s="1"/>
    </row>
    <row r="141" spans="1:26" ht="75">
      <c r="A141" s="413"/>
      <c r="B141" s="567"/>
      <c r="C141" s="568" t="s">
        <v>487</v>
      </c>
      <c r="D141" s="439">
        <v>0</v>
      </c>
      <c r="E141" s="440" t="s">
        <v>262</v>
      </c>
      <c r="F141" s="441"/>
      <c r="G141" s="441"/>
      <c r="H141" s="110"/>
      <c r="I141" s="110"/>
      <c r="J141" s="984"/>
      <c r="K141" s="985"/>
      <c r="L141" s="984"/>
      <c r="M141" s="1"/>
      <c r="N141" s="1"/>
      <c r="O141" s="1"/>
      <c r="P141" s="1"/>
      <c r="Q141" s="1"/>
      <c r="R141" s="1"/>
      <c r="S141" s="1"/>
      <c r="T141" s="1"/>
      <c r="U141" s="1"/>
      <c r="V141" s="1"/>
      <c r="W141" s="1"/>
      <c r="X141" s="1"/>
      <c r="Y141" s="1"/>
      <c r="Z141" s="1"/>
    </row>
    <row r="142" spans="1:26" ht="63">
      <c r="A142" s="413" t="s">
        <v>488</v>
      </c>
      <c r="B142" s="567" t="s">
        <v>489</v>
      </c>
      <c r="C142" s="489" t="s">
        <v>490</v>
      </c>
      <c r="D142" s="439">
        <v>0</v>
      </c>
      <c r="E142" s="440" t="s">
        <v>63</v>
      </c>
      <c r="F142" s="441"/>
      <c r="G142" s="441"/>
      <c r="H142" s="110"/>
      <c r="I142" s="110"/>
      <c r="J142" s="984"/>
      <c r="K142" s="985"/>
      <c r="L142" s="984"/>
      <c r="M142" s="1"/>
      <c r="N142" s="1"/>
      <c r="O142" s="1"/>
      <c r="P142" s="1"/>
      <c r="Q142" s="1"/>
      <c r="R142" s="1"/>
      <c r="S142" s="1"/>
      <c r="T142" s="1"/>
      <c r="U142" s="1"/>
      <c r="V142" s="1"/>
      <c r="W142" s="1"/>
      <c r="X142" s="1"/>
      <c r="Y142" s="1"/>
      <c r="Z142" s="1"/>
    </row>
    <row r="143" spans="1:26" ht="39.75" customHeight="1">
      <c r="A143" s="413" t="s">
        <v>493</v>
      </c>
      <c r="B143" s="1048" t="s">
        <v>494</v>
      </c>
      <c r="C143" s="1049"/>
      <c r="D143" s="1049"/>
      <c r="E143" s="1049"/>
      <c r="F143" s="1049"/>
      <c r="G143" s="1049"/>
      <c r="H143" s="110">
        <f>SUM(D147:D148)</f>
        <v>0</v>
      </c>
      <c r="I143" s="110">
        <f>COUNT(D147:D148)*2</f>
        <v>4</v>
      </c>
      <c r="J143" s="984"/>
      <c r="K143" s="985"/>
      <c r="L143" s="984"/>
      <c r="M143" s="1"/>
      <c r="N143" s="1"/>
      <c r="O143" s="1"/>
      <c r="P143" s="1"/>
      <c r="Q143" s="1"/>
      <c r="R143" s="1"/>
      <c r="S143" s="1"/>
      <c r="T143" s="1"/>
      <c r="U143" s="1"/>
      <c r="V143" s="1"/>
      <c r="W143" s="1"/>
      <c r="X143" s="1"/>
      <c r="Y143" s="1"/>
      <c r="Z143" s="1"/>
    </row>
    <row r="144" spans="1:26" ht="31.5" hidden="1">
      <c r="A144" s="583" t="s">
        <v>500</v>
      </c>
      <c r="B144" s="437" t="s">
        <v>501</v>
      </c>
      <c r="C144" s="441"/>
      <c r="D144" s="439"/>
      <c r="E144" s="440"/>
      <c r="F144" s="441"/>
      <c r="G144" s="441"/>
      <c r="H144" s="110"/>
      <c r="I144" s="110"/>
      <c r="J144" s="985"/>
      <c r="K144" s="985"/>
      <c r="L144" s="985"/>
      <c r="M144" s="1"/>
      <c r="N144" s="1"/>
      <c r="O144" s="1"/>
      <c r="P144" s="1"/>
      <c r="Q144" s="1"/>
      <c r="R144" s="1"/>
      <c r="S144" s="1"/>
      <c r="T144" s="1"/>
      <c r="U144" s="1"/>
      <c r="V144" s="1"/>
      <c r="W144" s="1"/>
      <c r="X144" s="1"/>
      <c r="Y144" s="1"/>
      <c r="Z144" s="1"/>
    </row>
    <row r="145" spans="1:26" ht="47.25" hidden="1">
      <c r="A145" s="583" t="s">
        <v>504</v>
      </c>
      <c r="B145" s="437" t="s">
        <v>505</v>
      </c>
      <c r="C145" s="441"/>
      <c r="D145" s="439"/>
      <c r="E145" s="440"/>
      <c r="F145" s="441"/>
      <c r="G145" s="441"/>
      <c r="H145" s="110"/>
      <c r="I145" s="110"/>
      <c r="J145" s="985"/>
      <c r="K145" s="985"/>
      <c r="L145" s="985"/>
      <c r="M145" s="1"/>
      <c r="N145" s="1"/>
      <c r="O145" s="1"/>
      <c r="P145" s="1"/>
      <c r="Q145" s="1"/>
      <c r="R145" s="1"/>
      <c r="S145" s="1"/>
      <c r="T145" s="1"/>
      <c r="U145" s="1"/>
      <c r="V145" s="1"/>
      <c r="W145" s="1"/>
      <c r="X145" s="1"/>
      <c r="Y145" s="1"/>
      <c r="Z145" s="1"/>
    </row>
    <row r="146" spans="1:26" ht="47.25" hidden="1">
      <c r="A146" s="583" t="s">
        <v>507</v>
      </c>
      <c r="B146" s="437" t="s">
        <v>508</v>
      </c>
      <c r="C146" s="441"/>
      <c r="D146" s="439"/>
      <c r="E146" s="440"/>
      <c r="F146" s="441"/>
      <c r="G146" s="441"/>
      <c r="H146" s="110"/>
      <c r="I146" s="110"/>
      <c r="J146" s="985"/>
      <c r="K146" s="985"/>
      <c r="L146" s="985"/>
      <c r="M146" s="1"/>
      <c r="N146" s="1"/>
      <c r="O146" s="1"/>
      <c r="P146" s="1"/>
      <c r="Q146" s="1"/>
      <c r="R146" s="1"/>
      <c r="S146" s="1"/>
      <c r="T146" s="1"/>
      <c r="U146" s="1"/>
      <c r="V146" s="1"/>
      <c r="W146" s="1"/>
      <c r="X146" s="1"/>
      <c r="Y146" s="1"/>
      <c r="Z146" s="1"/>
    </row>
    <row r="147" spans="1:26" ht="47.25">
      <c r="A147" s="413" t="s">
        <v>512</v>
      </c>
      <c r="B147" s="437" t="s">
        <v>513</v>
      </c>
      <c r="C147" s="441" t="s">
        <v>3387</v>
      </c>
      <c r="D147" s="540">
        <v>0</v>
      </c>
      <c r="E147" s="440" t="s">
        <v>137</v>
      </c>
      <c r="F147" s="441"/>
      <c r="G147" s="441"/>
      <c r="H147" s="110"/>
      <c r="I147" s="110"/>
      <c r="J147" s="984"/>
      <c r="K147" s="985"/>
      <c r="L147" s="984"/>
      <c r="M147" s="1"/>
      <c r="N147" s="1"/>
      <c r="O147" s="1"/>
      <c r="P147" s="1"/>
      <c r="Q147" s="1"/>
      <c r="R147" s="1"/>
      <c r="S147" s="1"/>
      <c r="T147" s="1"/>
      <c r="U147" s="1"/>
      <c r="V147" s="1"/>
      <c r="W147" s="1"/>
      <c r="X147" s="1"/>
      <c r="Y147" s="1"/>
      <c r="Z147" s="1"/>
    </row>
    <row r="148" spans="1:26" ht="31.5">
      <c r="A148" s="413" t="s">
        <v>528</v>
      </c>
      <c r="B148" s="437" t="s">
        <v>529</v>
      </c>
      <c r="C148" s="441" t="s">
        <v>2938</v>
      </c>
      <c r="D148" s="446">
        <v>0</v>
      </c>
      <c r="E148" s="440" t="s">
        <v>137</v>
      </c>
      <c r="F148" s="441"/>
      <c r="G148" s="441"/>
      <c r="H148" s="110"/>
      <c r="I148" s="110"/>
      <c r="J148" s="984"/>
      <c r="K148" s="985"/>
      <c r="L148" s="984"/>
      <c r="M148" s="1"/>
      <c r="N148" s="1"/>
      <c r="O148" s="1"/>
      <c r="P148" s="1"/>
      <c r="Q148" s="1"/>
      <c r="R148" s="1"/>
      <c r="S148" s="1"/>
      <c r="T148" s="1"/>
      <c r="U148" s="1"/>
      <c r="V148" s="1"/>
      <c r="W148" s="1"/>
      <c r="X148" s="1"/>
      <c r="Y148" s="1"/>
      <c r="Z148" s="1"/>
    </row>
    <row r="149" spans="1:26" ht="39.75" customHeight="1">
      <c r="A149" s="413" t="s">
        <v>551</v>
      </c>
      <c r="B149" s="1210" t="s">
        <v>552</v>
      </c>
      <c r="C149" s="1049"/>
      <c r="D149" s="1049"/>
      <c r="E149" s="1049"/>
      <c r="F149" s="1049"/>
      <c r="G149" s="1049"/>
      <c r="H149" s="110">
        <f>SUM(D150:D169)</f>
        <v>0</v>
      </c>
      <c r="I149" s="110">
        <f>COUNT(D150:D169)*2</f>
        <v>40</v>
      </c>
      <c r="J149" s="984"/>
      <c r="K149" s="985"/>
      <c r="L149" s="984"/>
      <c r="M149" s="1"/>
      <c r="N149" s="1"/>
      <c r="O149" s="1"/>
      <c r="P149" s="1"/>
      <c r="Q149" s="1"/>
      <c r="R149" s="1"/>
      <c r="S149" s="1"/>
      <c r="T149" s="1"/>
      <c r="U149" s="1"/>
      <c r="V149" s="1"/>
      <c r="W149" s="1"/>
      <c r="X149" s="1"/>
      <c r="Y149" s="1"/>
      <c r="Z149" s="1"/>
    </row>
    <row r="150" spans="1:26" ht="49.5" customHeight="1">
      <c r="A150" s="413" t="s">
        <v>555</v>
      </c>
      <c r="B150" s="437" t="s">
        <v>556</v>
      </c>
      <c r="C150" s="342" t="s">
        <v>3409</v>
      </c>
      <c r="D150" s="957">
        <v>0</v>
      </c>
      <c r="E150" s="454" t="s">
        <v>262</v>
      </c>
      <c r="F150" s="565" t="s">
        <v>3412</v>
      </c>
      <c r="G150" s="441"/>
      <c r="H150" s="110"/>
      <c r="I150" s="110"/>
      <c r="J150" s="984"/>
      <c r="K150" s="985"/>
      <c r="L150" s="984"/>
      <c r="M150" s="1"/>
      <c r="N150" s="1"/>
      <c r="O150" s="1"/>
      <c r="P150" s="1"/>
      <c r="Q150" s="1"/>
      <c r="R150" s="1"/>
      <c r="S150" s="1"/>
      <c r="T150" s="1"/>
      <c r="U150" s="1"/>
      <c r="V150" s="1"/>
      <c r="W150" s="1"/>
      <c r="X150" s="1"/>
      <c r="Y150" s="1"/>
      <c r="Z150" s="1"/>
    </row>
    <row r="151" spans="1:26" ht="27.75" customHeight="1">
      <c r="A151" s="413"/>
      <c r="B151" s="437"/>
      <c r="C151" s="565" t="s">
        <v>3414</v>
      </c>
      <c r="D151" s="957">
        <v>0</v>
      </c>
      <c r="E151" s="454" t="s">
        <v>262</v>
      </c>
      <c r="F151" s="565" t="s">
        <v>3412</v>
      </c>
      <c r="G151" s="441"/>
      <c r="H151" s="110"/>
      <c r="I151" s="110"/>
      <c r="J151" s="984"/>
      <c r="K151" s="985"/>
      <c r="L151" s="984"/>
      <c r="M151" s="1"/>
      <c r="N151" s="1"/>
      <c r="O151" s="1"/>
      <c r="P151" s="1"/>
      <c r="Q151" s="1"/>
      <c r="R151" s="1"/>
      <c r="S151" s="1"/>
      <c r="T151" s="1"/>
      <c r="U151" s="1"/>
      <c r="V151" s="1"/>
      <c r="W151" s="1"/>
      <c r="X151" s="1"/>
      <c r="Y151" s="1"/>
      <c r="Z151" s="1"/>
    </row>
    <row r="152" spans="1:26" ht="15.75">
      <c r="A152" s="413"/>
      <c r="B152" s="437"/>
      <c r="C152" s="565" t="s">
        <v>3415</v>
      </c>
      <c r="D152" s="957">
        <v>0</v>
      </c>
      <c r="E152" s="454" t="s">
        <v>262</v>
      </c>
      <c r="F152" s="565" t="s">
        <v>3412</v>
      </c>
      <c r="G152" s="441"/>
      <c r="H152" s="110"/>
      <c r="I152" s="110"/>
      <c r="J152" s="984"/>
      <c r="K152" s="985"/>
      <c r="L152" s="984"/>
      <c r="M152" s="1"/>
      <c r="N152" s="1"/>
      <c r="O152" s="1"/>
      <c r="P152" s="1"/>
      <c r="Q152" s="1"/>
      <c r="R152" s="1"/>
      <c r="S152" s="1"/>
      <c r="T152" s="1"/>
      <c r="U152" s="1"/>
      <c r="V152" s="1"/>
      <c r="W152" s="1"/>
      <c r="X152" s="1"/>
      <c r="Y152" s="1"/>
      <c r="Z152" s="1"/>
    </row>
    <row r="153" spans="1:26" ht="15.75">
      <c r="A153" s="413"/>
      <c r="B153" s="437"/>
      <c r="C153" s="565" t="s">
        <v>1976</v>
      </c>
      <c r="D153" s="957">
        <v>0</v>
      </c>
      <c r="E153" s="454" t="s">
        <v>262</v>
      </c>
      <c r="F153" s="565" t="s">
        <v>3412</v>
      </c>
      <c r="G153" s="441"/>
      <c r="H153" s="110"/>
      <c r="I153" s="110"/>
      <c r="J153" s="984"/>
      <c r="K153" s="985"/>
      <c r="L153" s="984"/>
      <c r="M153" s="1"/>
      <c r="N153" s="1"/>
      <c r="O153" s="1"/>
      <c r="P153" s="1"/>
      <c r="Q153" s="1"/>
      <c r="R153" s="1"/>
      <c r="S153" s="1"/>
      <c r="T153" s="1"/>
      <c r="U153" s="1"/>
      <c r="V153" s="1"/>
      <c r="W153" s="1"/>
      <c r="X153" s="1"/>
      <c r="Y153" s="1"/>
      <c r="Z153" s="1"/>
    </row>
    <row r="154" spans="1:26" ht="15.75">
      <c r="A154" s="413"/>
      <c r="B154" s="437"/>
      <c r="C154" s="565" t="s">
        <v>3416</v>
      </c>
      <c r="D154" s="957">
        <v>0</v>
      </c>
      <c r="E154" s="454" t="s">
        <v>262</v>
      </c>
      <c r="F154" s="565" t="s">
        <v>3412</v>
      </c>
      <c r="G154" s="441"/>
      <c r="H154" s="110"/>
      <c r="I154" s="110"/>
      <c r="J154" s="984"/>
      <c r="K154" s="985"/>
      <c r="L154" s="984"/>
      <c r="M154" s="1"/>
      <c r="N154" s="1"/>
      <c r="O154" s="1"/>
      <c r="P154" s="1"/>
      <c r="Q154" s="1"/>
      <c r="R154" s="1"/>
      <c r="S154" s="1"/>
      <c r="T154" s="1"/>
      <c r="U154" s="1"/>
      <c r="V154" s="1"/>
      <c r="W154" s="1"/>
      <c r="X154" s="1"/>
      <c r="Y154" s="1"/>
      <c r="Z154" s="1"/>
    </row>
    <row r="155" spans="1:26" ht="30">
      <c r="A155" s="413"/>
      <c r="B155" s="437"/>
      <c r="C155" s="342" t="s">
        <v>3417</v>
      </c>
      <c r="D155" s="957">
        <v>0</v>
      </c>
      <c r="E155" s="454" t="s">
        <v>262</v>
      </c>
      <c r="F155" s="565" t="s">
        <v>3412</v>
      </c>
      <c r="G155" s="441"/>
      <c r="H155" s="110"/>
      <c r="I155" s="110"/>
      <c r="J155" s="984"/>
      <c r="K155" s="985"/>
      <c r="L155" s="984"/>
      <c r="M155" s="1"/>
      <c r="N155" s="1"/>
      <c r="O155" s="1"/>
      <c r="P155" s="1"/>
      <c r="Q155" s="1"/>
      <c r="R155" s="1"/>
      <c r="S155" s="1"/>
      <c r="T155" s="1"/>
      <c r="U155" s="1"/>
      <c r="V155" s="1"/>
      <c r="W155" s="1"/>
      <c r="X155" s="1"/>
      <c r="Y155" s="1"/>
      <c r="Z155" s="1"/>
    </row>
    <row r="156" spans="1:26" ht="15.75">
      <c r="A156" s="413"/>
      <c r="B156" s="437"/>
      <c r="C156" s="565" t="s">
        <v>3418</v>
      </c>
      <c r="D156" s="957">
        <v>0</v>
      </c>
      <c r="E156" s="454" t="s">
        <v>262</v>
      </c>
      <c r="F156" s="565" t="s">
        <v>3412</v>
      </c>
      <c r="G156" s="441"/>
      <c r="H156" s="110"/>
      <c r="I156" s="110"/>
      <c r="J156" s="984"/>
      <c r="K156" s="985"/>
      <c r="L156" s="984"/>
      <c r="M156" s="1"/>
      <c r="N156" s="1"/>
      <c r="O156" s="1"/>
      <c r="P156" s="1"/>
      <c r="Q156" s="1"/>
      <c r="R156" s="1"/>
      <c r="S156" s="1"/>
      <c r="T156" s="1"/>
      <c r="U156" s="1"/>
      <c r="V156" s="1"/>
      <c r="W156" s="1"/>
      <c r="X156" s="1"/>
      <c r="Y156" s="1"/>
      <c r="Z156" s="1"/>
    </row>
    <row r="157" spans="1:26" ht="15.75">
      <c r="A157" s="413"/>
      <c r="B157" s="437"/>
      <c r="C157" s="565" t="s">
        <v>3421</v>
      </c>
      <c r="D157" s="957">
        <v>0</v>
      </c>
      <c r="E157" s="454" t="s">
        <v>262</v>
      </c>
      <c r="F157" s="565" t="s">
        <v>3412</v>
      </c>
      <c r="G157" s="441"/>
      <c r="H157" s="110"/>
      <c r="I157" s="110"/>
      <c r="J157" s="984"/>
      <c r="K157" s="985"/>
      <c r="L157" s="984"/>
      <c r="M157" s="1"/>
      <c r="N157" s="1"/>
      <c r="O157" s="1"/>
      <c r="P157" s="1"/>
      <c r="Q157" s="1"/>
      <c r="R157" s="1"/>
      <c r="S157" s="1"/>
      <c r="T157" s="1"/>
      <c r="U157" s="1"/>
      <c r="V157" s="1"/>
      <c r="W157" s="1"/>
      <c r="X157" s="1"/>
      <c r="Y157" s="1"/>
      <c r="Z157" s="1"/>
    </row>
    <row r="158" spans="1:26" ht="30">
      <c r="A158" s="413"/>
      <c r="B158" s="437"/>
      <c r="C158" s="342" t="s">
        <v>3422</v>
      </c>
      <c r="D158" s="957">
        <v>0</v>
      </c>
      <c r="E158" s="454" t="s">
        <v>262</v>
      </c>
      <c r="F158" s="565" t="s">
        <v>3412</v>
      </c>
      <c r="G158" s="441"/>
      <c r="H158" s="110"/>
      <c r="I158" s="110"/>
      <c r="J158" s="984"/>
      <c r="K158" s="985"/>
      <c r="L158" s="984"/>
      <c r="M158" s="1"/>
      <c r="N158" s="1"/>
      <c r="O158" s="1"/>
      <c r="P158" s="1"/>
      <c r="Q158" s="1"/>
      <c r="R158" s="1"/>
      <c r="S158" s="1"/>
      <c r="T158" s="1"/>
      <c r="U158" s="1"/>
      <c r="V158" s="1"/>
      <c r="W158" s="1"/>
      <c r="X158" s="1"/>
      <c r="Y158" s="1"/>
      <c r="Z158" s="1"/>
    </row>
    <row r="159" spans="1:26" ht="30">
      <c r="A159" s="413"/>
      <c r="B159" s="437"/>
      <c r="C159" s="342" t="s">
        <v>3423</v>
      </c>
      <c r="D159" s="957">
        <v>0</v>
      </c>
      <c r="E159" s="454" t="s">
        <v>262</v>
      </c>
      <c r="F159" s="565" t="s">
        <v>3412</v>
      </c>
      <c r="G159" s="441"/>
      <c r="H159" s="110"/>
      <c r="I159" s="110"/>
      <c r="J159" s="984"/>
      <c r="K159" s="985"/>
      <c r="L159" s="984"/>
      <c r="M159" s="1"/>
      <c r="N159" s="1"/>
      <c r="O159" s="1"/>
      <c r="P159" s="1"/>
      <c r="Q159" s="1"/>
      <c r="R159" s="1"/>
      <c r="S159" s="1"/>
      <c r="T159" s="1"/>
      <c r="U159" s="1"/>
      <c r="V159" s="1"/>
      <c r="W159" s="1"/>
      <c r="X159" s="1"/>
      <c r="Y159" s="1"/>
      <c r="Z159" s="1"/>
    </row>
    <row r="160" spans="1:26" ht="45">
      <c r="A160" s="413"/>
      <c r="B160" s="437"/>
      <c r="C160" s="342" t="s">
        <v>3426</v>
      </c>
      <c r="D160" s="957">
        <v>0</v>
      </c>
      <c r="E160" s="454" t="s">
        <v>262</v>
      </c>
      <c r="F160" s="565" t="s">
        <v>3412</v>
      </c>
      <c r="G160" s="441"/>
      <c r="H160" s="110"/>
      <c r="I160" s="110"/>
      <c r="J160" s="984"/>
      <c r="K160" s="985"/>
      <c r="L160" s="984"/>
      <c r="M160" s="1"/>
      <c r="N160" s="1"/>
      <c r="O160" s="1"/>
      <c r="P160" s="1"/>
      <c r="Q160" s="1"/>
      <c r="R160" s="1"/>
      <c r="S160" s="1"/>
      <c r="T160" s="1"/>
      <c r="U160" s="1"/>
      <c r="V160" s="1"/>
      <c r="W160" s="1"/>
      <c r="X160" s="1"/>
      <c r="Y160" s="1"/>
      <c r="Z160" s="1"/>
    </row>
    <row r="161" spans="1:26" ht="30">
      <c r="A161" s="413"/>
      <c r="B161" s="437"/>
      <c r="C161" s="342" t="s">
        <v>3429</v>
      </c>
      <c r="D161" s="957">
        <v>0</v>
      </c>
      <c r="E161" s="454" t="s">
        <v>262</v>
      </c>
      <c r="F161" s="565" t="s">
        <v>3412</v>
      </c>
      <c r="G161" s="441"/>
      <c r="H161" s="110"/>
      <c r="I161" s="110"/>
      <c r="J161" s="984"/>
      <c r="K161" s="985"/>
      <c r="L161" s="984"/>
      <c r="M161" s="1"/>
      <c r="N161" s="1"/>
      <c r="O161" s="1"/>
      <c r="P161" s="1"/>
      <c r="Q161" s="1"/>
      <c r="R161" s="1"/>
      <c r="S161" s="1"/>
      <c r="T161" s="1"/>
      <c r="U161" s="1"/>
      <c r="V161" s="1"/>
      <c r="W161" s="1"/>
      <c r="X161" s="1"/>
      <c r="Y161" s="1"/>
      <c r="Z161" s="1"/>
    </row>
    <row r="162" spans="1:26" ht="30">
      <c r="A162" s="413"/>
      <c r="B162" s="437"/>
      <c r="C162" s="342" t="s">
        <v>3430</v>
      </c>
      <c r="D162" s="957">
        <v>0</v>
      </c>
      <c r="E162" s="454" t="s">
        <v>262</v>
      </c>
      <c r="F162" s="565" t="s">
        <v>3412</v>
      </c>
      <c r="G162" s="441"/>
      <c r="H162" s="110"/>
      <c r="I162" s="110"/>
      <c r="J162" s="984"/>
      <c r="K162" s="985"/>
      <c r="L162" s="984"/>
      <c r="M162" s="1"/>
      <c r="N162" s="1"/>
      <c r="O162" s="1"/>
      <c r="P162" s="1"/>
      <c r="Q162" s="1"/>
      <c r="R162" s="1"/>
      <c r="S162" s="1"/>
      <c r="T162" s="1"/>
      <c r="U162" s="1"/>
      <c r="V162" s="1"/>
      <c r="W162" s="1"/>
      <c r="X162" s="1"/>
      <c r="Y162" s="1"/>
      <c r="Z162" s="1"/>
    </row>
    <row r="163" spans="1:26" ht="30">
      <c r="A163" s="413"/>
      <c r="B163" s="437"/>
      <c r="C163" s="342" t="s">
        <v>3431</v>
      </c>
      <c r="D163" s="957">
        <v>0</v>
      </c>
      <c r="E163" s="454" t="s">
        <v>262</v>
      </c>
      <c r="F163" s="565" t="s">
        <v>3412</v>
      </c>
      <c r="G163" s="441"/>
      <c r="H163" s="110"/>
      <c r="I163" s="110"/>
      <c r="J163" s="984"/>
      <c r="K163" s="985"/>
      <c r="L163" s="984"/>
      <c r="M163" s="1"/>
      <c r="N163" s="1"/>
      <c r="O163" s="1"/>
      <c r="P163" s="1"/>
      <c r="Q163" s="1"/>
      <c r="R163" s="1"/>
      <c r="S163" s="1"/>
      <c r="T163" s="1"/>
      <c r="U163" s="1"/>
      <c r="V163" s="1"/>
      <c r="W163" s="1"/>
      <c r="X163" s="1"/>
      <c r="Y163" s="1"/>
      <c r="Z163" s="1"/>
    </row>
    <row r="164" spans="1:26" ht="15.75">
      <c r="A164" s="413"/>
      <c r="B164" s="437"/>
      <c r="C164" s="342" t="s">
        <v>3432</v>
      </c>
      <c r="D164" s="957">
        <v>0</v>
      </c>
      <c r="E164" s="454" t="s">
        <v>262</v>
      </c>
      <c r="F164" s="565" t="s">
        <v>3412</v>
      </c>
      <c r="G164" s="441"/>
      <c r="H164" s="110"/>
      <c r="I164" s="110"/>
      <c r="J164" s="984"/>
      <c r="K164" s="985"/>
      <c r="L164" s="984"/>
      <c r="M164" s="1"/>
      <c r="N164" s="1"/>
      <c r="O164" s="1"/>
      <c r="P164" s="1"/>
      <c r="Q164" s="1"/>
      <c r="R164" s="1"/>
      <c r="S164" s="1"/>
      <c r="T164" s="1"/>
      <c r="U164" s="1"/>
      <c r="V164" s="1"/>
      <c r="W164" s="1"/>
      <c r="X164" s="1"/>
      <c r="Y164" s="1"/>
      <c r="Z164" s="1"/>
    </row>
    <row r="165" spans="1:26" ht="15.75">
      <c r="A165" s="413"/>
      <c r="B165" s="437"/>
      <c r="C165" s="342" t="s">
        <v>3433</v>
      </c>
      <c r="D165" s="957">
        <v>0</v>
      </c>
      <c r="E165" s="454" t="s">
        <v>262</v>
      </c>
      <c r="F165" s="565" t="s">
        <v>3412</v>
      </c>
      <c r="G165" s="441"/>
      <c r="H165" s="110"/>
      <c r="I165" s="110"/>
      <c r="J165" s="984"/>
      <c r="K165" s="985"/>
      <c r="L165" s="984"/>
      <c r="M165" s="1"/>
      <c r="N165" s="1"/>
      <c r="O165" s="1"/>
      <c r="P165" s="1"/>
      <c r="Q165" s="1"/>
      <c r="R165" s="1"/>
      <c r="S165" s="1"/>
      <c r="T165" s="1"/>
      <c r="U165" s="1"/>
      <c r="V165" s="1"/>
      <c r="W165" s="1"/>
      <c r="X165" s="1"/>
      <c r="Y165" s="1"/>
      <c r="Z165" s="1"/>
    </row>
    <row r="166" spans="1:26" ht="15.75">
      <c r="A166" s="413"/>
      <c r="B166" s="437"/>
      <c r="C166" s="342" t="s">
        <v>3434</v>
      </c>
      <c r="D166" s="957">
        <v>0</v>
      </c>
      <c r="E166" s="454" t="s">
        <v>262</v>
      </c>
      <c r="F166" s="565" t="s">
        <v>3412</v>
      </c>
      <c r="G166" s="441"/>
      <c r="H166" s="110"/>
      <c r="I166" s="110"/>
      <c r="J166" s="984"/>
      <c r="K166" s="985"/>
      <c r="L166" s="984"/>
      <c r="M166" s="1"/>
      <c r="N166" s="1"/>
      <c r="O166" s="1"/>
      <c r="P166" s="1"/>
      <c r="Q166" s="1"/>
      <c r="R166" s="1"/>
      <c r="S166" s="1"/>
      <c r="T166" s="1"/>
      <c r="U166" s="1"/>
      <c r="V166" s="1"/>
      <c r="W166" s="1"/>
      <c r="X166" s="1"/>
      <c r="Y166" s="1"/>
      <c r="Z166" s="1"/>
    </row>
    <row r="167" spans="1:26" ht="15.75">
      <c r="A167" s="413"/>
      <c r="B167" s="437"/>
      <c r="C167" s="342" t="s">
        <v>3435</v>
      </c>
      <c r="D167" s="957">
        <v>0</v>
      </c>
      <c r="E167" s="454" t="s">
        <v>262</v>
      </c>
      <c r="F167" s="565" t="s">
        <v>3412</v>
      </c>
      <c r="G167" s="441"/>
      <c r="H167" s="110"/>
      <c r="I167" s="110"/>
      <c r="J167" s="984"/>
      <c r="K167" s="985"/>
      <c r="L167" s="984"/>
      <c r="M167" s="1"/>
      <c r="N167" s="1"/>
      <c r="O167" s="1"/>
      <c r="P167" s="1"/>
      <c r="Q167" s="1"/>
      <c r="R167" s="1"/>
      <c r="S167" s="1"/>
      <c r="T167" s="1"/>
      <c r="U167" s="1"/>
      <c r="V167" s="1"/>
      <c r="W167" s="1"/>
      <c r="X167" s="1"/>
      <c r="Y167" s="1"/>
      <c r="Z167" s="1"/>
    </row>
    <row r="168" spans="1:26" ht="30">
      <c r="A168" s="413"/>
      <c r="B168" s="437"/>
      <c r="C168" s="342" t="s">
        <v>3436</v>
      </c>
      <c r="D168" s="957">
        <v>0</v>
      </c>
      <c r="E168" s="454" t="s">
        <v>262</v>
      </c>
      <c r="F168" s="565" t="s">
        <v>3412</v>
      </c>
      <c r="G168" s="441"/>
      <c r="H168" s="110"/>
      <c r="I168" s="110"/>
      <c r="J168" s="984"/>
      <c r="K168" s="985"/>
      <c r="L168" s="984"/>
      <c r="M168" s="1"/>
      <c r="N168" s="1"/>
      <c r="O168" s="1"/>
      <c r="P168" s="1"/>
      <c r="Q168" s="1"/>
      <c r="R168" s="1"/>
      <c r="S168" s="1"/>
      <c r="T168" s="1"/>
      <c r="U168" s="1"/>
      <c r="V168" s="1"/>
      <c r="W168" s="1"/>
      <c r="X168" s="1"/>
      <c r="Y168" s="1"/>
      <c r="Z168" s="1"/>
    </row>
    <row r="169" spans="1:26" ht="31.5">
      <c r="A169" s="413" t="s">
        <v>562</v>
      </c>
      <c r="B169" s="437" t="s">
        <v>563</v>
      </c>
      <c r="C169" s="595" t="s">
        <v>3438</v>
      </c>
      <c r="D169" s="958">
        <v>0</v>
      </c>
      <c r="E169" s="454" t="s">
        <v>262</v>
      </c>
      <c r="F169" s="565" t="s">
        <v>3440</v>
      </c>
      <c r="G169" s="441"/>
      <c r="H169" s="110"/>
      <c r="I169" s="110"/>
      <c r="J169" s="984"/>
      <c r="K169" s="985"/>
      <c r="L169" s="984"/>
      <c r="M169" s="1"/>
      <c r="N169" s="1"/>
      <c r="O169" s="1"/>
      <c r="P169" s="1"/>
      <c r="Q169" s="1"/>
      <c r="R169" s="1"/>
      <c r="S169" s="1"/>
      <c r="T169" s="1"/>
      <c r="U169" s="1"/>
      <c r="V169" s="1"/>
      <c r="W169" s="1"/>
      <c r="X169" s="1"/>
      <c r="Y169" s="1"/>
      <c r="Z169" s="1"/>
    </row>
    <row r="170" spans="1:26" ht="47.25" hidden="1">
      <c r="A170" s="583" t="s">
        <v>567</v>
      </c>
      <c r="B170" s="496" t="s">
        <v>568</v>
      </c>
      <c r="C170" s="441"/>
      <c r="D170" s="439"/>
      <c r="E170" s="440"/>
      <c r="F170" s="441"/>
      <c r="G170" s="441"/>
      <c r="H170" s="110"/>
      <c r="I170" s="110"/>
      <c r="J170" s="985"/>
      <c r="K170" s="985"/>
      <c r="L170" s="985"/>
      <c r="M170" s="1"/>
      <c r="N170" s="1"/>
      <c r="O170" s="1"/>
      <c r="P170" s="1"/>
      <c r="Q170" s="1"/>
      <c r="R170" s="1"/>
      <c r="S170" s="1"/>
      <c r="T170" s="1"/>
      <c r="U170" s="1"/>
      <c r="V170" s="1"/>
      <c r="W170" s="1"/>
      <c r="X170" s="1"/>
      <c r="Y170" s="1"/>
      <c r="Z170" s="1"/>
    </row>
    <row r="171" spans="1:26" ht="39.75" customHeight="1">
      <c r="A171" s="413" t="s">
        <v>570</v>
      </c>
      <c r="B171" s="1210" t="s">
        <v>571</v>
      </c>
      <c r="C171" s="1049"/>
      <c r="D171" s="1049"/>
      <c r="E171" s="1049"/>
      <c r="F171" s="1049"/>
      <c r="G171" s="1049"/>
      <c r="H171" s="110">
        <f>SUM(D176:D178)</f>
        <v>0</v>
      </c>
      <c r="I171" s="110">
        <f>COUNT(D176:D178)*2</f>
        <v>6</v>
      </c>
      <c r="J171" s="984"/>
      <c r="K171" s="985"/>
      <c r="L171" s="984"/>
      <c r="M171" s="1"/>
      <c r="N171" s="1"/>
      <c r="O171" s="1"/>
      <c r="P171" s="1"/>
      <c r="Q171" s="1"/>
      <c r="R171" s="1"/>
      <c r="S171" s="1"/>
      <c r="T171" s="1"/>
      <c r="U171" s="1"/>
      <c r="V171" s="1"/>
      <c r="W171" s="1"/>
      <c r="X171" s="1"/>
      <c r="Y171" s="1"/>
      <c r="Z171" s="1"/>
    </row>
    <row r="172" spans="1:26" ht="47.25" hidden="1">
      <c r="A172" s="583" t="s">
        <v>574</v>
      </c>
      <c r="B172" s="437" t="s">
        <v>575</v>
      </c>
      <c r="C172" s="441"/>
      <c r="D172" s="439"/>
      <c r="E172" s="440"/>
      <c r="F172" s="441"/>
      <c r="G172" s="441"/>
      <c r="H172" s="110"/>
      <c r="I172" s="110"/>
      <c r="J172" s="985"/>
      <c r="K172" s="985"/>
      <c r="L172" s="985"/>
      <c r="M172" s="1"/>
      <c r="N172" s="1"/>
      <c r="O172" s="1"/>
      <c r="P172" s="1"/>
      <c r="Q172" s="1"/>
      <c r="R172" s="1"/>
      <c r="S172" s="1"/>
      <c r="T172" s="1"/>
      <c r="U172" s="1"/>
      <c r="V172" s="1"/>
      <c r="W172" s="1"/>
      <c r="X172" s="1"/>
      <c r="Y172" s="1"/>
      <c r="Z172" s="1"/>
    </row>
    <row r="173" spans="1:26" ht="63" hidden="1">
      <c r="A173" s="583" t="s">
        <v>579</v>
      </c>
      <c r="B173" s="437" t="s">
        <v>580</v>
      </c>
      <c r="C173" s="441"/>
      <c r="D173" s="439"/>
      <c r="E173" s="440"/>
      <c r="F173" s="441"/>
      <c r="G173" s="441"/>
      <c r="H173" s="110"/>
      <c r="I173" s="110"/>
      <c r="J173" s="985"/>
      <c r="K173" s="985"/>
      <c r="L173" s="985"/>
      <c r="M173" s="1"/>
      <c r="N173" s="1"/>
      <c r="O173" s="1"/>
      <c r="P173" s="1"/>
      <c r="Q173" s="1"/>
      <c r="R173" s="1"/>
      <c r="S173" s="1"/>
      <c r="T173" s="1"/>
      <c r="U173" s="1"/>
      <c r="V173" s="1"/>
      <c r="W173" s="1"/>
      <c r="X173" s="1"/>
      <c r="Y173" s="1"/>
      <c r="Z173" s="1"/>
    </row>
    <row r="174" spans="1:26" ht="63" hidden="1">
      <c r="A174" s="583" t="s">
        <v>584</v>
      </c>
      <c r="B174" s="437" t="s">
        <v>585</v>
      </c>
      <c r="C174" s="441"/>
      <c r="D174" s="439"/>
      <c r="E174" s="440"/>
      <c r="F174" s="441"/>
      <c r="G174" s="441"/>
      <c r="H174" s="110"/>
      <c r="I174" s="110"/>
      <c r="J174" s="985"/>
      <c r="K174" s="985"/>
      <c r="L174" s="985"/>
      <c r="M174" s="1"/>
      <c r="N174" s="1"/>
      <c r="O174" s="1"/>
      <c r="P174" s="1"/>
      <c r="Q174" s="1"/>
      <c r="R174" s="1"/>
      <c r="S174" s="1"/>
      <c r="T174" s="1"/>
      <c r="U174" s="1"/>
      <c r="V174" s="1"/>
      <c r="W174" s="1"/>
      <c r="X174" s="1"/>
      <c r="Y174" s="1"/>
      <c r="Z174" s="1"/>
    </row>
    <row r="175" spans="1:26" ht="63" hidden="1">
      <c r="A175" s="583" t="s">
        <v>589</v>
      </c>
      <c r="B175" s="437" t="s">
        <v>590</v>
      </c>
      <c r="C175" s="670"/>
      <c r="D175" s="706"/>
      <c r="E175" s="671"/>
      <c r="F175" s="670"/>
      <c r="G175" s="441"/>
      <c r="H175" s="110"/>
      <c r="I175" s="110"/>
      <c r="J175" s="985"/>
      <c r="K175" s="985"/>
      <c r="L175" s="985"/>
      <c r="M175" s="1"/>
      <c r="N175" s="1"/>
      <c r="O175" s="1"/>
      <c r="P175" s="1"/>
      <c r="Q175" s="1"/>
      <c r="R175" s="1"/>
      <c r="S175" s="1"/>
      <c r="T175" s="1"/>
      <c r="U175" s="1"/>
      <c r="V175" s="1"/>
      <c r="W175" s="1"/>
      <c r="X175" s="1"/>
      <c r="Y175" s="1"/>
      <c r="Z175" s="1"/>
    </row>
    <row r="176" spans="1:26" ht="63" customHeight="1">
      <c r="A176" s="413" t="s">
        <v>591</v>
      </c>
      <c r="B176" s="437" t="s">
        <v>592</v>
      </c>
      <c r="C176" s="437" t="s">
        <v>3453</v>
      </c>
      <c r="D176" s="446">
        <v>0</v>
      </c>
      <c r="E176" s="454" t="s">
        <v>183</v>
      </c>
      <c r="F176" s="342" t="s">
        <v>3454</v>
      </c>
      <c r="G176" s="441"/>
      <c r="H176" s="110"/>
      <c r="I176" s="110"/>
      <c r="J176" s="984"/>
      <c r="K176" s="985"/>
      <c r="L176" s="984"/>
      <c r="M176" s="1"/>
      <c r="N176" s="1"/>
      <c r="O176" s="1"/>
      <c r="P176" s="1"/>
      <c r="Q176" s="1"/>
      <c r="R176" s="1"/>
      <c r="S176" s="1"/>
      <c r="T176" s="1"/>
      <c r="U176" s="1"/>
      <c r="V176" s="1"/>
      <c r="W176" s="1"/>
      <c r="X176" s="1"/>
      <c r="Y176" s="1"/>
      <c r="Z176" s="1"/>
    </row>
    <row r="177" spans="1:26" ht="45">
      <c r="A177" s="413" t="s">
        <v>595</v>
      </c>
      <c r="B177" s="437" t="s">
        <v>596</v>
      </c>
      <c r="C177" s="484" t="s">
        <v>597</v>
      </c>
      <c r="D177" s="446">
        <v>0</v>
      </c>
      <c r="E177" s="454" t="s">
        <v>183</v>
      </c>
      <c r="F177" s="489" t="s">
        <v>598</v>
      </c>
      <c r="G177" s="441"/>
      <c r="H177" s="110"/>
      <c r="I177" s="110"/>
      <c r="J177" s="984"/>
      <c r="K177" s="985"/>
      <c r="L177" s="984"/>
      <c r="M177" s="1"/>
      <c r="N177" s="1"/>
      <c r="O177" s="1"/>
      <c r="P177" s="1"/>
      <c r="Q177" s="1"/>
      <c r="R177" s="1"/>
      <c r="S177" s="1"/>
      <c r="T177" s="1"/>
      <c r="U177" s="1"/>
      <c r="V177" s="1"/>
      <c r="W177" s="1"/>
      <c r="X177" s="1"/>
      <c r="Y177" s="1"/>
      <c r="Z177" s="1"/>
    </row>
    <row r="178" spans="1:26" ht="47.25">
      <c r="A178" s="413" t="s">
        <v>604</v>
      </c>
      <c r="B178" s="437" t="s">
        <v>605</v>
      </c>
      <c r="C178" s="342" t="s">
        <v>3455</v>
      </c>
      <c r="D178" s="446">
        <v>0</v>
      </c>
      <c r="E178" s="454" t="s">
        <v>183</v>
      </c>
      <c r="F178" s="342" t="s">
        <v>3456</v>
      </c>
      <c r="G178" s="441"/>
      <c r="H178" s="110"/>
      <c r="I178" s="110"/>
      <c r="J178" s="984"/>
      <c r="K178" s="985"/>
      <c r="L178" s="984"/>
      <c r="M178" s="1"/>
      <c r="N178" s="1"/>
      <c r="O178" s="1"/>
      <c r="P178" s="1"/>
      <c r="Q178" s="1"/>
      <c r="R178" s="1"/>
      <c r="S178" s="1"/>
      <c r="T178" s="1"/>
      <c r="U178" s="1"/>
      <c r="V178" s="1"/>
      <c r="W178" s="1"/>
      <c r="X178" s="1"/>
      <c r="Y178" s="1"/>
      <c r="Z178" s="1"/>
    </row>
    <row r="179" spans="1:26" ht="15.75">
      <c r="A179" s="768" t="s">
        <v>4476</v>
      </c>
      <c r="B179" s="1042" t="s">
        <v>5403</v>
      </c>
      <c r="C179" s="1043"/>
      <c r="D179" s="1043"/>
      <c r="E179" s="1043"/>
      <c r="F179" s="1043"/>
      <c r="G179" s="1047"/>
      <c r="H179" s="797">
        <f>SUM(D180:D194)</f>
        <v>0</v>
      </c>
      <c r="I179" s="797">
        <f>COUNT(D180:D194)*2</f>
        <v>16</v>
      </c>
      <c r="J179" s="984"/>
      <c r="K179" s="985"/>
      <c r="L179" s="984"/>
      <c r="M179" s="1"/>
      <c r="N179" s="1"/>
      <c r="O179" s="1"/>
      <c r="P179" s="1"/>
      <c r="Q179" s="1"/>
      <c r="R179" s="1"/>
      <c r="S179" s="1"/>
      <c r="T179" s="1"/>
      <c r="U179" s="1"/>
      <c r="V179" s="1"/>
      <c r="W179" s="1"/>
      <c r="X179" s="1"/>
      <c r="Y179" s="1"/>
      <c r="Z179" s="1"/>
    </row>
    <row r="180" spans="1:26" ht="135">
      <c r="A180" s="768" t="s">
        <v>4478</v>
      </c>
      <c r="B180" s="932" t="s">
        <v>4479</v>
      </c>
      <c r="C180" s="932" t="s">
        <v>4480</v>
      </c>
      <c r="D180" s="951">
        <v>0</v>
      </c>
      <c r="E180" s="945"/>
      <c r="F180" s="932" t="s">
        <v>5404</v>
      </c>
      <c r="G180" s="787"/>
      <c r="H180" s="797"/>
      <c r="I180" s="797"/>
      <c r="J180" s="984"/>
      <c r="K180" s="985"/>
      <c r="L180" s="984"/>
      <c r="M180" s="1"/>
      <c r="N180" s="1"/>
      <c r="O180" s="1"/>
      <c r="P180" s="1"/>
      <c r="Q180" s="1"/>
      <c r="R180" s="1"/>
      <c r="S180" s="1"/>
      <c r="T180" s="1"/>
      <c r="U180" s="1"/>
      <c r="V180" s="1"/>
      <c r="W180" s="1"/>
      <c r="X180" s="1"/>
      <c r="Y180" s="1"/>
      <c r="Z180" s="1"/>
    </row>
    <row r="181" spans="1:26" ht="90">
      <c r="A181" s="768" t="s">
        <v>4482</v>
      </c>
      <c r="B181" s="932" t="s">
        <v>4483</v>
      </c>
      <c r="C181" s="932" t="s">
        <v>4484</v>
      </c>
      <c r="D181" s="952">
        <v>0</v>
      </c>
      <c r="E181" s="945"/>
      <c r="F181" s="932" t="s">
        <v>4485</v>
      </c>
      <c r="G181" s="787"/>
      <c r="H181" s="797"/>
      <c r="I181" s="797"/>
      <c r="J181" s="984"/>
      <c r="K181" s="985"/>
      <c r="L181" s="984"/>
      <c r="M181" s="1"/>
      <c r="N181" s="1"/>
      <c r="O181" s="1"/>
      <c r="P181" s="1"/>
      <c r="Q181" s="1"/>
      <c r="R181" s="1"/>
      <c r="S181" s="1"/>
      <c r="T181" s="1"/>
      <c r="U181" s="1"/>
      <c r="V181" s="1"/>
      <c r="W181" s="1"/>
      <c r="X181" s="1"/>
      <c r="Y181" s="1"/>
      <c r="Z181" s="1"/>
    </row>
    <row r="182" spans="1:26" ht="75" hidden="1">
      <c r="A182" s="769" t="s">
        <v>4486</v>
      </c>
      <c r="B182" s="946" t="s">
        <v>4487</v>
      </c>
      <c r="C182" s="946" t="s">
        <v>5423</v>
      </c>
      <c r="D182" s="953"/>
      <c r="E182" s="941"/>
      <c r="F182" s="946" t="s">
        <v>5424</v>
      </c>
      <c r="G182" s="784"/>
      <c r="H182" s="797"/>
      <c r="I182" s="797"/>
      <c r="J182" s="984"/>
      <c r="K182" s="985"/>
      <c r="L182" s="984"/>
      <c r="M182" s="1"/>
      <c r="N182" s="1"/>
      <c r="O182" s="1"/>
      <c r="P182" s="1"/>
      <c r="Q182" s="1"/>
      <c r="R182" s="1"/>
      <c r="S182" s="1"/>
      <c r="T182" s="1"/>
      <c r="U182" s="1"/>
      <c r="V182" s="1"/>
      <c r="W182" s="1"/>
      <c r="X182" s="1"/>
      <c r="Y182" s="1"/>
      <c r="Z182" s="1"/>
    </row>
    <row r="183" spans="1:26" ht="105" hidden="1">
      <c r="A183" s="769" t="s">
        <v>4488</v>
      </c>
      <c r="B183" s="946" t="s">
        <v>4489</v>
      </c>
      <c r="C183" s="946" t="s">
        <v>5425</v>
      </c>
      <c r="D183" s="953"/>
      <c r="E183" s="941"/>
      <c r="F183" s="946" t="s">
        <v>5426</v>
      </c>
      <c r="G183" s="784"/>
      <c r="H183" s="797"/>
      <c r="I183" s="797"/>
      <c r="J183" s="984"/>
      <c r="K183" s="985"/>
      <c r="L183" s="984"/>
      <c r="M183" s="1"/>
      <c r="N183" s="1"/>
      <c r="O183" s="1"/>
      <c r="P183" s="1"/>
      <c r="Q183" s="1"/>
      <c r="R183" s="1"/>
      <c r="S183" s="1"/>
      <c r="T183" s="1"/>
      <c r="U183" s="1"/>
      <c r="V183" s="1"/>
      <c r="W183" s="1"/>
      <c r="X183" s="1"/>
      <c r="Y183" s="1"/>
      <c r="Z183" s="1"/>
    </row>
    <row r="184" spans="1:26" ht="90" hidden="1">
      <c r="A184" s="769" t="s">
        <v>4490</v>
      </c>
      <c r="B184" s="799" t="s">
        <v>4491</v>
      </c>
      <c r="C184" s="799" t="s">
        <v>5427</v>
      </c>
      <c r="D184" s="953"/>
      <c r="E184" s="941"/>
      <c r="F184" s="946" t="s">
        <v>5428</v>
      </c>
      <c r="G184" s="784"/>
      <c r="H184" s="797"/>
      <c r="I184" s="797"/>
      <c r="J184" s="984"/>
      <c r="K184" s="985"/>
      <c r="L184" s="984"/>
      <c r="M184" s="1"/>
      <c r="N184" s="1"/>
      <c r="O184" s="1"/>
      <c r="P184" s="1"/>
      <c r="Q184" s="1"/>
      <c r="R184" s="1"/>
      <c r="S184" s="1"/>
      <c r="T184" s="1"/>
      <c r="U184" s="1"/>
      <c r="V184" s="1"/>
      <c r="W184" s="1"/>
      <c r="X184" s="1"/>
      <c r="Y184" s="1"/>
      <c r="Z184" s="1"/>
    </row>
    <row r="185" spans="1:26" ht="120" hidden="1">
      <c r="A185" s="769" t="s">
        <v>4492</v>
      </c>
      <c r="B185" s="946" t="s">
        <v>4493</v>
      </c>
      <c r="C185" s="946" t="s">
        <v>5429</v>
      </c>
      <c r="D185" s="953"/>
      <c r="E185" s="941"/>
      <c r="F185" s="946" t="s">
        <v>5430</v>
      </c>
      <c r="G185" s="784"/>
      <c r="H185" s="797"/>
      <c r="I185" s="797"/>
      <c r="J185" s="984"/>
      <c r="K185" s="985"/>
      <c r="L185" s="984"/>
      <c r="M185" s="1"/>
      <c r="N185" s="1"/>
      <c r="O185" s="1"/>
      <c r="P185" s="1"/>
      <c r="Q185" s="1"/>
      <c r="R185" s="1"/>
      <c r="S185" s="1"/>
      <c r="T185" s="1"/>
      <c r="U185" s="1"/>
      <c r="V185" s="1"/>
      <c r="W185" s="1"/>
      <c r="X185" s="1"/>
      <c r="Y185" s="1"/>
      <c r="Z185" s="1"/>
    </row>
    <row r="186" spans="1:26" ht="165" hidden="1">
      <c r="A186" s="769" t="s">
        <v>4494</v>
      </c>
      <c r="B186" s="946" t="s">
        <v>5431</v>
      </c>
      <c r="C186" s="946" t="s">
        <v>5432</v>
      </c>
      <c r="D186" s="953"/>
      <c r="E186" s="941"/>
      <c r="F186" s="946" t="s">
        <v>5433</v>
      </c>
      <c r="G186" s="784"/>
      <c r="H186" s="797"/>
      <c r="I186" s="797"/>
      <c r="J186" s="984"/>
      <c r="K186" s="985"/>
      <c r="L186" s="984"/>
      <c r="M186" s="1"/>
      <c r="N186" s="1"/>
      <c r="O186" s="1"/>
      <c r="P186" s="1"/>
      <c r="Q186" s="1"/>
      <c r="R186" s="1"/>
      <c r="S186" s="1"/>
      <c r="T186" s="1"/>
      <c r="U186" s="1"/>
      <c r="V186" s="1"/>
      <c r="W186" s="1"/>
      <c r="X186" s="1"/>
      <c r="Y186" s="1"/>
      <c r="Z186" s="1"/>
    </row>
    <row r="187" spans="1:26" ht="180" hidden="1">
      <c r="A187" s="769" t="s">
        <v>4496</v>
      </c>
      <c r="B187" s="946" t="s">
        <v>4497</v>
      </c>
      <c r="C187" s="946" t="s">
        <v>5434</v>
      </c>
      <c r="D187" s="953"/>
      <c r="E187" s="941"/>
      <c r="F187" s="946" t="s">
        <v>5435</v>
      </c>
      <c r="G187" s="814"/>
      <c r="H187" s="797"/>
      <c r="I187" s="797"/>
      <c r="J187" s="984"/>
      <c r="K187" s="985"/>
      <c r="L187" s="984"/>
      <c r="M187" s="1"/>
      <c r="N187" s="1"/>
      <c r="O187" s="1"/>
      <c r="P187" s="1"/>
      <c r="Q187" s="1"/>
      <c r="R187" s="1"/>
      <c r="S187" s="1"/>
      <c r="T187" s="1"/>
      <c r="U187" s="1"/>
      <c r="V187" s="1"/>
      <c r="W187" s="1"/>
      <c r="X187" s="1"/>
      <c r="Y187" s="1"/>
      <c r="Z187" s="1"/>
    </row>
    <row r="188" spans="1:26" ht="45">
      <c r="A188" s="759" t="s">
        <v>5405</v>
      </c>
      <c r="B188" s="932" t="s">
        <v>4499</v>
      </c>
      <c r="C188" s="932" t="s">
        <v>3391</v>
      </c>
      <c r="D188" s="954">
        <v>0</v>
      </c>
      <c r="E188" s="945" t="s">
        <v>137</v>
      </c>
      <c r="F188" s="932"/>
      <c r="G188" s="789"/>
      <c r="H188" s="797"/>
      <c r="I188" s="797"/>
      <c r="J188" s="984"/>
      <c r="K188" s="985"/>
      <c r="L188" s="984"/>
      <c r="M188" s="1"/>
      <c r="N188" s="1"/>
      <c r="O188" s="1"/>
      <c r="P188" s="1"/>
      <c r="Q188" s="1"/>
      <c r="R188" s="1"/>
      <c r="S188" s="1"/>
      <c r="T188" s="1"/>
      <c r="U188" s="1"/>
      <c r="V188" s="1"/>
      <c r="W188" s="1"/>
      <c r="X188" s="1"/>
      <c r="Y188" s="1"/>
      <c r="Z188" s="1"/>
    </row>
    <row r="189" spans="1:26" ht="30">
      <c r="A189" s="759"/>
      <c r="B189" s="375"/>
      <c r="C189" s="932" t="s">
        <v>3394</v>
      </c>
      <c r="D189" s="954">
        <v>0</v>
      </c>
      <c r="E189" s="945" t="s">
        <v>137</v>
      </c>
      <c r="F189" s="932"/>
      <c r="G189" s="789"/>
      <c r="H189" s="797"/>
      <c r="I189" s="797"/>
      <c r="J189" s="984"/>
      <c r="K189" s="985"/>
      <c r="L189" s="984"/>
      <c r="M189" s="1"/>
      <c r="N189" s="1"/>
      <c r="O189" s="1"/>
      <c r="P189" s="1"/>
      <c r="Q189" s="1"/>
      <c r="R189" s="1"/>
      <c r="S189" s="1"/>
      <c r="T189" s="1"/>
      <c r="U189" s="1"/>
      <c r="V189" s="1"/>
      <c r="W189" s="1"/>
      <c r="X189" s="1"/>
      <c r="Y189" s="1"/>
      <c r="Z189" s="1"/>
    </row>
    <row r="190" spans="1:26" ht="15.75">
      <c r="A190" s="759"/>
      <c r="B190" s="375"/>
      <c r="C190" s="933" t="s">
        <v>3399</v>
      </c>
      <c r="D190" s="955">
        <v>0</v>
      </c>
      <c r="E190" s="945" t="s">
        <v>137</v>
      </c>
      <c r="F190" s="932"/>
      <c r="G190" s="789"/>
      <c r="H190" s="797"/>
      <c r="I190" s="797"/>
      <c r="J190" s="984"/>
      <c r="K190" s="985"/>
      <c r="L190" s="984"/>
      <c r="M190" s="1"/>
      <c r="N190" s="1"/>
      <c r="O190" s="1"/>
      <c r="P190" s="1"/>
      <c r="Q190" s="1"/>
      <c r="R190" s="1"/>
      <c r="S190" s="1"/>
      <c r="T190" s="1"/>
      <c r="U190" s="1"/>
      <c r="V190" s="1"/>
      <c r="W190" s="1"/>
      <c r="X190" s="1"/>
      <c r="Y190" s="1"/>
      <c r="Z190" s="1"/>
    </row>
    <row r="191" spans="1:26" ht="15.75">
      <c r="A191" s="759"/>
      <c r="B191" s="375"/>
      <c r="C191" s="932" t="s">
        <v>3400</v>
      </c>
      <c r="D191" s="955">
        <v>0</v>
      </c>
      <c r="E191" s="945" t="s">
        <v>137</v>
      </c>
      <c r="F191" s="932"/>
      <c r="G191" s="789"/>
      <c r="H191" s="797"/>
      <c r="I191" s="797"/>
      <c r="J191" s="984"/>
      <c r="K191" s="985"/>
      <c r="L191" s="984"/>
      <c r="M191" s="1"/>
      <c r="N191" s="1"/>
      <c r="O191" s="1"/>
      <c r="P191" s="1"/>
      <c r="Q191" s="1"/>
      <c r="R191" s="1"/>
      <c r="S191" s="1"/>
      <c r="T191" s="1"/>
      <c r="U191" s="1"/>
      <c r="V191" s="1"/>
      <c r="W191" s="1"/>
      <c r="X191" s="1"/>
      <c r="Y191" s="1"/>
      <c r="Z191" s="1"/>
    </row>
    <row r="192" spans="1:26" ht="120">
      <c r="A192" s="768" t="s">
        <v>4507</v>
      </c>
      <c r="B192" s="932" t="s">
        <v>4508</v>
      </c>
      <c r="C192" s="933" t="s">
        <v>3405</v>
      </c>
      <c r="D192" s="955">
        <v>0</v>
      </c>
      <c r="E192" s="945" t="s">
        <v>137</v>
      </c>
      <c r="F192" s="932" t="s">
        <v>5407</v>
      </c>
      <c r="G192" s="789"/>
      <c r="H192" s="797"/>
      <c r="I192" s="797"/>
      <c r="J192" s="984"/>
      <c r="K192" s="985"/>
      <c r="L192" s="984"/>
      <c r="M192" s="1"/>
      <c r="N192" s="1"/>
      <c r="O192" s="1"/>
      <c r="P192" s="1"/>
      <c r="Q192" s="1"/>
      <c r="R192" s="1"/>
      <c r="S192" s="1"/>
      <c r="T192" s="1"/>
      <c r="U192" s="1"/>
      <c r="V192" s="1"/>
      <c r="W192" s="1"/>
      <c r="X192" s="1"/>
      <c r="Y192" s="1"/>
      <c r="Z192" s="1"/>
    </row>
    <row r="193" spans="1:26" ht="120">
      <c r="A193" s="759"/>
      <c r="B193" s="956"/>
      <c r="C193" s="933" t="s">
        <v>3408</v>
      </c>
      <c r="D193" s="955">
        <v>0</v>
      </c>
      <c r="E193" s="945" t="s">
        <v>137</v>
      </c>
      <c r="F193" s="932" t="s">
        <v>5407</v>
      </c>
      <c r="G193" s="789"/>
      <c r="H193" s="797"/>
      <c r="I193" s="797"/>
      <c r="J193" s="984"/>
      <c r="K193" s="985"/>
      <c r="L193" s="984"/>
      <c r="M193" s="1"/>
      <c r="N193" s="1"/>
      <c r="O193" s="1"/>
      <c r="P193" s="1"/>
      <c r="Q193" s="1"/>
      <c r="R193" s="1"/>
      <c r="S193" s="1"/>
      <c r="T193" s="1"/>
      <c r="U193" s="1"/>
      <c r="V193" s="1"/>
      <c r="W193" s="1"/>
      <c r="X193" s="1"/>
      <c r="Y193" s="1"/>
      <c r="Z193" s="1"/>
    </row>
    <row r="194" spans="1:26" ht="105" hidden="1">
      <c r="A194" s="769" t="s">
        <v>4509</v>
      </c>
      <c r="B194" s="378" t="s">
        <v>4510</v>
      </c>
      <c r="C194" s="378" t="s">
        <v>5408</v>
      </c>
      <c r="D194" s="762"/>
      <c r="E194" s="749"/>
      <c r="F194" s="378" t="s">
        <v>5409</v>
      </c>
      <c r="G194" s="789"/>
      <c r="H194" s="797"/>
      <c r="I194" s="797"/>
      <c r="J194" s="984"/>
      <c r="K194" s="985"/>
      <c r="L194" s="984"/>
      <c r="M194" s="1"/>
      <c r="N194" s="1"/>
      <c r="O194" s="1"/>
      <c r="P194" s="1"/>
      <c r="Q194" s="1"/>
      <c r="R194" s="1"/>
      <c r="S194" s="1"/>
      <c r="T194" s="1"/>
      <c r="U194" s="1"/>
      <c r="V194" s="1"/>
      <c r="W194" s="1"/>
      <c r="X194" s="1"/>
      <c r="Y194" s="1"/>
      <c r="Z194" s="1"/>
    </row>
    <row r="195" spans="1:26" ht="21">
      <c r="A195" s="588"/>
      <c r="B195" s="1050" t="s">
        <v>612</v>
      </c>
      <c r="C195" s="1049"/>
      <c r="D195" s="1049"/>
      <c r="E195" s="1049"/>
      <c r="F195" s="1049"/>
      <c r="G195" s="1049"/>
      <c r="H195" s="110">
        <f>H196+H201+H241+H248+H259+H278+H282+H287</f>
        <v>0</v>
      </c>
      <c r="I195" s="110">
        <f>I196+I201+I241+I248+I259+I278+I282+I287</f>
        <v>130</v>
      </c>
      <c r="J195" s="984"/>
      <c r="K195" s="985"/>
      <c r="L195" s="984"/>
      <c r="M195" s="1"/>
      <c r="N195" s="1"/>
      <c r="O195" s="1"/>
      <c r="P195" s="1"/>
      <c r="Q195" s="1"/>
      <c r="R195" s="1"/>
      <c r="S195" s="1"/>
      <c r="T195" s="1"/>
      <c r="U195" s="1"/>
      <c r="V195" s="1"/>
      <c r="W195" s="1"/>
      <c r="X195" s="1"/>
      <c r="Y195" s="1"/>
      <c r="Z195" s="1"/>
    </row>
    <row r="196" spans="1:26" ht="39.75" customHeight="1">
      <c r="A196" s="417" t="s">
        <v>617</v>
      </c>
      <c r="B196" s="1210" t="s">
        <v>618</v>
      </c>
      <c r="C196" s="1049"/>
      <c r="D196" s="1049"/>
      <c r="E196" s="1049"/>
      <c r="F196" s="1049"/>
      <c r="G196" s="1049"/>
      <c r="H196" s="110">
        <f>SUM(D197:D200)</f>
        <v>0</v>
      </c>
      <c r="I196" s="110">
        <f>COUNT(D197:D200)*2</f>
        <v>8</v>
      </c>
      <c r="J196" s="984"/>
      <c r="K196" s="985"/>
      <c r="L196" s="984"/>
      <c r="M196" s="1"/>
      <c r="N196" s="1"/>
      <c r="O196" s="1"/>
      <c r="P196" s="1"/>
      <c r="Q196" s="1"/>
      <c r="R196" s="1"/>
      <c r="S196" s="1"/>
      <c r="T196" s="1"/>
      <c r="U196" s="1"/>
      <c r="V196" s="1"/>
      <c r="W196" s="1"/>
      <c r="X196" s="1"/>
      <c r="Y196" s="1"/>
      <c r="Z196" s="1"/>
    </row>
    <row r="197" spans="1:26" ht="45">
      <c r="A197" s="413" t="s">
        <v>626</v>
      </c>
      <c r="B197" s="567" t="s">
        <v>627</v>
      </c>
      <c r="C197" s="489" t="s">
        <v>629</v>
      </c>
      <c r="D197" s="446">
        <v>0</v>
      </c>
      <c r="E197" s="440" t="s">
        <v>137</v>
      </c>
      <c r="F197" s="441"/>
      <c r="G197" s="441"/>
      <c r="H197" s="110"/>
      <c r="I197" s="110"/>
      <c r="J197" s="984"/>
      <c r="K197" s="985"/>
      <c r="L197" s="984"/>
      <c r="M197" s="1"/>
      <c r="N197" s="1"/>
      <c r="O197" s="1"/>
      <c r="P197" s="1"/>
      <c r="Q197" s="1"/>
      <c r="R197" s="1"/>
      <c r="S197" s="1"/>
      <c r="T197" s="1"/>
      <c r="U197" s="1"/>
      <c r="V197" s="1"/>
      <c r="W197" s="1"/>
      <c r="X197" s="1"/>
      <c r="Y197" s="1"/>
      <c r="Z197" s="1"/>
    </row>
    <row r="198" spans="1:26" ht="60">
      <c r="A198" s="413"/>
      <c r="B198" s="567"/>
      <c r="C198" s="487" t="s">
        <v>630</v>
      </c>
      <c r="D198" s="446">
        <v>0</v>
      </c>
      <c r="E198" s="440" t="s">
        <v>137</v>
      </c>
      <c r="F198" s="308" t="s">
        <v>3464</v>
      </c>
      <c r="G198" s="441"/>
      <c r="H198" s="110"/>
      <c r="I198" s="110"/>
      <c r="J198" s="984"/>
      <c r="K198" s="985"/>
      <c r="L198" s="984"/>
      <c r="M198" s="1"/>
      <c r="N198" s="1"/>
      <c r="O198" s="1"/>
      <c r="P198" s="1"/>
      <c r="Q198" s="1"/>
      <c r="R198" s="1"/>
      <c r="S198" s="1"/>
      <c r="T198" s="1"/>
      <c r="U198" s="1"/>
      <c r="V198" s="1"/>
      <c r="W198" s="1"/>
      <c r="X198" s="1"/>
      <c r="Y198" s="1"/>
      <c r="Z198" s="1"/>
    </row>
    <row r="199" spans="1:26" ht="47.25">
      <c r="A199" s="413" t="s">
        <v>634</v>
      </c>
      <c r="B199" s="437" t="s">
        <v>635</v>
      </c>
      <c r="C199" s="489" t="s">
        <v>636</v>
      </c>
      <c r="D199" s="446">
        <v>0</v>
      </c>
      <c r="E199" s="440" t="s">
        <v>637</v>
      </c>
      <c r="F199" s="308" t="s">
        <v>3467</v>
      </c>
      <c r="G199" s="441"/>
      <c r="H199" s="110"/>
      <c r="I199" s="110"/>
      <c r="J199" s="984"/>
      <c r="K199" s="985"/>
      <c r="L199" s="984"/>
      <c r="M199" s="1"/>
      <c r="N199" s="1"/>
      <c r="O199" s="1"/>
      <c r="P199" s="1"/>
      <c r="Q199" s="1"/>
      <c r="R199" s="1"/>
      <c r="S199" s="1"/>
      <c r="T199" s="1"/>
      <c r="U199" s="1"/>
      <c r="V199" s="1"/>
      <c r="W199" s="1"/>
      <c r="X199" s="1"/>
      <c r="Y199" s="1"/>
      <c r="Z199" s="1"/>
    </row>
    <row r="200" spans="1:26" ht="61.5" customHeight="1">
      <c r="A200" s="413" t="s">
        <v>640</v>
      </c>
      <c r="B200" s="437" t="s">
        <v>641</v>
      </c>
      <c r="C200" s="308" t="s">
        <v>3470</v>
      </c>
      <c r="D200" s="446">
        <v>0</v>
      </c>
      <c r="E200" s="440" t="s">
        <v>264</v>
      </c>
      <c r="F200" s="441"/>
      <c r="G200" s="441"/>
      <c r="H200" s="110"/>
      <c r="I200" s="110"/>
      <c r="J200" s="984"/>
      <c r="K200" s="985"/>
      <c r="L200" s="984"/>
      <c r="M200" s="1"/>
      <c r="N200" s="1"/>
      <c r="O200" s="1"/>
      <c r="P200" s="1"/>
      <c r="Q200" s="1"/>
      <c r="R200" s="1"/>
      <c r="S200" s="1"/>
      <c r="T200" s="1"/>
      <c r="U200" s="1"/>
      <c r="V200" s="1"/>
      <c r="W200" s="1"/>
      <c r="X200" s="1"/>
      <c r="Y200" s="1"/>
      <c r="Z200" s="1"/>
    </row>
    <row r="201" spans="1:26" ht="39.75" customHeight="1">
      <c r="A201" s="417" t="s">
        <v>642</v>
      </c>
      <c r="B201" s="1210" t="s">
        <v>644</v>
      </c>
      <c r="C201" s="1049"/>
      <c r="D201" s="1049"/>
      <c r="E201" s="1049"/>
      <c r="F201" s="1049"/>
      <c r="G201" s="1049"/>
      <c r="H201" s="110">
        <f>SUM(D202:D240)</f>
        <v>0</v>
      </c>
      <c r="I201" s="110">
        <f>COUNT(D202:D240)*2</f>
        <v>78</v>
      </c>
      <c r="J201" s="984"/>
      <c r="K201" s="985"/>
      <c r="L201" s="984"/>
      <c r="M201" s="1"/>
      <c r="N201" s="1"/>
      <c r="O201" s="1"/>
      <c r="P201" s="1"/>
      <c r="Q201" s="1"/>
      <c r="R201" s="1"/>
      <c r="S201" s="1"/>
      <c r="T201" s="1"/>
      <c r="U201" s="1"/>
      <c r="V201" s="1"/>
      <c r="W201" s="1"/>
      <c r="X201" s="1"/>
      <c r="Y201" s="1"/>
      <c r="Z201" s="1"/>
    </row>
    <row r="202" spans="1:26" ht="60">
      <c r="A202" s="413" t="s">
        <v>650</v>
      </c>
      <c r="B202" s="437" t="s">
        <v>651</v>
      </c>
      <c r="C202" s="308" t="s">
        <v>3473</v>
      </c>
      <c r="D202" s="446">
        <v>0</v>
      </c>
      <c r="E202" s="440" t="s">
        <v>780</v>
      </c>
      <c r="F202" s="441"/>
      <c r="G202" s="441"/>
      <c r="H202" s="110"/>
      <c r="I202" s="110"/>
      <c r="J202" s="984"/>
      <c r="K202" s="985"/>
      <c r="L202" s="984"/>
      <c r="M202" s="1"/>
      <c r="N202" s="1"/>
      <c r="O202" s="1"/>
      <c r="P202" s="1"/>
      <c r="Q202" s="1"/>
      <c r="R202" s="1"/>
      <c r="S202" s="1"/>
      <c r="T202" s="1"/>
      <c r="U202" s="1"/>
      <c r="V202" s="1"/>
      <c r="W202" s="1"/>
      <c r="X202" s="1"/>
      <c r="Y202" s="1"/>
      <c r="Z202" s="1"/>
    </row>
    <row r="203" spans="1:26" ht="60">
      <c r="A203" s="413"/>
      <c r="B203" s="437"/>
      <c r="C203" s="342" t="s">
        <v>3474</v>
      </c>
      <c r="D203" s="446">
        <v>0</v>
      </c>
      <c r="E203" s="440" t="s">
        <v>780</v>
      </c>
      <c r="F203" s="441"/>
      <c r="G203" s="441"/>
      <c r="H203" s="110"/>
      <c r="I203" s="110"/>
      <c r="J203" s="984"/>
      <c r="K203" s="985"/>
      <c r="L203" s="984"/>
      <c r="M203" s="1"/>
      <c r="N203" s="1"/>
      <c r="O203" s="1"/>
      <c r="P203" s="1"/>
      <c r="Q203" s="1"/>
      <c r="R203" s="1"/>
      <c r="S203" s="1"/>
      <c r="T203" s="1"/>
      <c r="U203" s="1"/>
      <c r="V203" s="1"/>
      <c r="W203" s="1"/>
      <c r="X203" s="1"/>
      <c r="Y203" s="1"/>
      <c r="Z203" s="1"/>
    </row>
    <row r="204" spans="1:26" ht="45">
      <c r="A204" s="413"/>
      <c r="B204" s="437"/>
      <c r="C204" s="342" t="s">
        <v>3476</v>
      </c>
      <c r="D204" s="446">
        <v>0</v>
      </c>
      <c r="E204" s="440" t="s">
        <v>780</v>
      </c>
      <c r="F204" s="441"/>
      <c r="G204" s="441"/>
      <c r="H204" s="110"/>
      <c r="I204" s="110"/>
      <c r="J204" s="984"/>
      <c r="K204" s="985"/>
      <c r="L204" s="984"/>
      <c r="M204" s="1"/>
      <c r="N204" s="1"/>
      <c r="O204" s="1"/>
      <c r="P204" s="1"/>
      <c r="Q204" s="1"/>
      <c r="R204" s="1"/>
      <c r="S204" s="1"/>
      <c r="T204" s="1"/>
      <c r="U204" s="1"/>
      <c r="V204" s="1"/>
      <c r="W204" s="1"/>
      <c r="X204" s="1"/>
      <c r="Y204" s="1"/>
      <c r="Z204" s="1"/>
    </row>
    <row r="205" spans="1:26" ht="60">
      <c r="A205" s="413" t="s">
        <v>654</v>
      </c>
      <c r="B205" s="567" t="s">
        <v>655</v>
      </c>
      <c r="C205" s="308" t="s">
        <v>3477</v>
      </c>
      <c r="D205" s="446">
        <v>0</v>
      </c>
      <c r="E205" s="440" t="s">
        <v>780</v>
      </c>
      <c r="F205" s="441"/>
      <c r="G205" s="441"/>
      <c r="H205" s="110"/>
      <c r="I205" s="110"/>
      <c r="J205" s="984"/>
      <c r="K205" s="985"/>
      <c r="L205" s="984"/>
      <c r="M205" s="1"/>
      <c r="N205" s="1"/>
      <c r="O205" s="1"/>
      <c r="P205" s="1"/>
      <c r="Q205" s="1"/>
      <c r="R205" s="1"/>
      <c r="S205" s="1"/>
      <c r="T205" s="1"/>
      <c r="U205" s="1"/>
      <c r="V205" s="1"/>
      <c r="W205" s="1"/>
      <c r="X205" s="1"/>
      <c r="Y205" s="1"/>
      <c r="Z205" s="1"/>
    </row>
    <row r="206" spans="1:26" ht="51" customHeight="1">
      <c r="A206" s="413"/>
      <c r="B206" s="567"/>
      <c r="C206" s="342" t="s">
        <v>3478</v>
      </c>
      <c r="D206" s="446">
        <v>0</v>
      </c>
      <c r="E206" s="440" t="s">
        <v>780</v>
      </c>
      <c r="F206" s="441"/>
      <c r="G206" s="441"/>
      <c r="H206" s="110"/>
      <c r="I206" s="110"/>
      <c r="J206" s="984"/>
      <c r="K206" s="985"/>
      <c r="L206" s="984"/>
      <c r="M206" s="1"/>
      <c r="N206" s="1"/>
      <c r="O206" s="1"/>
      <c r="P206" s="1"/>
      <c r="Q206" s="1"/>
      <c r="R206" s="1"/>
      <c r="S206" s="1"/>
      <c r="T206" s="1"/>
      <c r="U206" s="1"/>
      <c r="V206" s="1"/>
      <c r="W206" s="1"/>
      <c r="X206" s="1"/>
      <c r="Y206" s="1"/>
      <c r="Z206" s="1"/>
    </row>
    <row r="207" spans="1:26" ht="45">
      <c r="A207" s="413" t="s">
        <v>656</v>
      </c>
      <c r="B207" s="437" t="s">
        <v>657</v>
      </c>
      <c r="C207" s="342" t="s">
        <v>3479</v>
      </c>
      <c r="D207" s="446">
        <v>0</v>
      </c>
      <c r="E207" s="454" t="s">
        <v>183</v>
      </c>
      <c r="F207" s="565"/>
      <c r="G207" s="441"/>
      <c r="H207" s="110"/>
      <c r="I207" s="110"/>
      <c r="J207" s="984"/>
      <c r="K207" s="985"/>
      <c r="L207" s="984"/>
      <c r="M207" s="1"/>
      <c r="N207" s="1"/>
      <c r="O207" s="1"/>
      <c r="P207" s="1"/>
      <c r="Q207" s="1"/>
      <c r="R207" s="1"/>
      <c r="S207" s="1"/>
      <c r="T207" s="1"/>
      <c r="U207" s="1"/>
      <c r="V207" s="1"/>
      <c r="W207" s="1"/>
      <c r="X207" s="1"/>
      <c r="Y207" s="1"/>
      <c r="Z207" s="1"/>
    </row>
    <row r="208" spans="1:26" ht="60">
      <c r="A208" s="413"/>
      <c r="B208" s="437"/>
      <c r="C208" s="342" t="s">
        <v>3481</v>
      </c>
      <c r="D208" s="446">
        <v>0</v>
      </c>
      <c r="E208" s="454" t="s">
        <v>183</v>
      </c>
      <c r="F208" s="342" t="s">
        <v>3482</v>
      </c>
      <c r="G208" s="441"/>
      <c r="H208" s="110"/>
      <c r="I208" s="110"/>
      <c r="J208" s="984"/>
      <c r="K208" s="985"/>
      <c r="L208" s="984"/>
      <c r="M208" s="1"/>
      <c r="N208" s="1"/>
      <c r="O208" s="1"/>
      <c r="P208" s="1"/>
      <c r="Q208" s="1"/>
      <c r="R208" s="1"/>
      <c r="S208" s="1"/>
      <c r="T208" s="1"/>
      <c r="U208" s="1"/>
      <c r="V208" s="1"/>
      <c r="W208" s="1"/>
      <c r="X208" s="1"/>
      <c r="Y208" s="1"/>
      <c r="Z208" s="1"/>
    </row>
    <row r="209" spans="1:26" ht="45">
      <c r="A209" s="413"/>
      <c r="B209" s="437"/>
      <c r="C209" s="342" t="s">
        <v>3483</v>
      </c>
      <c r="D209" s="446">
        <v>0</v>
      </c>
      <c r="E209" s="454" t="s">
        <v>183</v>
      </c>
      <c r="F209" s="342"/>
      <c r="G209" s="441"/>
      <c r="H209" s="110"/>
      <c r="I209" s="110"/>
      <c r="J209" s="984"/>
      <c r="K209" s="985"/>
      <c r="L209" s="984"/>
      <c r="M209" s="1"/>
      <c r="N209" s="1"/>
      <c r="O209" s="1"/>
      <c r="P209" s="1"/>
      <c r="Q209" s="1"/>
      <c r="R209" s="1"/>
      <c r="S209" s="1"/>
      <c r="T209" s="1"/>
      <c r="U209" s="1"/>
      <c r="V209" s="1"/>
      <c r="W209" s="1"/>
      <c r="X209" s="1"/>
      <c r="Y209" s="1"/>
      <c r="Z209" s="1"/>
    </row>
    <row r="210" spans="1:26" ht="30">
      <c r="A210" s="413"/>
      <c r="B210" s="437"/>
      <c r="C210" s="342" t="s">
        <v>3484</v>
      </c>
      <c r="D210" s="446">
        <v>0</v>
      </c>
      <c r="E210" s="454" t="s">
        <v>183</v>
      </c>
      <c r="F210" s="342"/>
      <c r="G210" s="441"/>
      <c r="H210" s="110"/>
      <c r="I210" s="110"/>
      <c r="J210" s="984"/>
      <c r="K210" s="985"/>
      <c r="L210" s="984"/>
      <c r="M210" s="1"/>
      <c r="N210" s="1"/>
      <c r="O210" s="1"/>
      <c r="P210" s="1"/>
      <c r="Q210" s="1"/>
      <c r="R210" s="1"/>
      <c r="S210" s="1"/>
      <c r="T210" s="1"/>
      <c r="U210" s="1"/>
      <c r="V210" s="1"/>
      <c r="W210" s="1"/>
      <c r="X210" s="1"/>
      <c r="Y210" s="1"/>
      <c r="Z210" s="1"/>
    </row>
    <row r="211" spans="1:26" ht="30">
      <c r="A211" s="413"/>
      <c r="B211" s="437"/>
      <c r="C211" s="342" t="s">
        <v>3485</v>
      </c>
      <c r="D211" s="446">
        <v>0</v>
      </c>
      <c r="E211" s="454" t="s">
        <v>183</v>
      </c>
      <c r="F211" s="342"/>
      <c r="G211" s="441"/>
      <c r="H211" s="110"/>
      <c r="I211" s="110"/>
      <c r="J211" s="984"/>
      <c r="K211" s="985"/>
      <c r="L211" s="984"/>
      <c r="M211" s="1"/>
      <c r="N211" s="1"/>
      <c r="O211" s="1"/>
      <c r="P211" s="1"/>
      <c r="Q211" s="1"/>
      <c r="R211" s="1"/>
      <c r="S211" s="1"/>
      <c r="T211" s="1"/>
      <c r="U211" s="1"/>
      <c r="V211" s="1"/>
      <c r="W211" s="1"/>
      <c r="X211" s="1"/>
      <c r="Y211" s="1"/>
      <c r="Z211" s="1"/>
    </row>
    <row r="212" spans="1:26" ht="75" customHeight="1">
      <c r="A212" s="413"/>
      <c r="B212" s="437"/>
      <c r="C212" s="342" t="s">
        <v>3486</v>
      </c>
      <c r="D212" s="446">
        <v>0</v>
      </c>
      <c r="E212" s="454" t="s">
        <v>183</v>
      </c>
      <c r="F212" s="565"/>
      <c r="G212" s="441"/>
      <c r="H212" s="110"/>
      <c r="I212" s="110"/>
      <c r="J212" s="984"/>
      <c r="K212" s="985"/>
      <c r="L212" s="984"/>
      <c r="M212" s="1"/>
      <c r="N212" s="1"/>
      <c r="O212" s="1"/>
      <c r="P212" s="1"/>
      <c r="Q212" s="1"/>
      <c r="R212" s="1"/>
      <c r="S212" s="1"/>
      <c r="T212" s="1"/>
      <c r="U212" s="1"/>
      <c r="V212" s="1"/>
      <c r="W212" s="1"/>
      <c r="X212" s="1"/>
      <c r="Y212" s="1"/>
      <c r="Z212" s="1"/>
    </row>
    <row r="213" spans="1:26" ht="30">
      <c r="A213" s="413"/>
      <c r="B213" s="437"/>
      <c r="C213" s="342" t="s">
        <v>3487</v>
      </c>
      <c r="D213" s="446">
        <v>0</v>
      </c>
      <c r="E213" s="454" t="s">
        <v>183</v>
      </c>
      <c r="F213" s="565"/>
      <c r="G213" s="441"/>
      <c r="H213" s="110"/>
      <c r="I213" s="110"/>
      <c r="J213" s="984"/>
      <c r="K213" s="985"/>
      <c r="L213" s="984"/>
      <c r="M213" s="1"/>
      <c r="N213" s="1"/>
      <c r="O213" s="1"/>
      <c r="P213" s="1"/>
      <c r="Q213" s="1"/>
      <c r="R213" s="1"/>
      <c r="S213" s="1"/>
      <c r="T213" s="1"/>
      <c r="U213" s="1"/>
      <c r="V213" s="1"/>
      <c r="W213" s="1"/>
      <c r="X213" s="1"/>
      <c r="Y213" s="1"/>
      <c r="Z213" s="1"/>
    </row>
    <row r="214" spans="1:26" ht="45">
      <c r="A214" s="413"/>
      <c r="B214" s="437"/>
      <c r="C214" s="342" t="s">
        <v>3488</v>
      </c>
      <c r="D214" s="446">
        <v>0</v>
      </c>
      <c r="E214" s="454" t="s">
        <v>264</v>
      </c>
      <c r="F214" s="342"/>
      <c r="G214" s="441"/>
      <c r="H214" s="110"/>
      <c r="I214" s="110"/>
      <c r="J214" s="984"/>
      <c r="K214" s="985"/>
      <c r="L214" s="984"/>
      <c r="M214" s="1"/>
      <c r="N214" s="1"/>
      <c r="O214" s="1"/>
      <c r="P214" s="1"/>
      <c r="Q214" s="1"/>
      <c r="R214" s="1"/>
      <c r="S214" s="1"/>
      <c r="T214" s="1"/>
      <c r="U214" s="1"/>
      <c r="V214" s="1"/>
      <c r="W214" s="1"/>
      <c r="X214" s="1"/>
      <c r="Y214" s="1"/>
      <c r="Z214" s="1"/>
    </row>
    <row r="215" spans="1:26" ht="60">
      <c r="A215" s="413"/>
      <c r="B215" s="437"/>
      <c r="C215" s="342" t="s">
        <v>3489</v>
      </c>
      <c r="D215" s="446">
        <v>0</v>
      </c>
      <c r="E215" s="454" t="s">
        <v>262</v>
      </c>
      <c r="F215" s="342" t="s">
        <v>3490</v>
      </c>
      <c r="G215" s="441"/>
      <c r="H215" s="110"/>
      <c r="I215" s="110"/>
      <c r="J215" s="984"/>
      <c r="K215" s="985"/>
      <c r="L215" s="984"/>
      <c r="M215" s="1"/>
      <c r="N215" s="1"/>
      <c r="O215" s="1"/>
      <c r="P215" s="1"/>
      <c r="Q215" s="1"/>
      <c r="R215" s="1"/>
      <c r="S215" s="1"/>
      <c r="T215" s="1"/>
      <c r="U215" s="1"/>
      <c r="V215" s="1"/>
      <c r="W215" s="1"/>
      <c r="X215" s="1"/>
      <c r="Y215" s="1"/>
      <c r="Z215" s="1"/>
    </row>
    <row r="216" spans="1:26" ht="30">
      <c r="A216" s="413"/>
      <c r="B216" s="437"/>
      <c r="C216" s="342" t="s">
        <v>3491</v>
      </c>
      <c r="D216" s="446">
        <v>0</v>
      </c>
      <c r="E216" s="454" t="s">
        <v>183</v>
      </c>
      <c r="F216" s="342" t="s">
        <v>3492</v>
      </c>
      <c r="G216" s="441"/>
      <c r="H216" s="110"/>
      <c r="I216" s="110"/>
      <c r="J216" s="984"/>
      <c r="K216" s="985"/>
      <c r="L216" s="984"/>
      <c r="M216" s="1"/>
      <c r="N216" s="1"/>
      <c r="O216" s="1"/>
      <c r="P216" s="1"/>
      <c r="Q216" s="1"/>
      <c r="R216" s="1"/>
      <c r="S216" s="1"/>
      <c r="T216" s="1"/>
      <c r="U216" s="1"/>
      <c r="V216" s="1"/>
      <c r="W216" s="1"/>
      <c r="X216" s="1"/>
      <c r="Y216" s="1"/>
      <c r="Z216" s="1"/>
    </row>
    <row r="217" spans="1:26" ht="94.5" customHeight="1">
      <c r="A217" s="413" t="s">
        <v>660</v>
      </c>
      <c r="B217" s="437" t="s">
        <v>661</v>
      </c>
      <c r="C217" s="342" t="s">
        <v>3493</v>
      </c>
      <c r="D217" s="446">
        <v>0</v>
      </c>
      <c r="E217" s="440" t="s">
        <v>780</v>
      </c>
      <c r="F217" s="441"/>
      <c r="G217" s="441"/>
      <c r="H217" s="110"/>
      <c r="I217" s="110"/>
      <c r="J217" s="984"/>
      <c r="K217" s="985"/>
      <c r="L217" s="984"/>
      <c r="M217" s="1"/>
      <c r="N217" s="1"/>
      <c r="O217" s="1"/>
      <c r="P217" s="1"/>
      <c r="Q217" s="1"/>
      <c r="R217" s="1"/>
      <c r="S217" s="1"/>
      <c r="T217" s="1"/>
      <c r="U217" s="1"/>
      <c r="V217" s="1"/>
      <c r="W217" s="1"/>
      <c r="X217" s="1"/>
      <c r="Y217" s="1"/>
      <c r="Z217" s="1"/>
    </row>
    <row r="218" spans="1:26" ht="30">
      <c r="A218" s="413"/>
      <c r="B218" s="437"/>
      <c r="C218" s="342" t="s">
        <v>3494</v>
      </c>
      <c r="D218" s="446">
        <v>0</v>
      </c>
      <c r="E218" s="440" t="s">
        <v>780</v>
      </c>
      <c r="F218" s="441"/>
      <c r="G218" s="441"/>
      <c r="H218" s="110"/>
      <c r="I218" s="110"/>
      <c r="J218" s="984"/>
      <c r="K218" s="985"/>
      <c r="L218" s="984"/>
      <c r="M218" s="1"/>
      <c r="N218" s="1"/>
      <c r="O218" s="1"/>
      <c r="P218" s="1"/>
      <c r="Q218" s="1"/>
      <c r="R218" s="1"/>
      <c r="S218" s="1"/>
      <c r="T218" s="1"/>
      <c r="U218" s="1"/>
      <c r="V218" s="1"/>
      <c r="W218" s="1"/>
      <c r="X218" s="1"/>
      <c r="Y218" s="1"/>
      <c r="Z218" s="1"/>
    </row>
    <row r="219" spans="1:26" ht="60">
      <c r="A219" s="413"/>
      <c r="B219" s="437"/>
      <c r="C219" s="342" t="s">
        <v>3495</v>
      </c>
      <c r="D219" s="446">
        <v>0</v>
      </c>
      <c r="E219" s="440" t="s">
        <v>780</v>
      </c>
      <c r="F219" s="441"/>
      <c r="G219" s="441"/>
      <c r="H219" s="110"/>
      <c r="I219" s="110"/>
      <c r="J219" s="984"/>
      <c r="K219" s="985"/>
      <c r="L219" s="984"/>
      <c r="M219" s="1"/>
      <c r="N219" s="1"/>
      <c r="O219" s="1"/>
      <c r="P219" s="1"/>
      <c r="Q219" s="1"/>
      <c r="R219" s="1"/>
      <c r="S219" s="1"/>
      <c r="T219" s="1"/>
      <c r="U219" s="1"/>
      <c r="V219" s="1"/>
      <c r="W219" s="1"/>
      <c r="X219" s="1"/>
      <c r="Y219" s="1"/>
      <c r="Z219" s="1"/>
    </row>
    <row r="220" spans="1:26" ht="45">
      <c r="A220" s="413"/>
      <c r="B220" s="437"/>
      <c r="C220" s="342" t="s">
        <v>3496</v>
      </c>
      <c r="D220" s="446">
        <v>0</v>
      </c>
      <c r="E220" s="440" t="s">
        <v>780</v>
      </c>
      <c r="F220" s="441"/>
      <c r="G220" s="441"/>
      <c r="H220" s="110"/>
      <c r="I220" s="110"/>
      <c r="J220" s="984"/>
      <c r="K220" s="985"/>
      <c r="L220" s="984"/>
      <c r="M220" s="1"/>
      <c r="N220" s="1"/>
      <c r="O220" s="1"/>
      <c r="P220" s="1"/>
      <c r="Q220" s="1"/>
      <c r="R220" s="1"/>
      <c r="S220" s="1"/>
      <c r="T220" s="1"/>
      <c r="U220" s="1"/>
      <c r="V220" s="1"/>
      <c r="W220" s="1"/>
      <c r="X220" s="1"/>
      <c r="Y220" s="1"/>
      <c r="Z220" s="1"/>
    </row>
    <row r="221" spans="1:26" ht="47.25">
      <c r="A221" s="413" t="s">
        <v>668</v>
      </c>
      <c r="B221" s="567" t="s">
        <v>669</v>
      </c>
      <c r="C221" s="308" t="s">
        <v>3497</v>
      </c>
      <c r="D221" s="446">
        <v>0</v>
      </c>
      <c r="E221" s="440" t="s">
        <v>780</v>
      </c>
      <c r="F221" s="441"/>
      <c r="G221" s="441"/>
      <c r="H221" s="110"/>
      <c r="I221" s="110"/>
      <c r="J221" s="984"/>
      <c r="K221" s="985"/>
      <c r="L221" s="984"/>
      <c r="M221" s="1"/>
      <c r="N221" s="1"/>
      <c r="O221" s="1"/>
      <c r="P221" s="1"/>
      <c r="Q221" s="1"/>
      <c r="R221" s="1"/>
      <c r="S221" s="1"/>
      <c r="T221" s="1"/>
      <c r="U221" s="1"/>
      <c r="V221" s="1"/>
      <c r="W221" s="1"/>
      <c r="X221" s="1"/>
      <c r="Y221" s="1"/>
      <c r="Z221" s="1"/>
    </row>
    <row r="222" spans="1:26" ht="15.75">
      <c r="A222" s="413"/>
      <c r="B222" s="567"/>
      <c r="C222" s="308" t="s">
        <v>3498</v>
      </c>
      <c r="D222" s="446">
        <v>0</v>
      </c>
      <c r="E222" s="440" t="s">
        <v>225</v>
      </c>
      <c r="F222" s="441"/>
      <c r="G222" s="441"/>
      <c r="H222" s="110"/>
      <c r="I222" s="110"/>
      <c r="J222" s="984"/>
      <c r="K222" s="985"/>
      <c r="L222" s="984"/>
      <c r="M222" s="1"/>
      <c r="N222" s="1"/>
      <c r="O222" s="1"/>
      <c r="P222" s="1"/>
      <c r="Q222" s="1"/>
      <c r="R222" s="1"/>
      <c r="S222" s="1"/>
      <c r="T222" s="1"/>
      <c r="U222" s="1"/>
      <c r="V222" s="1"/>
      <c r="W222" s="1"/>
      <c r="X222" s="1"/>
      <c r="Y222" s="1"/>
      <c r="Z222" s="1"/>
    </row>
    <row r="223" spans="1:26" ht="30">
      <c r="A223" s="413"/>
      <c r="B223" s="567"/>
      <c r="C223" s="308" t="s">
        <v>3499</v>
      </c>
      <c r="D223" s="446">
        <v>0</v>
      </c>
      <c r="E223" s="440" t="s">
        <v>183</v>
      </c>
      <c r="F223" s="441"/>
      <c r="G223" s="441"/>
      <c r="H223" s="110"/>
      <c r="I223" s="110"/>
      <c r="J223" s="984"/>
      <c r="K223" s="985"/>
      <c r="L223" s="984"/>
      <c r="M223" s="1"/>
      <c r="N223" s="1"/>
      <c r="O223" s="1"/>
      <c r="P223" s="1"/>
      <c r="Q223" s="1"/>
      <c r="R223" s="1"/>
      <c r="S223" s="1"/>
      <c r="T223" s="1"/>
      <c r="U223" s="1"/>
      <c r="V223" s="1"/>
      <c r="W223" s="1"/>
      <c r="X223" s="1"/>
      <c r="Y223" s="1"/>
      <c r="Z223" s="1"/>
    </row>
    <row r="224" spans="1:26" ht="60">
      <c r="A224" s="413"/>
      <c r="B224" s="567"/>
      <c r="C224" s="503" t="s">
        <v>3500</v>
      </c>
      <c r="D224" s="488">
        <v>0</v>
      </c>
      <c r="E224" s="672" t="s">
        <v>225</v>
      </c>
      <c r="F224" s="672"/>
      <c r="G224" s="672"/>
      <c r="H224" s="110"/>
      <c r="I224" s="110"/>
      <c r="J224" s="984"/>
      <c r="K224" s="985"/>
      <c r="L224" s="984"/>
      <c r="M224" s="1"/>
      <c r="N224" s="1"/>
      <c r="O224" s="1"/>
      <c r="P224" s="1"/>
      <c r="Q224" s="1"/>
      <c r="R224" s="1"/>
      <c r="S224" s="1"/>
      <c r="T224" s="1"/>
      <c r="U224" s="1"/>
      <c r="V224" s="1"/>
      <c r="W224" s="1"/>
      <c r="X224" s="1"/>
      <c r="Y224" s="1"/>
      <c r="Z224" s="1"/>
    </row>
    <row r="225" spans="1:26" ht="30">
      <c r="A225" s="413"/>
      <c r="B225" s="567"/>
      <c r="C225" s="503" t="s">
        <v>3504</v>
      </c>
      <c r="D225" s="950">
        <v>0</v>
      </c>
      <c r="E225" s="503" t="s">
        <v>667</v>
      </c>
      <c r="F225" s="503"/>
      <c r="G225" s="503"/>
      <c r="H225" s="110"/>
      <c r="I225" s="110"/>
      <c r="J225" s="984"/>
      <c r="K225" s="985"/>
      <c r="L225" s="984"/>
      <c r="M225" s="1"/>
      <c r="N225" s="1"/>
      <c r="O225" s="1"/>
      <c r="P225" s="1"/>
      <c r="Q225" s="1"/>
      <c r="R225" s="1"/>
      <c r="S225" s="1"/>
      <c r="T225" s="1"/>
      <c r="U225" s="1"/>
      <c r="V225" s="1"/>
      <c r="W225" s="1"/>
      <c r="X225" s="1"/>
      <c r="Y225" s="1"/>
      <c r="Z225" s="1"/>
    </row>
    <row r="226" spans="1:26" ht="30">
      <c r="A226" s="413"/>
      <c r="B226" s="567"/>
      <c r="C226" s="307" t="s">
        <v>3508</v>
      </c>
      <c r="D226" s="950">
        <v>0</v>
      </c>
      <c r="E226" s="503" t="s">
        <v>262</v>
      </c>
      <c r="F226" s="307"/>
      <c r="G226" s="307"/>
      <c r="H226" s="110"/>
      <c r="I226" s="110"/>
      <c r="J226" s="984"/>
      <c r="K226" s="985"/>
      <c r="L226" s="984"/>
      <c r="M226" s="1"/>
      <c r="N226" s="1"/>
      <c r="O226" s="1"/>
      <c r="P226" s="1"/>
      <c r="Q226" s="1"/>
      <c r="R226" s="1"/>
      <c r="S226" s="1"/>
      <c r="T226" s="1"/>
      <c r="U226" s="1"/>
      <c r="V226" s="1"/>
      <c r="W226" s="1"/>
      <c r="X226" s="1"/>
      <c r="Y226" s="1"/>
      <c r="Z226" s="1"/>
    </row>
    <row r="227" spans="1:26" ht="72" customHeight="1">
      <c r="A227" s="413"/>
      <c r="B227" s="567"/>
      <c r="C227" s="307" t="s">
        <v>3512</v>
      </c>
      <c r="D227" s="950">
        <v>0</v>
      </c>
      <c r="E227" s="503" t="s">
        <v>262</v>
      </c>
      <c r="F227" s="307"/>
      <c r="G227" s="307"/>
      <c r="H227" s="110"/>
      <c r="I227" s="110"/>
      <c r="J227" s="984"/>
      <c r="K227" s="985"/>
      <c r="L227" s="984"/>
      <c r="M227" s="1"/>
      <c r="N227" s="1"/>
      <c r="O227" s="1"/>
      <c r="P227" s="1"/>
      <c r="Q227" s="1"/>
      <c r="R227" s="1"/>
      <c r="S227" s="1"/>
      <c r="T227" s="1"/>
      <c r="U227" s="1"/>
      <c r="V227" s="1"/>
      <c r="W227" s="1"/>
      <c r="X227" s="1"/>
      <c r="Y227" s="1"/>
      <c r="Z227" s="1"/>
    </row>
    <row r="228" spans="1:26" ht="60">
      <c r="A228" s="413" t="s">
        <v>674</v>
      </c>
      <c r="B228" s="308" t="s">
        <v>676</v>
      </c>
      <c r="C228" s="342" t="s">
        <v>3513</v>
      </c>
      <c r="D228" s="446">
        <v>0</v>
      </c>
      <c r="E228" s="440" t="s">
        <v>780</v>
      </c>
      <c r="F228" s="441"/>
      <c r="G228" s="441"/>
      <c r="H228" s="110"/>
      <c r="I228" s="110"/>
      <c r="J228" s="984"/>
      <c r="K228" s="985"/>
      <c r="L228" s="984"/>
      <c r="M228" s="1"/>
      <c r="N228" s="1"/>
      <c r="O228" s="1"/>
      <c r="P228" s="1"/>
      <c r="Q228" s="1"/>
      <c r="R228" s="1"/>
      <c r="S228" s="1"/>
      <c r="T228" s="1"/>
      <c r="U228" s="1"/>
      <c r="V228" s="1"/>
      <c r="W228" s="1"/>
      <c r="X228" s="1"/>
      <c r="Y228" s="1"/>
      <c r="Z228" s="1"/>
    </row>
    <row r="229" spans="1:26" ht="47.25">
      <c r="A229" s="413" t="s">
        <v>683</v>
      </c>
      <c r="B229" s="437" t="s">
        <v>684</v>
      </c>
      <c r="C229" s="342" t="s">
        <v>3514</v>
      </c>
      <c r="D229" s="446">
        <v>0</v>
      </c>
      <c r="E229" s="454" t="s">
        <v>183</v>
      </c>
      <c r="F229" s="342" t="s">
        <v>3515</v>
      </c>
      <c r="G229" s="441"/>
      <c r="H229" s="110"/>
      <c r="I229" s="110"/>
      <c r="J229" s="984"/>
      <c r="K229" s="985"/>
      <c r="L229" s="984"/>
      <c r="M229" s="1"/>
      <c r="N229" s="1"/>
      <c r="O229" s="1"/>
      <c r="P229" s="1"/>
      <c r="Q229" s="1"/>
      <c r="R229" s="1"/>
      <c r="S229" s="1"/>
      <c r="T229" s="1"/>
      <c r="U229" s="1"/>
      <c r="V229" s="1"/>
      <c r="W229" s="1"/>
      <c r="X229" s="1"/>
      <c r="Y229" s="1"/>
      <c r="Z229" s="1"/>
    </row>
    <row r="230" spans="1:26" ht="90" customHeight="1">
      <c r="A230" s="413"/>
      <c r="B230" s="437"/>
      <c r="C230" s="342" t="s">
        <v>3516</v>
      </c>
      <c r="D230" s="446">
        <v>0</v>
      </c>
      <c r="E230" s="454" t="s">
        <v>183</v>
      </c>
      <c r="F230" s="342"/>
      <c r="G230" s="441"/>
      <c r="H230" s="110"/>
      <c r="I230" s="110"/>
      <c r="J230" s="984"/>
      <c r="K230" s="985"/>
      <c r="L230" s="984"/>
      <c r="M230" s="1"/>
      <c r="N230" s="1"/>
      <c r="O230" s="1"/>
      <c r="P230" s="1"/>
      <c r="Q230" s="1"/>
      <c r="R230" s="1"/>
      <c r="S230" s="1"/>
      <c r="T230" s="1"/>
      <c r="U230" s="1"/>
      <c r="V230" s="1"/>
      <c r="W230" s="1"/>
      <c r="X230" s="1"/>
      <c r="Y230" s="1"/>
      <c r="Z230" s="1"/>
    </row>
    <row r="231" spans="1:26" ht="45">
      <c r="A231" s="413"/>
      <c r="B231" s="437"/>
      <c r="C231" s="342" t="s">
        <v>3517</v>
      </c>
      <c r="D231" s="446">
        <v>0</v>
      </c>
      <c r="E231" s="454" t="s">
        <v>183</v>
      </c>
      <c r="F231" s="565"/>
      <c r="G231" s="441"/>
      <c r="H231" s="110"/>
      <c r="I231" s="110"/>
      <c r="J231" s="984"/>
      <c r="K231" s="985"/>
      <c r="L231" s="984"/>
      <c r="M231" s="1"/>
      <c r="N231" s="1"/>
      <c r="O231" s="1"/>
      <c r="P231" s="1"/>
      <c r="Q231" s="1"/>
      <c r="R231" s="1"/>
      <c r="S231" s="1"/>
      <c r="T231" s="1"/>
      <c r="U231" s="1"/>
      <c r="V231" s="1"/>
      <c r="W231" s="1"/>
      <c r="X231" s="1"/>
      <c r="Y231" s="1"/>
      <c r="Z231" s="1"/>
    </row>
    <row r="232" spans="1:26" ht="75">
      <c r="A232" s="413"/>
      <c r="B232" s="437"/>
      <c r="C232" s="342" t="s">
        <v>3520</v>
      </c>
      <c r="D232" s="446">
        <v>0</v>
      </c>
      <c r="E232" s="454" t="s">
        <v>183</v>
      </c>
      <c r="F232" s="342" t="s">
        <v>3521</v>
      </c>
      <c r="G232" s="441"/>
      <c r="H232" s="110"/>
      <c r="I232" s="110"/>
      <c r="J232" s="984"/>
      <c r="K232" s="985"/>
      <c r="L232" s="984"/>
      <c r="M232" s="1"/>
      <c r="N232" s="1"/>
      <c r="O232" s="1"/>
      <c r="P232" s="1"/>
      <c r="Q232" s="1"/>
      <c r="R232" s="1"/>
      <c r="S232" s="1"/>
      <c r="T232" s="1"/>
      <c r="U232" s="1"/>
      <c r="V232" s="1"/>
      <c r="W232" s="1"/>
      <c r="X232" s="1"/>
      <c r="Y232" s="1"/>
      <c r="Z232" s="1"/>
    </row>
    <row r="233" spans="1:26" ht="60">
      <c r="A233" s="413"/>
      <c r="B233" s="437"/>
      <c r="C233" s="342" t="s">
        <v>3522</v>
      </c>
      <c r="D233" s="446">
        <v>0</v>
      </c>
      <c r="E233" s="454" t="s">
        <v>183</v>
      </c>
      <c r="F233" s="342" t="s">
        <v>3523</v>
      </c>
      <c r="G233" s="441"/>
      <c r="H233" s="110"/>
      <c r="I233" s="110"/>
      <c r="J233" s="984"/>
      <c r="K233" s="985"/>
      <c r="L233" s="984"/>
      <c r="M233" s="1"/>
      <c r="N233" s="1"/>
      <c r="O233" s="1"/>
      <c r="P233" s="1"/>
      <c r="Q233" s="1"/>
      <c r="R233" s="1"/>
      <c r="S233" s="1"/>
      <c r="T233" s="1"/>
      <c r="U233" s="1"/>
      <c r="V233" s="1"/>
      <c r="W233" s="1"/>
      <c r="X233" s="1"/>
      <c r="Y233" s="1"/>
      <c r="Z233" s="1"/>
    </row>
    <row r="234" spans="1:26" ht="57.75" customHeight="1">
      <c r="A234" s="413"/>
      <c r="B234" s="437"/>
      <c r="C234" s="342" t="s">
        <v>3524</v>
      </c>
      <c r="D234" s="446">
        <v>0</v>
      </c>
      <c r="E234" s="454" t="s">
        <v>183</v>
      </c>
      <c r="F234" s="565"/>
      <c r="G234" s="441"/>
      <c r="H234" s="110"/>
      <c r="I234" s="110"/>
      <c r="J234" s="984"/>
      <c r="K234" s="985"/>
      <c r="L234" s="984"/>
      <c r="M234" s="1"/>
      <c r="N234" s="1"/>
      <c r="O234" s="1"/>
      <c r="P234" s="1"/>
      <c r="Q234" s="1"/>
      <c r="R234" s="1"/>
      <c r="S234" s="1"/>
      <c r="T234" s="1"/>
      <c r="U234" s="1"/>
      <c r="V234" s="1"/>
      <c r="W234" s="1"/>
      <c r="X234" s="1"/>
      <c r="Y234" s="1"/>
      <c r="Z234" s="1"/>
    </row>
    <row r="235" spans="1:26" ht="74.25" customHeight="1">
      <c r="A235" s="413"/>
      <c r="B235" s="437"/>
      <c r="C235" s="342" t="s">
        <v>3525</v>
      </c>
      <c r="D235" s="950">
        <v>0</v>
      </c>
      <c r="E235" s="454" t="s">
        <v>137</v>
      </c>
      <c r="F235" s="565"/>
      <c r="G235" s="441"/>
      <c r="H235" s="110"/>
      <c r="I235" s="110"/>
      <c r="J235" s="984"/>
      <c r="K235" s="985"/>
      <c r="L235" s="984"/>
      <c r="M235" s="1"/>
      <c r="N235" s="1"/>
      <c r="O235" s="1"/>
      <c r="P235" s="1"/>
      <c r="Q235" s="1"/>
      <c r="R235" s="1"/>
      <c r="S235" s="1"/>
      <c r="T235" s="1"/>
      <c r="U235" s="1"/>
      <c r="V235" s="1"/>
      <c r="W235" s="1"/>
      <c r="X235" s="1"/>
      <c r="Y235" s="1"/>
      <c r="Z235" s="1"/>
    </row>
    <row r="236" spans="1:26" ht="45">
      <c r="A236" s="413"/>
      <c r="B236" s="437"/>
      <c r="C236" s="308" t="s">
        <v>3526</v>
      </c>
      <c r="D236" s="446">
        <v>0</v>
      </c>
      <c r="E236" s="454" t="s">
        <v>137</v>
      </c>
      <c r="F236" s="565"/>
      <c r="G236" s="441"/>
      <c r="H236" s="110"/>
      <c r="I236" s="110"/>
      <c r="J236" s="984"/>
      <c r="K236" s="985"/>
      <c r="L236" s="984"/>
      <c r="M236" s="1"/>
      <c r="N236" s="1"/>
      <c r="O236" s="1"/>
      <c r="P236" s="1"/>
      <c r="Q236" s="1"/>
      <c r="R236" s="1"/>
      <c r="S236" s="1"/>
      <c r="T236" s="1"/>
      <c r="U236" s="1"/>
      <c r="V236" s="1"/>
      <c r="W236" s="1"/>
      <c r="X236" s="1"/>
      <c r="Y236" s="1"/>
      <c r="Z236" s="1"/>
    </row>
    <row r="237" spans="1:26" ht="60">
      <c r="A237" s="413" t="s">
        <v>692</v>
      </c>
      <c r="B237" s="437" t="s">
        <v>693</v>
      </c>
      <c r="C237" s="342" t="s">
        <v>3527</v>
      </c>
      <c r="D237" s="446">
        <v>0</v>
      </c>
      <c r="E237" s="454" t="s">
        <v>183</v>
      </c>
      <c r="F237" s="342" t="s">
        <v>3528</v>
      </c>
      <c r="G237" s="441"/>
      <c r="H237" s="110"/>
      <c r="I237" s="110"/>
      <c r="J237" s="984"/>
      <c r="K237" s="985"/>
      <c r="L237" s="984"/>
      <c r="M237" s="1"/>
      <c r="N237" s="1"/>
      <c r="O237" s="1"/>
      <c r="P237" s="1"/>
      <c r="Q237" s="1"/>
      <c r="R237" s="1"/>
      <c r="S237" s="1"/>
      <c r="T237" s="1"/>
      <c r="U237" s="1"/>
      <c r="V237" s="1"/>
      <c r="W237" s="1"/>
      <c r="X237" s="1"/>
      <c r="Y237" s="1"/>
      <c r="Z237" s="1"/>
    </row>
    <row r="238" spans="1:26" ht="45">
      <c r="A238" s="413"/>
      <c r="B238" s="437"/>
      <c r="C238" s="342" t="s">
        <v>3529</v>
      </c>
      <c r="D238" s="446">
        <v>0</v>
      </c>
      <c r="E238" s="454" t="s">
        <v>262</v>
      </c>
      <c r="F238" s="565"/>
      <c r="G238" s="441"/>
      <c r="H238" s="110"/>
      <c r="I238" s="110"/>
      <c r="J238" s="984"/>
      <c r="K238" s="985"/>
      <c r="L238" s="984"/>
      <c r="M238" s="1"/>
      <c r="N238" s="1"/>
      <c r="O238" s="1"/>
      <c r="P238" s="1"/>
      <c r="Q238" s="1"/>
      <c r="R238" s="1"/>
      <c r="S238" s="1"/>
      <c r="T238" s="1"/>
      <c r="U238" s="1"/>
      <c r="V238" s="1"/>
      <c r="W238" s="1"/>
      <c r="X238" s="1"/>
      <c r="Y238" s="1"/>
      <c r="Z238" s="1"/>
    </row>
    <row r="239" spans="1:26" ht="30">
      <c r="A239" s="413"/>
      <c r="B239" s="437"/>
      <c r="C239" s="342" t="s">
        <v>3530</v>
      </c>
      <c r="D239" s="446">
        <v>0</v>
      </c>
      <c r="E239" s="454" t="s">
        <v>780</v>
      </c>
      <c r="F239" s="342" t="s">
        <v>3531</v>
      </c>
      <c r="G239" s="441"/>
      <c r="H239" s="110"/>
      <c r="I239" s="110"/>
      <c r="J239" s="984"/>
      <c r="K239" s="985"/>
      <c r="L239" s="984"/>
      <c r="M239" s="1"/>
      <c r="N239" s="1"/>
      <c r="O239" s="1"/>
      <c r="P239" s="1"/>
      <c r="Q239" s="1"/>
      <c r="R239" s="1"/>
      <c r="S239" s="1"/>
      <c r="T239" s="1"/>
      <c r="U239" s="1"/>
      <c r="V239" s="1"/>
      <c r="W239" s="1"/>
      <c r="X239" s="1"/>
      <c r="Y239" s="1"/>
      <c r="Z239" s="1"/>
    </row>
    <row r="240" spans="1:26" ht="45">
      <c r="A240" s="413"/>
      <c r="B240" s="437"/>
      <c r="C240" s="342" t="s">
        <v>3533</v>
      </c>
      <c r="D240" s="446">
        <v>0</v>
      </c>
      <c r="E240" s="454" t="s">
        <v>667</v>
      </c>
      <c r="F240" s="342"/>
      <c r="G240" s="441"/>
      <c r="H240" s="110"/>
      <c r="I240" s="110"/>
      <c r="J240" s="984"/>
      <c r="K240" s="985"/>
      <c r="L240" s="984"/>
      <c r="M240" s="1"/>
      <c r="N240" s="1"/>
      <c r="O240" s="1"/>
      <c r="P240" s="1"/>
      <c r="Q240" s="1"/>
      <c r="R240" s="1"/>
      <c r="S240" s="1"/>
      <c r="T240" s="1"/>
      <c r="U240" s="1"/>
      <c r="V240" s="1"/>
      <c r="W240" s="1"/>
      <c r="X240" s="1"/>
      <c r="Y240" s="1"/>
      <c r="Z240" s="1"/>
    </row>
    <row r="241" spans="1:26" ht="39.75" customHeight="1">
      <c r="A241" s="417" t="s">
        <v>695</v>
      </c>
      <c r="B241" s="1210" t="s">
        <v>696</v>
      </c>
      <c r="C241" s="1049"/>
      <c r="D241" s="1049"/>
      <c r="E241" s="1049"/>
      <c r="F241" s="1049"/>
      <c r="G241" s="1049"/>
      <c r="H241" s="110">
        <f>SUM(D242:D247)</f>
        <v>0</v>
      </c>
      <c r="I241" s="110">
        <f>COUNT(D242:D247)*2</f>
        <v>10</v>
      </c>
      <c r="J241" s="984"/>
      <c r="K241" s="985"/>
      <c r="L241" s="984"/>
      <c r="M241" s="1"/>
      <c r="N241" s="1"/>
      <c r="O241" s="1"/>
      <c r="P241" s="1"/>
      <c r="Q241" s="1"/>
      <c r="R241" s="1"/>
      <c r="S241" s="1"/>
      <c r="T241" s="1"/>
      <c r="U241" s="1"/>
      <c r="V241" s="1"/>
      <c r="W241" s="1"/>
      <c r="X241" s="1"/>
      <c r="Y241" s="1"/>
      <c r="Z241" s="1"/>
    </row>
    <row r="242" spans="1:26" ht="47.25">
      <c r="A242" s="413" t="s">
        <v>699</v>
      </c>
      <c r="B242" s="437" t="s">
        <v>700</v>
      </c>
      <c r="C242" s="342" t="s">
        <v>3537</v>
      </c>
      <c r="D242" s="446">
        <v>0</v>
      </c>
      <c r="E242" s="454" t="s">
        <v>183</v>
      </c>
      <c r="F242" s="342"/>
      <c r="G242" s="441"/>
      <c r="H242" s="110"/>
      <c r="I242" s="110"/>
      <c r="J242" s="984"/>
      <c r="K242" s="985"/>
      <c r="L242" s="984"/>
      <c r="M242" s="1"/>
      <c r="N242" s="1"/>
      <c r="O242" s="1"/>
      <c r="P242" s="1"/>
      <c r="Q242" s="1"/>
      <c r="R242" s="1"/>
      <c r="S242" s="1"/>
      <c r="T242" s="1"/>
      <c r="U242" s="1"/>
      <c r="V242" s="1"/>
      <c r="W242" s="1"/>
      <c r="X242" s="1"/>
      <c r="Y242" s="1"/>
      <c r="Z242" s="1"/>
    </row>
    <row r="243" spans="1:26" ht="30">
      <c r="A243" s="413"/>
      <c r="B243" s="437"/>
      <c r="C243" s="342" t="s">
        <v>3538</v>
      </c>
      <c r="D243" s="446">
        <v>0</v>
      </c>
      <c r="E243" s="454" t="s">
        <v>183</v>
      </c>
      <c r="F243" s="342"/>
      <c r="G243" s="441"/>
      <c r="H243" s="110"/>
      <c r="I243" s="110"/>
      <c r="J243" s="984"/>
      <c r="K243" s="985"/>
      <c r="L243" s="984"/>
      <c r="M243" s="1"/>
      <c r="N243" s="1"/>
      <c r="O243" s="1"/>
      <c r="P243" s="1"/>
      <c r="Q243" s="1"/>
      <c r="R243" s="1"/>
      <c r="S243" s="1"/>
      <c r="T243" s="1"/>
      <c r="U243" s="1"/>
      <c r="V243" s="1"/>
      <c r="W243" s="1"/>
      <c r="X243" s="1"/>
      <c r="Y243" s="1"/>
      <c r="Z243" s="1"/>
    </row>
    <row r="244" spans="1:26" ht="31.5" hidden="1">
      <c r="A244" s="583" t="s">
        <v>708</v>
      </c>
      <c r="B244" s="437" t="s">
        <v>709</v>
      </c>
      <c r="C244" s="441"/>
      <c r="D244" s="446"/>
      <c r="E244" s="440"/>
      <c r="F244" s="441"/>
      <c r="G244" s="441"/>
      <c r="H244" s="110"/>
      <c r="I244" s="110"/>
      <c r="J244" s="985"/>
      <c r="K244" s="985"/>
      <c r="L244" s="985"/>
      <c r="M244" s="1"/>
      <c r="N244" s="1"/>
      <c r="O244" s="1"/>
      <c r="P244" s="1"/>
      <c r="Q244" s="1"/>
      <c r="R244" s="1"/>
      <c r="S244" s="1"/>
      <c r="T244" s="1"/>
      <c r="U244" s="1"/>
      <c r="V244" s="1"/>
      <c r="W244" s="1"/>
      <c r="X244" s="1"/>
      <c r="Y244" s="1"/>
      <c r="Z244" s="1"/>
    </row>
    <row r="245" spans="1:26" ht="75">
      <c r="A245" s="413" t="s">
        <v>717</v>
      </c>
      <c r="B245" s="437" t="s">
        <v>718</v>
      </c>
      <c r="C245" s="489" t="s">
        <v>3540</v>
      </c>
      <c r="D245" s="707">
        <v>0</v>
      </c>
      <c r="E245" s="454" t="s">
        <v>137</v>
      </c>
      <c r="F245" s="489" t="s">
        <v>722</v>
      </c>
      <c r="G245" s="441"/>
      <c r="H245" s="110"/>
      <c r="I245" s="110"/>
      <c r="J245" s="984"/>
      <c r="K245" s="985"/>
      <c r="L245" s="984"/>
      <c r="M245" s="1"/>
      <c r="N245" s="1"/>
      <c r="O245" s="1"/>
      <c r="P245" s="1"/>
      <c r="Q245" s="1"/>
      <c r="R245" s="1"/>
      <c r="S245" s="1"/>
      <c r="T245" s="1"/>
      <c r="U245" s="1"/>
      <c r="V245" s="1"/>
      <c r="W245" s="1"/>
      <c r="X245" s="1"/>
      <c r="Y245" s="1"/>
      <c r="Z245" s="1"/>
    </row>
    <row r="246" spans="1:26" ht="31.5">
      <c r="A246" s="413" t="s">
        <v>724</v>
      </c>
      <c r="B246" s="437" t="s">
        <v>725</v>
      </c>
      <c r="C246" s="342" t="s">
        <v>3548</v>
      </c>
      <c r="D246" s="705">
        <v>0</v>
      </c>
      <c r="E246" s="440" t="s">
        <v>183</v>
      </c>
      <c r="F246" s="441"/>
      <c r="G246" s="441"/>
      <c r="H246" s="110"/>
      <c r="I246" s="110"/>
      <c r="J246" s="984"/>
      <c r="K246" s="985"/>
      <c r="L246" s="984"/>
      <c r="M246" s="1"/>
      <c r="N246" s="1"/>
      <c r="O246" s="1"/>
      <c r="P246" s="1"/>
      <c r="Q246" s="1"/>
      <c r="R246" s="1"/>
      <c r="S246" s="1"/>
      <c r="T246" s="1"/>
      <c r="U246" s="1"/>
      <c r="V246" s="1"/>
      <c r="W246" s="1"/>
      <c r="X246" s="1"/>
      <c r="Y246" s="1"/>
      <c r="Z246" s="1"/>
    </row>
    <row r="247" spans="1:26" ht="30">
      <c r="A247" s="413" t="s">
        <v>727</v>
      </c>
      <c r="B247" s="571" t="s">
        <v>728</v>
      </c>
      <c r="C247" s="489" t="s">
        <v>2018</v>
      </c>
      <c r="D247" s="446">
        <v>0</v>
      </c>
      <c r="E247" s="440" t="s">
        <v>350</v>
      </c>
      <c r="F247" s="441"/>
      <c r="G247" s="441"/>
      <c r="H247" s="110"/>
      <c r="I247" s="110"/>
      <c r="J247" s="984"/>
      <c r="K247" s="985"/>
      <c r="L247" s="984"/>
      <c r="M247" s="1"/>
      <c r="N247" s="1"/>
      <c r="O247" s="1"/>
      <c r="P247" s="1"/>
      <c r="Q247" s="1"/>
      <c r="R247" s="1"/>
      <c r="S247" s="1"/>
      <c r="T247" s="1"/>
      <c r="U247" s="1"/>
      <c r="V247" s="1"/>
      <c r="W247" s="1"/>
      <c r="X247" s="1"/>
      <c r="Y247" s="1"/>
      <c r="Z247" s="1"/>
    </row>
    <row r="248" spans="1:26" ht="39.75" customHeight="1">
      <c r="A248" s="589" t="s">
        <v>730</v>
      </c>
      <c r="B248" s="1048" t="s">
        <v>731</v>
      </c>
      <c r="C248" s="1049"/>
      <c r="D248" s="1049"/>
      <c r="E248" s="1049"/>
      <c r="F248" s="1049"/>
      <c r="G248" s="1049"/>
      <c r="H248" s="110">
        <f>SUM(D249:D258)</f>
        <v>0</v>
      </c>
      <c r="I248" s="110">
        <f>COUNT(D249:D258)*2</f>
        <v>18</v>
      </c>
      <c r="J248" s="984"/>
      <c r="K248" s="985"/>
      <c r="L248" s="984"/>
      <c r="M248" s="1"/>
      <c r="N248" s="1"/>
      <c r="O248" s="1"/>
      <c r="P248" s="1"/>
      <c r="Q248" s="1"/>
      <c r="R248" s="1"/>
      <c r="S248" s="1"/>
      <c r="T248" s="1"/>
      <c r="U248" s="1"/>
      <c r="V248" s="1"/>
      <c r="W248" s="1"/>
      <c r="X248" s="1"/>
      <c r="Y248" s="1"/>
      <c r="Z248" s="1"/>
    </row>
    <row r="249" spans="1:26" ht="45">
      <c r="A249" s="413" t="s">
        <v>733</v>
      </c>
      <c r="B249" s="496" t="s">
        <v>734</v>
      </c>
      <c r="C249" s="342" t="s">
        <v>735</v>
      </c>
      <c r="D249" s="446">
        <v>0</v>
      </c>
      <c r="E249" s="440" t="s">
        <v>183</v>
      </c>
      <c r="F249" s="441"/>
      <c r="G249" s="441"/>
      <c r="H249" s="110"/>
      <c r="I249" s="110"/>
      <c r="J249" s="984"/>
      <c r="K249" s="985"/>
      <c r="L249" s="984"/>
      <c r="M249" s="1"/>
      <c r="N249" s="1"/>
      <c r="O249" s="1"/>
      <c r="P249" s="1"/>
      <c r="Q249" s="1"/>
      <c r="R249" s="1"/>
      <c r="S249" s="1"/>
      <c r="T249" s="1"/>
      <c r="U249" s="1"/>
      <c r="V249" s="1"/>
      <c r="W249" s="1"/>
      <c r="X249" s="1"/>
      <c r="Y249" s="1"/>
      <c r="Z249" s="1"/>
    </row>
    <row r="250" spans="1:26" ht="30">
      <c r="A250" s="413"/>
      <c r="B250" s="496"/>
      <c r="C250" s="342" t="s">
        <v>736</v>
      </c>
      <c r="D250" s="446">
        <v>0</v>
      </c>
      <c r="E250" s="440" t="s">
        <v>183</v>
      </c>
      <c r="F250" s="441"/>
      <c r="G250" s="441"/>
      <c r="H250" s="110"/>
      <c r="I250" s="110"/>
      <c r="J250" s="984"/>
      <c r="K250" s="985"/>
      <c r="L250" s="984"/>
      <c r="M250" s="1"/>
      <c r="N250" s="1"/>
      <c r="O250" s="1"/>
      <c r="P250" s="1"/>
      <c r="Q250" s="1"/>
      <c r="R250" s="1"/>
      <c r="S250" s="1"/>
      <c r="T250" s="1"/>
      <c r="U250" s="1"/>
      <c r="V250" s="1"/>
      <c r="W250" s="1"/>
      <c r="X250" s="1"/>
      <c r="Y250" s="1"/>
      <c r="Z250" s="1"/>
    </row>
    <row r="251" spans="1:26" ht="45">
      <c r="A251" s="413" t="s">
        <v>737</v>
      </c>
      <c r="B251" s="625" t="s">
        <v>738</v>
      </c>
      <c r="C251" s="342" t="s">
        <v>739</v>
      </c>
      <c r="D251" s="446">
        <v>0</v>
      </c>
      <c r="E251" s="440" t="s">
        <v>183</v>
      </c>
      <c r="F251" s="342" t="s">
        <v>740</v>
      </c>
      <c r="G251" s="441"/>
      <c r="H251" s="110"/>
      <c r="I251" s="110"/>
      <c r="J251" s="984"/>
      <c r="K251" s="985"/>
      <c r="L251" s="984"/>
      <c r="M251" s="1"/>
      <c r="N251" s="1"/>
      <c r="O251" s="1"/>
      <c r="P251" s="1"/>
      <c r="Q251" s="1"/>
      <c r="R251" s="1"/>
      <c r="S251" s="1"/>
      <c r="T251" s="1"/>
      <c r="U251" s="1"/>
      <c r="V251" s="1"/>
      <c r="W251" s="1"/>
      <c r="X251" s="1"/>
      <c r="Y251" s="1"/>
      <c r="Z251" s="1"/>
    </row>
    <row r="252" spans="1:26" ht="30">
      <c r="A252" s="413"/>
      <c r="B252" s="625"/>
      <c r="C252" s="489" t="s">
        <v>741</v>
      </c>
      <c r="D252" s="488">
        <v>0</v>
      </c>
      <c r="E252" s="440" t="s">
        <v>183</v>
      </c>
      <c r="F252" s="489"/>
      <c r="G252" s="441"/>
      <c r="H252" s="110"/>
      <c r="I252" s="110"/>
      <c r="J252" s="984"/>
      <c r="K252" s="985"/>
      <c r="L252" s="984"/>
      <c r="M252" s="1"/>
      <c r="N252" s="1"/>
      <c r="O252" s="1"/>
      <c r="P252" s="1"/>
      <c r="Q252" s="1"/>
      <c r="R252" s="1"/>
      <c r="S252" s="1"/>
      <c r="T252" s="1"/>
      <c r="U252" s="1"/>
      <c r="V252" s="1"/>
      <c r="W252" s="1"/>
      <c r="X252" s="1"/>
      <c r="Y252" s="1"/>
      <c r="Z252" s="1"/>
    </row>
    <row r="253" spans="1:26" ht="45">
      <c r="A253" s="413"/>
      <c r="B253" s="625"/>
      <c r="C253" s="308" t="s">
        <v>742</v>
      </c>
      <c r="D253" s="488">
        <v>0</v>
      </c>
      <c r="E253" s="440" t="s">
        <v>183</v>
      </c>
      <c r="F253" s="489"/>
      <c r="G253" s="441"/>
      <c r="H253" s="110"/>
      <c r="I253" s="110"/>
      <c r="J253" s="984"/>
      <c r="K253" s="985"/>
      <c r="L253" s="984"/>
      <c r="M253" s="1"/>
      <c r="N253" s="1"/>
      <c r="O253" s="1"/>
      <c r="P253" s="1"/>
      <c r="Q253" s="1"/>
      <c r="R253" s="1"/>
      <c r="S253" s="1"/>
      <c r="T253" s="1"/>
      <c r="U253" s="1"/>
      <c r="V253" s="1"/>
      <c r="W253" s="1"/>
      <c r="X253" s="1"/>
      <c r="Y253" s="1"/>
      <c r="Z253" s="1"/>
    </row>
    <row r="254" spans="1:26" ht="31.5">
      <c r="A254" s="413" t="s">
        <v>743</v>
      </c>
      <c r="B254" s="484" t="s">
        <v>744</v>
      </c>
      <c r="C254" s="489" t="s">
        <v>745</v>
      </c>
      <c r="D254" s="446">
        <v>0</v>
      </c>
      <c r="E254" s="440" t="s">
        <v>183</v>
      </c>
      <c r="F254" s="441"/>
      <c r="G254" s="441"/>
      <c r="H254" s="110"/>
      <c r="I254" s="110"/>
      <c r="J254" s="984"/>
      <c r="K254" s="985"/>
      <c r="L254" s="984"/>
      <c r="M254" s="1"/>
      <c r="N254" s="1"/>
      <c r="O254" s="1"/>
      <c r="P254" s="1"/>
      <c r="Q254" s="1"/>
      <c r="R254" s="1"/>
      <c r="S254" s="1"/>
      <c r="T254" s="1"/>
      <c r="U254" s="1"/>
      <c r="V254" s="1"/>
      <c r="W254" s="1"/>
      <c r="X254" s="1"/>
      <c r="Y254" s="1"/>
      <c r="Z254" s="1"/>
    </row>
    <row r="255" spans="1:26" ht="30">
      <c r="A255" s="413"/>
      <c r="B255" s="484"/>
      <c r="C255" s="342" t="s">
        <v>747</v>
      </c>
      <c r="D255" s="446">
        <v>0</v>
      </c>
      <c r="E255" s="440" t="s">
        <v>183</v>
      </c>
      <c r="F255" s="441"/>
      <c r="G255" s="441"/>
      <c r="H255" s="110"/>
      <c r="I255" s="110"/>
      <c r="J255" s="984"/>
      <c r="K255" s="985"/>
      <c r="L255" s="984"/>
      <c r="M255" s="1"/>
      <c r="N255" s="1"/>
      <c r="O255" s="1"/>
      <c r="P255" s="1"/>
      <c r="Q255" s="1"/>
      <c r="R255" s="1"/>
      <c r="S255" s="1"/>
      <c r="T255" s="1"/>
      <c r="U255" s="1"/>
      <c r="V255" s="1"/>
      <c r="W255" s="1"/>
      <c r="X255" s="1"/>
      <c r="Y255" s="1"/>
      <c r="Z255" s="1"/>
    </row>
    <row r="256" spans="1:26" ht="31.5" hidden="1">
      <c r="A256" s="583" t="s">
        <v>750</v>
      </c>
      <c r="B256" s="484" t="s">
        <v>751</v>
      </c>
      <c r="C256" s="441"/>
      <c r="D256" s="446"/>
      <c r="E256" s="440" t="s">
        <v>183</v>
      </c>
      <c r="F256" s="441"/>
      <c r="G256" s="441"/>
      <c r="H256" s="110"/>
      <c r="I256" s="110"/>
      <c r="J256" s="985"/>
      <c r="K256" s="985"/>
      <c r="L256" s="985"/>
      <c r="M256" s="1"/>
      <c r="N256" s="1"/>
      <c r="O256" s="1"/>
      <c r="P256" s="1"/>
      <c r="Q256" s="1"/>
      <c r="R256" s="1"/>
      <c r="S256" s="1"/>
      <c r="T256" s="1"/>
      <c r="U256" s="1"/>
      <c r="V256" s="1"/>
      <c r="W256" s="1"/>
      <c r="X256" s="1"/>
      <c r="Y256" s="1"/>
      <c r="Z256" s="1"/>
    </row>
    <row r="257" spans="1:26" ht="31.5">
      <c r="A257" s="413" t="s">
        <v>752</v>
      </c>
      <c r="B257" s="484" t="s">
        <v>753</v>
      </c>
      <c r="C257" s="342" t="s">
        <v>3569</v>
      </c>
      <c r="D257" s="446">
        <v>0</v>
      </c>
      <c r="E257" s="440" t="s">
        <v>183</v>
      </c>
      <c r="F257" s="441"/>
      <c r="G257" s="441"/>
      <c r="H257" s="110"/>
      <c r="I257" s="110"/>
      <c r="J257" s="984"/>
      <c r="K257" s="985"/>
      <c r="L257" s="984"/>
      <c r="M257" s="1"/>
      <c r="N257" s="1"/>
      <c r="O257" s="1"/>
      <c r="P257" s="1"/>
      <c r="Q257" s="1"/>
      <c r="R257" s="1"/>
      <c r="S257" s="1"/>
      <c r="T257" s="1"/>
      <c r="U257" s="1"/>
      <c r="V257" s="1"/>
      <c r="W257" s="1"/>
      <c r="X257" s="1"/>
      <c r="Y257" s="1"/>
      <c r="Z257" s="1"/>
    </row>
    <row r="258" spans="1:26" ht="47.25">
      <c r="A258" s="413" t="s">
        <v>755</v>
      </c>
      <c r="B258" s="484" t="s">
        <v>756</v>
      </c>
      <c r="C258" s="487" t="s">
        <v>757</v>
      </c>
      <c r="D258" s="446">
        <v>0</v>
      </c>
      <c r="E258" s="440" t="s">
        <v>183</v>
      </c>
      <c r="F258" s="441"/>
      <c r="G258" s="441"/>
      <c r="H258" s="110"/>
      <c r="I258" s="110"/>
      <c r="J258" s="984"/>
      <c r="K258" s="985"/>
      <c r="L258" s="984"/>
      <c r="M258" s="1"/>
      <c r="N258" s="1"/>
      <c r="O258" s="1"/>
      <c r="P258" s="1"/>
      <c r="Q258" s="1"/>
      <c r="R258" s="1"/>
      <c r="S258" s="1"/>
      <c r="T258" s="1"/>
      <c r="U258" s="1"/>
      <c r="V258" s="1"/>
      <c r="W258" s="1"/>
      <c r="X258" s="1"/>
      <c r="Y258" s="1"/>
      <c r="Z258" s="1"/>
    </row>
    <row r="259" spans="1:26" ht="39.75" customHeight="1">
      <c r="A259" s="413" t="s">
        <v>759</v>
      </c>
      <c r="B259" s="1048" t="s">
        <v>760</v>
      </c>
      <c r="C259" s="1049"/>
      <c r="D259" s="1049"/>
      <c r="E259" s="1049"/>
      <c r="F259" s="1049"/>
      <c r="G259" s="1049"/>
      <c r="H259" s="110">
        <f>SUM(D261:D262)</f>
        <v>0</v>
      </c>
      <c r="I259" s="110">
        <f>COUNT(D261:D277)*2</f>
        <v>4</v>
      </c>
      <c r="J259" s="984"/>
      <c r="K259" s="985"/>
      <c r="L259" s="984"/>
      <c r="M259" s="1"/>
      <c r="N259" s="1"/>
      <c r="O259" s="1"/>
      <c r="P259" s="1"/>
      <c r="Q259" s="1"/>
      <c r="R259" s="1"/>
      <c r="S259" s="1"/>
      <c r="T259" s="1"/>
      <c r="U259" s="1"/>
      <c r="V259" s="1"/>
      <c r="W259" s="1"/>
      <c r="X259" s="1"/>
      <c r="Y259" s="1"/>
      <c r="Z259" s="1"/>
    </row>
    <row r="260" spans="1:26" ht="47.25" hidden="1">
      <c r="A260" s="583" t="s">
        <v>764</v>
      </c>
      <c r="B260" s="484" t="s">
        <v>765</v>
      </c>
      <c r="C260" s="489"/>
      <c r="D260" s="439"/>
      <c r="E260" s="440"/>
      <c r="F260" s="441"/>
      <c r="G260" s="441"/>
      <c r="H260" s="110"/>
      <c r="I260" s="110"/>
      <c r="J260" s="985"/>
      <c r="K260" s="985"/>
      <c r="L260" s="985"/>
      <c r="M260" s="1"/>
      <c r="N260" s="1"/>
      <c r="O260" s="1"/>
      <c r="P260" s="1"/>
      <c r="Q260" s="1"/>
      <c r="R260" s="1"/>
      <c r="S260" s="1"/>
      <c r="T260" s="1"/>
      <c r="U260" s="1"/>
      <c r="V260" s="1"/>
      <c r="W260" s="1"/>
      <c r="X260" s="1"/>
      <c r="Y260" s="1"/>
      <c r="Z260" s="1"/>
    </row>
    <row r="261" spans="1:26" ht="47.25">
      <c r="A261" s="413" t="s">
        <v>767</v>
      </c>
      <c r="B261" s="484" t="s">
        <v>769</v>
      </c>
      <c r="C261" s="569" t="s">
        <v>3582</v>
      </c>
      <c r="D261" s="446">
        <v>0</v>
      </c>
      <c r="E261" s="440" t="s">
        <v>264</v>
      </c>
      <c r="F261" s="441"/>
      <c r="G261" s="441"/>
      <c r="H261" s="110"/>
      <c r="I261" s="110"/>
      <c r="J261" s="984"/>
      <c r="K261" s="985"/>
      <c r="L261" s="984"/>
      <c r="M261" s="1"/>
      <c r="N261" s="1"/>
      <c r="O261" s="1"/>
      <c r="P261" s="1"/>
      <c r="Q261" s="1"/>
      <c r="R261" s="1"/>
      <c r="S261" s="1"/>
      <c r="T261" s="1"/>
      <c r="U261" s="1"/>
      <c r="V261" s="1"/>
      <c r="W261" s="1"/>
      <c r="X261" s="1"/>
      <c r="Y261" s="1"/>
      <c r="Z261" s="1"/>
    </row>
    <row r="262" spans="1:26" ht="30">
      <c r="A262" s="413"/>
      <c r="B262" s="484"/>
      <c r="C262" s="569" t="s">
        <v>3584</v>
      </c>
      <c r="D262" s="446">
        <v>0</v>
      </c>
      <c r="E262" s="440" t="s">
        <v>264</v>
      </c>
      <c r="F262" s="441"/>
      <c r="G262" s="441"/>
      <c r="H262" s="110"/>
      <c r="I262" s="110"/>
      <c r="J262" s="984"/>
      <c r="K262" s="985"/>
      <c r="L262" s="984"/>
      <c r="M262" s="1"/>
      <c r="N262" s="1"/>
      <c r="O262" s="1"/>
      <c r="P262" s="1"/>
      <c r="Q262" s="1"/>
      <c r="R262" s="1"/>
      <c r="S262" s="1"/>
      <c r="T262" s="1"/>
      <c r="U262" s="1"/>
      <c r="V262" s="1"/>
      <c r="W262" s="1"/>
      <c r="X262" s="1"/>
      <c r="Y262" s="1"/>
      <c r="Z262" s="1"/>
    </row>
    <row r="263" spans="1:26" ht="45" hidden="1">
      <c r="A263" s="583" t="s">
        <v>772</v>
      </c>
      <c r="B263" s="498" t="s">
        <v>773</v>
      </c>
      <c r="C263" s="441"/>
      <c r="D263" s="439"/>
      <c r="E263" s="440"/>
      <c r="F263" s="441"/>
      <c r="G263" s="441"/>
      <c r="H263" s="110"/>
      <c r="I263" s="110"/>
      <c r="J263" s="985"/>
      <c r="K263" s="985"/>
      <c r="L263" s="985"/>
      <c r="M263" s="1"/>
      <c r="N263" s="1"/>
      <c r="O263" s="1"/>
      <c r="P263" s="1"/>
      <c r="Q263" s="1"/>
      <c r="R263" s="1"/>
      <c r="S263" s="1"/>
      <c r="T263" s="1"/>
      <c r="U263" s="1"/>
      <c r="V263" s="1"/>
      <c r="W263" s="1"/>
      <c r="X263" s="1"/>
      <c r="Y263" s="1"/>
      <c r="Z263" s="1"/>
    </row>
    <row r="264" spans="1:26" ht="39.75" hidden="1" customHeight="1">
      <c r="A264" s="585" t="s">
        <v>775</v>
      </c>
      <c r="B264" s="1210" t="s">
        <v>776</v>
      </c>
      <c r="C264" s="1049"/>
      <c r="D264" s="1049"/>
      <c r="E264" s="1049"/>
      <c r="F264" s="1049"/>
      <c r="G264" s="1049"/>
      <c r="H264" s="110"/>
      <c r="I264" s="110"/>
      <c r="J264" s="985"/>
      <c r="K264" s="985"/>
      <c r="L264" s="985"/>
      <c r="M264" s="1"/>
      <c r="N264" s="1"/>
      <c r="O264" s="1"/>
      <c r="P264" s="1"/>
      <c r="Q264" s="1"/>
      <c r="R264" s="1"/>
      <c r="S264" s="1"/>
      <c r="T264" s="1"/>
      <c r="U264" s="1"/>
      <c r="V264" s="1"/>
      <c r="W264" s="1"/>
      <c r="X264" s="1"/>
      <c r="Y264" s="1"/>
      <c r="Z264" s="1"/>
    </row>
    <row r="265" spans="1:26" ht="47.25" hidden="1">
      <c r="A265" s="585" t="s">
        <v>777</v>
      </c>
      <c r="B265" s="437" t="s">
        <v>778</v>
      </c>
      <c r="C265" s="441"/>
      <c r="D265" s="439"/>
      <c r="E265" s="440"/>
      <c r="F265" s="441"/>
      <c r="G265" s="441"/>
      <c r="H265" s="110"/>
      <c r="I265" s="110"/>
      <c r="J265" s="985"/>
      <c r="K265" s="985"/>
      <c r="L265" s="985"/>
      <c r="M265" s="1"/>
      <c r="N265" s="1"/>
      <c r="O265" s="1"/>
      <c r="P265" s="1"/>
      <c r="Q265" s="1"/>
      <c r="R265" s="1"/>
      <c r="S265" s="1"/>
      <c r="T265" s="1"/>
      <c r="U265" s="1"/>
      <c r="V265" s="1"/>
      <c r="W265" s="1"/>
      <c r="X265" s="1"/>
      <c r="Y265" s="1"/>
      <c r="Z265" s="1"/>
    </row>
    <row r="266" spans="1:26" ht="47.25" hidden="1">
      <c r="A266" s="585" t="s">
        <v>781</v>
      </c>
      <c r="B266" s="437" t="s">
        <v>783</v>
      </c>
      <c r="C266" s="441"/>
      <c r="D266" s="439"/>
      <c r="E266" s="440"/>
      <c r="F266" s="441"/>
      <c r="G266" s="441"/>
      <c r="H266" s="110"/>
      <c r="I266" s="110"/>
      <c r="J266" s="985"/>
      <c r="K266" s="985"/>
      <c r="L266" s="985"/>
      <c r="M266" s="1"/>
      <c r="N266" s="1"/>
      <c r="O266" s="1"/>
      <c r="P266" s="1"/>
      <c r="Q266" s="1"/>
      <c r="R266" s="1"/>
      <c r="S266" s="1"/>
      <c r="T266" s="1"/>
      <c r="U266" s="1"/>
      <c r="V266" s="1"/>
      <c r="W266" s="1"/>
      <c r="X266" s="1"/>
      <c r="Y266" s="1"/>
      <c r="Z266" s="1"/>
    </row>
    <row r="267" spans="1:26" ht="60" hidden="1">
      <c r="A267" s="585" t="s">
        <v>784</v>
      </c>
      <c r="B267" s="489" t="s">
        <v>785</v>
      </c>
      <c r="C267" s="342"/>
      <c r="D267" s="439"/>
      <c r="E267" s="440"/>
      <c r="F267" s="441"/>
      <c r="G267" s="441"/>
      <c r="H267" s="110"/>
      <c r="I267" s="110"/>
      <c r="J267" s="985"/>
      <c r="K267" s="985"/>
      <c r="L267" s="985"/>
      <c r="M267" s="1"/>
      <c r="N267" s="1"/>
      <c r="O267" s="1"/>
      <c r="P267" s="1"/>
      <c r="Q267" s="1"/>
      <c r="R267" s="1"/>
      <c r="S267" s="1"/>
      <c r="T267" s="1"/>
      <c r="U267" s="1"/>
      <c r="V267" s="1"/>
      <c r="W267" s="1"/>
      <c r="X267" s="1"/>
      <c r="Y267" s="1"/>
      <c r="Z267" s="1"/>
    </row>
    <row r="268" spans="1:26" ht="39.75" hidden="1" customHeight="1">
      <c r="A268" s="585" t="s">
        <v>786</v>
      </c>
      <c r="B268" s="1210" t="s">
        <v>787</v>
      </c>
      <c r="C268" s="1049"/>
      <c r="D268" s="1049"/>
      <c r="E268" s="1049"/>
      <c r="F268" s="1049"/>
      <c r="G268" s="1049"/>
      <c r="H268" s="110"/>
      <c r="I268" s="110"/>
      <c r="J268" s="985"/>
      <c r="K268" s="985"/>
      <c r="L268" s="985"/>
      <c r="M268" s="1"/>
      <c r="N268" s="1"/>
      <c r="O268" s="1"/>
      <c r="P268" s="1"/>
      <c r="Q268" s="1"/>
      <c r="R268" s="1"/>
      <c r="S268" s="1"/>
      <c r="T268" s="1"/>
      <c r="U268" s="1"/>
      <c r="V268" s="1"/>
      <c r="W268" s="1"/>
      <c r="X268" s="1"/>
      <c r="Y268" s="1"/>
      <c r="Z268" s="1"/>
    </row>
    <row r="269" spans="1:26" ht="31.5" hidden="1">
      <c r="A269" s="583" t="s">
        <v>792</v>
      </c>
      <c r="B269" s="437" t="s">
        <v>793</v>
      </c>
      <c r="C269" s="441"/>
      <c r="D269" s="439"/>
      <c r="E269" s="440"/>
      <c r="F269" s="441"/>
      <c r="G269" s="441"/>
      <c r="H269" s="110"/>
      <c r="I269" s="110"/>
      <c r="J269" s="985"/>
      <c r="K269" s="985"/>
      <c r="L269" s="985"/>
      <c r="M269" s="1"/>
      <c r="N269" s="1"/>
      <c r="O269" s="1"/>
      <c r="P269" s="1"/>
      <c r="Q269" s="1"/>
      <c r="R269" s="1"/>
      <c r="S269" s="1"/>
      <c r="T269" s="1"/>
      <c r="U269" s="1"/>
      <c r="V269" s="1"/>
      <c r="W269" s="1"/>
      <c r="X269" s="1"/>
      <c r="Y269" s="1"/>
      <c r="Z269" s="1"/>
    </row>
    <row r="270" spans="1:26" ht="47.25" hidden="1">
      <c r="A270" s="583" t="s">
        <v>795</v>
      </c>
      <c r="B270" s="437" t="s">
        <v>796</v>
      </c>
      <c r="C270" s="441"/>
      <c r="D270" s="439"/>
      <c r="E270" s="440"/>
      <c r="F270" s="441"/>
      <c r="G270" s="441"/>
      <c r="H270" s="110"/>
      <c r="I270" s="110"/>
      <c r="J270" s="985"/>
      <c r="K270" s="985"/>
      <c r="L270" s="985"/>
      <c r="M270" s="1"/>
      <c r="N270" s="1"/>
      <c r="O270" s="1"/>
      <c r="P270" s="1"/>
      <c r="Q270" s="1"/>
      <c r="R270" s="1"/>
      <c r="S270" s="1"/>
      <c r="T270" s="1"/>
      <c r="U270" s="1"/>
      <c r="V270" s="1"/>
      <c r="W270" s="1"/>
      <c r="X270" s="1"/>
      <c r="Y270" s="1"/>
      <c r="Z270" s="1"/>
    </row>
    <row r="271" spans="1:26" ht="45" hidden="1">
      <c r="A271" s="583" t="s">
        <v>797</v>
      </c>
      <c r="B271" s="489" t="s">
        <v>798</v>
      </c>
      <c r="C271" s="441"/>
      <c r="D271" s="439"/>
      <c r="E271" s="440"/>
      <c r="F271" s="441"/>
      <c r="G271" s="441"/>
      <c r="H271" s="110"/>
      <c r="I271" s="110"/>
      <c r="J271" s="985"/>
      <c r="K271" s="985"/>
      <c r="L271" s="985"/>
      <c r="M271" s="1"/>
      <c r="N271" s="1"/>
      <c r="O271" s="1"/>
      <c r="P271" s="1"/>
      <c r="Q271" s="1"/>
      <c r="R271" s="1"/>
      <c r="S271" s="1"/>
      <c r="T271" s="1"/>
      <c r="U271" s="1"/>
      <c r="V271" s="1"/>
      <c r="W271" s="1"/>
      <c r="X271" s="1"/>
      <c r="Y271" s="1"/>
      <c r="Z271" s="1"/>
    </row>
    <row r="272" spans="1:26" ht="39.75" hidden="1" customHeight="1">
      <c r="A272" s="585" t="s">
        <v>799</v>
      </c>
      <c r="B272" s="1210" t="s">
        <v>800</v>
      </c>
      <c r="C272" s="1049"/>
      <c r="D272" s="1049"/>
      <c r="E272" s="1049"/>
      <c r="F272" s="1049"/>
      <c r="G272" s="1049"/>
      <c r="H272" s="110"/>
      <c r="I272" s="110"/>
      <c r="J272" s="985"/>
      <c r="K272" s="985"/>
      <c r="L272" s="985"/>
      <c r="M272" s="1"/>
      <c r="N272" s="1"/>
      <c r="O272" s="1"/>
      <c r="P272" s="1"/>
      <c r="Q272" s="1"/>
      <c r="R272" s="1"/>
      <c r="S272" s="1"/>
      <c r="T272" s="1"/>
      <c r="U272" s="1"/>
      <c r="V272" s="1"/>
      <c r="W272" s="1"/>
      <c r="X272" s="1"/>
      <c r="Y272" s="1"/>
      <c r="Z272" s="1"/>
    </row>
    <row r="273" spans="1:26" ht="47.25" hidden="1">
      <c r="A273" s="583" t="s">
        <v>803</v>
      </c>
      <c r="B273" s="437" t="s">
        <v>804</v>
      </c>
      <c r="C273" s="441"/>
      <c r="D273" s="439"/>
      <c r="E273" s="440"/>
      <c r="F273" s="441"/>
      <c r="G273" s="441"/>
      <c r="H273" s="110"/>
      <c r="I273" s="110"/>
      <c r="J273" s="985"/>
      <c r="K273" s="985"/>
      <c r="L273" s="985"/>
      <c r="M273" s="1"/>
      <c r="N273" s="1"/>
      <c r="O273" s="1"/>
      <c r="P273" s="1"/>
      <c r="Q273" s="1"/>
      <c r="R273" s="1"/>
      <c r="S273" s="1"/>
      <c r="T273" s="1"/>
      <c r="U273" s="1"/>
      <c r="V273" s="1"/>
      <c r="W273" s="1"/>
      <c r="X273" s="1"/>
      <c r="Y273" s="1"/>
      <c r="Z273" s="1"/>
    </row>
    <row r="274" spans="1:26" ht="47.25" hidden="1">
      <c r="A274" s="583" t="s">
        <v>805</v>
      </c>
      <c r="B274" s="484" t="s">
        <v>806</v>
      </c>
      <c r="C274" s="441"/>
      <c r="D274" s="439"/>
      <c r="E274" s="440"/>
      <c r="F274" s="441"/>
      <c r="G274" s="441"/>
      <c r="H274" s="110"/>
      <c r="I274" s="110"/>
      <c r="J274" s="985"/>
      <c r="K274" s="985"/>
      <c r="L274" s="985"/>
      <c r="M274" s="1"/>
      <c r="N274" s="1"/>
      <c r="O274" s="1"/>
      <c r="P274" s="1"/>
      <c r="Q274" s="1"/>
      <c r="R274" s="1"/>
      <c r="S274" s="1"/>
      <c r="T274" s="1"/>
      <c r="U274" s="1"/>
      <c r="V274" s="1"/>
      <c r="W274" s="1"/>
      <c r="X274" s="1"/>
      <c r="Y274" s="1"/>
      <c r="Z274" s="1"/>
    </row>
    <row r="275" spans="1:26" ht="39.75" hidden="1" customHeight="1">
      <c r="A275" s="585" t="s">
        <v>807</v>
      </c>
      <c r="B275" s="1210" t="s">
        <v>809</v>
      </c>
      <c r="C275" s="1049"/>
      <c r="D275" s="1049"/>
      <c r="E275" s="1049"/>
      <c r="F275" s="1049"/>
      <c r="G275" s="1049"/>
      <c r="H275" s="110"/>
      <c r="I275" s="110"/>
      <c r="J275" s="985"/>
      <c r="K275" s="985"/>
      <c r="L275" s="985"/>
      <c r="M275" s="1"/>
      <c r="N275" s="1"/>
      <c r="O275" s="1"/>
      <c r="P275" s="1"/>
      <c r="Q275" s="1"/>
      <c r="R275" s="1"/>
      <c r="S275" s="1"/>
      <c r="T275" s="1"/>
      <c r="U275" s="1"/>
      <c r="V275" s="1"/>
      <c r="W275" s="1"/>
      <c r="X275" s="1"/>
      <c r="Y275" s="1"/>
      <c r="Z275" s="1"/>
    </row>
    <row r="276" spans="1:26" ht="31.5" hidden="1">
      <c r="A276" s="583" t="s">
        <v>810</v>
      </c>
      <c r="B276" s="437" t="s">
        <v>811</v>
      </c>
      <c r="C276" s="441"/>
      <c r="D276" s="439"/>
      <c r="E276" s="440"/>
      <c r="F276" s="441"/>
      <c r="G276" s="441"/>
      <c r="H276" s="110"/>
      <c r="I276" s="110"/>
      <c r="J276" s="985"/>
      <c r="K276" s="985"/>
      <c r="L276" s="985"/>
      <c r="M276" s="1"/>
      <c r="N276" s="1"/>
      <c r="O276" s="1"/>
      <c r="P276" s="1"/>
      <c r="Q276" s="1"/>
      <c r="R276" s="1"/>
      <c r="S276" s="1"/>
      <c r="T276" s="1"/>
      <c r="U276" s="1"/>
      <c r="V276" s="1"/>
      <c r="W276" s="1"/>
      <c r="X276" s="1"/>
      <c r="Y276" s="1"/>
      <c r="Z276" s="1"/>
    </row>
    <row r="277" spans="1:26" ht="47.25" hidden="1">
      <c r="A277" s="583" t="s">
        <v>812</v>
      </c>
      <c r="B277" s="437" t="s">
        <v>813</v>
      </c>
      <c r="C277" s="441"/>
      <c r="D277" s="439"/>
      <c r="E277" s="440"/>
      <c r="F277" s="441"/>
      <c r="G277" s="441"/>
      <c r="H277" s="110"/>
      <c r="I277" s="110"/>
      <c r="J277" s="985"/>
      <c r="K277" s="985"/>
      <c r="L277" s="985"/>
      <c r="M277" s="1"/>
      <c r="N277" s="1"/>
      <c r="O277" s="1"/>
      <c r="P277" s="1"/>
      <c r="Q277" s="1"/>
      <c r="R277" s="1"/>
      <c r="S277" s="1"/>
      <c r="T277" s="1"/>
      <c r="U277" s="1"/>
      <c r="V277" s="1"/>
      <c r="W277" s="1"/>
      <c r="X277" s="1"/>
      <c r="Y277" s="1"/>
      <c r="Z277" s="1"/>
    </row>
    <row r="278" spans="1:26" ht="39.75" customHeight="1">
      <c r="A278" s="417" t="s">
        <v>814</v>
      </c>
      <c r="B278" s="1210" t="s">
        <v>815</v>
      </c>
      <c r="C278" s="1049"/>
      <c r="D278" s="1049"/>
      <c r="E278" s="1049"/>
      <c r="F278" s="1049"/>
      <c r="G278" s="1049"/>
      <c r="H278" s="110">
        <f>SUM(D279)</f>
        <v>0</v>
      </c>
      <c r="I278" s="110">
        <f>COUNT(D279)*2</f>
        <v>2</v>
      </c>
      <c r="J278" s="984"/>
      <c r="K278" s="985"/>
      <c r="L278" s="984"/>
      <c r="M278" s="1"/>
      <c r="N278" s="1"/>
      <c r="O278" s="1"/>
      <c r="P278" s="1"/>
      <c r="Q278" s="1"/>
      <c r="R278" s="1"/>
      <c r="S278" s="1"/>
      <c r="T278" s="1"/>
      <c r="U278" s="1"/>
      <c r="V278" s="1"/>
      <c r="W278" s="1"/>
      <c r="X278" s="1"/>
      <c r="Y278" s="1"/>
      <c r="Z278" s="1"/>
    </row>
    <row r="279" spans="1:26" ht="69" customHeight="1">
      <c r="A279" s="413" t="s">
        <v>818</v>
      </c>
      <c r="B279" s="437" t="s">
        <v>819</v>
      </c>
      <c r="C279" s="493" t="s">
        <v>3598</v>
      </c>
      <c r="D279" s="446">
        <v>0</v>
      </c>
      <c r="E279" s="440" t="s">
        <v>667</v>
      </c>
      <c r="F279" s="441"/>
      <c r="G279" s="441"/>
      <c r="H279" s="110"/>
      <c r="I279" s="110"/>
      <c r="J279" s="984"/>
      <c r="K279" s="985"/>
      <c r="L279" s="984"/>
      <c r="M279" s="1"/>
      <c r="N279" s="1"/>
      <c r="O279" s="1"/>
      <c r="P279" s="1"/>
      <c r="Q279" s="1"/>
      <c r="R279" s="1"/>
      <c r="S279" s="1"/>
      <c r="T279" s="1"/>
      <c r="U279" s="1"/>
      <c r="V279" s="1"/>
      <c r="W279" s="1"/>
      <c r="X279" s="1"/>
      <c r="Y279" s="1"/>
      <c r="Z279" s="1"/>
    </row>
    <row r="280" spans="1:26" ht="47.25" hidden="1">
      <c r="A280" s="583" t="s">
        <v>822</v>
      </c>
      <c r="B280" s="437" t="s">
        <v>823</v>
      </c>
      <c r="C280" s="441"/>
      <c r="D280" s="439"/>
      <c r="E280" s="440"/>
      <c r="F280" s="441"/>
      <c r="G280" s="441"/>
      <c r="H280" s="110"/>
      <c r="I280" s="110"/>
      <c r="J280" s="985"/>
      <c r="K280" s="985"/>
      <c r="L280" s="985"/>
      <c r="M280" s="1"/>
      <c r="N280" s="1"/>
      <c r="O280" s="1"/>
      <c r="P280" s="1"/>
      <c r="Q280" s="1"/>
      <c r="R280" s="1"/>
      <c r="S280" s="1"/>
      <c r="T280" s="1"/>
      <c r="U280" s="1"/>
      <c r="V280" s="1"/>
      <c r="W280" s="1"/>
      <c r="X280" s="1"/>
      <c r="Y280" s="1"/>
      <c r="Z280" s="1"/>
    </row>
    <row r="281" spans="1:26" ht="47.25" hidden="1">
      <c r="A281" s="583" t="s">
        <v>824</v>
      </c>
      <c r="B281" s="567" t="s">
        <v>825</v>
      </c>
      <c r="C281" s="441"/>
      <c r="D281" s="439"/>
      <c r="E281" s="440"/>
      <c r="F281" s="441"/>
      <c r="G281" s="441"/>
      <c r="H281" s="110"/>
      <c r="I281" s="110"/>
      <c r="J281" s="985"/>
      <c r="K281" s="985"/>
      <c r="L281" s="985"/>
      <c r="M281" s="1"/>
      <c r="N281" s="1"/>
      <c r="O281" s="1"/>
      <c r="P281" s="1"/>
      <c r="Q281" s="1"/>
      <c r="R281" s="1"/>
      <c r="S281" s="1"/>
      <c r="T281" s="1"/>
      <c r="U281" s="1"/>
      <c r="V281" s="1"/>
      <c r="W281" s="1"/>
      <c r="X281" s="1"/>
      <c r="Y281" s="1"/>
      <c r="Z281" s="1"/>
    </row>
    <row r="282" spans="1:26" ht="39.75" customHeight="1">
      <c r="A282" s="417" t="s">
        <v>828</v>
      </c>
      <c r="B282" s="1210" t="s">
        <v>829</v>
      </c>
      <c r="C282" s="1049"/>
      <c r="D282" s="1049"/>
      <c r="E282" s="1049"/>
      <c r="F282" s="1049"/>
      <c r="G282" s="1049"/>
      <c r="H282" s="110">
        <f>SUM(D283:D286)</f>
        <v>0</v>
      </c>
      <c r="I282" s="110">
        <f>COUNT(D283:D286)*2</f>
        <v>8</v>
      </c>
      <c r="J282" s="984"/>
      <c r="K282" s="985"/>
      <c r="L282" s="984"/>
      <c r="M282" s="1"/>
      <c r="N282" s="1"/>
      <c r="O282" s="1"/>
      <c r="P282" s="1"/>
      <c r="Q282" s="1"/>
      <c r="R282" s="1"/>
      <c r="S282" s="1"/>
      <c r="T282" s="1"/>
      <c r="U282" s="1"/>
      <c r="V282" s="1"/>
      <c r="W282" s="1"/>
      <c r="X282" s="1"/>
      <c r="Y282" s="1"/>
      <c r="Z282" s="1"/>
    </row>
    <row r="283" spans="1:26" ht="47.25">
      <c r="A283" s="413" t="s">
        <v>833</v>
      </c>
      <c r="B283" s="437" t="s">
        <v>834</v>
      </c>
      <c r="C283" s="437" t="s">
        <v>3048</v>
      </c>
      <c r="D283" s="446">
        <v>0</v>
      </c>
      <c r="E283" s="440" t="s">
        <v>350</v>
      </c>
      <c r="F283" s="441"/>
      <c r="G283" s="441"/>
      <c r="H283" s="110"/>
      <c r="I283" s="110"/>
      <c r="J283" s="984"/>
      <c r="K283" s="985"/>
      <c r="L283" s="984"/>
      <c r="M283" s="1"/>
      <c r="N283" s="1"/>
      <c r="O283" s="1"/>
      <c r="P283" s="1"/>
      <c r="Q283" s="1"/>
      <c r="R283" s="1"/>
      <c r="S283" s="1"/>
      <c r="T283" s="1"/>
      <c r="U283" s="1"/>
      <c r="V283" s="1"/>
      <c r="W283" s="1"/>
      <c r="X283" s="1"/>
      <c r="Y283" s="1"/>
      <c r="Z283" s="1"/>
    </row>
    <row r="284" spans="1:26" ht="60">
      <c r="A284" s="413" t="s">
        <v>837</v>
      </c>
      <c r="B284" s="437" t="s">
        <v>838</v>
      </c>
      <c r="C284" s="489" t="s">
        <v>839</v>
      </c>
      <c r="D284" s="488">
        <v>0</v>
      </c>
      <c r="E284" s="440" t="s">
        <v>780</v>
      </c>
      <c r="F284" s="489" t="s">
        <v>840</v>
      </c>
      <c r="G284" s="441"/>
      <c r="H284" s="110"/>
      <c r="I284" s="110"/>
      <c r="J284" s="984"/>
      <c r="K284" s="985"/>
      <c r="L284" s="984"/>
      <c r="M284" s="1"/>
      <c r="N284" s="1"/>
      <c r="O284" s="1"/>
      <c r="P284" s="1"/>
      <c r="Q284" s="1"/>
      <c r="R284" s="1"/>
      <c r="S284" s="1"/>
      <c r="T284" s="1"/>
      <c r="U284" s="1"/>
      <c r="V284" s="1"/>
      <c r="W284" s="1"/>
      <c r="X284" s="1"/>
      <c r="Y284" s="1"/>
      <c r="Z284" s="1"/>
    </row>
    <row r="285" spans="1:26" ht="30">
      <c r="A285" s="413"/>
      <c r="B285" s="437"/>
      <c r="C285" s="489" t="s">
        <v>841</v>
      </c>
      <c r="D285" s="488">
        <v>0</v>
      </c>
      <c r="E285" s="440" t="s">
        <v>350</v>
      </c>
      <c r="F285" s="440"/>
      <c r="G285" s="441"/>
      <c r="H285" s="110"/>
      <c r="I285" s="110"/>
      <c r="J285" s="984"/>
      <c r="K285" s="985"/>
      <c r="L285" s="984"/>
      <c r="M285" s="1"/>
      <c r="N285" s="1"/>
      <c r="O285" s="1"/>
      <c r="P285" s="1"/>
      <c r="Q285" s="1"/>
      <c r="R285" s="1"/>
      <c r="S285" s="1"/>
      <c r="T285" s="1"/>
      <c r="U285" s="1"/>
      <c r="V285" s="1"/>
      <c r="W285" s="1"/>
      <c r="X285" s="1"/>
      <c r="Y285" s="1"/>
      <c r="Z285" s="1"/>
    </row>
    <row r="286" spans="1:26" ht="63">
      <c r="A286" s="413" t="s">
        <v>842</v>
      </c>
      <c r="B286" s="437" t="s">
        <v>843</v>
      </c>
      <c r="C286" s="342" t="s">
        <v>3602</v>
      </c>
      <c r="D286" s="446">
        <v>0</v>
      </c>
      <c r="E286" s="440" t="s">
        <v>183</v>
      </c>
      <c r="F286" s="441"/>
      <c r="G286" s="441"/>
      <c r="H286" s="110"/>
      <c r="I286" s="110"/>
      <c r="J286" s="984"/>
      <c r="K286" s="985"/>
      <c r="L286" s="984"/>
      <c r="M286" s="1"/>
      <c r="N286" s="1"/>
      <c r="O286" s="1"/>
      <c r="P286" s="1"/>
      <c r="Q286" s="1"/>
      <c r="R286" s="1"/>
      <c r="S286" s="1"/>
      <c r="T286" s="1"/>
      <c r="U286" s="1"/>
      <c r="V286" s="1"/>
      <c r="W286" s="1"/>
      <c r="X286" s="1"/>
      <c r="Y286" s="1"/>
      <c r="Z286" s="1"/>
    </row>
    <row r="287" spans="1:26" ht="39.75" customHeight="1">
      <c r="A287" s="413" t="s">
        <v>845</v>
      </c>
      <c r="B287" s="1210" t="s">
        <v>846</v>
      </c>
      <c r="C287" s="1049"/>
      <c r="D287" s="1049"/>
      <c r="E287" s="1049"/>
      <c r="F287" s="1049"/>
      <c r="G287" s="1049"/>
      <c r="H287" s="110">
        <f>SUM(D288)</f>
        <v>0</v>
      </c>
      <c r="I287" s="110">
        <f>COUNT(D288)*2</f>
        <v>2</v>
      </c>
      <c r="J287" s="984"/>
      <c r="K287" s="985"/>
      <c r="L287" s="984"/>
      <c r="M287" s="1"/>
      <c r="N287" s="1"/>
      <c r="O287" s="1"/>
      <c r="P287" s="1"/>
      <c r="Q287" s="1"/>
      <c r="R287" s="1"/>
      <c r="S287" s="1"/>
      <c r="T287" s="1"/>
      <c r="U287" s="1"/>
      <c r="V287" s="1"/>
      <c r="W287" s="1"/>
      <c r="X287" s="1"/>
      <c r="Y287" s="1"/>
      <c r="Z287" s="1"/>
    </row>
    <row r="288" spans="1:26" ht="75">
      <c r="A288" s="413" t="s">
        <v>852</v>
      </c>
      <c r="B288" s="569" t="s">
        <v>853</v>
      </c>
      <c r="C288" s="342" t="s">
        <v>856</v>
      </c>
      <c r="D288" s="446">
        <v>0</v>
      </c>
      <c r="E288" s="440" t="s">
        <v>137</v>
      </c>
      <c r="F288" s="308" t="s">
        <v>1041</v>
      </c>
      <c r="G288" s="441"/>
      <c r="H288" s="110"/>
      <c r="I288" s="110"/>
      <c r="J288" s="984"/>
      <c r="K288" s="985"/>
      <c r="L288" s="984"/>
      <c r="M288" s="1"/>
      <c r="N288" s="1"/>
      <c r="O288" s="1"/>
      <c r="P288" s="1"/>
      <c r="Q288" s="1"/>
      <c r="R288" s="1"/>
      <c r="S288" s="1"/>
      <c r="T288" s="1"/>
      <c r="U288" s="1"/>
      <c r="V288" s="1"/>
      <c r="W288" s="1"/>
      <c r="X288" s="1"/>
      <c r="Y288" s="1"/>
      <c r="Z288" s="1"/>
    </row>
    <row r="289" spans="1:26" ht="30" hidden="1">
      <c r="A289" s="583" t="s">
        <v>858</v>
      </c>
      <c r="B289" s="569" t="s">
        <v>859</v>
      </c>
      <c r="C289" s="441"/>
      <c r="D289" s="439"/>
      <c r="E289" s="440"/>
      <c r="F289" s="441"/>
      <c r="G289" s="441"/>
      <c r="H289" s="110"/>
      <c r="I289" s="110"/>
      <c r="J289" s="985"/>
      <c r="K289" s="985"/>
      <c r="L289" s="985"/>
      <c r="M289" s="1"/>
      <c r="N289" s="1"/>
      <c r="O289" s="1"/>
      <c r="P289" s="1"/>
      <c r="Q289" s="1"/>
      <c r="R289" s="1"/>
      <c r="S289" s="1"/>
      <c r="T289" s="1"/>
      <c r="U289" s="1"/>
      <c r="V289" s="1"/>
      <c r="W289" s="1"/>
      <c r="X289" s="1"/>
      <c r="Y289" s="1"/>
      <c r="Z289" s="1"/>
    </row>
    <row r="290" spans="1:26" ht="21">
      <c r="A290" s="588"/>
      <c r="B290" s="1050" t="s">
        <v>861</v>
      </c>
      <c r="C290" s="1049"/>
      <c r="D290" s="1049"/>
      <c r="E290" s="1049"/>
      <c r="F290" s="1049"/>
      <c r="G290" s="1049"/>
      <c r="H290" s="110">
        <f>H313+H323+H329+H347</f>
        <v>0</v>
      </c>
      <c r="I290" s="110">
        <f>I313+I323+I329+I347</f>
        <v>32</v>
      </c>
      <c r="J290" s="984"/>
      <c r="K290" s="985"/>
      <c r="L290" s="984"/>
      <c r="M290" s="1"/>
      <c r="N290" s="1"/>
      <c r="O290" s="1"/>
      <c r="P290" s="1"/>
      <c r="Q290" s="1"/>
      <c r="R290" s="1"/>
      <c r="S290" s="1"/>
      <c r="T290" s="1"/>
      <c r="U290" s="1"/>
      <c r="V290" s="1"/>
      <c r="W290" s="1"/>
      <c r="X290" s="1"/>
      <c r="Y290" s="1"/>
      <c r="Z290" s="1"/>
    </row>
    <row r="291" spans="1:26" ht="39.75" hidden="1" customHeight="1">
      <c r="A291" s="585" t="s">
        <v>867</v>
      </c>
      <c r="B291" s="1048" t="s">
        <v>868</v>
      </c>
      <c r="C291" s="1049"/>
      <c r="D291" s="1049"/>
      <c r="E291" s="1049"/>
      <c r="F291" s="1049"/>
      <c r="G291" s="1049"/>
      <c r="H291" s="110"/>
      <c r="I291" s="110"/>
      <c r="J291" s="985"/>
      <c r="K291" s="985"/>
      <c r="L291" s="985"/>
      <c r="M291" s="1"/>
      <c r="N291" s="1"/>
      <c r="O291" s="1"/>
      <c r="P291" s="1"/>
      <c r="Q291" s="1"/>
      <c r="R291" s="1"/>
      <c r="S291" s="1"/>
      <c r="T291" s="1"/>
      <c r="U291" s="1"/>
      <c r="V291" s="1"/>
      <c r="W291" s="1"/>
      <c r="X291" s="1"/>
      <c r="Y291" s="1"/>
      <c r="Z291" s="1"/>
    </row>
    <row r="292" spans="1:26" ht="31.5" hidden="1">
      <c r="A292" s="583" t="s">
        <v>869</v>
      </c>
      <c r="B292" s="484" t="s">
        <v>870</v>
      </c>
      <c r="C292" s="308"/>
      <c r="D292" s="439"/>
      <c r="E292" s="440"/>
      <c r="F292" s="441"/>
      <c r="G292" s="441"/>
      <c r="H292" s="110"/>
      <c r="I292" s="110"/>
      <c r="J292" s="985"/>
      <c r="K292" s="985"/>
      <c r="L292" s="985"/>
      <c r="M292" s="1"/>
      <c r="N292" s="1"/>
      <c r="O292" s="1"/>
      <c r="P292" s="1"/>
      <c r="Q292" s="1"/>
      <c r="R292" s="1"/>
      <c r="S292" s="1"/>
      <c r="T292" s="1"/>
      <c r="U292" s="1"/>
      <c r="V292" s="1"/>
      <c r="W292" s="1"/>
      <c r="X292" s="1"/>
      <c r="Y292" s="1"/>
      <c r="Z292" s="1"/>
    </row>
    <row r="293" spans="1:26" ht="31.5" hidden="1">
      <c r="A293" s="583" t="s">
        <v>876</v>
      </c>
      <c r="B293" s="484" t="s">
        <v>877</v>
      </c>
      <c r="C293" s="437"/>
      <c r="D293" s="439"/>
      <c r="E293" s="440"/>
      <c r="F293" s="441"/>
      <c r="G293" s="441"/>
      <c r="H293" s="110"/>
      <c r="I293" s="110"/>
      <c r="J293" s="985"/>
      <c r="K293" s="985"/>
      <c r="L293" s="985"/>
      <c r="M293" s="1"/>
      <c r="N293" s="1"/>
      <c r="O293" s="1"/>
      <c r="P293" s="1"/>
      <c r="Q293" s="1"/>
      <c r="R293" s="1"/>
      <c r="S293" s="1"/>
      <c r="T293" s="1"/>
      <c r="U293" s="1"/>
      <c r="V293" s="1"/>
      <c r="W293" s="1"/>
      <c r="X293" s="1"/>
      <c r="Y293" s="1"/>
      <c r="Z293" s="1"/>
    </row>
    <row r="294" spans="1:26" ht="31.5" hidden="1">
      <c r="A294" s="583" t="s">
        <v>886</v>
      </c>
      <c r="B294" s="484" t="s">
        <v>887</v>
      </c>
      <c r="C294" s="441"/>
      <c r="D294" s="439"/>
      <c r="E294" s="440"/>
      <c r="F294" s="441"/>
      <c r="G294" s="441"/>
      <c r="H294" s="110"/>
      <c r="I294" s="110"/>
      <c r="J294" s="985"/>
      <c r="K294" s="985"/>
      <c r="L294" s="985"/>
      <c r="M294" s="1"/>
      <c r="N294" s="1"/>
      <c r="O294" s="1"/>
      <c r="P294" s="1"/>
      <c r="Q294" s="1"/>
      <c r="R294" s="1"/>
      <c r="S294" s="1"/>
      <c r="T294" s="1"/>
      <c r="U294" s="1"/>
      <c r="V294" s="1"/>
      <c r="W294" s="1"/>
      <c r="X294" s="1"/>
      <c r="Y294" s="1"/>
      <c r="Z294" s="1"/>
    </row>
    <row r="295" spans="1:26" ht="47.25" hidden="1">
      <c r="A295" s="583" t="s">
        <v>890</v>
      </c>
      <c r="B295" s="484" t="s">
        <v>891</v>
      </c>
      <c r="C295" s="441"/>
      <c r="D295" s="439"/>
      <c r="E295" s="440"/>
      <c r="F295" s="441"/>
      <c r="G295" s="441"/>
      <c r="H295" s="110"/>
      <c r="I295" s="110"/>
      <c r="J295" s="985"/>
      <c r="K295" s="985"/>
      <c r="L295" s="985"/>
      <c r="M295" s="1"/>
      <c r="N295" s="1"/>
      <c r="O295" s="1"/>
      <c r="P295" s="1"/>
      <c r="Q295" s="1"/>
      <c r="R295" s="1"/>
      <c r="S295" s="1"/>
      <c r="T295" s="1"/>
      <c r="U295" s="1"/>
      <c r="V295" s="1"/>
      <c r="W295" s="1"/>
      <c r="X295" s="1"/>
      <c r="Y295" s="1"/>
      <c r="Z295" s="1"/>
    </row>
    <row r="296" spans="1:26" ht="39.75" hidden="1" customHeight="1">
      <c r="A296" s="585" t="s">
        <v>892</v>
      </c>
      <c r="B296" s="1210" t="s">
        <v>893</v>
      </c>
      <c r="C296" s="1049"/>
      <c r="D296" s="1049"/>
      <c r="E296" s="1049"/>
      <c r="F296" s="1049"/>
      <c r="G296" s="1049"/>
      <c r="H296" s="110"/>
      <c r="I296" s="110"/>
      <c r="J296" s="985"/>
      <c r="K296" s="985"/>
      <c r="L296" s="985"/>
      <c r="M296" s="1"/>
      <c r="N296" s="1"/>
      <c r="O296" s="1"/>
      <c r="P296" s="1"/>
      <c r="Q296" s="1"/>
      <c r="R296" s="1"/>
      <c r="S296" s="1"/>
      <c r="T296" s="1"/>
      <c r="U296" s="1"/>
      <c r="V296" s="1"/>
      <c r="W296" s="1"/>
      <c r="X296" s="1"/>
      <c r="Y296" s="1"/>
      <c r="Z296" s="1"/>
    </row>
    <row r="297" spans="1:26" ht="31.5" hidden="1">
      <c r="A297" s="583" t="s">
        <v>895</v>
      </c>
      <c r="B297" s="437" t="s">
        <v>896</v>
      </c>
      <c r="C297" s="441"/>
      <c r="D297" s="439"/>
      <c r="E297" s="440"/>
      <c r="F297" s="441"/>
      <c r="G297" s="441"/>
      <c r="H297" s="110"/>
      <c r="I297" s="110"/>
      <c r="J297" s="985"/>
      <c r="K297" s="985"/>
      <c r="L297" s="985"/>
      <c r="M297" s="1"/>
      <c r="N297" s="1"/>
      <c r="O297" s="1"/>
      <c r="P297" s="1"/>
      <c r="Q297" s="1"/>
      <c r="R297" s="1"/>
      <c r="S297" s="1"/>
      <c r="T297" s="1"/>
      <c r="U297" s="1"/>
      <c r="V297" s="1"/>
      <c r="W297" s="1"/>
      <c r="X297" s="1"/>
      <c r="Y297" s="1"/>
      <c r="Z297" s="1"/>
    </row>
    <row r="298" spans="1:26" ht="31.5" hidden="1">
      <c r="A298" s="583" t="s">
        <v>898</v>
      </c>
      <c r="B298" s="437" t="s">
        <v>899</v>
      </c>
      <c r="C298" s="441"/>
      <c r="D298" s="439"/>
      <c r="E298" s="440"/>
      <c r="F298" s="441"/>
      <c r="G298" s="441"/>
      <c r="H298" s="110"/>
      <c r="I298" s="110"/>
      <c r="J298" s="985"/>
      <c r="K298" s="985"/>
      <c r="L298" s="985"/>
      <c r="M298" s="1"/>
      <c r="N298" s="1"/>
      <c r="O298" s="1"/>
      <c r="P298" s="1"/>
      <c r="Q298" s="1"/>
      <c r="R298" s="1"/>
      <c r="S298" s="1"/>
      <c r="T298" s="1"/>
      <c r="U298" s="1"/>
      <c r="V298" s="1"/>
      <c r="W298" s="1"/>
      <c r="X298" s="1"/>
      <c r="Y298" s="1"/>
      <c r="Z298" s="1"/>
    </row>
    <row r="299" spans="1:26" ht="39.75" hidden="1" customHeight="1">
      <c r="A299" s="585" t="s">
        <v>901</v>
      </c>
      <c r="B299" s="1210" t="s">
        <v>902</v>
      </c>
      <c r="C299" s="1049"/>
      <c r="D299" s="1049"/>
      <c r="E299" s="1049"/>
      <c r="F299" s="1049"/>
      <c r="G299" s="1049"/>
      <c r="H299" s="110"/>
      <c r="I299" s="110"/>
      <c r="J299" s="985"/>
      <c r="K299" s="985"/>
      <c r="L299" s="985"/>
      <c r="M299" s="1"/>
      <c r="N299" s="1"/>
      <c r="O299" s="1"/>
      <c r="P299" s="1"/>
      <c r="Q299" s="1"/>
      <c r="R299" s="1"/>
      <c r="S299" s="1"/>
      <c r="T299" s="1"/>
      <c r="U299" s="1"/>
      <c r="V299" s="1"/>
      <c r="W299" s="1"/>
      <c r="X299" s="1"/>
      <c r="Y299" s="1"/>
      <c r="Z299" s="1"/>
    </row>
    <row r="300" spans="1:26" ht="47.25" hidden="1">
      <c r="A300" s="583" t="s">
        <v>906</v>
      </c>
      <c r="B300" s="437" t="s">
        <v>907</v>
      </c>
      <c r="C300" s="437"/>
      <c r="D300" s="439"/>
      <c r="E300" s="440"/>
      <c r="F300" s="441"/>
      <c r="G300" s="441"/>
      <c r="H300" s="110"/>
      <c r="I300" s="110"/>
      <c r="J300" s="985"/>
      <c r="K300" s="985"/>
      <c r="L300" s="985"/>
      <c r="M300" s="1"/>
      <c r="N300" s="1"/>
      <c r="O300" s="1"/>
      <c r="P300" s="1"/>
      <c r="Q300" s="1"/>
      <c r="R300" s="1"/>
      <c r="S300" s="1"/>
      <c r="T300" s="1"/>
      <c r="U300" s="1"/>
      <c r="V300" s="1"/>
      <c r="W300" s="1"/>
      <c r="X300" s="1"/>
      <c r="Y300" s="1"/>
      <c r="Z300" s="1"/>
    </row>
    <row r="301" spans="1:26" ht="60" hidden="1">
      <c r="A301" s="583" t="s">
        <v>910</v>
      </c>
      <c r="B301" s="308" t="s">
        <v>911</v>
      </c>
      <c r="C301" s="437"/>
      <c r="D301" s="439"/>
      <c r="E301" s="440"/>
      <c r="F301" s="441"/>
      <c r="G301" s="441"/>
      <c r="H301" s="110"/>
      <c r="I301" s="110"/>
      <c r="J301" s="985"/>
      <c r="K301" s="985"/>
      <c r="L301" s="985"/>
      <c r="M301" s="1"/>
      <c r="N301" s="1"/>
      <c r="O301" s="1"/>
      <c r="P301" s="1"/>
      <c r="Q301" s="1"/>
      <c r="R301" s="1"/>
      <c r="S301" s="1"/>
      <c r="T301" s="1"/>
      <c r="U301" s="1"/>
      <c r="V301" s="1"/>
      <c r="W301" s="1"/>
      <c r="X301" s="1"/>
      <c r="Y301" s="1"/>
      <c r="Z301" s="1"/>
    </row>
    <row r="302" spans="1:26" ht="31.5" hidden="1">
      <c r="A302" s="583" t="s">
        <v>922</v>
      </c>
      <c r="B302" s="437" t="s">
        <v>923</v>
      </c>
      <c r="C302" s="441"/>
      <c r="D302" s="439"/>
      <c r="E302" s="440"/>
      <c r="F302" s="441"/>
      <c r="G302" s="441"/>
      <c r="H302" s="110"/>
      <c r="I302" s="110"/>
      <c r="J302" s="985"/>
      <c r="K302" s="985"/>
      <c r="L302" s="985"/>
      <c r="M302" s="1"/>
      <c r="N302" s="1"/>
      <c r="O302" s="1"/>
      <c r="P302" s="1"/>
      <c r="Q302" s="1"/>
      <c r="R302" s="1"/>
      <c r="S302" s="1"/>
      <c r="T302" s="1"/>
      <c r="U302" s="1"/>
      <c r="V302" s="1"/>
      <c r="W302" s="1"/>
      <c r="X302" s="1"/>
      <c r="Y302" s="1"/>
      <c r="Z302" s="1"/>
    </row>
    <row r="303" spans="1:26" ht="47.25" hidden="1">
      <c r="A303" s="583" t="s">
        <v>924</v>
      </c>
      <c r="B303" s="437" t="s">
        <v>925</v>
      </c>
      <c r="C303" s="441"/>
      <c r="D303" s="439"/>
      <c r="E303" s="440"/>
      <c r="F303" s="441"/>
      <c r="G303" s="441"/>
      <c r="H303" s="110"/>
      <c r="I303" s="110"/>
      <c r="J303" s="985"/>
      <c r="K303" s="985"/>
      <c r="L303" s="985"/>
      <c r="M303" s="1"/>
      <c r="N303" s="1"/>
      <c r="O303" s="1"/>
      <c r="P303" s="1"/>
      <c r="Q303" s="1"/>
      <c r="R303" s="1"/>
      <c r="S303" s="1"/>
      <c r="T303" s="1"/>
      <c r="U303" s="1"/>
      <c r="V303" s="1"/>
      <c r="W303" s="1"/>
      <c r="X303" s="1"/>
      <c r="Y303" s="1"/>
      <c r="Z303" s="1"/>
    </row>
    <row r="304" spans="1:26" ht="39.75" hidden="1" customHeight="1">
      <c r="A304" s="585" t="s">
        <v>927</v>
      </c>
      <c r="B304" s="1048" t="s">
        <v>928</v>
      </c>
      <c r="C304" s="1049"/>
      <c r="D304" s="1049"/>
      <c r="E304" s="1049"/>
      <c r="F304" s="1049"/>
      <c r="G304" s="1049"/>
      <c r="H304" s="110"/>
      <c r="I304" s="110"/>
      <c r="J304" s="985"/>
      <c r="K304" s="985"/>
      <c r="L304" s="985"/>
      <c r="M304" s="1"/>
      <c r="N304" s="1"/>
      <c r="O304" s="1"/>
      <c r="P304" s="1"/>
      <c r="Q304" s="1"/>
      <c r="R304" s="1"/>
      <c r="S304" s="1"/>
      <c r="T304" s="1"/>
      <c r="U304" s="1"/>
      <c r="V304" s="1"/>
      <c r="W304" s="1"/>
      <c r="X304" s="1"/>
      <c r="Y304" s="1"/>
      <c r="Z304" s="1"/>
    </row>
    <row r="305" spans="1:26" ht="31.5" hidden="1">
      <c r="A305" s="583" t="s">
        <v>930</v>
      </c>
      <c r="B305" s="484" t="s">
        <v>931</v>
      </c>
      <c r="C305" s="441"/>
      <c r="D305" s="439"/>
      <c r="E305" s="440"/>
      <c r="F305" s="441"/>
      <c r="G305" s="441"/>
      <c r="H305" s="110"/>
      <c r="I305" s="110"/>
      <c r="J305" s="985"/>
      <c r="K305" s="985"/>
      <c r="L305" s="985"/>
      <c r="M305" s="1"/>
      <c r="N305" s="1"/>
      <c r="O305" s="1"/>
      <c r="P305" s="1"/>
      <c r="Q305" s="1"/>
      <c r="R305" s="1"/>
      <c r="S305" s="1"/>
      <c r="T305" s="1"/>
      <c r="U305" s="1"/>
      <c r="V305" s="1"/>
      <c r="W305" s="1"/>
      <c r="X305" s="1"/>
      <c r="Y305" s="1"/>
      <c r="Z305" s="1"/>
    </row>
    <row r="306" spans="1:26" ht="45" hidden="1">
      <c r="A306" s="583" t="s">
        <v>932</v>
      </c>
      <c r="B306" s="489" t="s">
        <v>933</v>
      </c>
      <c r="C306" s="437"/>
      <c r="D306" s="439"/>
      <c r="E306" s="440"/>
      <c r="F306" s="441"/>
      <c r="G306" s="441"/>
      <c r="H306" s="110"/>
      <c r="I306" s="110"/>
      <c r="J306" s="985"/>
      <c r="K306" s="985"/>
      <c r="L306" s="985"/>
      <c r="M306" s="1"/>
      <c r="N306" s="1"/>
      <c r="O306" s="1"/>
      <c r="P306" s="1"/>
      <c r="Q306" s="1"/>
      <c r="R306" s="1"/>
      <c r="S306" s="1"/>
      <c r="T306" s="1"/>
      <c r="U306" s="1"/>
      <c r="V306" s="1"/>
      <c r="W306" s="1"/>
      <c r="X306" s="1"/>
      <c r="Y306" s="1"/>
      <c r="Z306" s="1"/>
    </row>
    <row r="307" spans="1:26" ht="47.25" hidden="1">
      <c r="A307" s="583" t="s">
        <v>934</v>
      </c>
      <c r="B307" s="484" t="s">
        <v>935</v>
      </c>
      <c r="C307" s="441"/>
      <c r="D307" s="439"/>
      <c r="E307" s="440"/>
      <c r="F307" s="441"/>
      <c r="G307" s="441"/>
      <c r="H307" s="110"/>
      <c r="I307" s="110"/>
      <c r="J307" s="985"/>
      <c r="K307" s="985"/>
      <c r="L307" s="985"/>
      <c r="M307" s="1"/>
      <c r="N307" s="1"/>
      <c r="O307" s="1"/>
      <c r="P307" s="1"/>
      <c r="Q307" s="1"/>
      <c r="R307" s="1"/>
      <c r="S307" s="1"/>
      <c r="T307" s="1"/>
      <c r="U307" s="1"/>
      <c r="V307" s="1"/>
      <c r="W307" s="1"/>
      <c r="X307" s="1"/>
      <c r="Y307" s="1"/>
      <c r="Z307" s="1"/>
    </row>
    <row r="308" spans="1:26" ht="15.75" hidden="1">
      <c r="A308" s="583" t="s">
        <v>936</v>
      </c>
      <c r="B308" s="484" t="s">
        <v>937</v>
      </c>
      <c r="C308" s="441"/>
      <c r="D308" s="439"/>
      <c r="E308" s="440"/>
      <c r="F308" s="441"/>
      <c r="G308" s="441"/>
      <c r="H308" s="110"/>
      <c r="I308" s="110"/>
      <c r="J308" s="985"/>
      <c r="K308" s="985"/>
      <c r="L308" s="985"/>
      <c r="M308" s="1"/>
      <c r="N308" s="1"/>
      <c r="O308" s="1"/>
      <c r="P308" s="1"/>
      <c r="Q308" s="1"/>
      <c r="R308" s="1"/>
      <c r="S308" s="1"/>
      <c r="T308" s="1"/>
      <c r="U308" s="1"/>
      <c r="V308" s="1"/>
      <c r="W308" s="1"/>
      <c r="X308" s="1"/>
      <c r="Y308" s="1"/>
      <c r="Z308" s="1"/>
    </row>
    <row r="309" spans="1:26" ht="31.5" hidden="1">
      <c r="A309" s="583" t="s">
        <v>938</v>
      </c>
      <c r="B309" s="484" t="s">
        <v>939</v>
      </c>
      <c r="C309" s="441"/>
      <c r="D309" s="439"/>
      <c r="E309" s="440"/>
      <c r="F309" s="441"/>
      <c r="G309" s="441"/>
      <c r="H309" s="110"/>
      <c r="I309" s="110"/>
      <c r="J309" s="985"/>
      <c r="K309" s="985"/>
      <c r="L309" s="985"/>
      <c r="M309" s="1"/>
      <c r="N309" s="1"/>
      <c r="O309" s="1"/>
      <c r="P309" s="1"/>
      <c r="Q309" s="1"/>
      <c r="R309" s="1"/>
      <c r="S309" s="1"/>
      <c r="T309" s="1"/>
      <c r="U309" s="1"/>
      <c r="V309" s="1"/>
      <c r="W309" s="1"/>
      <c r="X309" s="1"/>
      <c r="Y309" s="1"/>
      <c r="Z309" s="1"/>
    </row>
    <row r="310" spans="1:26" ht="39.75" hidden="1" customHeight="1">
      <c r="A310" s="585" t="s">
        <v>940</v>
      </c>
      <c r="B310" s="1048" t="s">
        <v>941</v>
      </c>
      <c r="C310" s="1049"/>
      <c r="D310" s="1049"/>
      <c r="E310" s="1049"/>
      <c r="F310" s="1049"/>
      <c r="G310" s="1049"/>
      <c r="H310" s="110"/>
      <c r="I310" s="110"/>
      <c r="J310" s="985"/>
      <c r="K310" s="985"/>
      <c r="L310" s="985"/>
      <c r="M310" s="1"/>
      <c r="N310" s="1"/>
      <c r="O310" s="1"/>
      <c r="P310" s="1"/>
      <c r="Q310" s="1"/>
      <c r="R310" s="1"/>
      <c r="S310" s="1"/>
      <c r="T310" s="1"/>
      <c r="U310" s="1"/>
      <c r="V310" s="1"/>
      <c r="W310" s="1"/>
      <c r="X310" s="1"/>
      <c r="Y310" s="1"/>
      <c r="Z310" s="1"/>
    </row>
    <row r="311" spans="1:26" ht="30" hidden="1">
      <c r="A311" s="583" t="s">
        <v>943</v>
      </c>
      <c r="B311" s="489" t="s">
        <v>944</v>
      </c>
      <c r="C311" s="441"/>
      <c r="D311" s="439"/>
      <c r="E311" s="440"/>
      <c r="F311" s="441"/>
      <c r="G311" s="441"/>
      <c r="H311" s="110"/>
      <c r="I311" s="110"/>
      <c r="J311" s="985"/>
      <c r="K311" s="985"/>
      <c r="L311" s="985"/>
      <c r="M311" s="1"/>
      <c r="N311" s="1"/>
      <c r="O311" s="1"/>
      <c r="P311" s="1"/>
      <c r="Q311" s="1"/>
      <c r="R311" s="1"/>
      <c r="S311" s="1"/>
      <c r="T311" s="1"/>
      <c r="U311" s="1"/>
      <c r="V311" s="1"/>
      <c r="W311" s="1"/>
      <c r="X311" s="1"/>
      <c r="Y311" s="1"/>
      <c r="Z311" s="1"/>
    </row>
    <row r="312" spans="1:26" ht="30" hidden="1">
      <c r="A312" s="583" t="s">
        <v>945</v>
      </c>
      <c r="B312" s="489" t="s">
        <v>946</v>
      </c>
      <c r="C312" s="441"/>
      <c r="D312" s="439"/>
      <c r="E312" s="440"/>
      <c r="F312" s="441"/>
      <c r="G312" s="441"/>
      <c r="H312" s="110"/>
      <c r="I312" s="110"/>
      <c r="J312" s="985"/>
      <c r="K312" s="985"/>
      <c r="L312" s="985"/>
      <c r="M312" s="1"/>
      <c r="N312" s="1"/>
      <c r="O312" s="1"/>
      <c r="P312" s="1"/>
      <c r="Q312" s="1"/>
      <c r="R312" s="1"/>
      <c r="S312" s="1"/>
      <c r="T312" s="1"/>
      <c r="U312" s="1"/>
      <c r="V312" s="1"/>
      <c r="W312" s="1"/>
      <c r="X312" s="1"/>
      <c r="Y312" s="1"/>
      <c r="Z312" s="1"/>
    </row>
    <row r="313" spans="1:26" ht="39.75" customHeight="1">
      <c r="A313" s="417" t="s">
        <v>948</v>
      </c>
      <c r="B313" s="1210" t="s">
        <v>949</v>
      </c>
      <c r="C313" s="1049"/>
      <c r="D313" s="1049"/>
      <c r="E313" s="1049"/>
      <c r="F313" s="1049"/>
      <c r="G313" s="1049"/>
      <c r="H313" s="110">
        <f>SUM(D314:D322)</f>
        <v>0</v>
      </c>
      <c r="I313" s="110">
        <f>COUNT(D314:D322)*2</f>
        <v>18</v>
      </c>
      <c r="J313" s="984"/>
      <c r="K313" s="985"/>
      <c r="L313" s="984"/>
      <c r="M313" s="1"/>
      <c r="N313" s="1"/>
      <c r="O313" s="1"/>
      <c r="P313" s="1"/>
      <c r="Q313" s="1"/>
      <c r="R313" s="1"/>
      <c r="S313" s="1"/>
      <c r="T313" s="1"/>
      <c r="U313" s="1"/>
      <c r="V313" s="1"/>
      <c r="W313" s="1"/>
      <c r="X313" s="1"/>
      <c r="Y313" s="1"/>
      <c r="Z313" s="1"/>
    </row>
    <row r="314" spans="1:26" ht="30">
      <c r="A314" s="413" t="s">
        <v>955</v>
      </c>
      <c r="B314" s="308" t="s">
        <v>956</v>
      </c>
      <c r="C314" s="308" t="s">
        <v>3623</v>
      </c>
      <c r="D314" s="446">
        <v>0</v>
      </c>
      <c r="E314" s="484" t="s">
        <v>780</v>
      </c>
      <c r="F314" s="441"/>
      <c r="G314" s="441"/>
      <c r="H314" s="110"/>
      <c r="I314" s="110"/>
      <c r="J314" s="984"/>
      <c r="K314" s="985"/>
      <c r="L314" s="984"/>
      <c r="M314" s="1"/>
      <c r="N314" s="1"/>
      <c r="O314" s="1"/>
      <c r="P314" s="1"/>
      <c r="Q314" s="1"/>
      <c r="R314" s="1"/>
      <c r="S314" s="1"/>
      <c r="T314" s="1"/>
      <c r="U314" s="1"/>
      <c r="V314" s="1"/>
      <c r="W314" s="1"/>
      <c r="X314" s="1"/>
      <c r="Y314" s="1"/>
      <c r="Z314" s="1"/>
    </row>
    <row r="315" spans="1:26" ht="30">
      <c r="A315" s="413"/>
      <c r="B315" s="308"/>
      <c r="C315" s="308" t="s">
        <v>3624</v>
      </c>
      <c r="D315" s="446">
        <v>0</v>
      </c>
      <c r="E315" s="489" t="s">
        <v>183</v>
      </c>
      <c r="F315" s="441"/>
      <c r="G315" s="441"/>
      <c r="H315" s="110"/>
      <c r="I315" s="110"/>
      <c r="J315" s="984"/>
      <c r="K315" s="985"/>
      <c r="L315" s="984"/>
      <c r="M315" s="1"/>
      <c r="N315" s="1"/>
      <c r="O315" s="1"/>
      <c r="P315" s="1"/>
      <c r="Q315" s="1"/>
      <c r="R315" s="1"/>
      <c r="S315" s="1"/>
      <c r="T315" s="1"/>
      <c r="U315" s="1"/>
      <c r="V315" s="1"/>
      <c r="W315" s="1"/>
      <c r="X315" s="1"/>
      <c r="Y315" s="1"/>
      <c r="Z315" s="1"/>
    </row>
    <row r="316" spans="1:26" ht="63">
      <c r="A316" s="413"/>
      <c r="B316" s="308"/>
      <c r="C316" s="437" t="s">
        <v>3625</v>
      </c>
      <c r="D316" s="446">
        <v>0</v>
      </c>
      <c r="E316" s="484" t="s">
        <v>780</v>
      </c>
      <c r="F316" s="441"/>
      <c r="G316" s="441"/>
      <c r="H316" s="110"/>
      <c r="I316" s="110"/>
      <c r="J316" s="984"/>
      <c r="K316" s="985"/>
      <c r="L316" s="984"/>
      <c r="M316" s="1"/>
      <c r="N316" s="1"/>
      <c r="O316" s="1"/>
      <c r="P316" s="1"/>
      <c r="Q316" s="1"/>
      <c r="R316" s="1"/>
      <c r="S316" s="1"/>
      <c r="T316" s="1"/>
      <c r="U316" s="1"/>
      <c r="V316" s="1"/>
      <c r="W316" s="1"/>
      <c r="X316" s="1"/>
      <c r="Y316" s="1"/>
      <c r="Z316" s="1"/>
    </row>
    <row r="317" spans="1:26" ht="47.25">
      <c r="A317" s="413"/>
      <c r="B317" s="308"/>
      <c r="C317" s="437" t="s">
        <v>3626</v>
      </c>
      <c r="D317" s="446">
        <v>0</v>
      </c>
      <c r="E317" s="484" t="s">
        <v>780</v>
      </c>
      <c r="F317" s="441"/>
      <c r="G317" s="441"/>
      <c r="H317" s="110"/>
      <c r="I317" s="110"/>
      <c r="J317" s="984"/>
      <c r="K317" s="985"/>
      <c r="L317" s="984"/>
      <c r="M317" s="1"/>
      <c r="N317" s="1"/>
      <c r="O317" s="1"/>
      <c r="P317" s="1"/>
      <c r="Q317" s="1"/>
      <c r="R317" s="1"/>
      <c r="S317" s="1"/>
      <c r="T317" s="1"/>
      <c r="U317" s="1"/>
      <c r="V317" s="1"/>
      <c r="W317" s="1"/>
      <c r="X317" s="1"/>
      <c r="Y317" s="1"/>
      <c r="Z317" s="1"/>
    </row>
    <row r="318" spans="1:26" ht="78.75">
      <c r="A318" s="413"/>
      <c r="B318" s="308"/>
      <c r="C318" s="437" t="s">
        <v>3627</v>
      </c>
      <c r="D318" s="446">
        <v>0</v>
      </c>
      <c r="E318" s="484" t="s">
        <v>780</v>
      </c>
      <c r="F318" s="441"/>
      <c r="G318" s="441"/>
      <c r="H318" s="110"/>
      <c r="I318" s="110"/>
      <c r="J318" s="984"/>
      <c r="K318" s="985"/>
      <c r="L318" s="984"/>
      <c r="M318" s="1"/>
      <c r="N318" s="1"/>
      <c r="O318" s="1"/>
      <c r="P318" s="1"/>
      <c r="Q318" s="1"/>
      <c r="R318" s="1"/>
      <c r="S318" s="1"/>
      <c r="T318" s="1"/>
      <c r="U318" s="1"/>
      <c r="V318" s="1"/>
      <c r="W318" s="1"/>
      <c r="X318" s="1"/>
      <c r="Y318" s="1"/>
      <c r="Z318" s="1"/>
    </row>
    <row r="319" spans="1:26" ht="30">
      <c r="A319" s="413" t="s">
        <v>959</v>
      </c>
      <c r="B319" s="308" t="s">
        <v>960</v>
      </c>
      <c r="C319" s="342" t="s">
        <v>3628</v>
      </c>
      <c r="D319" s="446">
        <v>0</v>
      </c>
      <c r="E319" s="440" t="s">
        <v>780</v>
      </c>
      <c r="F319" s="441"/>
      <c r="G319" s="441"/>
      <c r="H319" s="110"/>
      <c r="I319" s="110"/>
      <c r="J319" s="984"/>
      <c r="K319" s="985"/>
      <c r="L319" s="984"/>
      <c r="M319" s="1"/>
      <c r="N319" s="1"/>
      <c r="O319" s="1"/>
      <c r="P319" s="1"/>
      <c r="Q319" s="1"/>
      <c r="R319" s="1"/>
      <c r="S319" s="1"/>
      <c r="T319" s="1"/>
      <c r="U319" s="1"/>
      <c r="V319" s="1"/>
      <c r="W319" s="1"/>
      <c r="X319" s="1"/>
      <c r="Y319" s="1"/>
      <c r="Z319" s="1"/>
    </row>
    <row r="320" spans="1:26" ht="64.5" customHeight="1">
      <c r="A320" s="413"/>
      <c r="B320" s="308"/>
      <c r="C320" s="342" t="s">
        <v>3629</v>
      </c>
      <c r="D320" s="446">
        <v>0</v>
      </c>
      <c r="E320" s="487" t="s">
        <v>780</v>
      </c>
      <c r="F320" s="441"/>
      <c r="G320" s="441"/>
      <c r="H320" s="110"/>
      <c r="I320" s="110"/>
      <c r="J320" s="984"/>
      <c r="K320" s="985"/>
      <c r="L320" s="984"/>
      <c r="M320" s="1"/>
      <c r="N320" s="1"/>
      <c r="O320" s="1"/>
      <c r="P320" s="1"/>
      <c r="Q320" s="1"/>
      <c r="R320" s="1"/>
      <c r="S320" s="1"/>
      <c r="T320" s="1"/>
      <c r="U320" s="1"/>
      <c r="V320" s="1"/>
      <c r="W320" s="1"/>
      <c r="X320" s="1"/>
      <c r="Y320" s="1"/>
      <c r="Z320" s="1"/>
    </row>
    <row r="321" spans="1:26" ht="45">
      <c r="A321" s="413"/>
      <c r="B321" s="308"/>
      <c r="C321" s="493" t="s">
        <v>3630</v>
      </c>
      <c r="D321" s="446">
        <v>0</v>
      </c>
      <c r="E321" s="487" t="s">
        <v>780</v>
      </c>
      <c r="F321" s="441"/>
      <c r="G321" s="441"/>
      <c r="H321" s="110"/>
      <c r="I321" s="110"/>
      <c r="J321" s="984"/>
      <c r="K321" s="985"/>
      <c r="L321" s="984"/>
      <c r="M321" s="1"/>
      <c r="N321" s="1"/>
      <c r="O321" s="1"/>
      <c r="P321" s="1"/>
      <c r="Q321" s="1"/>
      <c r="R321" s="1"/>
      <c r="S321" s="1"/>
      <c r="T321" s="1"/>
      <c r="U321" s="1"/>
      <c r="V321" s="1"/>
      <c r="W321" s="1"/>
      <c r="X321" s="1"/>
      <c r="Y321" s="1"/>
      <c r="Z321" s="1"/>
    </row>
    <row r="322" spans="1:26" ht="45">
      <c r="A322" s="413"/>
      <c r="B322" s="308"/>
      <c r="C322" s="342" t="s">
        <v>3631</v>
      </c>
      <c r="D322" s="446">
        <v>0</v>
      </c>
      <c r="E322" s="487" t="s">
        <v>780</v>
      </c>
      <c r="F322" s="441"/>
      <c r="G322" s="441"/>
      <c r="H322" s="110"/>
      <c r="I322" s="110"/>
      <c r="J322" s="984"/>
      <c r="K322" s="985"/>
      <c r="L322" s="984"/>
      <c r="M322" s="1"/>
      <c r="N322" s="1"/>
      <c r="O322" s="1"/>
      <c r="P322" s="1"/>
      <c r="Q322" s="1"/>
      <c r="R322" s="1"/>
      <c r="S322" s="1"/>
      <c r="T322" s="1"/>
      <c r="U322" s="1"/>
      <c r="V322" s="1"/>
      <c r="W322" s="1"/>
      <c r="X322" s="1"/>
      <c r="Y322" s="1"/>
      <c r="Z322" s="1"/>
    </row>
    <row r="323" spans="1:26" ht="39.75" customHeight="1">
      <c r="A323" s="413" t="s">
        <v>965</v>
      </c>
      <c r="B323" s="1048" t="s">
        <v>966</v>
      </c>
      <c r="C323" s="1049"/>
      <c r="D323" s="1049"/>
      <c r="E323" s="1049"/>
      <c r="F323" s="1049"/>
      <c r="G323" s="1049"/>
      <c r="H323" s="110">
        <f>SUM(D324)</f>
        <v>0</v>
      </c>
      <c r="I323" s="110">
        <f>COUNT(D324)*2</f>
        <v>2</v>
      </c>
      <c r="J323" s="984"/>
      <c r="K323" s="985"/>
      <c r="L323" s="984"/>
      <c r="M323" s="1"/>
      <c r="N323" s="1"/>
      <c r="O323" s="1"/>
      <c r="P323" s="1"/>
      <c r="Q323" s="1"/>
      <c r="R323" s="1"/>
      <c r="S323" s="1"/>
      <c r="T323" s="1"/>
      <c r="U323" s="1"/>
      <c r="V323" s="1"/>
      <c r="W323" s="1"/>
      <c r="X323" s="1"/>
      <c r="Y323" s="1"/>
      <c r="Z323" s="1"/>
    </row>
    <row r="324" spans="1:26" ht="47.25">
      <c r="A324" s="413" t="s">
        <v>967</v>
      </c>
      <c r="B324" s="484" t="s">
        <v>2226</v>
      </c>
      <c r="C324" s="308" t="s">
        <v>3632</v>
      </c>
      <c r="D324" s="446">
        <v>0</v>
      </c>
      <c r="E324" s="440" t="s">
        <v>780</v>
      </c>
      <c r="F324" s="441"/>
      <c r="G324" s="441"/>
      <c r="H324" s="110"/>
      <c r="I324" s="110"/>
      <c r="J324" s="984"/>
      <c r="K324" s="984"/>
      <c r="L324" s="984"/>
      <c r="M324" s="1"/>
      <c r="N324" s="1"/>
      <c r="O324" s="1"/>
      <c r="P324" s="1"/>
      <c r="Q324" s="1"/>
      <c r="R324" s="1"/>
      <c r="S324" s="1"/>
      <c r="T324" s="1"/>
      <c r="U324" s="1"/>
      <c r="V324" s="1"/>
      <c r="W324" s="1"/>
      <c r="X324" s="1"/>
      <c r="Y324" s="1"/>
      <c r="Z324" s="1"/>
    </row>
    <row r="325" spans="1:26" ht="31.5" hidden="1">
      <c r="A325" s="583" t="s">
        <v>969</v>
      </c>
      <c r="B325" s="484" t="s">
        <v>970</v>
      </c>
      <c r="C325" s="437"/>
      <c r="D325" s="439"/>
      <c r="E325" s="487"/>
      <c r="F325" s="441"/>
      <c r="G325" s="441"/>
      <c r="H325" s="110"/>
      <c r="I325" s="110"/>
      <c r="J325" s="985"/>
      <c r="K325" s="985"/>
      <c r="L325" s="985"/>
      <c r="M325" s="1"/>
      <c r="N325" s="1"/>
      <c r="O325" s="1"/>
      <c r="P325" s="1"/>
      <c r="Q325" s="1"/>
      <c r="R325" s="1"/>
      <c r="S325" s="1"/>
      <c r="T325" s="1"/>
      <c r="U325" s="1"/>
      <c r="V325" s="1"/>
      <c r="W325" s="1"/>
      <c r="X325" s="1"/>
      <c r="Y325" s="1"/>
      <c r="Z325" s="1"/>
    </row>
    <row r="326" spans="1:26" ht="31.5" hidden="1">
      <c r="A326" s="583" t="s">
        <v>974</v>
      </c>
      <c r="B326" s="484" t="s">
        <v>975</v>
      </c>
      <c r="C326" s="441"/>
      <c r="D326" s="439"/>
      <c r="E326" s="440"/>
      <c r="F326" s="441"/>
      <c r="G326" s="441"/>
      <c r="H326" s="110"/>
      <c r="I326" s="110"/>
      <c r="J326" s="985"/>
      <c r="K326" s="985"/>
      <c r="L326" s="985"/>
      <c r="M326" s="1"/>
      <c r="N326" s="1"/>
      <c r="O326" s="1"/>
      <c r="P326" s="1"/>
      <c r="Q326" s="1"/>
      <c r="R326" s="1"/>
      <c r="S326" s="1"/>
      <c r="T326" s="1"/>
      <c r="U326" s="1"/>
      <c r="V326" s="1"/>
      <c r="W326" s="1"/>
      <c r="X326" s="1"/>
      <c r="Y326" s="1"/>
      <c r="Z326" s="1"/>
    </row>
    <row r="327" spans="1:26" ht="31.5" hidden="1">
      <c r="A327" s="583" t="s">
        <v>983</v>
      </c>
      <c r="B327" s="484" t="s">
        <v>984</v>
      </c>
      <c r="C327" s="441"/>
      <c r="D327" s="439"/>
      <c r="E327" s="440"/>
      <c r="F327" s="441"/>
      <c r="G327" s="441"/>
      <c r="H327" s="110"/>
      <c r="I327" s="110"/>
      <c r="J327" s="985"/>
      <c r="K327" s="985"/>
      <c r="L327" s="985"/>
      <c r="M327" s="1"/>
      <c r="N327" s="1"/>
      <c r="O327" s="1"/>
      <c r="P327" s="1"/>
      <c r="Q327" s="1"/>
      <c r="R327" s="1"/>
      <c r="S327" s="1"/>
      <c r="T327" s="1"/>
      <c r="U327" s="1"/>
      <c r="V327" s="1"/>
      <c r="W327" s="1"/>
      <c r="X327" s="1"/>
      <c r="Y327" s="1"/>
      <c r="Z327" s="1"/>
    </row>
    <row r="328" spans="1:26" ht="31.5" hidden="1">
      <c r="A328" s="583" t="s">
        <v>987</v>
      </c>
      <c r="B328" s="484" t="s">
        <v>988</v>
      </c>
      <c r="C328" s="441"/>
      <c r="D328" s="439"/>
      <c r="E328" s="440"/>
      <c r="F328" s="441"/>
      <c r="G328" s="441"/>
      <c r="H328" s="110"/>
      <c r="I328" s="110"/>
      <c r="J328" s="985"/>
      <c r="K328" s="985"/>
      <c r="L328" s="985"/>
      <c r="M328" s="1"/>
      <c r="N328" s="1"/>
      <c r="O328" s="1"/>
      <c r="P328" s="1"/>
      <c r="Q328" s="1"/>
      <c r="R328" s="1"/>
      <c r="S328" s="1"/>
      <c r="T328" s="1"/>
      <c r="U328" s="1"/>
      <c r="V328" s="1"/>
      <c r="W328" s="1"/>
      <c r="X328" s="1"/>
      <c r="Y328" s="1"/>
      <c r="Z328" s="1"/>
    </row>
    <row r="329" spans="1:26" ht="39.75" customHeight="1">
      <c r="A329" s="413" t="s">
        <v>991</v>
      </c>
      <c r="B329" s="1210" t="s">
        <v>992</v>
      </c>
      <c r="C329" s="1049"/>
      <c r="D329" s="1049"/>
      <c r="E329" s="1049"/>
      <c r="F329" s="1049"/>
      <c r="G329" s="1049"/>
      <c r="H329" s="110">
        <f>SUM(D334:D337)</f>
        <v>0</v>
      </c>
      <c r="I329" s="110">
        <f>COUNT(D334:D346)*2</f>
        <v>8</v>
      </c>
      <c r="J329" s="984"/>
      <c r="K329" s="985"/>
      <c r="L329" s="984"/>
      <c r="M329" s="1"/>
      <c r="N329" s="1"/>
      <c r="O329" s="1"/>
      <c r="P329" s="1"/>
      <c r="Q329" s="1"/>
      <c r="R329" s="1"/>
      <c r="S329" s="1"/>
      <c r="T329" s="1"/>
      <c r="U329" s="1"/>
      <c r="V329" s="1"/>
      <c r="W329" s="1"/>
      <c r="X329" s="1"/>
      <c r="Y329" s="1"/>
      <c r="Z329" s="1"/>
    </row>
    <row r="330" spans="1:26" ht="47.25" hidden="1">
      <c r="A330" s="583" t="s">
        <v>996</v>
      </c>
      <c r="B330" s="484" t="s">
        <v>997</v>
      </c>
      <c r="C330" s="441"/>
      <c r="D330" s="439"/>
      <c r="E330" s="440"/>
      <c r="F330" s="441"/>
      <c r="G330" s="441"/>
      <c r="H330" s="110"/>
      <c r="I330" s="110"/>
      <c r="J330" s="985"/>
      <c r="K330" s="985"/>
      <c r="L330" s="985"/>
      <c r="M330" s="1"/>
      <c r="N330" s="1"/>
      <c r="O330" s="1"/>
      <c r="P330" s="1"/>
      <c r="Q330" s="1"/>
      <c r="R330" s="1"/>
      <c r="S330" s="1"/>
      <c r="T330" s="1"/>
      <c r="U330" s="1"/>
      <c r="V330" s="1"/>
      <c r="W330" s="1"/>
      <c r="X330" s="1"/>
      <c r="Y330" s="1"/>
      <c r="Z330" s="1"/>
    </row>
    <row r="331" spans="1:26" ht="47.25" hidden="1">
      <c r="A331" s="583" t="s">
        <v>999</v>
      </c>
      <c r="B331" s="484" t="s">
        <v>1000</v>
      </c>
      <c r="C331" s="441"/>
      <c r="D331" s="439"/>
      <c r="E331" s="440"/>
      <c r="F331" s="441"/>
      <c r="G331" s="441"/>
      <c r="H331" s="110"/>
      <c r="I331" s="110"/>
      <c r="J331" s="985"/>
      <c r="K331" s="985"/>
      <c r="L331" s="985"/>
      <c r="M331" s="1"/>
      <c r="N331" s="1"/>
      <c r="O331" s="1"/>
      <c r="P331" s="1"/>
      <c r="Q331" s="1"/>
      <c r="R331" s="1"/>
      <c r="S331" s="1"/>
      <c r="T331" s="1"/>
      <c r="U331" s="1"/>
      <c r="V331" s="1"/>
      <c r="W331" s="1"/>
      <c r="X331" s="1"/>
      <c r="Y331" s="1"/>
      <c r="Z331" s="1"/>
    </row>
    <row r="332" spans="1:26" ht="31.5" hidden="1">
      <c r="A332" s="583" t="s">
        <v>1002</v>
      </c>
      <c r="B332" s="484" t="s">
        <v>1003</v>
      </c>
      <c r="C332" s="441"/>
      <c r="D332" s="439"/>
      <c r="E332" s="440"/>
      <c r="F332" s="441"/>
      <c r="G332" s="441"/>
      <c r="H332" s="110"/>
      <c r="I332" s="110"/>
      <c r="J332" s="985"/>
      <c r="K332" s="985"/>
      <c r="L332" s="985"/>
      <c r="M332" s="1"/>
      <c r="N332" s="1"/>
      <c r="O332" s="1"/>
      <c r="P332" s="1"/>
      <c r="Q332" s="1"/>
      <c r="R332" s="1"/>
      <c r="S332" s="1"/>
      <c r="T332" s="1"/>
      <c r="U332" s="1"/>
      <c r="V332" s="1"/>
      <c r="W332" s="1"/>
      <c r="X332" s="1"/>
      <c r="Y332" s="1"/>
      <c r="Z332" s="1"/>
    </row>
    <row r="333" spans="1:26" ht="31.5" hidden="1">
      <c r="A333" s="583" t="s">
        <v>1004</v>
      </c>
      <c r="B333" s="496" t="s">
        <v>1005</v>
      </c>
      <c r="C333" s="441"/>
      <c r="D333" s="439"/>
      <c r="E333" s="440"/>
      <c r="F333" s="441"/>
      <c r="G333" s="441"/>
      <c r="H333" s="110"/>
      <c r="I333" s="110"/>
      <c r="J333" s="985"/>
      <c r="K333" s="985"/>
      <c r="L333" s="985"/>
      <c r="M333" s="1"/>
      <c r="N333" s="1"/>
      <c r="O333" s="1"/>
      <c r="P333" s="1"/>
      <c r="Q333" s="1"/>
      <c r="R333" s="1"/>
      <c r="S333" s="1"/>
      <c r="T333" s="1"/>
      <c r="U333" s="1"/>
      <c r="V333" s="1"/>
      <c r="W333" s="1"/>
      <c r="X333" s="1"/>
      <c r="Y333" s="1"/>
      <c r="Z333" s="1"/>
    </row>
    <row r="334" spans="1:26" ht="31.5">
      <c r="A334" s="413" t="s">
        <v>1007</v>
      </c>
      <c r="B334" s="484" t="s">
        <v>1008</v>
      </c>
      <c r="C334" s="342" t="s">
        <v>2264</v>
      </c>
      <c r="D334" s="446">
        <v>0</v>
      </c>
      <c r="E334" s="440" t="s">
        <v>225</v>
      </c>
      <c r="F334" s="308" t="s">
        <v>3633</v>
      </c>
      <c r="G334" s="441"/>
      <c r="H334" s="110"/>
      <c r="I334" s="110"/>
      <c r="J334" s="984"/>
      <c r="K334" s="985"/>
      <c r="L334" s="984"/>
      <c r="M334" s="1"/>
      <c r="N334" s="1"/>
      <c r="O334" s="1"/>
      <c r="P334" s="1"/>
      <c r="Q334" s="1"/>
      <c r="R334" s="1"/>
      <c r="S334" s="1"/>
      <c r="T334" s="1"/>
      <c r="U334" s="1"/>
      <c r="V334" s="1"/>
      <c r="W334" s="1"/>
      <c r="X334" s="1"/>
      <c r="Y334" s="1"/>
      <c r="Z334" s="1"/>
    </row>
    <row r="335" spans="1:26" ht="31.5">
      <c r="A335" s="413" t="s">
        <v>1010</v>
      </c>
      <c r="B335" s="484" t="s">
        <v>1011</v>
      </c>
      <c r="C335" s="308" t="s">
        <v>3634</v>
      </c>
      <c r="D335" s="446">
        <v>0</v>
      </c>
      <c r="E335" s="440" t="s">
        <v>667</v>
      </c>
      <c r="F335" s="441"/>
      <c r="G335" s="441"/>
      <c r="H335" s="110"/>
      <c r="I335" s="110"/>
      <c r="J335" s="984"/>
      <c r="K335" s="985"/>
      <c r="L335" s="984"/>
      <c r="M335" s="1"/>
      <c r="N335" s="1"/>
      <c r="O335" s="1"/>
      <c r="P335" s="1"/>
      <c r="Q335" s="1"/>
      <c r="R335" s="1"/>
      <c r="S335" s="1"/>
      <c r="T335" s="1"/>
      <c r="U335" s="1"/>
      <c r="V335" s="1"/>
      <c r="W335" s="1"/>
      <c r="X335" s="1"/>
      <c r="Y335" s="1"/>
      <c r="Z335" s="1"/>
    </row>
    <row r="336" spans="1:26" ht="30">
      <c r="A336" s="413"/>
      <c r="B336" s="484"/>
      <c r="C336" s="308" t="s">
        <v>3635</v>
      </c>
      <c r="D336" s="446">
        <v>0</v>
      </c>
      <c r="E336" s="440" t="s">
        <v>667</v>
      </c>
      <c r="F336" s="441"/>
      <c r="G336" s="441"/>
      <c r="H336" s="110"/>
      <c r="I336" s="110"/>
      <c r="J336" s="984"/>
      <c r="K336" s="985"/>
      <c r="L336" s="984"/>
      <c r="M336" s="1"/>
      <c r="N336" s="1"/>
      <c r="O336" s="1"/>
      <c r="P336" s="1"/>
      <c r="Q336" s="1"/>
      <c r="R336" s="1"/>
      <c r="S336" s="1"/>
      <c r="T336" s="1"/>
      <c r="U336" s="1"/>
      <c r="V336" s="1"/>
      <c r="W336" s="1"/>
      <c r="X336" s="1"/>
      <c r="Y336" s="1"/>
      <c r="Z336" s="1"/>
    </row>
    <row r="337" spans="1:26" ht="47.25">
      <c r="A337" s="413" t="s">
        <v>1015</v>
      </c>
      <c r="B337" s="484" t="s">
        <v>1016</v>
      </c>
      <c r="C337" s="308" t="s">
        <v>3636</v>
      </c>
      <c r="D337" s="446">
        <v>0</v>
      </c>
      <c r="E337" s="440" t="s">
        <v>183</v>
      </c>
      <c r="F337" s="441"/>
      <c r="G337" s="441"/>
      <c r="H337" s="110"/>
      <c r="I337" s="110"/>
      <c r="J337" s="984"/>
      <c r="K337" s="985"/>
      <c r="L337" s="984"/>
      <c r="M337" s="1"/>
      <c r="N337" s="1"/>
      <c r="O337" s="1"/>
      <c r="P337" s="1"/>
      <c r="Q337" s="1"/>
      <c r="R337" s="1"/>
      <c r="S337" s="1"/>
      <c r="T337" s="1"/>
      <c r="U337" s="1"/>
      <c r="V337" s="1"/>
      <c r="W337" s="1"/>
      <c r="X337" s="1"/>
      <c r="Y337" s="1"/>
      <c r="Z337" s="1"/>
    </row>
    <row r="338" spans="1:26" ht="39.75" hidden="1" customHeight="1">
      <c r="A338" s="585" t="s">
        <v>1018</v>
      </c>
      <c r="B338" s="1048" t="s">
        <v>1019</v>
      </c>
      <c r="C338" s="1049"/>
      <c r="D338" s="1049"/>
      <c r="E338" s="1049"/>
      <c r="F338" s="1049"/>
      <c r="G338" s="1049"/>
      <c r="H338" s="110"/>
      <c r="I338" s="110"/>
      <c r="J338" s="985"/>
      <c r="K338" s="985"/>
      <c r="L338" s="985"/>
      <c r="M338" s="1"/>
      <c r="N338" s="1"/>
      <c r="O338" s="1"/>
      <c r="P338" s="1"/>
      <c r="Q338" s="1"/>
      <c r="R338" s="1"/>
      <c r="S338" s="1"/>
      <c r="T338" s="1"/>
      <c r="U338" s="1"/>
      <c r="V338" s="1"/>
      <c r="W338" s="1"/>
      <c r="X338" s="1"/>
      <c r="Y338" s="1"/>
      <c r="Z338" s="1"/>
    </row>
    <row r="339" spans="1:26" ht="31.5" hidden="1">
      <c r="A339" s="583" t="s">
        <v>1022</v>
      </c>
      <c r="B339" s="484" t="s">
        <v>1023</v>
      </c>
      <c r="C339" s="441"/>
      <c r="D339" s="439"/>
      <c r="E339" s="440"/>
      <c r="F339" s="441"/>
      <c r="G339" s="441"/>
      <c r="H339" s="110"/>
      <c r="I339" s="110"/>
      <c r="J339" s="985"/>
      <c r="K339" s="985"/>
      <c r="L339" s="985"/>
      <c r="M339" s="1"/>
      <c r="N339" s="1"/>
      <c r="O339" s="1"/>
      <c r="P339" s="1"/>
      <c r="Q339" s="1"/>
      <c r="R339" s="1"/>
      <c r="S339" s="1"/>
      <c r="T339" s="1"/>
      <c r="U339" s="1"/>
      <c r="V339" s="1"/>
      <c r="W339" s="1"/>
      <c r="X339" s="1"/>
      <c r="Y339" s="1"/>
      <c r="Z339" s="1"/>
    </row>
    <row r="340" spans="1:26" ht="47.25" hidden="1">
      <c r="A340" s="583" t="s">
        <v>1024</v>
      </c>
      <c r="B340" s="484" t="s">
        <v>1025</v>
      </c>
      <c r="C340" s="441"/>
      <c r="D340" s="439"/>
      <c r="E340" s="440"/>
      <c r="F340" s="441"/>
      <c r="G340" s="441"/>
      <c r="H340" s="110"/>
      <c r="I340" s="110"/>
      <c r="J340" s="985"/>
      <c r="K340" s="985"/>
      <c r="L340" s="985"/>
      <c r="M340" s="1"/>
      <c r="N340" s="1"/>
      <c r="O340" s="1"/>
      <c r="P340" s="1"/>
      <c r="Q340" s="1"/>
      <c r="R340" s="1"/>
      <c r="S340" s="1"/>
      <c r="T340" s="1"/>
      <c r="U340" s="1"/>
      <c r="V340" s="1"/>
      <c r="W340" s="1"/>
      <c r="X340" s="1"/>
      <c r="Y340" s="1"/>
      <c r="Z340" s="1"/>
    </row>
    <row r="341" spans="1:26" ht="31.5" hidden="1">
      <c r="A341" s="583" t="s">
        <v>1027</v>
      </c>
      <c r="B341" s="484" t="s">
        <v>1028</v>
      </c>
      <c r="C341" s="441"/>
      <c r="D341" s="439"/>
      <c r="E341" s="440"/>
      <c r="F341" s="441"/>
      <c r="G341" s="441"/>
      <c r="H341" s="110"/>
      <c r="I341" s="110"/>
      <c r="J341" s="985"/>
      <c r="K341" s="985"/>
      <c r="L341" s="985"/>
      <c r="M341" s="1"/>
      <c r="N341" s="1"/>
      <c r="O341" s="1"/>
      <c r="P341" s="1"/>
      <c r="Q341" s="1"/>
      <c r="R341" s="1"/>
      <c r="S341" s="1"/>
      <c r="T341" s="1"/>
      <c r="U341" s="1"/>
      <c r="V341" s="1"/>
      <c r="W341" s="1"/>
      <c r="X341" s="1"/>
      <c r="Y341" s="1"/>
      <c r="Z341" s="1"/>
    </row>
    <row r="342" spans="1:26" ht="63" hidden="1">
      <c r="A342" s="583" t="s">
        <v>1029</v>
      </c>
      <c r="B342" s="484" t="s">
        <v>1030</v>
      </c>
      <c r="C342" s="441"/>
      <c r="D342" s="439"/>
      <c r="E342" s="440"/>
      <c r="F342" s="441"/>
      <c r="G342" s="441"/>
      <c r="H342" s="110"/>
      <c r="I342" s="110"/>
      <c r="J342" s="985"/>
      <c r="K342" s="985"/>
      <c r="L342" s="985"/>
      <c r="M342" s="1"/>
      <c r="N342" s="1"/>
      <c r="O342" s="1"/>
      <c r="P342" s="1"/>
      <c r="Q342" s="1"/>
      <c r="R342" s="1"/>
      <c r="S342" s="1"/>
      <c r="T342" s="1"/>
      <c r="U342" s="1"/>
      <c r="V342" s="1"/>
      <c r="W342" s="1"/>
      <c r="X342" s="1"/>
      <c r="Y342" s="1"/>
      <c r="Z342" s="1"/>
    </row>
    <row r="343" spans="1:26" ht="39.75" hidden="1" customHeight="1">
      <c r="A343" s="585" t="s">
        <v>1031</v>
      </c>
      <c r="B343" s="1210" t="s">
        <v>1032</v>
      </c>
      <c r="C343" s="1049"/>
      <c r="D343" s="1049"/>
      <c r="E343" s="1049"/>
      <c r="F343" s="1049"/>
      <c r="G343" s="1049"/>
      <c r="H343" s="110"/>
      <c r="I343" s="110"/>
      <c r="J343" s="985"/>
      <c r="K343" s="985"/>
      <c r="L343" s="985"/>
      <c r="M343" s="1"/>
      <c r="N343" s="1"/>
      <c r="O343" s="1"/>
      <c r="P343" s="1"/>
      <c r="Q343" s="1"/>
      <c r="R343" s="1"/>
      <c r="S343" s="1"/>
      <c r="T343" s="1"/>
      <c r="U343" s="1"/>
      <c r="V343" s="1"/>
      <c r="W343" s="1"/>
      <c r="X343" s="1"/>
      <c r="Y343" s="1"/>
      <c r="Z343" s="1"/>
    </row>
    <row r="344" spans="1:26" ht="60" hidden="1">
      <c r="A344" s="583" t="s">
        <v>1033</v>
      </c>
      <c r="B344" s="308" t="s">
        <v>1034</v>
      </c>
      <c r="C344" s="441"/>
      <c r="D344" s="439"/>
      <c r="E344" s="440"/>
      <c r="F344" s="441"/>
      <c r="G344" s="441"/>
      <c r="H344" s="110"/>
      <c r="I344" s="110"/>
      <c r="J344" s="985"/>
      <c r="K344" s="985"/>
      <c r="L344" s="985"/>
      <c r="M344" s="1"/>
      <c r="N344" s="1"/>
      <c r="O344" s="1"/>
      <c r="P344" s="1"/>
      <c r="Q344" s="1"/>
      <c r="R344" s="1"/>
      <c r="S344" s="1"/>
      <c r="T344" s="1"/>
      <c r="U344" s="1"/>
      <c r="V344" s="1"/>
      <c r="W344" s="1"/>
      <c r="X344" s="1"/>
      <c r="Y344" s="1"/>
      <c r="Z344" s="1"/>
    </row>
    <row r="345" spans="1:26" ht="45" hidden="1">
      <c r="A345" s="583" t="s">
        <v>1035</v>
      </c>
      <c r="B345" s="308" t="s">
        <v>1036</v>
      </c>
      <c r="C345" s="441"/>
      <c r="D345" s="439"/>
      <c r="E345" s="440"/>
      <c r="F345" s="441"/>
      <c r="G345" s="441"/>
      <c r="H345" s="110"/>
      <c r="I345" s="110"/>
      <c r="J345" s="985"/>
      <c r="K345" s="985"/>
      <c r="L345" s="985"/>
      <c r="M345" s="1"/>
      <c r="N345" s="1"/>
      <c r="O345" s="1"/>
      <c r="P345" s="1"/>
      <c r="Q345" s="1"/>
      <c r="R345" s="1"/>
      <c r="S345" s="1"/>
      <c r="T345" s="1"/>
      <c r="U345" s="1"/>
      <c r="V345" s="1"/>
      <c r="W345" s="1"/>
      <c r="X345" s="1"/>
      <c r="Y345" s="1"/>
      <c r="Z345" s="1"/>
    </row>
    <row r="346" spans="1:26" ht="78.75" hidden="1">
      <c r="A346" s="583" t="s">
        <v>1037</v>
      </c>
      <c r="B346" s="437" t="s">
        <v>1401</v>
      </c>
      <c r="C346" s="441"/>
      <c r="D346" s="439"/>
      <c r="E346" s="440"/>
      <c r="F346" s="441"/>
      <c r="G346" s="441"/>
      <c r="H346" s="110"/>
      <c r="I346" s="110"/>
      <c r="J346" s="985"/>
      <c r="K346" s="985"/>
      <c r="L346" s="985"/>
      <c r="M346" s="1"/>
      <c r="N346" s="1"/>
      <c r="O346" s="1"/>
      <c r="P346" s="1"/>
      <c r="Q346" s="1"/>
      <c r="R346" s="1"/>
      <c r="S346" s="1"/>
      <c r="T346" s="1"/>
      <c r="U346" s="1"/>
      <c r="V346" s="1"/>
      <c r="W346" s="1"/>
      <c r="X346" s="1"/>
      <c r="Y346" s="1"/>
      <c r="Z346" s="1"/>
    </row>
    <row r="347" spans="1:26" ht="39.75" customHeight="1">
      <c r="A347" s="413" t="s">
        <v>1039</v>
      </c>
      <c r="B347" s="1048" t="s">
        <v>1040</v>
      </c>
      <c r="C347" s="1049"/>
      <c r="D347" s="1049"/>
      <c r="E347" s="1049"/>
      <c r="F347" s="1049"/>
      <c r="G347" s="1049"/>
      <c r="H347" s="110">
        <f>SUM(D350:D351)</f>
        <v>0</v>
      </c>
      <c r="I347" s="110">
        <f>COUNT(D350:D431)*2</f>
        <v>4</v>
      </c>
      <c r="J347" s="984"/>
      <c r="K347" s="985"/>
      <c r="L347" s="984"/>
      <c r="M347" s="1"/>
      <c r="N347" s="1"/>
      <c r="O347" s="1"/>
      <c r="P347" s="1"/>
      <c r="Q347" s="1"/>
      <c r="R347" s="1"/>
      <c r="S347" s="1"/>
      <c r="T347" s="1"/>
      <c r="U347" s="1"/>
      <c r="V347" s="1"/>
      <c r="W347" s="1"/>
      <c r="X347" s="1"/>
      <c r="Y347" s="1"/>
      <c r="Z347" s="1"/>
    </row>
    <row r="348" spans="1:26" ht="31.5" hidden="1">
      <c r="A348" s="583" t="s">
        <v>1042</v>
      </c>
      <c r="B348" s="484" t="s">
        <v>1043</v>
      </c>
      <c r="C348" s="441"/>
      <c r="D348" s="439"/>
      <c r="E348" s="440"/>
      <c r="F348" s="441"/>
      <c r="G348" s="441"/>
      <c r="H348" s="110"/>
      <c r="I348" s="110"/>
      <c r="J348" s="985"/>
      <c r="K348" s="985"/>
      <c r="L348" s="985"/>
      <c r="M348" s="1"/>
      <c r="N348" s="1"/>
      <c r="O348" s="1"/>
      <c r="P348" s="1"/>
      <c r="Q348" s="1"/>
      <c r="R348" s="1"/>
      <c r="S348" s="1"/>
      <c r="T348" s="1"/>
      <c r="U348" s="1"/>
      <c r="V348" s="1"/>
      <c r="W348" s="1"/>
      <c r="X348" s="1"/>
      <c r="Y348" s="1"/>
      <c r="Z348" s="1"/>
    </row>
    <row r="349" spans="1:26" ht="31.5" hidden="1">
      <c r="A349" s="583" t="s">
        <v>1044</v>
      </c>
      <c r="B349" s="484" t="s">
        <v>1045</v>
      </c>
      <c r="C349" s="441"/>
      <c r="D349" s="439"/>
      <c r="E349" s="440"/>
      <c r="F349" s="441"/>
      <c r="G349" s="441"/>
      <c r="H349" s="110"/>
      <c r="I349" s="110"/>
      <c r="J349" s="985"/>
      <c r="K349" s="985"/>
      <c r="L349" s="985"/>
      <c r="M349" s="1"/>
      <c r="N349" s="1"/>
      <c r="O349" s="1"/>
      <c r="P349" s="1"/>
      <c r="Q349" s="1"/>
      <c r="R349" s="1"/>
      <c r="S349" s="1"/>
      <c r="T349" s="1"/>
      <c r="U349" s="1"/>
      <c r="V349" s="1"/>
      <c r="W349" s="1"/>
      <c r="X349" s="1"/>
      <c r="Y349" s="1"/>
      <c r="Z349" s="1"/>
    </row>
    <row r="350" spans="1:26" ht="31.5">
      <c r="A350" s="413" t="s">
        <v>1046</v>
      </c>
      <c r="B350" s="484" t="s">
        <v>1047</v>
      </c>
      <c r="C350" s="489" t="s">
        <v>1048</v>
      </c>
      <c r="D350" s="446">
        <v>0</v>
      </c>
      <c r="E350" s="440" t="s">
        <v>137</v>
      </c>
      <c r="F350" s="441"/>
      <c r="G350" s="441"/>
      <c r="H350" s="110"/>
      <c r="I350" s="110"/>
      <c r="J350" s="984"/>
      <c r="K350" s="985"/>
      <c r="L350" s="984"/>
      <c r="M350" s="1"/>
      <c r="N350" s="1"/>
      <c r="O350" s="1"/>
      <c r="P350" s="1"/>
      <c r="Q350" s="1"/>
      <c r="R350" s="1"/>
      <c r="S350" s="1"/>
      <c r="T350" s="1"/>
      <c r="U350" s="1"/>
      <c r="V350" s="1"/>
      <c r="W350" s="1"/>
      <c r="X350" s="1"/>
      <c r="Y350" s="1"/>
      <c r="Z350" s="1"/>
    </row>
    <row r="351" spans="1:26" ht="30">
      <c r="A351" s="413"/>
      <c r="B351" s="484"/>
      <c r="C351" s="489" t="s">
        <v>1049</v>
      </c>
      <c r="D351" s="446">
        <v>0</v>
      </c>
      <c r="E351" s="440" t="s">
        <v>137</v>
      </c>
      <c r="F351" s="441"/>
      <c r="G351" s="441"/>
      <c r="H351" s="110"/>
      <c r="I351" s="110"/>
      <c r="J351" s="984"/>
      <c r="K351" s="985"/>
      <c r="L351" s="984"/>
      <c r="M351" s="1"/>
      <c r="N351" s="1"/>
      <c r="O351" s="1"/>
      <c r="P351" s="1"/>
      <c r="Q351" s="1"/>
      <c r="R351" s="1"/>
      <c r="S351" s="1"/>
      <c r="T351" s="1"/>
      <c r="U351" s="1"/>
      <c r="V351" s="1"/>
      <c r="W351" s="1"/>
      <c r="X351" s="1"/>
      <c r="Y351" s="1"/>
      <c r="Z351" s="1"/>
    </row>
    <row r="352" spans="1:26" ht="63" hidden="1">
      <c r="A352" s="583" t="s">
        <v>1050</v>
      </c>
      <c r="B352" s="496" t="s">
        <v>1051</v>
      </c>
      <c r="C352" s="441"/>
      <c r="D352" s="439"/>
      <c r="E352" s="440"/>
      <c r="F352" s="441"/>
      <c r="G352" s="441"/>
      <c r="H352" s="110"/>
      <c r="I352" s="110"/>
      <c r="J352" s="985"/>
      <c r="K352" s="985"/>
      <c r="L352" s="985"/>
      <c r="M352" s="1"/>
      <c r="N352" s="1"/>
      <c r="O352" s="1"/>
      <c r="P352" s="1"/>
      <c r="Q352" s="1"/>
      <c r="R352" s="1"/>
      <c r="S352" s="1"/>
      <c r="T352" s="1"/>
      <c r="U352" s="1"/>
      <c r="V352" s="1"/>
      <c r="W352" s="1"/>
      <c r="X352" s="1"/>
      <c r="Y352" s="1"/>
      <c r="Z352" s="1"/>
    </row>
    <row r="353" spans="1:26" ht="31.5" hidden="1">
      <c r="A353" s="583" t="s">
        <v>1052</v>
      </c>
      <c r="B353" s="484" t="s">
        <v>1053</v>
      </c>
      <c r="C353" s="441"/>
      <c r="D353" s="439"/>
      <c r="E353" s="440"/>
      <c r="F353" s="441"/>
      <c r="G353" s="441"/>
      <c r="H353" s="110"/>
      <c r="I353" s="110"/>
      <c r="J353" s="985"/>
      <c r="K353" s="985"/>
      <c r="L353" s="985"/>
      <c r="M353" s="1"/>
      <c r="N353" s="1"/>
      <c r="O353" s="1"/>
      <c r="P353" s="1"/>
      <c r="Q353" s="1"/>
      <c r="R353" s="1"/>
      <c r="S353" s="1"/>
      <c r="T353" s="1"/>
      <c r="U353" s="1"/>
      <c r="V353" s="1"/>
      <c r="W353" s="1"/>
      <c r="X353" s="1"/>
      <c r="Y353" s="1"/>
      <c r="Z353" s="1"/>
    </row>
    <row r="354" spans="1:26" ht="39.75" hidden="1" customHeight="1">
      <c r="A354" s="585" t="s">
        <v>1054</v>
      </c>
      <c r="B354" s="1210" t="s">
        <v>1055</v>
      </c>
      <c r="C354" s="1049"/>
      <c r="D354" s="1049"/>
      <c r="E354" s="1049"/>
      <c r="F354" s="1049"/>
      <c r="G354" s="1049"/>
      <c r="H354" s="110"/>
      <c r="I354" s="110"/>
      <c r="J354" s="985"/>
      <c r="K354" s="985"/>
      <c r="L354" s="985"/>
      <c r="M354" s="1"/>
      <c r="N354" s="1"/>
      <c r="O354" s="1"/>
      <c r="P354" s="1"/>
      <c r="Q354" s="1"/>
      <c r="R354" s="1"/>
      <c r="S354" s="1"/>
      <c r="T354" s="1"/>
      <c r="U354" s="1"/>
      <c r="V354" s="1"/>
      <c r="W354" s="1"/>
      <c r="X354" s="1"/>
      <c r="Y354" s="1"/>
      <c r="Z354" s="1"/>
    </row>
    <row r="355" spans="1:26" ht="31.5" hidden="1">
      <c r="A355" s="583" t="s">
        <v>1056</v>
      </c>
      <c r="B355" s="437" t="s">
        <v>1057</v>
      </c>
      <c r="C355" s="441"/>
      <c r="D355" s="439"/>
      <c r="E355" s="440"/>
      <c r="F355" s="441"/>
      <c r="G355" s="441"/>
      <c r="H355" s="110"/>
      <c r="I355" s="110"/>
      <c r="J355" s="985"/>
      <c r="K355" s="985"/>
      <c r="L355" s="985"/>
      <c r="M355" s="1"/>
      <c r="N355" s="1"/>
      <c r="O355" s="1"/>
      <c r="P355" s="1"/>
      <c r="Q355" s="1"/>
      <c r="R355" s="1"/>
      <c r="S355" s="1"/>
      <c r="T355" s="1"/>
      <c r="U355" s="1"/>
      <c r="V355" s="1"/>
      <c r="W355" s="1"/>
      <c r="X355" s="1"/>
      <c r="Y355" s="1"/>
      <c r="Z355" s="1"/>
    </row>
    <row r="356" spans="1:26" ht="31.5" hidden="1">
      <c r="A356" s="583" t="s">
        <v>1060</v>
      </c>
      <c r="B356" s="437" t="s">
        <v>1061</v>
      </c>
      <c r="C356" s="441"/>
      <c r="D356" s="439"/>
      <c r="E356" s="440"/>
      <c r="F356" s="441"/>
      <c r="G356" s="441"/>
      <c r="H356" s="110"/>
      <c r="I356" s="110"/>
      <c r="J356" s="985"/>
      <c r="K356" s="985"/>
      <c r="L356" s="985"/>
      <c r="M356" s="1"/>
      <c r="N356" s="1"/>
      <c r="O356" s="1"/>
      <c r="P356" s="1"/>
      <c r="Q356" s="1"/>
      <c r="R356" s="1"/>
      <c r="S356" s="1"/>
      <c r="T356" s="1"/>
      <c r="U356" s="1"/>
      <c r="V356" s="1"/>
      <c r="W356" s="1"/>
      <c r="X356" s="1"/>
      <c r="Y356" s="1"/>
      <c r="Z356" s="1"/>
    </row>
    <row r="357" spans="1:26" ht="31.5" hidden="1">
      <c r="A357" s="583" t="s">
        <v>1062</v>
      </c>
      <c r="B357" s="437" t="s">
        <v>1063</v>
      </c>
      <c r="C357" s="441"/>
      <c r="D357" s="439"/>
      <c r="E357" s="440"/>
      <c r="F357" s="441"/>
      <c r="G357" s="441"/>
      <c r="H357" s="110"/>
      <c r="I357" s="110"/>
      <c r="J357" s="985"/>
      <c r="K357" s="985"/>
      <c r="L357" s="985"/>
      <c r="M357" s="1"/>
      <c r="N357" s="1"/>
      <c r="O357" s="1"/>
      <c r="P357" s="1"/>
      <c r="Q357" s="1"/>
      <c r="R357" s="1"/>
      <c r="S357" s="1"/>
      <c r="T357" s="1"/>
      <c r="U357" s="1"/>
      <c r="V357" s="1"/>
      <c r="W357" s="1"/>
      <c r="X357" s="1"/>
      <c r="Y357" s="1"/>
      <c r="Z357" s="1"/>
    </row>
    <row r="358" spans="1:26" ht="39.75" hidden="1" customHeight="1">
      <c r="A358" s="585" t="s">
        <v>1065</v>
      </c>
      <c r="B358" s="1210" t="s">
        <v>1066</v>
      </c>
      <c r="C358" s="1049"/>
      <c r="D358" s="1049"/>
      <c r="E358" s="1049"/>
      <c r="F358" s="1049"/>
      <c r="G358" s="1049"/>
      <c r="H358" s="110"/>
      <c r="I358" s="110"/>
      <c r="J358" s="985"/>
      <c r="K358" s="985"/>
      <c r="L358" s="985"/>
      <c r="M358" s="1"/>
      <c r="N358" s="1"/>
      <c r="O358" s="1"/>
      <c r="P358" s="1"/>
      <c r="Q358" s="1"/>
      <c r="R358" s="1"/>
      <c r="S358" s="1"/>
      <c r="T358" s="1"/>
      <c r="U358" s="1"/>
      <c r="V358" s="1"/>
      <c r="W358" s="1"/>
      <c r="X358" s="1"/>
      <c r="Y358" s="1"/>
      <c r="Z358" s="1"/>
    </row>
    <row r="359" spans="1:26" ht="31.5" hidden="1">
      <c r="A359" s="583" t="s">
        <v>1067</v>
      </c>
      <c r="B359" s="437" t="s">
        <v>1068</v>
      </c>
      <c r="C359" s="441"/>
      <c r="D359" s="439"/>
      <c r="E359" s="440"/>
      <c r="F359" s="441"/>
      <c r="G359" s="441"/>
      <c r="H359" s="110"/>
      <c r="I359" s="110"/>
      <c r="J359" s="985"/>
      <c r="K359" s="985"/>
      <c r="L359" s="985"/>
      <c r="M359" s="1"/>
      <c r="N359" s="1"/>
      <c r="O359" s="1"/>
      <c r="P359" s="1"/>
      <c r="Q359" s="1"/>
      <c r="R359" s="1"/>
      <c r="S359" s="1"/>
      <c r="T359" s="1"/>
      <c r="U359" s="1"/>
      <c r="V359" s="1"/>
      <c r="W359" s="1"/>
      <c r="X359" s="1"/>
      <c r="Y359" s="1"/>
      <c r="Z359" s="1"/>
    </row>
    <row r="360" spans="1:26" ht="31.5" hidden="1">
      <c r="A360" s="583" t="s">
        <v>1069</v>
      </c>
      <c r="B360" s="437" t="s">
        <v>1070</v>
      </c>
      <c r="C360" s="441"/>
      <c r="D360" s="439"/>
      <c r="E360" s="440"/>
      <c r="F360" s="441"/>
      <c r="G360" s="441"/>
      <c r="H360" s="110"/>
      <c r="I360" s="110"/>
      <c r="J360" s="985"/>
      <c r="K360" s="985"/>
      <c r="L360" s="985"/>
      <c r="M360" s="1"/>
      <c r="N360" s="1"/>
      <c r="O360" s="1"/>
      <c r="P360" s="1"/>
      <c r="Q360" s="1"/>
      <c r="R360" s="1"/>
      <c r="S360" s="1"/>
      <c r="T360" s="1"/>
      <c r="U360" s="1"/>
      <c r="V360" s="1"/>
      <c r="W360" s="1"/>
      <c r="X360" s="1"/>
      <c r="Y360" s="1"/>
      <c r="Z360" s="1"/>
    </row>
    <row r="361" spans="1:26" ht="31.5" hidden="1">
      <c r="A361" s="583" t="s">
        <v>1071</v>
      </c>
      <c r="B361" s="437" t="s">
        <v>1072</v>
      </c>
      <c r="C361" s="441"/>
      <c r="D361" s="439"/>
      <c r="E361" s="440"/>
      <c r="F361" s="441"/>
      <c r="G361" s="441"/>
      <c r="H361" s="110"/>
      <c r="I361" s="110"/>
      <c r="J361" s="985"/>
      <c r="K361" s="985"/>
      <c r="L361" s="985"/>
      <c r="M361" s="1"/>
      <c r="N361" s="1"/>
      <c r="O361" s="1"/>
      <c r="P361" s="1"/>
      <c r="Q361" s="1"/>
      <c r="R361" s="1"/>
      <c r="S361" s="1"/>
      <c r="T361" s="1"/>
      <c r="U361" s="1"/>
      <c r="V361" s="1"/>
      <c r="W361" s="1"/>
      <c r="X361" s="1"/>
      <c r="Y361" s="1"/>
      <c r="Z361" s="1"/>
    </row>
    <row r="362" spans="1:26" ht="31.5" hidden="1">
      <c r="A362" s="583" t="s">
        <v>1074</v>
      </c>
      <c r="B362" s="437" t="s">
        <v>1075</v>
      </c>
      <c r="C362" s="441"/>
      <c r="D362" s="439"/>
      <c r="E362" s="440"/>
      <c r="F362" s="441"/>
      <c r="G362" s="441"/>
      <c r="H362" s="110"/>
      <c r="I362" s="110"/>
      <c r="J362" s="985"/>
      <c r="K362" s="985"/>
      <c r="L362" s="985"/>
      <c r="M362" s="1"/>
      <c r="N362" s="1"/>
      <c r="O362" s="1"/>
      <c r="P362" s="1"/>
      <c r="Q362" s="1"/>
      <c r="R362" s="1"/>
      <c r="S362" s="1"/>
      <c r="T362" s="1"/>
      <c r="U362" s="1"/>
      <c r="V362" s="1"/>
      <c r="W362" s="1"/>
      <c r="X362" s="1"/>
      <c r="Y362" s="1"/>
      <c r="Z362" s="1"/>
    </row>
    <row r="363" spans="1:26" ht="47.25" hidden="1">
      <c r="A363" s="583" t="s">
        <v>1076</v>
      </c>
      <c r="B363" s="437" t="s">
        <v>1077</v>
      </c>
      <c r="C363" s="441"/>
      <c r="D363" s="439"/>
      <c r="E363" s="440"/>
      <c r="F363" s="441"/>
      <c r="G363" s="441"/>
      <c r="H363" s="110"/>
      <c r="I363" s="110"/>
      <c r="J363" s="985"/>
      <c r="K363" s="985"/>
      <c r="L363" s="985"/>
      <c r="M363" s="1"/>
      <c r="N363" s="1"/>
      <c r="O363" s="1"/>
      <c r="P363" s="1"/>
      <c r="Q363" s="1"/>
      <c r="R363" s="1"/>
      <c r="S363" s="1"/>
      <c r="T363" s="1"/>
      <c r="U363" s="1"/>
      <c r="V363" s="1"/>
      <c r="W363" s="1"/>
      <c r="X363" s="1"/>
      <c r="Y363" s="1"/>
      <c r="Z363" s="1"/>
    </row>
    <row r="364" spans="1:26" ht="31.5" hidden="1">
      <c r="A364" s="583" t="s">
        <v>1080</v>
      </c>
      <c r="B364" s="437" t="s">
        <v>1081</v>
      </c>
      <c r="C364" s="441"/>
      <c r="D364" s="439"/>
      <c r="E364" s="440"/>
      <c r="F364" s="441"/>
      <c r="G364" s="441"/>
      <c r="H364" s="110"/>
      <c r="I364" s="110"/>
      <c r="J364" s="985"/>
      <c r="K364" s="985"/>
      <c r="L364" s="985"/>
      <c r="M364" s="1"/>
      <c r="N364" s="1"/>
      <c r="O364" s="1"/>
      <c r="P364" s="1"/>
      <c r="Q364" s="1"/>
      <c r="R364" s="1"/>
      <c r="S364" s="1"/>
      <c r="T364" s="1"/>
      <c r="U364" s="1"/>
      <c r="V364" s="1"/>
      <c r="W364" s="1"/>
      <c r="X364" s="1"/>
      <c r="Y364" s="1"/>
      <c r="Z364" s="1"/>
    </row>
    <row r="365" spans="1:26" ht="31.5" hidden="1">
      <c r="A365" s="583" t="s">
        <v>1082</v>
      </c>
      <c r="B365" s="437" t="s">
        <v>1083</v>
      </c>
      <c r="C365" s="441"/>
      <c r="D365" s="439"/>
      <c r="E365" s="440"/>
      <c r="F365" s="441"/>
      <c r="G365" s="441"/>
      <c r="H365" s="110"/>
      <c r="I365" s="110"/>
      <c r="J365" s="985"/>
      <c r="K365" s="985"/>
      <c r="L365" s="985"/>
      <c r="M365" s="1"/>
      <c r="N365" s="1"/>
      <c r="O365" s="1"/>
      <c r="P365" s="1"/>
      <c r="Q365" s="1"/>
      <c r="R365" s="1"/>
      <c r="S365" s="1"/>
      <c r="T365" s="1"/>
      <c r="U365" s="1"/>
      <c r="V365" s="1"/>
      <c r="W365" s="1"/>
      <c r="X365" s="1"/>
      <c r="Y365" s="1"/>
      <c r="Z365" s="1"/>
    </row>
    <row r="366" spans="1:26" ht="31.5" hidden="1">
      <c r="A366" s="583" t="s">
        <v>1085</v>
      </c>
      <c r="B366" s="484" t="s">
        <v>1086</v>
      </c>
      <c r="C366" s="441"/>
      <c r="D366" s="439"/>
      <c r="E366" s="440"/>
      <c r="F366" s="441"/>
      <c r="G366" s="441"/>
      <c r="H366" s="110"/>
      <c r="I366" s="110"/>
      <c r="J366" s="985"/>
      <c r="K366" s="985"/>
      <c r="L366" s="985"/>
      <c r="M366" s="1"/>
      <c r="N366" s="1"/>
      <c r="O366" s="1"/>
      <c r="P366" s="1"/>
      <c r="Q366" s="1"/>
      <c r="R366" s="1"/>
      <c r="S366" s="1"/>
      <c r="T366" s="1"/>
      <c r="U366" s="1"/>
      <c r="V366" s="1"/>
      <c r="W366" s="1"/>
      <c r="X366" s="1"/>
      <c r="Y366" s="1"/>
      <c r="Z366" s="1"/>
    </row>
    <row r="367" spans="1:26" ht="31.5" hidden="1">
      <c r="A367" s="583" t="s">
        <v>1088</v>
      </c>
      <c r="B367" s="484" t="s">
        <v>1089</v>
      </c>
      <c r="C367" s="441"/>
      <c r="D367" s="439"/>
      <c r="E367" s="440"/>
      <c r="F367" s="441"/>
      <c r="G367" s="441"/>
      <c r="H367" s="110"/>
      <c r="I367" s="110"/>
      <c r="J367" s="985"/>
      <c r="K367" s="985"/>
      <c r="L367" s="985"/>
      <c r="M367" s="1"/>
      <c r="N367" s="1"/>
      <c r="O367" s="1"/>
      <c r="P367" s="1"/>
      <c r="Q367" s="1"/>
      <c r="R367" s="1"/>
      <c r="S367" s="1"/>
      <c r="T367" s="1"/>
      <c r="U367" s="1"/>
      <c r="V367" s="1"/>
      <c r="W367" s="1"/>
      <c r="X367" s="1"/>
      <c r="Y367" s="1"/>
      <c r="Z367" s="1"/>
    </row>
    <row r="368" spans="1:26" ht="47.25" hidden="1">
      <c r="A368" s="583" t="s">
        <v>1090</v>
      </c>
      <c r="B368" s="484" t="s">
        <v>1091</v>
      </c>
      <c r="C368" s="441"/>
      <c r="D368" s="439"/>
      <c r="E368" s="440"/>
      <c r="F368" s="441"/>
      <c r="G368" s="441"/>
      <c r="H368" s="110"/>
      <c r="I368" s="110"/>
      <c r="J368" s="985"/>
      <c r="K368" s="985"/>
      <c r="L368" s="985"/>
      <c r="M368" s="1"/>
      <c r="N368" s="1"/>
      <c r="O368" s="1"/>
      <c r="P368" s="1"/>
      <c r="Q368" s="1"/>
      <c r="R368" s="1"/>
      <c r="S368" s="1"/>
      <c r="T368" s="1"/>
      <c r="U368" s="1"/>
      <c r="V368" s="1"/>
      <c r="W368" s="1"/>
      <c r="X368" s="1"/>
      <c r="Y368" s="1"/>
      <c r="Z368" s="1"/>
    </row>
    <row r="369" spans="1:26" ht="39.75" hidden="1" customHeight="1">
      <c r="A369" s="585" t="s">
        <v>1093</v>
      </c>
      <c r="B369" s="1210" t="s">
        <v>1094</v>
      </c>
      <c r="C369" s="1049"/>
      <c r="D369" s="1049"/>
      <c r="E369" s="1049"/>
      <c r="F369" s="1049"/>
      <c r="G369" s="1049"/>
      <c r="H369" s="110"/>
      <c r="I369" s="110"/>
      <c r="J369" s="985"/>
      <c r="K369" s="985"/>
      <c r="L369" s="985"/>
      <c r="M369" s="1"/>
      <c r="N369" s="1"/>
      <c r="O369" s="1"/>
      <c r="P369" s="1"/>
      <c r="Q369" s="1"/>
      <c r="R369" s="1"/>
      <c r="S369" s="1"/>
      <c r="T369" s="1"/>
      <c r="U369" s="1"/>
      <c r="V369" s="1"/>
      <c r="W369" s="1"/>
      <c r="X369" s="1"/>
      <c r="Y369" s="1"/>
      <c r="Z369" s="1"/>
    </row>
    <row r="370" spans="1:26" ht="31.5" hidden="1">
      <c r="A370" s="583" t="s">
        <v>1096</v>
      </c>
      <c r="B370" s="437" t="s">
        <v>1097</v>
      </c>
      <c r="C370" s="441"/>
      <c r="D370" s="439"/>
      <c r="E370" s="440"/>
      <c r="F370" s="441"/>
      <c r="G370" s="441"/>
      <c r="H370" s="110"/>
      <c r="I370" s="110"/>
      <c r="J370" s="985"/>
      <c r="K370" s="985"/>
      <c r="L370" s="985"/>
      <c r="M370" s="1"/>
      <c r="N370" s="1"/>
      <c r="O370" s="1"/>
      <c r="P370" s="1"/>
      <c r="Q370" s="1"/>
      <c r="R370" s="1"/>
      <c r="S370" s="1"/>
      <c r="T370" s="1"/>
      <c r="U370" s="1"/>
      <c r="V370" s="1"/>
      <c r="W370" s="1"/>
      <c r="X370" s="1"/>
      <c r="Y370" s="1"/>
      <c r="Z370" s="1"/>
    </row>
    <row r="371" spans="1:26" ht="31.5" hidden="1">
      <c r="A371" s="583" t="s">
        <v>1099</v>
      </c>
      <c r="B371" s="437" t="s">
        <v>1100</v>
      </c>
      <c r="C371" s="441"/>
      <c r="D371" s="439"/>
      <c r="E371" s="440"/>
      <c r="F371" s="441"/>
      <c r="G371" s="441"/>
      <c r="H371" s="110"/>
      <c r="I371" s="110"/>
      <c r="J371" s="985"/>
      <c r="K371" s="985"/>
      <c r="L371" s="985"/>
      <c r="M371" s="1"/>
      <c r="N371" s="1"/>
      <c r="O371" s="1"/>
      <c r="P371" s="1"/>
      <c r="Q371" s="1"/>
      <c r="R371" s="1"/>
      <c r="S371" s="1"/>
      <c r="T371" s="1"/>
      <c r="U371" s="1"/>
      <c r="V371" s="1"/>
      <c r="W371" s="1"/>
      <c r="X371" s="1"/>
      <c r="Y371" s="1"/>
      <c r="Z371" s="1"/>
    </row>
    <row r="372" spans="1:26" ht="31.5" hidden="1">
      <c r="A372" s="583" t="s">
        <v>1101</v>
      </c>
      <c r="B372" s="437" t="s">
        <v>1102</v>
      </c>
      <c r="C372" s="441"/>
      <c r="D372" s="439"/>
      <c r="E372" s="440"/>
      <c r="F372" s="441"/>
      <c r="G372" s="441"/>
      <c r="H372" s="110"/>
      <c r="I372" s="110"/>
      <c r="J372" s="985"/>
      <c r="K372" s="985"/>
      <c r="L372" s="985"/>
      <c r="M372" s="1"/>
      <c r="N372" s="1"/>
      <c r="O372" s="1"/>
      <c r="P372" s="1"/>
      <c r="Q372" s="1"/>
      <c r="R372" s="1"/>
      <c r="S372" s="1"/>
      <c r="T372" s="1"/>
      <c r="U372" s="1"/>
      <c r="V372" s="1"/>
      <c r="W372" s="1"/>
      <c r="X372" s="1"/>
      <c r="Y372" s="1"/>
      <c r="Z372" s="1"/>
    </row>
    <row r="373" spans="1:26" ht="39.75" hidden="1" customHeight="1">
      <c r="A373" s="585" t="s">
        <v>1104</v>
      </c>
      <c r="B373" s="1210" t="s">
        <v>1105</v>
      </c>
      <c r="C373" s="1049"/>
      <c r="D373" s="1049"/>
      <c r="E373" s="1049"/>
      <c r="F373" s="1049"/>
      <c r="G373" s="1049"/>
      <c r="H373" s="110"/>
      <c r="I373" s="110"/>
      <c r="J373" s="985"/>
      <c r="K373" s="985"/>
      <c r="L373" s="985"/>
      <c r="M373" s="1"/>
      <c r="N373" s="1"/>
      <c r="O373" s="1"/>
      <c r="P373" s="1"/>
      <c r="Q373" s="1"/>
      <c r="R373" s="1"/>
      <c r="S373" s="1"/>
      <c r="T373" s="1"/>
      <c r="U373" s="1"/>
      <c r="V373" s="1"/>
      <c r="W373" s="1"/>
      <c r="X373" s="1"/>
      <c r="Y373" s="1"/>
      <c r="Z373" s="1"/>
    </row>
    <row r="374" spans="1:26" ht="31.5" hidden="1">
      <c r="A374" s="583" t="s">
        <v>1107</v>
      </c>
      <c r="B374" s="437" t="s">
        <v>1108</v>
      </c>
      <c r="C374" s="441"/>
      <c r="D374" s="439"/>
      <c r="E374" s="440"/>
      <c r="F374" s="441"/>
      <c r="G374" s="441"/>
      <c r="H374" s="110"/>
      <c r="I374" s="110"/>
      <c r="J374" s="985"/>
      <c r="K374" s="985"/>
      <c r="L374" s="985"/>
      <c r="M374" s="1"/>
      <c r="N374" s="1"/>
      <c r="O374" s="1"/>
      <c r="P374" s="1"/>
      <c r="Q374" s="1"/>
      <c r="R374" s="1"/>
      <c r="S374" s="1"/>
      <c r="T374" s="1"/>
      <c r="U374" s="1"/>
      <c r="V374" s="1"/>
      <c r="W374" s="1"/>
      <c r="X374" s="1"/>
      <c r="Y374" s="1"/>
      <c r="Z374" s="1"/>
    </row>
    <row r="375" spans="1:26" ht="31.5" hidden="1">
      <c r="A375" s="583" t="s">
        <v>1110</v>
      </c>
      <c r="B375" s="437" t="s">
        <v>1111</v>
      </c>
      <c r="C375" s="441"/>
      <c r="D375" s="439"/>
      <c r="E375" s="440"/>
      <c r="F375" s="441"/>
      <c r="G375" s="441"/>
      <c r="H375" s="110"/>
      <c r="I375" s="110"/>
      <c r="J375" s="985"/>
      <c r="K375" s="985"/>
      <c r="L375" s="985"/>
      <c r="M375" s="1"/>
      <c r="N375" s="1"/>
      <c r="O375" s="1"/>
      <c r="P375" s="1"/>
      <c r="Q375" s="1"/>
      <c r="R375" s="1"/>
      <c r="S375" s="1"/>
      <c r="T375" s="1"/>
      <c r="U375" s="1"/>
      <c r="V375" s="1"/>
      <c r="W375" s="1"/>
      <c r="X375" s="1"/>
      <c r="Y375" s="1"/>
      <c r="Z375" s="1"/>
    </row>
    <row r="376" spans="1:26" ht="31.5" hidden="1">
      <c r="A376" s="583" t="s">
        <v>1113</v>
      </c>
      <c r="B376" s="437" t="s">
        <v>1114</v>
      </c>
      <c r="C376" s="441"/>
      <c r="D376" s="439"/>
      <c r="E376" s="440"/>
      <c r="F376" s="441"/>
      <c r="G376" s="441"/>
      <c r="H376" s="110"/>
      <c r="I376" s="110"/>
      <c r="J376" s="985"/>
      <c r="K376" s="985"/>
      <c r="L376" s="985"/>
      <c r="M376" s="1"/>
      <c r="N376" s="1"/>
      <c r="O376" s="1"/>
      <c r="P376" s="1"/>
      <c r="Q376" s="1"/>
      <c r="R376" s="1"/>
      <c r="S376" s="1"/>
      <c r="T376" s="1"/>
      <c r="U376" s="1"/>
      <c r="V376" s="1"/>
      <c r="W376" s="1"/>
      <c r="X376" s="1"/>
      <c r="Y376" s="1"/>
      <c r="Z376" s="1"/>
    </row>
    <row r="377" spans="1:26" ht="31.5" hidden="1">
      <c r="A377" s="583" t="s">
        <v>1116</v>
      </c>
      <c r="B377" s="437" t="s">
        <v>1117</v>
      </c>
      <c r="C377" s="441"/>
      <c r="D377" s="439"/>
      <c r="E377" s="440"/>
      <c r="F377" s="441"/>
      <c r="G377" s="441"/>
      <c r="H377" s="110"/>
      <c r="I377" s="110"/>
      <c r="J377" s="985"/>
      <c r="K377" s="985"/>
      <c r="L377" s="985"/>
      <c r="M377" s="1"/>
      <c r="N377" s="1"/>
      <c r="O377" s="1"/>
      <c r="P377" s="1"/>
      <c r="Q377" s="1"/>
      <c r="R377" s="1"/>
      <c r="S377" s="1"/>
      <c r="T377" s="1"/>
      <c r="U377" s="1"/>
      <c r="V377" s="1"/>
      <c r="W377" s="1"/>
      <c r="X377" s="1"/>
      <c r="Y377" s="1"/>
      <c r="Z377" s="1"/>
    </row>
    <row r="378" spans="1:26" ht="39.75" hidden="1" customHeight="1">
      <c r="A378" s="585" t="s">
        <v>1120</v>
      </c>
      <c r="B378" s="1048" t="s">
        <v>1121</v>
      </c>
      <c r="C378" s="1049"/>
      <c r="D378" s="1049"/>
      <c r="E378" s="1049"/>
      <c r="F378" s="1049"/>
      <c r="G378" s="1049"/>
      <c r="H378" s="110"/>
      <c r="I378" s="110"/>
      <c r="J378" s="985"/>
      <c r="K378" s="985"/>
      <c r="L378" s="985"/>
      <c r="M378" s="1"/>
      <c r="N378" s="1"/>
      <c r="O378" s="1"/>
      <c r="P378" s="1"/>
      <c r="Q378" s="1"/>
      <c r="R378" s="1"/>
      <c r="S378" s="1"/>
      <c r="T378" s="1"/>
      <c r="U378" s="1"/>
      <c r="V378" s="1"/>
      <c r="W378" s="1"/>
      <c r="X378" s="1"/>
      <c r="Y378" s="1"/>
      <c r="Z378" s="1"/>
    </row>
    <row r="379" spans="1:26" ht="47.25" hidden="1">
      <c r="A379" s="583" t="s">
        <v>1123</v>
      </c>
      <c r="B379" s="484" t="s">
        <v>1124</v>
      </c>
      <c r="C379" s="437"/>
      <c r="D379" s="439"/>
      <c r="E379" s="440"/>
      <c r="F379" s="441"/>
      <c r="G379" s="441"/>
      <c r="H379" s="110"/>
      <c r="I379" s="110"/>
      <c r="J379" s="985"/>
      <c r="K379" s="985"/>
      <c r="L379" s="985"/>
      <c r="M379" s="1"/>
      <c r="N379" s="1"/>
      <c r="O379" s="1"/>
      <c r="P379" s="1"/>
      <c r="Q379" s="1"/>
      <c r="R379" s="1"/>
      <c r="S379" s="1"/>
      <c r="T379" s="1"/>
      <c r="U379" s="1"/>
      <c r="V379" s="1"/>
      <c r="W379" s="1"/>
      <c r="X379" s="1"/>
      <c r="Y379" s="1"/>
      <c r="Z379" s="1"/>
    </row>
    <row r="380" spans="1:26" ht="31.5" hidden="1">
      <c r="A380" s="583" t="s">
        <v>1125</v>
      </c>
      <c r="B380" s="484" t="s">
        <v>1126</v>
      </c>
      <c r="C380" s="441"/>
      <c r="D380" s="439"/>
      <c r="E380" s="440"/>
      <c r="F380" s="441"/>
      <c r="G380" s="441"/>
      <c r="H380" s="110"/>
      <c r="I380" s="110"/>
      <c r="J380" s="985"/>
      <c r="K380" s="985"/>
      <c r="L380" s="985"/>
      <c r="M380" s="1"/>
      <c r="N380" s="1"/>
      <c r="O380" s="1"/>
      <c r="P380" s="1"/>
      <c r="Q380" s="1"/>
      <c r="R380" s="1"/>
      <c r="S380" s="1"/>
      <c r="T380" s="1"/>
      <c r="U380" s="1"/>
      <c r="V380" s="1"/>
      <c r="W380" s="1"/>
      <c r="X380" s="1"/>
      <c r="Y380" s="1"/>
      <c r="Z380" s="1"/>
    </row>
    <row r="381" spans="1:26" ht="30" hidden="1">
      <c r="A381" s="583" t="s">
        <v>1127</v>
      </c>
      <c r="B381" s="489" t="s">
        <v>1128</v>
      </c>
      <c r="C381" s="441"/>
      <c r="D381" s="439"/>
      <c r="E381" s="440"/>
      <c r="F381" s="441"/>
      <c r="G381" s="441"/>
      <c r="H381" s="110"/>
      <c r="I381" s="110"/>
      <c r="J381" s="985"/>
      <c r="K381" s="985"/>
      <c r="L381" s="985"/>
      <c r="M381" s="1"/>
      <c r="N381" s="1"/>
      <c r="O381" s="1"/>
      <c r="P381" s="1"/>
      <c r="Q381" s="1"/>
      <c r="R381" s="1"/>
      <c r="S381" s="1"/>
      <c r="T381" s="1"/>
      <c r="U381" s="1"/>
      <c r="V381" s="1"/>
      <c r="W381" s="1"/>
      <c r="X381" s="1"/>
      <c r="Y381" s="1"/>
      <c r="Z381" s="1"/>
    </row>
    <row r="382" spans="1:26" ht="63" hidden="1">
      <c r="A382" s="583" t="s">
        <v>1129</v>
      </c>
      <c r="B382" s="484" t="s">
        <v>1130</v>
      </c>
      <c r="C382" s="441"/>
      <c r="D382" s="439"/>
      <c r="E382" s="440"/>
      <c r="F382" s="441"/>
      <c r="G382" s="441"/>
      <c r="H382" s="110"/>
      <c r="I382" s="110"/>
      <c r="J382" s="985"/>
      <c r="K382" s="985"/>
      <c r="L382" s="985"/>
      <c r="M382" s="1"/>
      <c r="N382" s="1"/>
      <c r="O382" s="1"/>
      <c r="P382" s="1"/>
      <c r="Q382" s="1"/>
      <c r="R382" s="1"/>
      <c r="S382" s="1"/>
      <c r="T382" s="1"/>
      <c r="U382" s="1"/>
      <c r="V382" s="1"/>
      <c r="W382" s="1"/>
      <c r="X382" s="1"/>
      <c r="Y382" s="1"/>
      <c r="Z382" s="1"/>
    </row>
    <row r="383" spans="1:26" ht="39.75" hidden="1" customHeight="1">
      <c r="A383" s="585" t="s">
        <v>1136</v>
      </c>
      <c r="B383" s="1210" t="s">
        <v>1137</v>
      </c>
      <c r="C383" s="1049"/>
      <c r="D383" s="1049"/>
      <c r="E383" s="1049"/>
      <c r="F383" s="1049"/>
      <c r="G383" s="1049"/>
      <c r="H383" s="110"/>
      <c r="I383" s="110"/>
      <c r="J383" s="985"/>
      <c r="K383" s="985"/>
      <c r="L383" s="985"/>
      <c r="M383" s="1"/>
      <c r="N383" s="1"/>
      <c r="O383" s="1"/>
      <c r="P383" s="1"/>
      <c r="Q383" s="1"/>
      <c r="R383" s="1"/>
      <c r="S383" s="1"/>
      <c r="T383" s="1"/>
      <c r="U383" s="1"/>
      <c r="V383" s="1"/>
      <c r="W383" s="1"/>
      <c r="X383" s="1"/>
      <c r="Y383" s="1"/>
      <c r="Z383" s="1"/>
    </row>
    <row r="384" spans="1:26" ht="47.25" hidden="1">
      <c r="A384" s="583" t="s">
        <v>1142</v>
      </c>
      <c r="B384" s="437" t="s">
        <v>1143</v>
      </c>
      <c r="C384" s="437"/>
      <c r="D384" s="439"/>
      <c r="E384" s="440"/>
      <c r="F384" s="441"/>
      <c r="G384" s="441"/>
      <c r="H384" s="110"/>
      <c r="I384" s="110"/>
      <c r="J384" s="985"/>
      <c r="K384" s="985"/>
      <c r="L384" s="985"/>
      <c r="M384" s="1"/>
      <c r="N384" s="1"/>
      <c r="O384" s="1"/>
      <c r="P384" s="1"/>
      <c r="Q384" s="1"/>
      <c r="R384" s="1"/>
      <c r="S384" s="1"/>
      <c r="T384" s="1"/>
      <c r="U384" s="1"/>
      <c r="V384" s="1"/>
      <c r="W384" s="1"/>
      <c r="X384" s="1"/>
      <c r="Y384" s="1"/>
      <c r="Z384" s="1"/>
    </row>
    <row r="385" spans="1:26" ht="63" hidden="1">
      <c r="A385" s="583" t="s">
        <v>1148</v>
      </c>
      <c r="B385" s="437" t="s">
        <v>1149</v>
      </c>
      <c r="C385" s="441"/>
      <c r="D385" s="439"/>
      <c r="E385" s="440"/>
      <c r="F385" s="441"/>
      <c r="G385" s="441"/>
      <c r="H385" s="110"/>
      <c r="I385" s="110"/>
      <c r="J385" s="985"/>
      <c r="K385" s="985"/>
      <c r="L385" s="985"/>
      <c r="M385" s="1"/>
      <c r="N385" s="1"/>
      <c r="O385" s="1"/>
      <c r="P385" s="1"/>
      <c r="Q385" s="1"/>
      <c r="R385" s="1"/>
      <c r="S385" s="1"/>
      <c r="T385" s="1"/>
      <c r="U385" s="1"/>
      <c r="V385" s="1"/>
      <c r="W385" s="1"/>
      <c r="X385" s="1"/>
      <c r="Y385" s="1"/>
      <c r="Z385" s="1"/>
    </row>
    <row r="386" spans="1:26" ht="47.25" hidden="1">
      <c r="A386" s="583" t="s">
        <v>1170</v>
      </c>
      <c r="B386" s="437" t="s">
        <v>1171</v>
      </c>
      <c r="C386" s="441"/>
      <c r="D386" s="439"/>
      <c r="E386" s="440"/>
      <c r="F386" s="441"/>
      <c r="G386" s="441"/>
      <c r="H386" s="110"/>
      <c r="I386" s="110"/>
      <c r="J386" s="985"/>
      <c r="K386" s="985"/>
      <c r="L386" s="985"/>
      <c r="M386" s="1"/>
      <c r="N386" s="1"/>
      <c r="O386" s="1"/>
      <c r="P386" s="1"/>
      <c r="Q386" s="1"/>
      <c r="R386" s="1"/>
      <c r="S386" s="1"/>
      <c r="T386" s="1"/>
      <c r="U386" s="1"/>
      <c r="V386" s="1"/>
      <c r="W386" s="1"/>
      <c r="X386" s="1"/>
      <c r="Y386" s="1"/>
      <c r="Z386" s="1"/>
    </row>
    <row r="387" spans="1:26" ht="63" hidden="1">
      <c r="A387" s="583" t="s">
        <v>1175</v>
      </c>
      <c r="B387" s="437" t="s">
        <v>1176</v>
      </c>
      <c r="C387" s="441"/>
      <c r="D387" s="439"/>
      <c r="E387" s="440"/>
      <c r="F387" s="441"/>
      <c r="G387" s="441"/>
      <c r="H387" s="110"/>
      <c r="I387" s="110"/>
      <c r="J387" s="985"/>
      <c r="K387" s="985"/>
      <c r="L387" s="985"/>
      <c r="M387" s="1"/>
      <c r="N387" s="1"/>
      <c r="O387" s="1"/>
      <c r="P387" s="1"/>
      <c r="Q387" s="1"/>
      <c r="R387" s="1"/>
      <c r="S387" s="1"/>
      <c r="T387" s="1"/>
      <c r="U387" s="1"/>
      <c r="V387" s="1"/>
      <c r="W387" s="1"/>
      <c r="X387" s="1"/>
      <c r="Y387" s="1"/>
      <c r="Z387" s="1"/>
    </row>
    <row r="388" spans="1:26" ht="47.25" hidden="1">
      <c r="A388" s="583" t="s">
        <v>1179</v>
      </c>
      <c r="B388" s="437" t="s">
        <v>1181</v>
      </c>
      <c r="C388" s="441"/>
      <c r="D388" s="439"/>
      <c r="E388" s="440"/>
      <c r="F388" s="441"/>
      <c r="G388" s="441"/>
      <c r="H388" s="110"/>
      <c r="I388" s="110"/>
      <c r="J388" s="985"/>
      <c r="K388" s="985"/>
      <c r="L388" s="985"/>
      <c r="M388" s="1"/>
      <c r="N388" s="1"/>
      <c r="O388" s="1"/>
      <c r="P388" s="1"/>
      <c r="Q388" s="1"/>
      <c r="R388" s="1"/>
      <c r="S388" s="1"/>
      <c r="T388" s="1"/>
      <c r="U388" s="1"/>
      <c r="V388" s="1"/>
      <c r="W388" s="1"/>
      <c r="X388" s="1"/>
      <c r="Y388" s="1"/>
      <c r="Z388" s="1"/>
    </row>
    <row r="389" spans="1:26" ht="45" hidden="1">
      <c r="A389" s="583" t="s">
        <v>1186</v>
      </c>
      <c r="B389" s="308" t="s">
        <v>1187</v>
      </c>
      <c r="C389" s="441"/>
      <c r="D389" s="439"/>
      <c r="E389" s="440"/>
      <c r="F389" s="441"/>
      <c r="G389" s="441"/>
      <c r="H389" s="110"/>
      <c r="I389" s="110"/>
      <c r="J389" s="985"/>
      <c r="K389" s="985"/>
      <c r="L389" s="985"/>
      <c r="M389" s="1"/>
      <c r="N389" s="1"/>
      <c r="O389" s="1"/>
      <c r="P389" s="1"/>
      <c r="Q389" s="1"/>
      <c r="R389" s="1"/>
      <c r="S389" s="1"/>
      <c r="T389" s="1"/>
      <c r="U389" s="1"/>
      <c r="V389" s="1"/>
      <c r="W389" s="1"/>
      <c r="X389" s="1"/>
      <c r="Y389" s="1"/>
      <c r="Z389" s="1"/>
    </row>
    <row r="390" spans="1:26" ht="39.75" hidden="1" customHeight="1">
      <c r="A390" s="585" t="s">
        <v>1202</v>
      </c>
      <c r="B390" s="1210" t="s">
        <v>1204</v>
      </c>
      <c r="C390" s="1049"/>
      <c r="D390" s="1049"/>
      <c r="E390" s="1049"/>
      <c r="F390" s="1049"/>
      <c r="G390" s="1049"/>
      <c r="H390" s="110"/>
      <c r="I390" s="110"/>
      <c r="J390" s="985"/>
      <c r="K390" s="985"/>
      <c r="L390" s="985"/>
      <c r="M390" s="1"/>
      <c r="N390" s="1"/>
      <c r="O390" s="1"/>
      <c r="P390" s="1"/>
      <c r="Q390" s="1"/>
      <c r="R390" s="1"/>
      <c r="S390" s="1"/>
      <c r="T390" s="1"/>
      <c r="U390" s="1"/>
      <c r="V390" s="1"/>
      <c r="W390" s="1"/>
      <c r="X390" s="1"/>
      <c r="Y390" s="1"/>
      <c r="Z390" s="1"/>
    </row>
    <row r="391" spans="1:26" ht="78.75" hidden="1">
      <c r="A391" s="583" t="s">
        <v>1209</v>
      </c>
      <c r="B391" s="437" t="s">
        <v>1210</v>
      </c>
      <c r="C391" s="441"/>
      <c r="D391" s="439"/>
      <c r="E391" s="440"/>
      <c r="F391" s="441"/>
      <c r="G391" s="441"/>
      <c r="H391" s="110"/>
      <c r="I391" s="110"/>
      <c r="J391" s="985"/>
      <c r="K391" s="985"/>
      <c r="L391" s="985"/>
      <c r="M391" s="1"/>
      <c r="N391" s="1"/>
      <c r="O391" s="1"/>
      <c r="P391" s="1"/>
      <c r="Q391" s="1"/>
      <c r="R391" s="1"/>
      <c r="S391" s="1"/>
      <c r="T391" s="1"/>
      <c r="U391" s="1"/>
      <c r="V391" s="1"/>
      <c r="W391" s="1"/>
      <c r="X391" s="1"/>
      <c r="Y391" s="1"/>
      <c r="Z391" s="1"/>
    </row>
    <row r="392" spans="1:26" ht="47.25" hidden="1">
      <c r="A392" s="583" t="s">
        <v>1212</v>
      </c>
      <c r="B392" s="437" t="s">
        <v>1213</v>
      </c>
      <c r="C392" s="441"/>
      <c r="D392" s="439"/>
      <c r="E392" s="440"/>
      <c r="F392" s="441"/>
      <c r="G392" s="441"/>
      <c r="H392" s="110"/>
      <c r="I392" s="110"/>
      <c r="J392" s="985"/>
      <c r="K392" s="985"/>
      <c r="L392" s="985"/>
      <c r="M392" s="1"/>
      <c r="N392" s="1"/>
      <c r="O392" s="1"/>
      <c r="P392" s="1"/>
      <c r="Q392" s="1"/>
      <c r="R392" s="1"/>
      <c r="S392" s="1"/>
      <c r="T392" s="1"/>
      <c r="U392" s="1"/>
      <c r="V392" s="1"/>
      <c r="W392" s="1"/>
      <c r="X392" s="1"/>
      <c r="Y392" s="1"/>
      <c r="Z392" s="1"/>
    </row>
    <row r="393" spans="1:26" ht="63" hidden="1">
      <c r="A393" s="583" t="s">
        <v>1215</v>
      </c>
      <c r="B393" s="437" t="s">
        <v>1216</v>
      </c>
      <c r="C393" s="441"/>
      <c r="D393" s="439"/>
      <c r="E393" s="440"/>
      <c r="F393" s="441"/>
      <c r="G393" s="441"/>
      <c r="H393" s="110"/>
      <c r="I393" s="110"/>
      <c r="J393" s="985"/>
      <c r="K393" s="985"/>
      <c r="L393" s="985"/>
      <c r="M393" s="1"/>
      <c r="N393" s="1"/>
      <c r="O393" s="1"/>
      <c r="P393" s="1"/>
      <c r="Q393" s="1"/>
      <c r="R393" s="1"/>
      <c r="S393" s="1"/>
      <c r="T393" s="1"/>
      <c r="U393" s="1"/>
      <c r="V393" s="1"/>
      <c r="W393" s="1"/>
      <c r="X393" s="1"/>
      <c r="Y393" s="1"/>
      <c r="Z393" s="1"/>
    </row>
    <row r="394" spans="1:26" ht="47.25" hidden="1">
      <c r="A394" s="583" t="s">
        <v>1221</v>
      </c>
      <c r="B394" s="437" t="s">
        <v>1223</v>
      </c>
      <c r="C394" s="441"/>
      <c r="D394" s="439"/>
      <c r="E394" s="440"/>
      <c r="F394" s="441"/>
      <c r="G394" s="441"/>
      <c r="H394" s="110"/>
      <c r="I394" s="110"/>
      <c r="J394" s="985"/>
      <c r="K394" s="985"/>
      <c r="L394" s="985"/>
      <c r="M394" s="1"/>
      <c r="N394" s="1"/>
      <c r="O394" s="1"/>
      <c r="P394" s="1"/>
      <c r="Q394" s="1"/>
      <c r="R394" s="1"/>
      <c r="S394" s="1"/>
      <c r="T394" s="1"/>
      <c r="U394" s="1"/>
      <c r="V394" s="1"/>
      <c r="W394" s="1"/>
      <c r="X394" s="1"/>
      <c r="Y394" s="1"/>
      <c r="Z394" s="1"/>
    </row>
    <row r="395" spans="1:26" ht="39.75" hidden="1" customHeight="1">
      <c r="A395" s="585" t="s">
        <v>1224</v>
      </c>
      <c r="B395" s="1210" t="s">
        <v>1225</v>
      </c>
      <c r="C395" s="1049"/>
      <c r="D395" s="1049"/>
      <c r="E395" s="1049"/>
      <c r="F395" s="1049"/>
      <c r="G395" s="1049"/>
      <c r="H395" s="110"/>
      <c r="I395" s="110"/>
      <c r="J395" s="985"/>
      <c r="K395" s="985"/>
      <c r="L395" s="985"/>
      <c r="M395" s="1"/>
      <c r="N395" s="1"/>
      <c r="O395" s="1"/>
      <c r="P395" s="1"/>
      <c r="Q395" s="1"/>
      <c r="R395" s="1"/>
      <c r="S395" s="1"/>
      <c r="T395" s="1"/>
      <c r="U395" s="1"/>
      <c r="V395" s="1"/>
      <c r="W395" s="1"/>
      <c r="X395" s="1"/>
      <c r="Y395" s="1"/>
      <c r="Z395" s="1"/>
    </row>
    <row r="396" spans="1:26" ht="31.5" hidden="1">
      <c r="A396" s="583" t="s">
        <v>1229</v>
      </c>
      <c r="B396" s="437" t="s">
        <v>1230</v>
      </c>
      <c r="C396" s="441"/>
      <c r="D396" s="439"/>
      <c r="E396" s="440"/>
      <c r="F396" s="441"/>
      <c r="G396" s="441"/>
      <c r="H396" s="110"/>
      <c r="I396" s="110"/>
      <c r="J396" s="985"/>
      <c r="K396" s="985"/>
      <c r="L396" s="985"/>
      <c r="M396" s="1"/>
      <c r="N396" s="1"/>
      <c r="O396" s="1"/>
      <c r="P396" s="1"/>
      <c r="Q396" s="1"/>
      <c r="R396" s="1"/>
      <c r="S396" s="1"/>
      <c r="T396" s="1"/>
      <c r="U396" s="1"/>
      <c r="V396" s="1"/>
      <c r="W396" s="1"/>
      <c r="X396" s="1"/>
      <c r="Y396" s="1"/>
      <c r="Z396" s="1"/>
    </row>
    <row r="397" spans="1:26" ht="47.25" hidden="1">
      <c r="A397" s="583" t="s">
        <v>1232</v>
      </c>
      <c r="B397" s="437" t="s">
        <v>1233</v>
      </c>
      <c r="C397" s="441"/>
      <c r="D397" s="439"/>
      <c r="E397" s="440"/>
      <c r="F397" s="441"/>
      <c r="G397" s="441"/>
      <c r="H397" s="110"/>
      <c r="I397" s="110"/>
      <c r="J397" s="985"/>
      <c r="K397" s="985"/>
      <c r="L397" s="985"/>
      <c r="M397" s="1"/>
      <c r="N397" s="1"/>
      <c r="O397" s="1"/>
      <c r="P397" s="1"/>
      <c r="Q397" s="1"/>
      <c r="R397" s="1"/>
      <c r="S397" s="1"/>
      <c r="T397" s="1"/>
      <c r="U397" s="1"/>
      <c r="V397" s="1"/>
      <c r="W397" s="1"/>
      <c r="X397" s="1"/>
      <c r="Y397" s="1"/>
      <c r="Z397" s="1"/>
    </row>
    <row r="398" spans="1:26" ht="31.5" hidden="1">
      <c r="A398" s="583" t="s">
        <v>1234</v>
      </c>
      <c r="B398" s="437" t="s">
        <v>1235</v>
      </c>
      <c r="C398" s="441"/>
      <c r="D398" s="439"/>
      <c r="E398" s="440"/>
      <c r="F398" s="441"/>
      <c r="G398" s="441"/>
      <c r="H398" s="110"/>
      <c r="I398" s="110"/>
      <c r="J398" s="985"/>
      <c r="K398" s="985"/>
      <c r="L398" s="985"/>
      <c r="M398" s="1"/>
      <c r="N398" s="1"/>
      <c r="O398" s="1"/>
      <c r="P398" s="1"/>
      <c r="Q398" s="1"/>
      <c r="R398" s="1"/>
      <c r="S398" s="1"/>
      <c r="T398" s="1"/>
      <c r="U398" s="1"/>
      <c r="V398" s="1"/>
      <c r="W398" s="1"/>
      <c r="X398" s="1"/>
      <c r="Y398" s="1"/>
      <c r="Z398" s="1"/>
    </row>
    <row r="399" spans="1:26" ht="31.5" hidden="1">
      <c r="A399" s="583" t="s">
        <v>1236</v>
      </c>
      <c r="B399" s="437" t="s">
        <v>1237</v>
      </c>
      <c r="C399" s="441"/>
      <c r="D399" s="439"/>
      <c r="E399" s="440"/>
      <c r="F399" s="441"/>
      <c r="G399" s="441"/>
      <c r="H399" s="110"/>
      <c r="I399" s="110"/>
      <c r="J399" s="985"/>
      <c r="K399" s="985"/>
      <c r="L399" s="985"/>
      <c r="M399" s="1"/>
      <c r="N399" s="1"/>
      <c r="O399" s="1"/>
      <c r="P399" s="1"/>
      <c r="Q399" s="1"/>
      <c r="R399" s="1"/>
      <c r="S399" s="1"/>
      <c r="T399" s="1"/>
      <c r="U399" s="1"/>
      <c r="V399" s="1"/>
      <c r="W399" s="1"/>
      <c r="X399" s="1"/>
      <c r="Y399" s="1"/>
      <c r="Z399" s="1"/>
    </row>
    <row r="400" spans="1:26" ht="47.25" hidden="1">
      <c r="A400" s="583" t="s">
        <v>1238</v>
      </c>
      <c r="B400" s="437" t="s">
        <v>1239</v>
      </c>
      <c r="C400" s="441"/>
      <c r="D400" s="439"/>
      <c r="E400" s="440"/>
      <c r="F400" s="441"/>
      <c r="G400" s="441"/>
      <c r="H400" s="110"/>
      <c r="I400" s="110"/>
      <c r="J400" s="985"/>
      <c r="K400" s="985"/>
      <c r="L400" s="985"/>
      <c r="M400" s="1"/>
      <c r="N400" s="1"/>
      <c r="O400" s="1"/>
      <c r="P400" s="1"/>
      <c r="Q400" s="1"/>
      <c r="R400" s="1"/>
      <c r="S400" s="1"/>
      <c r="T400" s="1"/>
      <c r="U400" s="1"/>
      <c r="V400" s="1"/>
      <c r="W400" s="1"/>
      <c r="X400" s="1"/>
      <c r="Y400" s="1"/>
      <c r="Z400" s="1"/>
    </row>
    <row r="401" spans="1:26" ht="39.75" hidden="1" customHeight="1">
      <c r="A401" s="585" t="s">
        <v>1242</v>
      </c>
      <c r="B401" s="1048" t="s">
        <v>1243</v>
      </c>
      <c r="C401" s="1049"/>
      <c r="D401" s="1049"/>
      <c r="E401" s="1049"/>
      <c r="F401" s="1049"/>
      <c r="G401" s="1049"/>
      <c r="H401" s="110"/>
      <c r="I401" s="110"/>
      <c r="J401" s="985"/>
      <c r="K401" s="985"/>
      <c r="L401" s="985"/>
      <c r="M401" s="1"/>
      <c r="N401" s="1"/>
      <c r="O401" s="1"/>
      <c r="P401" s="1"/>
      <c r="Q401" s="1"/>
      <c r="R401" s="1"/>
      <c r="S401" s="1"/>
      <c r="T401" s="1"/>
      <c r="U401" s="1"/>
      <c r="V401" s="1"/>
      <c r="W401" s="1"/>
      <c r="X401" s="1"/>
      <c r="Y401" s="1"/>
      <c r="Z401" s="1"/>
    </row>
    <row r="402" spans="1:26" ht="31.5" hidden="1">
      <c r="A402" s="583" t="s">
        <v>1248</v>
      </c>
      <c r="B402" s="484" t="s">
        <v>1249</v>
      </c>
      <c r="C402" s="441"/>
      <c r="D402" s="439"/>
      <c r="E402" s="440"/>
      <c r="F402" s="441"/>
      <c r="G402" s="441"/>
      <c r="H402" s="110"/>
      <c r="I402" s="110"/>
      <c r="J402" s="985"/>
      <c r="K402" s="985"/>
      <c r="L402" s="985"/>
      <c r="M402" s="1"/>
      <c r="N402" s="1"/>
      <c r="O402" s="1"/>
      <c r="P402" s="1"/>
      <c r="Q402" s="1"/>
      <c r="R402" s="1"/>
      <c r="S402" s="1"/>
      <c r="T402" s="1"/>
      <c r="U402" s="1"/>
      <c r="V402" s="1"/>
      <c r="W402" s="1"/>
      <c r="X402" s="1"/>
      <c r="Y402" s="1"/>
      <c r="Z402" s="1"/>
    </row>
    <row r="403" spans="1:26" ht="60" hidden="1">
      <c r="A403" s="583" t="s">
        <v>1291</v>
      </c>
      <c r="B403" s="489" t="s">
        <v>1292</v>
      </c>
      <c r="C403" s="441"/>
      <c r="D403" s="439"/>
      <c r="E403" s="440"/>
      <c r="F403" s="441"/>
      <c r="G403" s="441"/>
      <c r="H403" s="110"/>
      <c r="I403" s="110"/>
      <c r="J403" s="985"/>
      <c r="K403" s="985"/>
      <c r="L403" s="985"/>
      <c r="M403" s="1"/>
      <c r="N403" s="1"/>
      <c r="O403" s="1"/>
      <c r="P403" s="1"/>
      <c r="Q403" s="1"/>
      <c r="R403" s="1"/>
      <c r="S403" s="1"/>
      <c r="T403" s="1"/>
      <c r="U403" s="1"/>
      <c r="V403" s="1"/>
      <c r="W403" s="1"/>
      <c r="X403" s="1"/>
      <c r="Y403" s="1"/>
      <c r="Z403" s="1"/>
    </row>
    <row r="404" spans="1:26" ht="31.5" hidden="1">
      <c r="A404" s="583" t="s">
        <v>1294</v>
      </c>
      <c r="B404" s="484" t="s">
        <v>1295</v>
      </c>
      <c r="C404" s="441"/>
      <c r="D404" s="439"/>
      <c r="E404" s="440"/>
      <c r="F404" s="441"/>
      <c r="G404" s="441"/>
      <c r="H404" s="110"/>
      <c r="I404" s="110"/>
      <c r="J404" s="985"/>
      <c r="K404" s="985"/>
      <c r="L404" s="985"/>
      <c r="M404" s="1"/>
      <c r="N404" s="1"/>
      <c r="O404" s="1"/>
      <c r="P404" s="1"/>
      <c r="Q404" s="1"/>
      <c r="R404" s="1"/>
      <c r="S404" s="1"/>
      <c r="T404" s="1"/>
      <c r="U404" s="1"/>
      <c r="V404" s="1"/>
      <c r="W404" s="1"/>
      <c r="X404" s="1"/>
      <c r="Y404" s="1"/>
      <c r="Z404" s="1"/>
    </row>
    <row r="405" spans="1:26" ht="47.25" hidden="1">
      <c r="A405" s="583" t="s">
        <v>1296</v>
      </c>
      <c r="B405" s="484" t="s">
        <v>1297</v>
      </c>
      <c r="C405" s="441"/>
      <c r="D405" s="439"/>
      <c r="E405" s="440"/>
      <c r="F405" s="441"/>
      <c r="G405" s="441"/>
      <c r="H405" s="110"/>
      <c r="I405" s="110"/>
      <c r="J405" s="985"/>
      <c r="K405" s="985"/>
      <c r="L405" s="985"/>
      <c r="M405" s="1"/>
      <c r="N405" s="1"/>
      <c r="O405" s="1"/>
      <c r="P405" s="1"/>
      <c r="Q405" s="1"/>
      <c r="R405" s="1"/>
      <c r="S405" s="1"/>
      <c r="T405" s="1"/>
      <c r="U405" s="1"/>
      <c r="V405" s="1"/>
      <c r="W405" s="1"/>
      <c r="X405" s="1"/>
      <c r="Y405" s="1"/>
      <c r="Z405" s="1"/>
    </row>
    <row r="406" spans="1:26" ht="47.25" hidden="1">
      <c r="A406" s="583" t="s">
        <v>1298</v>
      </c>
      <c r="B406" s="484" t="s">
        <v>1299</v>
      </c>
      <c r="C406" s="441"/>
      <c r="D406" s="439"/>
      <c r="E406" s="440"/>
      <c r="F406" s="441"/>
      <c r="G406" s="441"/>
      <c r="H406" s="110"/>
      <c r="I406" s="110"/>
      <c r="J406" s="985"/>
      <c r="K406" s="985"/>
      <c r="L406" s="985"/>
      <c r="M406" s="1"/>
      <c r="N406" s="1"/>
      <c r="O406" s="1"/>
      <c r="P406" s="1"/>
      <c r="Q406" s="1"/>
      <c r="R406" s="1"/>
      <c r="S406" s="1"/>
      <c r="T406" s="1"/>
      <c r="U406" s="1"/>
      <c r="V406" s="1"/>
      <c r="W406" s="1"/>
      <c r="X406" s="1"/>
      <c r="Y406" s="1"/>
      <c r="Z406" s="1"/>
    </row>
    <row r="407" spans="1:26" ht="47.25" hidden="1">
      <c r="A407" s="583" t="s">
        <v>1301</v>
      </c>
      <c r="B407" s="484" t="s">
        <v>1302</v>
      </c>
      <c r="C407" s="441"/>
      <c r="D407" s="439"/>
      <c r="E407" s="440"/>
      <c r="F407" s="441"/>
      <c r="G407" s="441"/>
      <c r="H407" s="110"/>
      <c r="I407" s="110"/>
      <c r="J407" s="985"/>
      <c r="K407" s="985"/>
      <c r="L407" s="985"/>
      <c r="M407" s="1"/>
      <c r="N407" s="1"/>
      <c r="O407" s="1"/>
      <c r="P407" s="1"/>
      <c r="Q407" s="1"/>
      <c r="R407" s="1"/>
      <c r="S407" s="1"/>
      <c r="T407" s="1"/>
      <c r="U407" s="1"/>
      <c r="V407" s="1"/>
      <c r="W407" s="1"/>
      <c r="X407" s="1"/>
      <c r="Y407" s="1"/>
      <c r="Z407" s="1"/>
    </row>
    <row r="408" spans="1:26" ht="31.5" hidden="1">
      <c r="A408" s="583" t="s">
        <v>1303</v>
      </c>
      <c r="B408" s="484" t="s">
        <v>1304</v>
      </c>
      <c r="C408" s="441"/>
      <c r="D408" s="439"/>
      <c r="E408" s="440"/>
      <c r="F408" s="441"/>
      <c r="G408" s="441"/>
      <c r="H408" s="110"/>
      <c r="I408" s="110"/>
      <c r="J408" s="985"/>
      <c r="K408" s="985"/>
      <c r="L408" s="985"/>
      <c r="M408" s="1"/>
      <c r="N408" s="1"/>
      <c r="O408" s="1"/>
      <c r="P408" s="1"/>
      <c r="Q408" s="1"/>
      <c r="R408" s="1"/>
      <c r="S408" s="1"/>
      <c r="T408" s="1"/>
      <c r="U408" s="1"/>
      <c r="V408" s="1"/>
      <c r="W408" s="1"/>
      <c r="X408" s="1"/>
      <c r="Y408" s="1"/>
      <c r="Z408" s="1"/>
    </row>
    <row r="409" spans="1:26" ht="39.75" hidden="1" customHeight="1">
      <c r="A409" s="585" t="s">
        <v>1305</v>
      </c>
      <c r="B409" s="1210" t="s">
        <v>1306</v>
      </c>
      <c r="C409" s="1049"/>
      <c r="D409" s="1049"/>
      <c r="E409" s="1049"/>
      <c r="F409" s="1049"/>
      <c r="G409" s="1049"/>
      <c r="H409" s="110"/>
      <c r="I409" s="110"/>
      <c r="J409" s="985"/>
      <c r="K409" s="985"/>
      <c r="L409" s="985"/>
      <c r="M409" s="1"/>
      <c r="N409" s="1"/>
      <c r="O409" s="1"/>
      <c r="P409" s="1"/>
      <c r="Q409" s="1"/>
      <c r="R409" s="1"/>
      <c r="S409" s="1"/>
      <c r="T409" s="1"/>
      <c r="U409" s="1"/>
      <c r="V409" s="1"/>
      <c r="W409" s="1"/>
      <c r="X409" s="1"/>
      <c r="Y409" s="1"/>
      <c r="Z409" s="1"/>
    </row>
    <row r="410" spans="1:26" ht="31.5" hidden="1">
      <c r="A410" s="583" t="s">
        <v>1310</v>
      </c>
      <c r="B410" s="437" t="s">
        <v>1311</v>
      </c>
      <c r="C410" s="441"/>
      <c r="D410" s="439"/>
      <c r="E410" s="440"/>
      <c r="F410" s="441"/>
      <c r="G410" s="441"/>
      <c r="H410" s="110"/>
      <c r="I410" s="110"/>
      <c r="J410" s="985"/>
      <c r="K410" s="985"/>
      <c r="L410" s="985"/>
      <c r="M410" s="1"/>
      <c r="N410" s="1"/>
      <c r="O410" s="1"/>
      <c r="P410" s="1"/>
      <c r="Q410" s="1"/>
      <c r="R410" s="1"/>
      <c r="S410" s="1"/>
      <c r="T410" s="1"/>
      <c r="U410" s="1"/>
      <c r="V410" s="1"/>
      <c r="W410" s="1"/>
      <c r="X410" s="1"/>
      <c r="Y410" s="1"/>
      <c r="Z410" s="1"/>
    </row>
    <row r="411" spans="1:26" ht="31.5" hidden="1">
      <c r="A411" s="583" t="s">
        <v>1313</v>
      </c>
      <c r="B411" s="437" t="s">
        <v>1314</v>
      </c>
      <c r="C411" s="441"/>
      <c r="D411" s="439"/>
      <c r="E411" s="440"/>
      <c r="F411" s="441"/>
      <c r="G411" s="441"/>
      <c r="H411" s="110"/>
      <c r="I411" s="110"/>
      <c r="J411" s="985"/>
      <c r="K411" s="985"/>
      <c r="L411" s="985"/>
      <c r="M411" s="1"/>
      <c r="N411" s="1"/>
      <c r="O411" s="1"/>
      <c r="P411" s="1"/>
      <c r="Q411" s="1"/>
      <c r="R411" s="1"/>
      <c r="S411" s="1"/>
      <c r="T411" s="1"/>
      <c r="U411" s="1"/>
      <c r="V411" s="1"/>
      <c r="W411" s="1"/>
      <c r="X411" s="1"/>
      <c r="Y411" s="1"/>
      <c r="Z411" s="1"/>
    </row>
    <row r="412" spans="1:26" ht="31.5" hidden="1">
      <c r="A412" s="583" t="s">
        <v>1315</v>
      </c>
      <c r="B412" s="437" t="s">
        <v>1316</v>
      </c>
      <c r="C412" s="441"/>
      <c r="D412" s="439"/>
      <c r="E412" s="440"/>
      <c r="F412" s="441"/>
      <c r="G412" s="441"/>
      <c r="H412" s="110"/>
      <c r="I412" s="110"/>
      <c r="J412" s="985"/>
      <c r="K412" s="985"/>
      <c r="L412" s="985"/>
      <c r="M412" s="1"/>
      <c r="N412" s="1"/>
      <c r="O412" s="1"/>
      <c r="P412" s="1"/>
      <c r="Q412" s="1"/>
      <c r="R412" s="1"/>
      <c r="S412" s="1"/>
      <c r="T412" s="1"/>
      <c r="U412" s="1"/>
      <c r="V412" s="1"/>
      <c r="W412" s="1"/>
      <c r="X412" s="1"/>
      <c r="Y412" s="1"/>
      <c r="Z412" s="1"/>
    </row>
    <row r="413" spans="1:26" ht="31.5" hidden="1">
      <c r="A413" s="583" t="s">
        <v>1317</v>
      </c>
      <c r="B413" s="437" t="s">
        <v>1318</v>
      </c>
      <c r="C413" s="441"/>
      <c r="D413" s="439"/>
      <c r="E413" s="440"/>
      <c r="F413" s="441"/>
      <c r="G413" s="441"/>
      <c r="H413" s="110"/>
      <c r="I413" s="110"/>
      <c r="J413" s="985"/>
      <c r="K413" s="985"/>
      <c r="L413" s="985"/>
      <c r="M413" s="1"/>
      <c r="N413" s="1"/>
      <c r="O413" s="1"/>
      <c r="P413" s="1"/>
      <c r="Q413" s="1"/>
      <c r="R413" s="1"/>
      <c r="S413" s="1"/>
      <c r="T413" s="1"/>
      <c r="U413" s="1"/>
      <c r="V413" s="1"/>
      <c r="W413" s="1"/>
      <c r="X413" s="1"/>
      <c r="Y413" s="1"/>
      <c r="Z413" s="1"/>
    </row>
    <row r="414" spans="1:26" ht="31.5" hidden="1">
      <c r="A414" s="583" t="s">
        <v>1319</v>
      </c>
      <c r="B414" s="437" t="s">
        <v>1320</v>
      </c>
      <c r="C414" s="441"/>
      <c r="D414" s="439"/>
      <c r="E414" s="440"/>
      <c r="F414" s="441"/>
      <c r="G414" s="441"/>
      <c r="H414" s="110"/>
      <c r="I414" s="110"/>
      <c r="J414" s="985"/>
      <c r="K414" s="985"/>
      <c r="L414" s="985"/>
      <c r="M414" s="1"/>
      <c r="N414" s="1"/>
      <c r="O414" s="1"/>
      <c r="P414" s="1"/>
      <c r="Q414" s="1"/>
      <c r="R414" s="1"/>
      <c r="S414" s="1"/>
      <c r="T414" s="1"/>
      <c r="U414" s="1"/>
      <c r="V414" s="1"/>
      <c r="W414" s="1"/>
      <c r="X414" s="1"/>
      <c r="Y414" s="1"/>
      <c r="Z414" s="1"/>
    </row>
    <row r="415" spans="1:26" ht="31.5" hidden="1">
      <c r="A415" s="583" t="s">
        <v>1321</v>
      </c>
      <c r="B415" s="437" t="s">
        <v>1322</v>
      </c>
      <c r="C415" s="441"/>
      <c r="D415" s="439"/>
      <c r="E415" s="440"/>
      <c r="F415" s="441"/>
      <c r="G415" s="441"/>
      <c r="H415" s="110"/>
      <c r="I415" s="110"/>
      <c r="J415" s="985"/>
      <c r="K415" s="985"/>
      <c r="L415" s="985"/>
      <c r="M415" s="1"/>
      <c r="N415" s="1"/>
      <c r="O415" s="1"/>
      <c r="P415" s="1"/>
      <c r="Q415" s="1"/>
      <c r="R415" s="1"/>
      <c r="S415" s="1"/>
      <c r="T415" s="1"/>
      <c r="U415" s="1"/>
      <c r="V415" s="1"/>
      <c r="W415" s="1"/>
      <c r="X415" s="1"/>
      <c r="Y415" s="1"/>
      <c r="Z415" s="1"/>
    </row>
    <row r="416" spans="1:26" ht="39.75" hidden="1" customHeight="1">
      <c r="A416" s="585" t="s">
        <v>1324</v>
      </c>
      <c r="B416" s="1210" t="s">
        <v>1326</v>
      </c>
      <c r="C416" s="1049"/>
      <c r="D416" s="1049"/>
      <c r="E416" s="1049"/>
      <c r="F416" s="1049"/>
      <c r="G416" s="1049"/>
      <c r="H416" s="110"/>
      <c r="I416" s="110"/>
      <c r="J416" s="985"/>
      <c r="K416" s="985"/>
      <c r="L416" s="985"/>
      <c r="M416" s="1"/>
      <c r="N416" s="1"/>
      <c r="O416" s="1"/>
      <c r="P416" s="1"/>
      <c r="Q416" s="1"/>
      <c r="R416" s="1"/>
      <c r="S416" s="1"/>
      <c r="T416" s="1"/>
      <c r="U416" s="1"/>
      <c r="V416" s="1"/>
      <c r="W416" s="1"/>
      <c r="X416" s="1"/>
      <c r="Y416" s="1"/>
      <c r="Z416" s="1"/>
    </row>
    <row r="417" spans="1:26" ht="31.5" hidden="1">
      <c r="A417" s="583" t="s">
        <v>1338</v>
      </c>
      <c r="B417" s="437" t="s">
        <v>1340</v>
      </c>
      <c r="C417" s="441"/>
      <c r="D417" s="439"/>
      <c r="E417" s="440"/>
      <c r="F417" s="441"/>
      <c r="G417" s="441"/>
      <c r="H417" s="110"/>
      <c r="I417" s="110"/>
      <c r="J417" s="985"/>
      <c r="K417" s="985"/>
      <c r="L417" s="985"/>
      <c r="M417" s="1"/>
      <c r="N417" s="1"/>
      <c r="O417" s="1"/>
      <c r="P417" s="1"/>
      <c r="Q417" s="1"/>
      <c r="R417" s="1"/>
      <c r="S417" s="1"/>
      <c r="T417" s="1"/>
      <c r="U417" s="1"/>
      <c r="V417" s="1"/>
      <c r="W417" s="1"/>
      <c r="X417" s="1"/>
      <c r="Y417" s="1"/>
      <c r="Z417" s="1"/>
    </row>
    <row r="418" spans="1:26" ht="31.5" hidden="1">
      <c r="A418" s="583" t="s">
        <v>1357</v>
      </c>
      <c r="B418" s="437" t="s">
        <v>1358</v>
      </c>
      <c r="C418" s="441"/>
      <c r="D418" s="439"/>
      <c r="E418" s="440"/>
      <c r="F418" s="441"/>
      <c r="G418" s="441"/>
      <c r="H418" s="110"/>
      <c r="I418" s="110"/>
      <c r="J418" s="985"/>
      <c r="K418" s="985"/>
      <c r="L418" s="985"/>
      <c r="M418" s="1"/>
      <c r="N418" s="1"/>
      <c r="O418" s="1"/>
      <c r="P418" s="1"/>
      <c r="Q418" s="1"/>
      <c r="R418" s="1"/>
      <c r="S418" s="1"/>
      <c r="T418" s="1"/>
      <c r="U418" s="1"/>
      <c r="V418" s="1"/>
      <c r="W418" s="1"/>
      <c r="X418" s="1"/>
      <c r="Y418" s="1"/>
      <c r="Z418" s="1"/>
    </row>
    <row r="419" spans="1:26" ht="31.5" hidden="1">
      <c r="A419" s="583" t="s">
        <v>1367</v>
      </c>
      <c r="B419" s="437" t="s">
        <v>1368</v>
      </c>
      <c r="C419" s="441"/>
      <c r="D419" s="439"/>
      <c r="E419" s="440"/>
      <c r="F419" s="441"/>
      <c r="G419" s="441"/>
      <c r="H419" s="110"/>
      <c r="I419" s="110"/>
      <c r="J419" s="985"/>
      <c r="K419" s="985"/>
      <c r="L419" s="985"/>
      <c r="M419" s="1"/>
      <c r="N419" s="1"/>
      <c r="O419" s="1"/>
      <c r="P419" s="1"/>
      <c r="Q419" s="1"/>
      <c r="R419" s="1"/>
      <c r="S419" s="1"/>
      <c r="T419" s="1"/>
      <c r="U419" s="1"/>
      <c r="V419" s="1"/>
      <c r="W419" s="1"/>
      <c r="X419" s="1"/>
      <c r="Y419" s="1"/>
      <c r="Z419" s="1"/>
    </row>
    <row r="420" spans="1:26" ht="31.5" hidden="1">
      <c r="A420" s="583" t="s">
        <v>1382</v>
      </c>
      <c r="B420" s="437" t="s">
        <v>1383</v>
      </c>
      <c r="C420" s="441"/>
      <c r="D420" s="439"/>
      <c r="E420" s="440"/>
      <c r="F420" s="441"/>
      <c r="G420" s="441"/>
      <c r="H420" s="110"/>
      <c r="I420" s="110"/>
      <c r="J420" s="985"/>
      <c r="K420" s="985"/>
      <c r="L420" s="985"/>
      <c r="M420" s="1"/>
      <c r="N420" s="1"/>
      <c r="O420" s="1"/>
      <c r="P420" s="1"/>
      <c r="Q420" s="1"/>
      <c r="R420" s="1"/>
      <c r="S420" s="1"/>
      <c r="T420" s="1"/>
      <c r="U420" s="1"/>
      <c r="V420" s="1"/>
      <c r="W420" s="1"/>
      <c r="X420" s="1"/>
      <c r="Y420" s="1"/>
      <c r="Z420" s="1"/>
    </row>
    <row r="421" spans="1:26" ht="39.75" hidden="1" customHeight="1">
      <c r="A421" s="585" t="s">
        <v>1398</v>
      </c>
      <c r="B421" s="1210" t="s">
        <v>1399</v>
      </c>
      <c r="C421" s="1049"/>
      <c r="D421" s="1049"/>
      <c r="E421" s="1049"/>
      <c r="F421" s="1049"/>
      <c r="G421" s="1049"/>
      <c r="H421" s="110"/>
      <c r="I421" s="110"/>
      <c r="J421" s="985"/>
      <c r="K421" s="985"/>
      <c r="L421" s="985"/>
      <c r="M421" s="1"/>
      <c r="N421" s="1"/>
      <c r="O421" s="1"/>
      <c r="P421" s="1"/>
      <c r="Q421" s="1"/>
      <c r="R421" s="1"/>
      <c r="S421" s="1"/>
      <c r="T421" s="1"/>
      <c r="U421" s="1"/>
      <c r="V421" s="1"/>
      <c r="W421" s="1"/>
      <c r="X421" s="1"/>
      <c r="Y421" s="1"/>
      <c r="Z421" s="1"/>
    </row>
    <row r="422" spans="1:26" ht="47.25" hidden="1">
      <c r="A422" s="583" t="s">
        <v>1403</v>
      </c>
      <c r="B422" s="437" t="s">
        <v>1405</v>
      </c>
      <c r="C422" s="441"/>
      <c r="D422" s="439"/>
      <c r="E422" s="440"/>
      <c r="F422" s="441"/>
      <c r="G422" s="441"/>
      <c r="H422" s="110"/>
      <c r="I422" s="110"/>
      <c r="J422" s="985"/>
      <c r="K422" s="985"/>
      <c r="L422" s="985"/>
      <c r="M422" s="1"/>
      <c r="N422" s="1"/>
      <c r="O422" s="1"/>
      <c r="P422" s="1"/>
      <c r="Q422" s="1"/>
      <c r="R422" s="1"/>
      <c r="S422" s="1"/>
      <c r="T422" s="1"/>
      <c r="U422" s="1"/>
      <c r="V422" s="1"/>
      <c r="W422" s="1"/>
      <c r="X422" s="1"/>
      <c r="Y422" s="1"/>
      <c r="Z422" s="1"/>
    </row>
    <row r="423" spans="1:26" ht="47.25" hidden="1">
      <c r="A423" s="583" t="s">
        <v>1412</v>
      </c>
      <c r="B423" s="437" t="s">
        <v>1414</v>
      </c>
      <c r="C423" s="441"/>
      <c r="D423" s="439"/>
      <c r="E423" s="440"/>
      <c r="F423" s="441"/>
      <c r="G423" s="441"/>
      <c r="H423" s="110"/>
      <c r="I423" s="110"/>
      <c r="J423" s="985"/>
      <c r="K423" s="985"/>
      <c r="L423" s="985"/>
      <c r="M423" s="1"/>
      <c r="N423" s="1"/>
      <c r="O423" s="1"/>
      <c r="P423" s="1"/>
      <c r="Q423" s="1"/>
      <c r="R423" s="1"/>
      <c r="S423" s="1"/>
      <c r="T423" s="1"/>
      <c r="U423" s="1"/>
      <c r="V423" s="1"/>
      <c r="W423" s="1"/>
      <c r="X423" s="1"/>
      <c r="Y423" s="1"/>
      <c r="Z423" s="1"/>
    </row>
    <row r="424" spans="1:26" ht="47.25" hidden="1">
      <c r="A424" s="583" t="s">
        <v>1419</v>
      </c>
      <c r="B424" s="437" t="s">
        <v>1420</v>
      </c>
      <c r="C424" s="441"/>
      <c r="D424" s="439"/>
      <c r="E424" s="440"/>
      <c r="F424" s="441"/>
      <c r="G424" s="441"/>
      <c r="H424" s="110"/>
      <c r="I424" s="110"/>
      <c r="J424" s="985"/>
      <c r="K424" s="985"/>
      <c r="L424" s="985"/>
      <c r="M424" s="1"/>
      <c r="N424" s="1"/>
      <c r="O424" s="1"/>
      <c r="P424" s="1"/>
      <c r="Q424" s="1"/>
      <c r="R424" s="1"/>
      <c r="S424" s="1"/>
      <c r="T424" s="1"/>
      <c r="U424" s="1"/>
      <c r="V424" s="1"/>
      <c r="W424" s="1"/>
      <c r="X424" s="1"/>
      <c r="Y424" s="1"/>
      <c r="Z424" s="1"/>
    </row>
    <row r="425" spans="1:26" ht="47.25" hidden="1">
      <c r="A425" s="583" t="s">
        <v>1431</v>
      </c>
      <c r="B425" s="437" t="s">
        <v>1432</v>
      </c>
      <c r="C425" s="441"/>
      <c r="D425" s="439"/>
      <c r="E425" s="440"/>
      <c r="F425" s="441"/>
      <c r="G425" s="441"/>
      <c r="H425" s="110"/>
      <c r="I425" s="110"/>
      <c r="J425" s="985"/>
      <c r="K425" s="985"/>
      <c r="L425" s="985"/>
      <c r="M425" s="1"/>
      <c r="N425" s="1"/>
      <c r="O425" s="1"/>
      <c r="P425" s="1"/>
      <c r="Q425" s="1"/>
      <c r="R425" s="1"/>
      <c r="S425" s="1"/>
      <c r="T425" s="1"/>
      <c r="U425" s="1"/>
      <c r="V425" s="1"/>
      <c r="W425" s="1"/>
      <c r="X425" s="1"/>
      <c r="Y425" s="1"/>
      <c r="Z425" s="1"/>
    </row>
    <row r="426" spans="1:26" ht="47.25" hidden="1">
      <c r="A426" s="583" t="s">
        <v>1451</v>
      </c>
      <c r="B426" s="437" t="s">
        <v>1453</v>
      </c>
      <c r="C426" s="441"/>
      <c r="D426" s="439"/>
      <c r="E426" s="440"/>
      <c r="F426" s="441"/>
      <c r="G426" s="441"/>
      <c r="H426" s="110"/>
      <c r="I426" s="110"/>
      <c r="J426" s="985"/>
      <c r="K426" s="985"/>
      <c r="L426" s="985"/>
      <c r="M426" s="1"/>
      <c r="N426" s="1"/>
      <c r="O426" s="1"/>
      <c r="P426" s="1"/>
      <c r="Q426" s="1"/>
      <c r="R426" s="1"/>
      <c r="S426" s="1"/>
      <c r="T426" s="1"/>
      <c r="U426" s="1"/>
      <c r="V426" s="1"/>
      <c r="W426" s="1"/>
      <c r="X426" s="1"/>
      <c r="Y426" s="1"/>
      <c r="Z426" s="1"/>
    </row>
    <row r="427" spans="1:26" ht="47.25" hidden="1">
      <c r="A427" s="583" t="s">
        <v>1454</v>
      </c>
      <c r="B427" s="437" t="s">
        <v>1456</v>
      </c>
      <c r="C427" s="441"/>
      <c r="D427" s="439"/>
      <c r="E427" s="440"/>
      <c r="F427" s="441"/>
      <c r="G427" s="441"/>
      <c r="H427" s="110"/>
      <c r="I427" s="110"/>
      <c r="J427" s="985"/>
      <c r="K427" s="985"/>
      <c r="L427" s="985"/>
      <c r="M427" s="1"/>
      <c r="N427" s="1"/>
      <c r="O427" s="1"/>
      <c r="P427" s="1"/>
      <c r="Q427" s="1"/>
      <c r="R427" s="1"/>
      <c r="S427" s="1"/>
      <c r="T427" s="1"/>
      <c r="U427" s="1"/>
      <c r="V427" s="1"/>
      <c r="W427" s="1"/>
      <c r="X427" s="1"/>
      <c r="Y427" s="1"/>
      <c r="Z427" s="1"/>
    </row>
    <row r="428" spans="1:26" ht="47.25" hidden="1">
      <c r="A428" s="583" t="s">
        <v>1459</v>
      </c>
      <c r="B428" s="437" t="s">
        <v>1460</v>
      </c>
      <c r="C428" s="441"/>
      <c r="D428" s="439"/>
      <c r="E428" s="440"/>
      <c r="F428" s="441"/>
      <c r="G428" s="441"/>
      <c r="H428" s="110"/>
      <c r="I428" s="110"/>
      <c r="J428" s="985"/>
      <c r="K428" s="985"/>
      <c r="L428" s="985"/>
      <c r="M428" s="1"/>
      <c r="N428" s="1"/>
      <c r="O428" s="1"/>
      <c r="P428" s="1"/>
      <c r="Q428" s="1"/>
      <c r="R428" s="1"/>
      <c r="S428" s="1"/>
      <c r="T428" s="1"/>
      <c r="U428" s="1"/>
      <c r="V428" s="1"/>
      <c r="W428" s="1"/>
      <c r="X428" s="1"/>
      <c r="Y428" s="1"/>
      <c r="Z428" s="1"/>
    </row>
    <row r="429" spans="1:26" ht="78.75" hidden="1">
      <c r="A429" s="583" t="s">
        <v>1463</v>
      </c>
      <c r="B429" s="437" t="s">
        <v>1464</v>
      </c>
      <c r="C429" s="441"/>
      <c r="D429" s="439"/>
      <c r="E429" s="440"/>
      <c r="F429" s="441"/>
      <c r="G429" s="441"/>
      <c r="H429" s="110"/>
      <c r="I429" s="110"/>
      <c r="J429" s="985"/>
      <c r="K429" s="985"/>
      <c r="L429" s="985"/>
      <c r="M429" s="1"/>
      <c r="N429" s="1"/>
      <c r="O429" s="1"/>
      <c r="P429" s="1"/>
      <c r="Q429" s="1"/>
      <c r="R429" s="1"/>
      <c r="S429" s="1"/>
      <c r="T429" s="1"/>
      <c r="U429" s="1"/>
      <c r="V429" s="1"/>
      <c r="W429" s="1"/>
      <c r="X429" s="1"/>
      <c r="Y429" s="1"/>
      <c r="Z429" s="1"/>
    </row>
    <row r="430" spans="1:26" ht="31.5" hidden="1">
      <c r="A430" s="583" t="s">
        <v>1465</v>
      </c>
      <c r="B430" s="437" t="s">
        <v>1466</v>
      </c>
      <c r="C430" s="441"/>
      <c r="D430" s="439"/>
      <c r="E430" s="440"/>
      <c r="F430" s="441"/>
      <c r="G430" s="441"/>
      <c r="H430" s="110"/>
      <c r="I430" s="110"/>
      <c r="J430" s="985"/>
      <c r="K430" s="985"/>
      <c r="L430" s="985"/>
      <c r="M430" s="1"/>
      <c r="N430" s="1"/>
      <c r="O430" s="1"/>
      <c r="P430" s="1"/>
      <c r="Q430" s="1"/>
      <c r="R430" s="1"/>
      <c r="S430" s="1"/>
      <c r="T430" s="1"/>
      <c r="U430" s="1"/>
      <c r="V430" s="1"/>
      <c r="W430" s="1"/>
      <c r="X430" s="1"/>
      <c r="Y430" s="1"/>
      <c r="Z430" s="1"/>
    </row>
    <row r="431" spans="1:26" ht="47.25" hidden="1">
      <c r="A431" s="583" t="s">
        <v>1467</v>
      </c>
      <c r="B431" s="437" t="s">
        <v>1468</v>
      </c>
      <c r="C431" s="441"/>
      <c r="D431" s="439"/>
      <c r="E431" s="440"/>
      <c r="F431" s="441"/>
      <c r="G431" s="441"/>
      <c r="H431" s="110"/>
      <c r="I431" s="110"/>
      <c r="J431" s="985"/>
      <c r="K431" s="985"/>
      <c r="L431" s="985"/>
      <c r="M431" s="1"/>
      <c r="N431" s="1"/>
      <c r="O431" s="1"/>
      <c r="P431" s="1"/>
      <c r="Q431" s="1"/>
      <c r="R431" s="1"/>
      <c r="S431" s="1"/>
      <c r="T431" s="1"/>
      <c r="U431" s="1"/>
      <c r="V431" s="1"/>
      <c r="W431" s="1"/>
      <c r="X431" s="1"/>
      <c r="Y431" s="1"/>
      <c r="Z431" s="1"/>
    </row>
    <row r="432" spans="1:26" ht="21">
      <c r="A432" s="673"/>
      <c r="B432" s="1050" t="s">
        <v>1471</v>
      </c>
      <c r="C432" s="1049"/>
      <c r="D432" s="1049"/>
      <c r="E432" s="1049"/>
      <c r="F432" s="1049"/>
      <c r="G432" s="1049"/>
      <c r="H432" s="110">
        <f>H433+H452+H458</f>
        <v>0</v>
      </c>
      <c r="I432" s="110">
        <f>I433+I452+I458</f>
        <v>18</v>
      </c>
      <c r="J432" s="984"/>
      <c r="K432" s="985"/>
      <c r="L432" s="984"/>
      <c r="M432" s="1"/>
      <c r="N432" s="1"/>
      <c r="O432" s="1"/>
      <c r="P432" s="1"/>
      <c r="Q432" s="1"/>
      <c r="R432" s="1"/>
      <c r="S432" s="1"/>
      <c r="T432" s="1"/>
      <c r="U432" s="1"/>
      <c r="V432" s="1"/>
      <c r="W432" s="1"/>
      <c r="X432" s="1"/>
      <c r="Y432" s="1"/>
      <c r="Z432" s="1"/>
    </row>
    <row r="433" spans="1:26" ht="39.75" customHeight="1">
      <c r="A433" s="592" t="s">
        <v>1474</v>
      </c>
      <c r="B433" s="1210" t="s">
        <v>1475</v>
      </c>
      <c r="C433" s="1049"/>
      <c r="D433" s="1049"/>
      <c r="E433" s="1049"/>
      <c r="F433" s="1049"/>
      <c r="G433" s="1049"/>
      <c r="H433" s="110">
        <f>SUM(D437:D440)</f>
        <v>0</v>
      </c>
      <c r="I433" s="110">
        <f>COUNT(D437:D440)*2</f>
        <v>6</v>
      </c>
      <c r="J433" s="984"/>
      <c r="K433" s="985"/>
      <c r="L433" s="984"/>
      <c r="M433" s="1"/>
      <c r="N433" s="1"/>
      <c r="O433" s="1"/>
      <c r="P433" s="1"/>
      <c r="Q433" s="1"/>
      <c r="R433" s="1"/>
      <c r="S433" s="1"/>
      <c r="T433" s="1"/>
      <c r="U433" s="1"/>
      <c r="V433" s="1"/>
      <c r="W433" s="1"/>
      <c r="X433" s="1"/>
      <c r="Y433" s="1"/>
      <c r="Z433" s="1"/>
    </row>
    <row r="434" spans="1:26" ht="31.5" hidden="1">
      <c r="A434" s="591" t="s">
        <v>1476</v>
      </c>
      <c r="B434" s="437" t="s">
        <v>1478</v>
      </c>
      <c r="C434" s="565"/>
      <c r="D434" s="443"/>
      <c r="E434" s="454"/>
      <c r="F434" s="565"/>
      <c r="G434" s="565"/>
      <c r="H434" s="110"/>
      <c r="I434" s="110"/>
      <c r="J434" s="985"/>
      <c r="K434" s="985"/>
      <c r="L434" s="985"/>
      <c r="M434" s="1"/>
      <c r="N434" s="1"/>
      <c r="O434" s="1"/>
      <c r="P434" s="1"/>
      <c r="Q434" s="1"/>
      <c r="R434" s="1"/>
      <c r="S434" s="1"/>
      <c r="T434" s="1"/>
      <c r="U434" s="1"/>
      <c r="V434" s="1"/>
      <c r="W434" s="1"/>
      <c r="X434" s="1"/>
      <c r="Y434" s="1"/>
      <c r="Z434" s="1"/>
    </row>
    <row r="435" spans="1:26" ht="47.25" hidden="1">
      <c r="A435" s="591" t="s">
        <v>1479</v>
      </c>
      <c r="B435" s="437" t="s">
        <v>1480</v>
      </c>
      <c r="C435" s="565"/>
      <c r="D435" s="443"/>
      <c r="E435" s="454"/>
      <c r="F435" s="565"/>
      <c r="G435" s="565"/>
      <c r="H435" s="110"/>
      <c r="I435" s="110"/>
      <c r="J435" s="985"/>
      <c r="K435" s="985"/>
      <c r="L435" s="985"/>
      <c r="M435" s="1"/>
      <c r="N435" s="1"/>
      <c r="O435" s="1"/>
      <c r="P435" s="1"/>
      <c r="Q435" s="1"/>
      <c r="R435" s="1"/>
      <c r="S435" s="1"/>
      <c r="T435" s="1"/>
      <c r="U435" s="1"/>
      <c r="V435" s="1"/>
      <c r="W435" s="1"/>
      <c r="X435" s="1"/>
      <c r="Y435" s="1"/>
      <c r="Z435" s="1"/>
    </row>
    <row r="436" spans="1:26" ht="31.5" hidden="1">
      <c r="A436" s="591" t="s">
        <v>1481</v>
      </c>
      <c r="B436" s="437" t="s">
        <v>1482</v>
      </c>
      <c r="C436" s="565"/>
      <c r="D436" s="443"/>
      <c r="E436" s="454"/>
      <c r="F436" s="565"/>
      <c r="G436" s="565"/>
      <c r="H436" s="110"/>
      <c r="I436" s="110"/>
      <c r="J436" s="985"/>
      <c r="K436" s="985"/>
      <c r="L436" s="985"/>
      <c r="M436" s="1"/>
      <c r="N436" s="1"/>
      <c r="O436" s="1"/>
      <c r="P436" s="1"/>
      <c r="Q436" s="1"/>
      <c r="R436" s="1"/>
      <c r="S436" s="1"/>
      <c r="T436" s="1"/>
      <c r="U436" s="1"/>
      <c r="V436" s="1"/>
      <c r="W436" s="1"/>
      <c r="X436" s="1"/>
      <c r="Y436" s="1"/>
      <c r="Z436" s="1"/>
    </row>
    <row r="437" spans="1:26" ht="31.5">
      <c r="A437" s="592" t="s">
        <v>1484</v>
      </c>
      <c r="B437" s="437" t="s">
        <v>1487</v>
      </c>
      <c r="C437" s="489" t="s">
        <v>1488</v>
      </c>
      <c r="D437" s="488">
        <v>0</v>
      </c>
      <c r="E437" s="454" t="s">
        <v>137</v>
      </c>
      <c r="F437" s="487" t="s">
        <v>2533</v>
      </c>
      <c r="G437" s="565"/>
      <c r="H437" s="110"/>
      <c r="I437" s="110"/>
      <c r="J437" s="984"/>
      <c r="K437" s="985"/>
      <c r="L437" s="984"/>
      <c r="M437" s="1"/>
      <c r="N437" s="1"/>
      <c r="O437" s="1"/>
      <c r="P437" s="1"/>
      <c r="Q437" s="1"/>
      <c r="R437" s="1"/>
      <c r="S437" s="1"/>
      <c r="T437" s="1"/>
      <c r="U437" s="1"/>
      <c r="V437" s="1"/>
      <c r="W437" s="1"/>
      <c r="X437" s="1"/>
      <c r="Y437" s="1"/>
      <c r="Z437" s="1"/>
    </row>
    <row r="438" spans="1:26" ht="67.5" customHeight="1">
      <c r="A438" s="592"/>
      <c r="B438" s="437"/>
      <c r="C438" s="489" t="s">
        <v>1491</v>
      </c>
      <c r="D438" s="488">
        <v>0</v>
      </c>
      <c r="E438" s="454" t="s">
        <v>137</v>
      </c>
      <c r="F438" s="454"/>
      <c r="G438" s="565"/>
      <c r="H438" s="110"/>
      <c r="I438" s="110"/>
      <c r="J438" s="984"/>
      <c r="K438" s="985"/>
      <c r="L438" s="984"/>
      <c r="M438" s="1"/>
      <c r="N438" s="1"/>
      <c r="O438" s="1"/>
      <c r="P438" s="1"/>
      <c r="Q438" s="1"/>
      <c r="R438" s="1"/>
      <c r="S438" s="1"/>
      <c r="T438" s="1"/>
      <c r="U438" s="1"/>
      <c r="V438" s="1"/>
      <c r="W438" s="1"/>
      <c r="X438" s="1"/>
      <c r="Y438" s="1"/>
      <c r="Z438" s="1"/>
    </row>
    <row r="439" spans="1:26" ht="47.25" hidden="1">
      <c r="A439" s="591" t="s">
        <v>1493</v>
      </c>
      <c r="B439" s="437" t="s">
        <v>1494</v>
      </c>
      <c r="C439" s="565"/>
      <c r="D439" s="446"/>
      <c r="E439" s="454"/>
      <c r="F439" s="565"/>
      <c r="G439" s="565"/>
      <c r="H439" s="110"/>
      <c r="I439" s="110"/>
      <c r="J439" s="985"/>
      <c r="K439" s="985"/>
      <c r="L439" s="985"/>
      <c r="M439" s="1"/>
      <c r="N439" s="1"/>
      <c r="O439" s="1"/>
      <c r="P439" s="1"/>
      <c r="Q439" s="1"/>
      <c r="R439" s="1"/>
      <c r="S439" s="1"/>
      <c r="T439" s="1"/>
      <c r="U439" s="1"/>
      <c r="V439" s="1"/>
      <c r="W439" s="1"/>
      <c r="X439" s="1"/>
      <c r="Y439" s="1"/>
      <c r="Z439" s="1"/>
    </row>
    <row r="440" spans="1:26" ht="45">
      <c r="A440" s="592" t="s">
        <v>1498</v>
      </c>
      <c r="B440" s="437" t="s">
        <v>1499</v>
      </c>
      <c r="C440" s="487" t="s">
        <v>3660</v>
      </c>
      <c r="D440" s="446">
        <v>0</v>
      </c>
      <c r="E440" s="454" t="s">
        <v>137</v>
      </c>
      <c r="F440" s="565"/>
      <c r="G440" s="565"/>
      <c r="H440" s="110"/>
      <c r="I440" s="110"/>
      <c r="J440" s="984"/>
      <c r="K440" s="985"/>
      <c r="L440" s="984"/>
      <c r="M440" s="1"/>
      <c r="N440" s="1"/>
      <c r="O440" s="1"/>
      <c r="P440" s="1"/>
      <c r="Q440" s="1"/>
      <c r="R440" s="1"/>
      <c r="S440" s="1"/>
      <c r="T440" s="1"/>
      <c r="U440" s="1"/>
      <c r="V440" s="1"/>
      <c r="W440" s="1"/>
      <c r="X440" s="1"/>
      <c r="Y440" s="1"/>
      <c r="Z440" s="1"/>
    </row>
    <row r="441" spans="1:26" ht="39.75" hidden="1" customHeight="1">
      <c r="A441" s="674" t="s">
        <v>1502</v>
      </c>
      <c r="B441" s="1210" t="s">
        <v>1503</v>
      </c>
      <c r="C441" s="1049"/>
      <c r="D441" s="1049"/>
      <c r="E441" s="1049"/>
      <c r="F441" s="1049"/>
      <c r="G441" s="1049"/>
      <c r="H441" s="110"/>
      <c r="I441" s="110"/>
      <c r="J441" s="985"/>
      <c r="K441" s="985"/>
      <c r="L441" s="985"/>
      <c r="M441" s="1"/>
      <c r="N441" s="1"/>
      <c r="O441" s="1"/>
      <c r="P441" s="1"/>
      <c r="Q441" s="1"/>
      <c r="R441" s="1"/>
      <c r="S441" s="1"/>
      <c r="T441" s="1"/>
      <c r="U441" s="1"/>
      <c r="V441" s="1"/>
      <c r="W441" s="1"/>
      <c r="X441" s="1"/>
      <c r="Y441" s="1"/>
      <c r="Z441" s="1"/>
    </row>
    <row r="442" spans="1:26" ht="31.5" hidden="1">
      <c r="A442" s="591" t="s">
        <v>1505</v>
      </c>
      <c r="B442" s="437" t="s">
        <v>1506</v>
      </c>
      <c r="C442" s="565"/>
      <c r="D442" s="543"/>
      <c r="E442" s="454"/>
      <c r="F442" s="565"/>
      <c r="G442" s="565"/>
      <c r="H442" s="110"/>
      <c r="I442" s="110"/>
      <c r="J442" s="985"/>
      <c r="K442" s="985"/>
      <c r="L442" s="985"/>
      <c r="M442" s="1"/>
      <c r="N442" s="1"/>
      <c r="O442" s="1"/>
      <c r="P442" s="1"/>
      <c r="Q442" s="1"/>
      <c r="R442" s="1"/>
      <c r="S442" s="1"/>
      <c r="T442" s="1"/>
      <c r="U442" s="1"/>
      <c r="V442" s="1"/>
      <c r="W442" s="1"/>
      <c r="X442" s="1"/>
      <c r="Y442" s="1"/>
      <c r="Z442" s="1"/>
    </row>
    <row r="443" spans="1:26" ht="31.5" hidden="1">
      <c r="A443" s="591" t="s">
        <v>1522</v>
      </c>
      <c r="B443" s="437" t="s">
        <v>1523</v>
      </c>
      <c r="C443" s="565"/>
      <c r="D443" s="539"/>
      <c r="E443" s="454"/>
      <c r="F443" s="565"/>
      <c r="G443" s="565"/>
      <c r="H443" s="110"/>
      <c r="I443" s="110"/>
      <c r="J443" s="985"/>
      <c r="K443" s="985"/>
      <c r="L443" s="985"/>
      <c r="M443" s="1"/>
      <c r="N443" s="1"/>
      <c r="O443" s="1"/>
      <c r="P443" s="1"/>
      <c r="Q443" s="1"/>
      <c r="R443" s="1"/>
      <c r="S443" s="1"/>
      <c r="T443" s="1"/>
      <c r="U443" s="1"/>
      <c r="V443" s="1"/>
      <c r="W443" s="1"/>
      <c r="X443" s="1"/>
      <c r="Y443" s="1"/>
      <c r="Z443" s="1"/>
    </row>
    <row r="444" spans="1:26" ht="15.75" hidden="1">
      <c r="A444" s="591"/>
      <c r="B444" s="437"/>
      <c r="C444" s="565"/>
      <c r="D444" s="539"/>
      <c r="E444" s="454"/>
      <c r="F444" s="565"/>
      <c r="G444" s="565"/>
      <c r="H444" s="110"/>
      <c r="I444" s="110"/>
      <c r="J444" s="985"/>
      <c r="K444" s="985"/>
      <c r="L444" s="985"/>
      <c r="M444" s="1"/>
      <c r="N444" s="1"/>
      <c r="O444" s="1"/>
      <c r="P444" s="1"/>
      <c r="Q444" s="1"/>
      <c r="R444" s="1"/>
      <c r="S444" s="1"/>
      <c r="T444" s="1"/>
      <c r="U444" s="1"/>
      <c r="V444" s="1"/>
      <c r="W444" s="1"/>
      <c r="X444" s="1"/>
      <c r="Y444" s="1"/>
      <c r="Z444" s="1"/>
    </row>
    <row r="445" spans="1:26" ht="31.5" hidden="1">
      <c r="A445" s="591" t="s">
        <v>1527</v>
      </c>
      <c r="B445" s="437" t="s">
        <v>1528</v>
      </c>
      <c r="C445" s="565"/>
      <c r="D445" s="443"/>
      <c r="E445" s="454"/>
      <c r="F445" s="565"/>
      <c r="G445" s="565"/>
      <c r="H445" s="110"/>
      <c r="I445" s="110"/>
      <c r="J445" s="985"/>
      <c r="K445" s="985"/>
      <c r="L445" s="985"/>
      <c r="M445" s="1"/>
      <c r="N445" s="1"/>
      <c r="O445" s="1"/>
      <c r="P445" s="1"/>
      <c r="Q445" s="1"/>
      <c r="R445" s="1"/>
      <c r="S445" s="1"/>
      <c r="T445" s="1"/>
      <c r="U445" s="1"/>
      <c r="V445" s="1"/>
      <c r="W445" s="1"/>
      <c r="X445" s="1"/>
      <c r="Y445" s="1"/>
      <c r="Z445" s="1"/>
    </row>
    <row r="446" spans="1:26" ht="39.75" hidden="1" customHeight="1">
      <c r="A446" s="674" t="s">
        <v>1533</v>
      </c>
      <c r="B446" s="1210" t="s">
        <v>1534</v>
      </c>
      <c r="C446" s="1049"/>
      <c r="D446" s="1049"/>
      <c r="E446" s="1049"/>
      <c r="F446" s="1049"/>
      <c r="G446" s="1049"/>
      <c r="H446" s="110"/>
      <c r="I446" s="110"/>
      <c r="J446" s="985"/>
      <c r="K446" s="985"/>
      <c r="L446" s="985"/>
      <c r="M446" s="1"/>
      <c r="N446" s="1"/>
      <c r="O446" s="1"/>
      <c r="P446" s="1"/>
      <c r="Q446" s="1"/>
      <c r="R446" s="1"/>
      <c r="S446" s="1"/>
      <c r="T446" s="1"/>
      <c r="U446" s="1"/>
      <c r="V446" s="1"/>
      <c r="W446" s="1"/>
      <c r="X446" s="1"/>
      <c r="Y446" s="1"/>
      <c r="Z446" s="1"/>
    </row>
    <row r="447" spans="1:26" ht="47.25" hidden="1">
      <c r="A447" s="591" t="s">
        <v>1538</v>
      </c>
      <c r="B447" s="566" t="s">
        <v>1539</v>
      </c>
      <c r="C447" s="565"/>
      <c r="D447" s="443"/>
      <c r="E447" s="454"/>
      <c r="F447" s="565"/>
      <c r="G447" s="565"/>
      <c r="H447" s="110"/>
      <c r="I447" s="110"/>
      <c r="J447" s="985"/>
      <c r="K447" s="985"/>
      <c r="L447" s="985"/>
      <c r="M447" s="1"/>
      <c r="N447" s="1"/>
      <c r="O447" s="1"/>
      <c r="P447" s="1"/>
      <c r="Q447" s="1"/>
      <c r="R447" s="1"/>
      <c r="S447" s="1"/>
      <c r="T447" s="1"/>
      <c r="U447" s="1"/>
      <c r="V447" s="1"/>
      <c r="W447" s="1"/>
      <c r="X447" s="1"/>
      <c r="Y447" s="1"/>
      <c r="Z447" s="1"/>
    </row>
    <row r="448" spans="1:26" ht="31.5" hidden="1">
      <c r="A448" s="591" t="s">
        <v>1549</v>
      </c>
      <c r="B448" s="437" t="s">
        <v>1550</v>
      </c>
      <c r="C448" s="565"/>
      <c r="D448" s="443"/>
      <c r="E448" s="454"/>
      <c r="F448" s="565"/>
      <c r="G448" s="565"/>
      <c r="H448" s="110"/>
      <c r="I448" s="110"/>
      <c r="J448" s="985"/>
      <c r="K448" s="985"/>
      <c r="L448" s="985"/>
      <c r="M448" s="1"/>
      <c r="N448" s="1"/>
      <c r="O448" s="1"/>
      <c r="P448" s="1"/>
      <c r="Q448" s="1"/>
      <c r="R448" s="1"/>
      <c r="S448" s="1"/>
      <c r="T448" s="1"/>
      <c r="U448" s="1"/>
      <c r="V448" s="1"/>
      <c r="W448" s="1"/>
      <c r="X448" s="1"/>
      <c r="Y448" s="1"/>
      <c r="Z448" s="1"/>
    </row>
    <row r="449" spans="1:26" ht="39.75" hidden="1" customHeight="1">
      <c r="A449" s="674" t="s">
        <v>1554</v>
      </c>
      <c r="B449" s="1210" t="s">
        <v>1556</v>
      </c>
      <c r="C449" s="1049"/>
      <c r="D449" s="1049"/>
      <c r="E449" s="1049"/>
      <c r="F449" s="1049"/>
      <c r="G449" s="1049"/>
      <c r="H449" s="110"/>
      <c r="I449" s="110"/>
      <c r="J449" s="985"/>
      <c r="K449" s="985"/>
      <c r="L449" s="985"/>
      <c r="M449" s="1"/>
      <c r="N449" s="1"/>
      <c r="O449" s="1"/>
      <c r="P449" s="1"/>
      <c r="Q449" s="1"/>
      <c r="R449" s="1"/>
      <c r="S449" s="1"/>
      <c r="T449" s="1"/>
      <c r="U449" s="1"/>
      <c r="V449" s="1"/>
      <c r="W449" s="1"/>
      <c r="X449" s="1"/>
      <c r="Y449" s="1"/>
      <c r="Z449" s="1"/>
    </row>
    <row r="450" spans="1:26" ht="60" hidden="1">
      <c r="A450" s="591" t="s">
        <v>1559</v>
      </c>
      <c r="B450" s="307" t="s">
        <v>1733</v>
      </c>
      <c r="C450" s="565"/>
      <c r="D450" s="443"/>
      <c r="E450" s="454"/>
      <c r="F450" s="565"/>
      <c r="G450" s="565"/>
      <c r="H450" s="110"/>
      <c r="I450" s="110"/>
      <c r="J450" s="985"/>
      <c r="K450" s="985"/>
      <c r="L450" s="985"/>
      <c r="M450" s="1"/>
      <c r="N450" s="1"/>
      <c r="O450" s="1"/>
      <c r="P450" s="1"/>
      <c r="Q450" s="1"/>
      <c r="R450" s="1"/>
      <c r="S450" s="1"/>
      <c r="T450" s="1"/>
      <c r="U450" s="1"/>
      <c r="V450" s="1"/>
      <c r="W450" s="1"/>
      <c r="X450" s="1"/>
      <c r="Y450" s="1"/>
      <c r="Z450" s="1"/>
    </row>
    <row r="451" spans="1:26" ht="60" hidden="1">
      <c r="A451" s="591" t="s">
        <v>1572</v>
      </c>
      <c r="B451" s="307" t="s">
        <v>1573</v>
      </c>
      <c r="C451" s="565"/>
      <c r="D451" s="443"/>
      <c r="E451" s="454"/>
      <c r="F451" s="565"/>
      <c r="G451" s="565"/>
      <c r="H451" s="110"/>
      <c r="I451" s="110"/>
      <c r="J451" s="985"/>
      <c r="K451" s="985"/>
      <c r="L451" s="985"/>
      <c r="M451" s="1"/>
      <c r="N451" s="1"/>
      <c r="O451" s="1"/>
      <c r="P451" s="1"/>
      <c r="Q451" s="1"/>
      <c r="R451" s="1"/>
      <c r="S451" s="1"/>
      <c r="T451" s="1"/>
      <c r="U451" s="1"/>
      <c r="V451" s="1"/>
      <c r="W451" s="1"/>
      <c r="X451" s="1"/>
      <c r="Y451" s="1"/>
      <c r="Z451" s="1"/>
    </row>
    <row r="452" spans="1:26" ht="39.75" customHeight="1">
      <c r="A452" s="593" t="s">
        <v>1579</v>
      </c>
      <c r="B452" s="1210" t="s">
        <v>1580</v>
      </c>
      <c r="C452" s="1049"/>
      <c r="D452" s="1049"/>
      <c r="E452" s="1049"/>
      <c r="F452" s="1049"/>
      <c r="G452" s="1049"/>
      <c r="H452" s="110">
        <f>SUM(D454)</f>
        <v>0</v>
      </c>
      <c r="I452" s="110">
        <f>COUNT(D454)*2</f>
        <v>2</v>
      </c>
      <c r="J452" s="984"/>
      <c r="K452" s="985"/>
      <c r="L452" s="984"/>
      <c r="M452" s="1"/>
      <c r="N452" s="1"/>
      <c r="O452" s="1"/>
      <c r="P452" s="1"/>
      <c r="Q452" s="1"/>
      <c r="R452" s="1"/>
      <c r="S452" s="1"/>
      <c r="T452" s="1"/>
      <c r="U452" s="1"/>
      <c r="V452" s="1"/>
      <c r="W452" s="1"/>
      <c r="X452" s="1"/>
      <c r="Y452" s="1"/>
      <c r="Z452" s="1"/>
    </row>
    <row r="453" spans="1:26" ht="30" hidden="1">
      <c r="A453" s="591" t="s">
        <v>1581</v>
      </c>
      <c r="B453" s="308" t="s">
        <v>1582</v>
      </c>
      <c r="C453" s="565"/>
      <c r="D453" s="443"/>
      <c r="E453" s="454"/>
      <c r="F453" s="565"/>
      <c r="G453" s="565"/>
      <c r="H453" s="110"/>
      <c r="I453" s="110"/>
      <c r="J453" s="985"/>
      <c r="K453" s="985"/>
      <c r="L453" s="985"/>
      <c r="M453" s="1"/>
      <c r="N453" s="1"/>
      <c r="O453" s="1"/>
      <c r="P453" s="1"/>
      <c r="Q453" s="1"/>
      <c r="R453" s="1"/>
      <c r="S453" s="1"/>
      <c r="T453" s="1"/>
      <c r="U453" s="1"/>
      <c r="V453" s="1"/>
      <c r="W453" s="1"/>
      <c r="X453" s="1"/>
      <c r="Y453" s="1"/>
      <c r="Z453" s="1"/>
    </row>
    <row r="454" spans="1:26" ht="45">
      <c r="A454" s="592" t="s">
        <v>1584</v>
      </c>
      <c r="B454" s="307" t="s">
        <v>1585</v>
      </c>
      <c r="C454" s="489" t="s">
        <v>1588</v>
      </c>
      <c r="D454" s="488">
        <v>0</v>
      </c>
      <c r="E454" s="454" t="s">
        <v>264</v>
      </c>
      <c r="F454" s="487" t="s">
        <v>1589</v>
      </c>
      <c r="G454" s="565"/>
      <c r="H454" s="110"/>
      <c r="I454" s="110"/>
      <c r="J454" s="984"/>
      <c r="K454" s="985"/>
      <c r="L454" s="984"/>
      <c r="M454" s="1"/>
      <c r="N454" s="1"/>
      <c r="O454" s="1"/>
      <c r="P454" s="1"/>
      <c r="Q454" s="1"/>
      <c r="R454" s="1"/>
      <c r="S454" s="1"/>
      <c r="T454" s="1"/>
      <c r="U454" s="1"/>
      <c r="V454" s="1"/>
      <c r="W454" s="1"/>
      <c r="X454" s="1"/>
      <c r="Y454" s="1"/>
      <c r="Z454" s="1"/>
    </row>
    <row r="455" spans="1:26" ht="45" hidden="1">
      <c r="A455" s="591" t="s">
        <v>1590</v>
      </c>
      <c r="B455" s="307" t="s">
        <v>1591</v>
      </c>
      <c r="C455" s="342"/>
      <c r="D455" s="443"/>
      <c r="E455" s="454"/>
      <c r="F455" s="565"/>
      <c r="G455" s="565"/>
      <c r="H455" s="110"/>
      <c r="I455" s="110"/>
      <c r="J455" s="985"/>
      <c r="K455" s="985"/>
      <c r="L455" s="985"/>
      <c r="M455" s="1"/>
      <c r="N455" s="1"/>
      <c r="O455" s="1"/>
      <c r="P455" s="1"/>
      <c r="Q455" s="1"/>
      <c r="R455" s="1"/>
      <c r="S455" s="1"/>
      <c r="T455" s="1"/>
      <c r="U455" s="1"/>
      <c r="V455" s="1"/>
      <c r="W455" s="1"/>
      <c r="X455" s="1"/>
      <c r="Y455" s="1"/>
      <c r="Z455" s="1"/>
    </row>
    <row r="456" spans="1:26" ht="30" hidden="1">
      <c r="A456" s="591" t="s">
        <v>1599</v>
      </c>
      <c r="B456" s="308" t="s">
        <v>1600</v>
      </c>
      <c r="C456" s="565"/>
      <c r="D456" s="443"/>
      <c r="E456" s="454"/>
      <c r="F456" s="565"/>
      <c r="G456" s="565"/>
      <c r="H456" s="110"/>
      <c r="I456" s="110"/>
      <c r="J456" s="985"/>
      <c r="K456" s="985"/>
      <c r="L456" s="985"/>
      <c r="M456" s="1"/>
      <c r="N456" s="1"/>
      <c r="O456" s="1"/>
      <c r="P456" s="1"/>
      <c r="Q456" s="1"/>
      <c r="R456" s="1"/>
      <c r="S456" s="1"/>
      <c r="T456" s="1"/>
      <c r="U456" s="1"/>
      <c r="V456" s="1"/>
      <c r="W456" s="1"/>
      <c r="X456" s="1"/>
      <c r="Y456" s="1"/>
      <c r="Z456" s="1"/>
    </row>
    <row r="457" spans="1:26" ht="30" hidden="1">
      <c r="A457" s="591" t="s">
        <v>1601</v>
      </c>
      <c r="B457" s="308" t="s">
        <v>1602</v>
      </c>
      <c r="C457" s="565"/>
      <c r="D457" s="443"/>
      <c r="E457" s="454"/>
      <c r="F457" s="565"/>
      <c r="G457" s="565"/>
      <c r="H457" s="110"/>
      <c r="I457" s="110"/>
      <c r="J457" s="985"/>
      <c r="K457" s="985"/>
      <c r="L457" s="985"/>
      <c r="M457" s="1"/>
      <c r="N457" s="1"/>
      <c r="O457" s="1"/>
      <c r="P457" s="1"/>
      <c r="Q457" s="1"/>
      <c r="R457" s="1"/>
      <c r="S457" s="1"/>
      <c r="T457" s="1"/>
      <c r="U457" s="1"/>
      <c r="V457" s="1"/>
      <c r="W457" s="1"/>
      <c r="X457" s="1"/>
      <c r="Y457" s="1"/>
      <c r="Z457" s="1"/>
    </row>
    <row r="458" spans="1:26" ht="39.75" customHeight="1">
      <c r="A458" s="592" t="s">
        <v>1603</v>
      </c>
      <c r="B458" s="1210" t="s">
        <v>1604</v>
      </c>
      <c r="C458" s="1049"/>
      <c r="D458" s="1049"/>
      <c r="E458" s="1049"/>
      <c r="F458" s="1049"/>
      <c r="G458" s="1049"/>
      <c r="H458" s="110">
        <f>SUM(D459:D464)</f>
        <v>0</v>
      </c>
      <c r="I458" s="110">
        <f>COUNT(D459:D464)*2</f>
        <v>10</v>
      </c>
      <c r="J458" s="984"/>
      <c r="K458" s="985"/>
      <c r="L458" s="984"/>
      <c r="M458" s="1"/>
      <c r="N458" s="1"/>
      <c r="O458" s="1"/>
      <c r="P458" s="1"/>
      <c r="Q458" s="1"/>
      <c r="R458" s="1"/>
      <c r="S458" s="1"/>
      <c r="T458" s="1"/>
      <c r="U458" s="1"/>
      <c r="V458" s="1"/>
      <c r="W458" s="1"/>
      <c r="X458" s="1"/>
      <c r="Y458" s="1"/>
      <c r="Z458" s="1"/>
    </row>
    <row r="459" spans="1:26" ht="45">
      <c r="A459" s="592" t="s">
        <v>1605</v>
      </c>
      <c r="B459" s="566" t="s">
        <v>1606</v>
      </c>
      <c r="C459" s="929" t="s">
        <v>1607</v>
      </c>
      <c r="D459" s="930">
        <v>0</v>
      </c>
      <c r="E459" s="931" t="s">
        <v>183</v>
      </c>
      <c r="F459" s="929" t="s">
        <v>4759</v>
      </c>
      <c r="G459" s="565"/>
      <c r="H459" s="110"/>
      <c r="I459" s="110"/>
      <c r="J459" s="984"/>
      <c r="K459" s="985"/>
      <c r="L459" s="984"/>
      <c r="M459" s="1"/>
      <c r="N459" s="1"/>
      <c r="O459" s="1"/>
      <c r="P459" s="1"/>
      <c r="Q459" s="1"/>
      <c r="R459" s="1"/>
      <c r="S459" s="1"/>
      <c r="T459" s="1"/>
      <c r="U459" s="1"/>
      <c r="V459" s="1"/>
      <c r="W459" s="1"/>
      <c r="X459" s="1"/>
      <c r="Y459" s="1"/>
      <c r="Z459" s="1"/>
    </row>
    <row r="460" spans="1:26" ht="30">
      <c r="A460" s="592"/>
      <c r="B460" s="566"/>
      <c r="C460" s="932" t="s">
        <v>5351</v>
      </c>
      <c r="D460" s="930">
        <v>0</v>
      </c>
      <c r="E460" s="931" t="s">
        <v>183</v>
      </c>
      <c r="F460" s="931"/>
      <c r="G460" s="565"/>
      <c r="H460" s="110"/>
      <c r="I460" s="110"/>
      <c r="J460" s="984"/>
      <c r="K460" s="985"/>
      <c r="L460" s="984"/>
      <c r="M460" s="1"/>
      <c r="N460" s="1"/>
      <c r="O460" s="1"/>
      <c r="P460" s="1"/>
      <c r="Q460" s="1"/>
      <c r="R460" s="1"/>
      <c r="S460" s="1"/>
      <c r="T460" s="1"/>
      <c r="U460" s="1"/>
      <c r="V460" s="1"/>
      <c r="W460" s="1"/>
      <c r="X460" s="1"/>
      <c r="Y460" s="1"/>
      <c r="Z460" s="1"/>
    </row>
    <row r="461" spans="1:26" ht="90">
      <c r="A461" s="592"/>
      <c r="B461" s="566"/>
      <c r="C461" s="932" t="s">
        <v>5361</v>
      </c>
      <c r="D461" s="930">
        <v>0</v>
      </c>
      <c r="E461" s="931"/>
      <c r="F461" s="931" t="s">
        <v>5362</v>
      </c>
      <c r="G461" s="565"/>
      <c r="H461" s="110"/>
      <c r="I461" s="110"/>
      <c r="J461" s="984"/>
      <c r="K461" s="985"/>
      <c r="L461" s="984"/>
      <c r="M461" s="1"/>
      <c r="N461" s="1"/>
      <c r="O461" s="1"/>
      <c r="P461" s="1"/>
      <c r="Q461" s="1"/>
      <c r="R461" s="1"/>
      <c r="S461" s="1"/>
      <c r="T461" s="1"/>
      <c r="U461" s="1"/>
      <c r="V461" s="1"/>
      <c r="W461" s="1"/>
      <c r="X461" s="1"/>
      <c r="Y461" s="1"/>
      <c r="Z461" s="1"/>
    </row>
    <row r="462" spans="1:26" ht="30">
      <c r="A462" s="592"/>
      <c r="B462" s="566"/>
      <c r="C462" s="933" t="s">
        <v>1611</v>
      </c>
      <c r="D462" s="934">
        <v>0</v>
      </c>
      <c r="E462" s="935" t="s">
        <v>183</v>
      </c>
      <c r="F462" s="935"/>
      <c r="G462" s="565"/>
      <c r="H462" s="110"/>
      <c r="I462" s="110"/>
      <c r="J462" s="984"/>
      <c r="K462" s="985"/>
      <c r="L462" s="984"/>
      <c r="M462" s="1"/>
      <c r="N462" s="1"/>
      <c r="O462" s="1"/>
      <c r="P462" s="1"/>
      <c r="Q462" s="1"/>
      <c r="R462" s="1"/>
      <c r="S462" s="1"/>
      <c r="T462" s="1"/>
      <c r="U462" s="1"/>
      <c r="V462" s="1"/>
      <c r="W462" s="1"/>
      <c r="X462" s="1"/>
      <c r="Y462" s="1"/>
      <c r="Z462" s="1"/>
    </row>
    <row r="463" spans="1:26" ht="45" hidden="1">
      <c r="A463" s="591" t="s">
        <v>1612</v>
      </c>
      <c r="B463" s="566" t="s">
        <v>1613</v>
      </c>
      <c r="C463" s="936" t="s">
        <v>3681</v>
      </c>
      <c r="D463" s="937"/>
      <c r="E463" s="938"/>
      <c r="F463" s="932" t="s">
        <v>5363</v>
      </c>
      <c r="G463" s="565"/>
      <c r="H463" s="110"/>
      <c r="I463" s="110"/>
      <c r="J463" s="985"/>
      <c r="K463" s="985"/>
      <c r="L463" s="985"/>
      <c r="M463" s="1"/>
      <c r="N463" s="1"/>
      <c r="O463" s="1"/>
      <c r="P463" s="1"/>
      <c r="Q463" s="1"/>
      <c r="R463" s="1"/>
      <c r="S463" s="1"/>
      <c r="T463" s="1"/>
      <c r="U463" s="1"/>
      <c r="V463" s="1"/>
      <c r="W463" s="1"/>
      <c r="X463" s="1"/>
      <c r="Y463" s="1"/>
      <c r="Z463" s="1"/>
    </row>
    <row r="464" spans="1:26" ht="45">
      <c r="A464" s="592" t="s">
        <v>1620</v>
      </c>
      <c r="B464" s="566" t="s">
        <v>1621</v>
      </c>
      <c r="C464" s="936" t="s">
        <v>3681</v>
      </c>
      <c r="D464" s="934">
        <v>0</v>
      </c>
      <c r="E464" s="939" t="s">
        <v>87</v>
      </c>
      <c r="F464" s="932" t="s">
        <v>5363</v>
      </c>
      <c r="G464" s="565"/>
      <c r="H464" s="110"/>
      <c r="I464" s="110"/>
      <c r="J464" s="984"/>
      <c r="K464" s="985"/>
      <c r="L464" s="984"/>
      <c r="M464" s="1"/>
      <c r="N464" s="1"/>
      <c r="O464" s="1"/>
      <c r="P464" s="1"/>
      <c r="Q464" s="1"/>
      <c r="R464" s="1"/>
      <c r="S464" s="1"/>
      <c r="T464" s="1"/>
      <c r="U464" s="1"/>
      <c r="V464" s="1"/>
      <c r="W464" s="1"/>
      <c r="X464" s="1"/>
      <c r="Y464" s="1"/>
      <c r="Z464" s="1"/>
    </row>
    <row r="465" spans="1:26" ht="21">
      <c r="A465" s="588"/>
      <c r="B465" s="1050" t="s">
        <v>1625</v>
      </c>
      <c r="C465" s="1049"/>
      <c r="D465" s="1049"/>
      <c r="E465" s="1049"/>
      <c r="F465" s="1049"/>
      <c r="G465" s="1049"/>
      <c r="H465" s="110">
        <f>H466+H473+H478+H496+H500+H507+H512+H516+H523</f>
        <v>0</v>
      </c>
      <c r="I465" s="110">
        <f>I466+I473+I478+I496+I500+I507+I512+I516+I523</f>
        <v>78</v>
      </c>
      <c r="J465" s="984"/>
      <c r="K465" s="985"/>
      <c r="L465" s="984"/>
      <c r="M465" s="1"/>
      <c r="N465" s="1"/>
      <c r="O465" s="1"/>
      <c r="P465" s="1"/>
      <c r="Q465" s="1"/>
      <c r="R465" s="1"/>
      <c r="S465" s="1"/>
      <c r="T465" s="1"/>
      <c r="U465" s="1"/>
      <c r="V465" s="1"/>
      <c r="W465" s="1"/>
      <c r="X465" s="1"/>
      <c r="Y465" s="1"/>
      <c r="Z465" s="1"/>
    </row>
    <row r="466" spans="1:26" ht="39.75" customHeight="1">
      <c r="A466" s="417" t="s">
        <v>1627</v>
      </c>
      <c r="B466" s="1210" t="s">
        <v>1628</v>
      </c>
      <c r="C466" s="1049"/>
      <c r="D466" s="1049"/>
      <c r="E466" s="1049"/>
      <c r="F466" s="1049"/>
      <c r="G466" s="1049"/>
      <c r="H466" s="110">
        <f>SUM(D467:D470)</f>
        <v>0</v>
      </c>
      <c r="I466" s="110">
        <f>COUNT(D467:D470)*2</f>
        <v>4</v>
      </c>
      <c r="J466" s="984"/>
      <c r="K466" s="985"/>
      <c r="L466" s="984"/>
      <c r="M466" s="1"/>
      <c r="N466" s="1"/>
      <c r="O466" s="1"/>
      <c r="P466" s="1"/>
      <c r="Q466" s="1"/>
      <c r="R466" s="1"/>
      <c r="S466" s="1"/>
      <c r="T466" s="1"/>
      <c r="U466" s="1"/>
      <c r="V466" s="1"/>
      <c r="W466" s="1"/>
      <c r="X466" s="1"/>
      <c r="Y466" s="1"/>
      <c r="Z466" s="1"/>
    </row>
    <row r="467" spans="1:26" ht="63">
      <c r="A467" s="417" t="s">
        <v>1629</v>
      </c>
      <c r="B467" s="437" t="s">
        <v>1630</v>
      </c>
      <c r="C467" s="502" t="s">
        <v>1631</v>
      </c>
      <c r="D467" s="446">
        <v>0</v>
      </c>
      <c r="E467" s="440" t="s">
        <v>137</v>
      </c>
      <c r="F467" s="441"/>
      <c r="G467" s="441"/>
      <c r="H467" s="110"/>
      <c r="I467" s="110"/>
      <c r="J467" s="984"/>
      <c r="K467" s="985"/>
      <c r="L467" s="984"/>
      <c r="M467" s="1"/>
      <c r="N467" s="1"/>
      <c r="O467" s="1"/>
      <c r="P467" s="1"/>
      <c r="Q467" s="1"/>
      <c r="R467" s="1"/>
      <c r="S467" s="1"/>
      <c r="T467" s="1"/>
      <c r="U467" s="1"/>
      <c r="V467" s="1"/>
      <c r="W467" s="1"/>
      <c r="X467" s="1"/>
      <c r="Y467" s="1"/>
      <c r="Z467" s="1"/>
    </row>
    <row r="468" spans="1:26" ht="30" hidden="1">
      <c r="A468" s="585" t="s">
        <v>1632</v>
      </c>
      <c r="B468" s="308" t="s">
        <v>1633</v>
      </c>
      <c r="C468" s="441"/>
      <c r="D468" s="439"/>
      <c r="E468" s="440"/>
      <c r="F468" s="441"/>
      <c r="G468" s="441"/>
      <c r="H468" s="110"/>
      <c r="I468" s="110"/>
      <c r="J468" s="985"/>
      <c r="K468" s="985"/>
      <c r="L468" s="985"/>
      <c r="M468" s="1"/>
      <c r="N468" s="1"/>
      <c r="O468" s="1"/>
      <c r="P468" s="1"/>
      <c r="Q468" s="1"/>
      <c r="R468" s="1"/>
      <c r="S468" s="1"/>
      <c r="T468" s="1"/>
      <c r="U468" s="1"/>
      <c r="V468" s="1"/>
      <c r="W468" s="1"/>
      <c r="X468" s="1"/>
      <c r="Y468" s="1"/>
      <c r="Z468" s="1"/>
    </row>
    <row r="469" spans="1:26" ht="39.75" hidden="1" customHeight="1">
      <c r="A469" s="585" t="s">
        <v>1634</v>
      </c>
      <c r="B469" s="1210" t="s">
        <v>1635</v>
      </c>
      <c r="C469" s="1049"/>
      <c r="D469" s="1049"/>
      <c r="E469" s="1049"/>
      <c r="F469" s="1049"/>
      <c r="G469" s="1049"/>
      <c r="H469" s="110"/>
      <c r="I469" s="110"/>
      <c r="J469" s="985"/>
      <c r="K469" s="985"/>
      <c r="L469" s="985"/>
      <c r="M469" s="1"/>
      <c r="N469" s="1"/>
      <c r="O469" s="1"/>
      <c r="P469" s="1"/>
      <c r="Q469" s="1"/>
      <c r="R469" s="1"/>
      <c r="S469" s="1"/>
      <c r="T469" s="1"/>
      <c r="U469" s="1"/>
      <c r="V469" s="1"/>
      <c r="W469" s="1"/>
      <c r="X469" s="1"/>
      <c r="Y469" s="1"/>
      <c r="Z469" s="1"/>
    </row>
    <row r="470" spans="1:26" ht="31.5">
      <c r="A470" s="417" t="s">
        <v>1637</v>
      </c>
      <c r="B470" s="566" t="s">
        <v>1638</v>
      </c>
      <c r="C470" s="342" t="s">
        <v>3519</v>
      </c>
      <c r="D470" s="446">
        <v>0</v>
      </c>
      <c r="E470" s="440" t="s">
        <v>667</v>
      </c>
      <c r="F470" s="441"/>
      <c r="G470" s="441"/>
      <c r="H470" s="110"/>
      <c r="I470" s="110"/>
      <c r="J470" s="984"/>
      <c r="K470" s="985"/>
      <c r="L470" s="984"/>
      <c r="M470" s="1"/>
      <c r="N470" s="1"/>
      <c r="O470" s="1"/>
      <c r="P470" s="1"/>
      <c r="Q470" s="1"/>
      <c r="R470" s="1"/>
      <c r="S470" s="1"/>
      <c r="T470" s="1"/>
      <c r="U470" s="1"/>
      <c r="V470" s="1"/>
      <c r="W470" s="1"/>
      <c r="X470" s="1"/>
      <c r="Y470" s="1"/>
      <c r="Z470" s="1"/>
    </row>
    <row r="471" spans="1:26" ht="31.5" hidden="1">
      <c r="A471" s="585" t="s">
        <v>1640</v>
      </c>
      <c r="B471" s="566" t="s">
        <v>1641</v>
      </c>
      <c r="C471" s="441"/>
      <c r="D471" s="439"/>
      <c r="E471" s="440"/>
      <c r="F471" s="441"/>
      <c r="G471" s="441"/>
      <c r="H471" s="110"/>
      <c r="I471" s="110"/>
      <c r="J471" s="985"/>
      <c r="K471" s="985"/>
      <c r="L471" s="985"/>
      <c r="M471" s="1"/>
      <c r="N471" s="1"/>
      <c r="O471" s="1"/>
      <c r="P471" s="1"/>
      <c r="Q471" s="1"/>
      <c r="R471" s="1"/>
      <c r="S471" s="1"/>
      <c r="T471" s="1"/>
      <c r="U471" s="1"/>
      <c r="V471" s="1"/>
      <c r="W471" s="1"/>
      <c r="X471" s="1"/>
      <c r="Y471" s="1"/>
      <c r="Z471" s="1"/>
    </row>
    <row r="472" spans="1:26" ht="31.5" hidden="1">
      <c r="A472" s="585" t="s">
        <v>1642</v>
      </c>
      <c r="B472" s="566" t="s">
        <v>1643</v>
      </c>
      <c r="C472" s="441"/>
      <c r="D472" s="439"/>
      <c r="E472" s="440"/>
      <c r="F472" s="441"/>
      <c r="G472" s="441"/>
      <c r="H472" s="110"/>
      <c r="I472" s="110"/>
      <c r="J472" s="985"/>
      <c r="K472" s="985"/>
      <c r="L472" s="985"/>
      <c r="M472" s="1"/>
      <c r="N472" s="1"/>
      <c r="O472" s="1"/>
      <c r="P472" s="1"/>
      <c r="Q472" s="1"/>
      <c r="R472" s="1"/>
      <c r="S472" s="1"/>
      <c r="T472" s="1"/>
      <c r="U472" s="1"/>
      <c r="V472" s="1"/>
      <c r="W472" s="1"/>
      <c r="X472" s="1"/>
      <c r="Y472" s="1"/>
      <c r="Z472" s="1"/>
    </row>
    <row r="473" spans="1:26" ht="39.75" customHeight="1">
      <c r="A473" s="417" t="s">
        <v>1644</v>
      </c>
      <c r="B473" s="1210" t="s">
        <v>1645</v>
      </c>
      <c r="C473" s="1049"/>
      <c r="D473" s="1049"/>
      <c r="E473" s="1049"/>
      <c r="F473" s="1049"/>
      <c r="G473" s="1049"/>
      <c r="H473" s="110">
        <f>SUM(D474:D477)</f>
        <v>0</v>
      </c>
      <c r="I473" s="110">
        <f>COUNT(D474:D477)*2</f>
        <v>8</v>
      </c>
      <c r="J473" s="984"/>
      <c r="K473" s="985"/>
      <c r="L473" s="984"/>
      <c r="M473" s="1"/>
      <c r="N473" s="1"/>
      <c r="O473" s="1"/>
      <c r="P473" s="1"/>
      <c r="Q473" s="1"/>
      <c r="R473" s="1"/>
      <c r="S473" s="1"/>
      <c r="T473" s="1"/>
      <c r="U473" s="1"/>
      <c r="V473" s="1"/>
      <c r="W473" s="1"/>
      <c r="X473" s="1"/>
      <c r="Y473" s="1"/>
      <c r="Z473" s="1"/>
    </row>
    <row r="474" spans="1:26" ht="77.25" customHeight="1">
      <c r="A474" s="413" t="s">
        <v>1647</v>
      </c>
      <c r="B474" s="566" t="s">
        <v>1648</v>
      </c>
      <c r="C474" s="308" t="s">
        <v>3697</v>
      </c>
      <c r="D474" s="446">
        <v>0</v>
      </c>
      <c r="E474" s="440" t="s">
        <v>137</v>
      </c>
      <c r="F474" s="441"/>
      <c r="G474" s="441"/>
      <c r="H474" s="110"/>
      <c r="I474" s="110"/>
      <c r="J474" s="984"/>
      <c r="K474" s="985"/>
      <c r="L474" s="984"/>
      <c r="M474" s="1"/>
      <c r="N474" s="1"/>
      <c r="O474" s="1"/>
      <c r="P474" s="1"/>
      <c r="Q474" s="1"/>
      <c r="R474" s="1"/>
      <c r="S474" s="1"/>
      <c r="T474" s="1"/>
      <c r="U474" s="1"/>
      <c r="V474" s="1"/>
      <c r="W474" s="1"/>
      <c r="X474" s="1"/>
      <c r="Y474" s="1"/>
      <c r="Z474" s="1"/>
    </row>
    <row r="475" spans="1:26" ht="63" customHeight="1">
      <c r="A475" s="413" t="s">
        <v>1653</v>
      </c>
      <c r="B475" s="566" t="s">
        <v>1654</v>
      </c>
      <c r="C475" s="308" t="s">
        <v>3698</v>
      </c>
      <c r="D475" s="446">
        <v>0</v>
      </c>
      <c r="E475" s="440" t="s">
        <v>137</v>
      </c>
      <c r="F475" s="308" t="s">
        <v>3699</v>
      </c>
      <c r="G475" s="441"/>
      <c r="H475" s="110"/>
      <c r="I475" s="110"/>
      <c r="J475" s="984"/>
      <c r="K475" s="985"/>
      <c r="L475" s="984"/>
      <c r="M475" s="1"/>
      <c r="N475" s="1"/>
      <c r="O475" s="1"/>
      <c r="P475" s="1"/>
      <c r="Q475" s="1"/>
      <c r="R475" s="1"/>
      <c r="S475" s="1"/>
      <c r="T475" s="1"/>
      <c r="U475" s="1"/>
      <c r="V475" s="1"/>
      <c r="W475" s="1"/>
      <c r="X475" s="1"/>
      <c r="Y475" s="1"/>
      <c r="Z475" s="1"/>
    </row>
    <row r="476" spans="1:26" ht="47.25">
      <c r="A476" s="413" t="s">
        <v>1658</v>
      </c>
      <c r="B476" s="437" t="s">
        <v>1659</v>
      </c>
      <c r="C476" s="566" t="s">
        <v>1660</v>
      </c>
      <c r="D476" s="446">
        <v>0</v>
      </c>
      <c r="E476" s="440" t="s">
        <v>137</v>
      </c>
      <c r="F476" s="441"/>
      <c r="G476" s="441"/>
      <c r="H476" s="110"/>
      <c r="I476" s="110"/>
      <c r="J476" s="984"/>
      <c r="K476" s="985"/>
      <c r="L476" s="984"/>
      <c r="M476" s="1"/>
      <c r="N476" s="1"/>
      <c r="O476" s="1"/>
      <c r="P476" s="1"/>
      <c r="Q476" s="1"/>
      <c r="R476" s="1"/>
      <c r="S476" s="1"/>
      <c r="T476" s="1"/>
      <c r="U476" s="1"/>
      <c r="V476" s="1"/>
      <c r="W476" s="1"/>
      <c r="X476" s="1"/>
      <c r="Y476" s="1"/>
      <c r="Z476" s="1"/>
    </row>
    <row r="477" spans="1:26" ht="47.25">
      <c r="A477" s="413"/>
      <c r="B477" s="437"/>
      <c r="C477" s="566" t="s">
        <v>1662</v>
      </c>
      <c r="D477" s="446">
        <v>0</v>
      </c>
      <c r="E477" s="440" t="s">
        <v>350</v>
      </c>
      <c r="F477" s="441"/>
      <c r="G477" s="441"/>
      <c r="H477" s="110"/>
      <c r="I477" s="110"/>
      <c r="J477" s="984"/>
      <c r="K477" s="985"/>
      <c r="L477" s="984"/>
      <c r="M477" s="1"/>
      <c r="N477" s="1"/>
      <c r="O477" s="1"/>
      <c r="P477" s="1"/>
      <c r="Q477" s="1"/>
      <c r="R477" s="1"/>
      <c r="S477" s="1"/>
      <c r="T477" s="1"/>
      <c r="U477" s="1"/>
      <c r="V477" s="1"/>
      <c r="W477" s="1"/>
      <c r="X477" s="1"/>
      <c r="Y477" s="1"/>
      <c r="Z477" s="1"/>
    </row>
    <row r="478" spans="1:26" ht="39.75" customHeight="1">
      <c r="A478" s="417" t="s">
        <v>1663</v>
      </c>
      <c r="B478" s="1210" t="s">
        <v>1664</v>
      </c>
      <c r="C478" s="1049"/>
      <c r="D478" s="1049"/>
      <c r="E478" s="1049"/>
      <c r="F478" s="1049"/>
      <c r="G478" s="1049"/>
      <c r="H478" s="110">
        <f>SUM(D479:D495)</f>
        <v>0</v>
      </c>
      <c r="I478" s="110">
        <f>COUNT(D479:D495)*2</f>
        <v>34</v>
      </c>
      <c r="J478" s="984"/>
      <c r="K478" s="985"/>
      <c r="L478" s="984"/>
      <c r="M478" s="1"/>
      <c r="N478" s="1"/>
      <c r="O478" s="1"/>
      <c r="P478" s="1"/>
      <c r="Q478" s="1"/>
      <c r="R478" s="1"/>
      <c r="S478" s="1"/>
      <c r="T478" s="1"/>
      <c r="U478" s="1"/>
      <c r="V478" s="1"/>
      <c r="W478" s="1"/>
      <c r="X478" s="1"/>
      <c r="Y478" s="1"/>
      <c r="Z478" s="1"/>
    </row>
    <row r="479" spans="1:26" ht="64.5" customHeight="1">
      <c r="A479" s="413" t="s">
        <v>1665</v>
      </c>
      <c r="B479" s="566" t="s">
        <v>1666</v>
      </c>
      <c r="C479" s="308" t="s">
        <v>1667</v>
      </c>
      <c r="D479" s="446">
        <v>0</v>
      </c>
      <c r="E479" s="440" t="s">
        <v>667</v>
      </c>
      <c r="F479" s="441"/>
      <c r="G479" s="441"/>
      <c r="H479" s="110"/>
      <c r="I479" s="110"/>
      <c r="J479" s="984"/>
      <c r="K479" s="985"/>
      <c r="L479" s="984"/>
      <c r="M479" s="1"/>
      <c r="N479" s="1"/>
      <c r="O479" s="1"/>
      <c r="P479" s="1"/>
      <c r="Q479" s="1"/>
      <c r="R479" s="1"/>
      <c r="S479" s="1"/>
      <c r="T479" s="1"/>
      <c r="U479" s="1"/>
      <c r="V479" s="1"/>
      <c r="W479" s="1"/>
      <c r="X479" s="1"/>
      <c r="Y479" s="1"/>
      <c r="Z479" s="1"/>
    </row>
    <row r="480" spans="1:26" ht="47.25" customHeight="1">
      <c r="A480" s="413"/>
      <c r="B480" s="566"/>
      <c r="C480" s="489" t="s">
        <v>1668</v>
      </c>
      <c r="D480" s="488">
        <v>0</v>
      </c>
      <c r="E480" s="440" t="s">
        <v>262</v>
      </c>
      <c r="F480" s="441"/>
      <c r="G480" s="441"/>
      <c r="H480" s="110"/>
      <c r="I480" s="110"/>
      <c r="J480" s="984"/>
      <c r="K480" s="985"/>
      <c r="L480" s="984"/>
      <c r="M480" s="1"/>
      <c r="N480" s="1"/>
      <c r="O480" s="1"/>
      <c r="P480" s="1"/>
      <c r="Q480" s="1"/>
      <c r="R480" s="1"/>
      <c r="S480" s="1"/>
      <c r="T480" s="1"/>
      <c r="U480" s="1"/>
      <c r="V480" s="1"/>
      <c r="W480" s="1"/>
      <c r="X480" s="1"/>
      <c r="Y480" s="1"/>
      <c r="Z480" s="1"/>
    </row>
    <row r="481" spans="1:26" ht="60">
      <c r="A481" s="413" t="s">
        <v>1670</v>
      </c>
      <c r="B481" s="566" t="s">
        <v>1671</v>
      </c>
      <c r="C481" s="342" t="s">
        <v>3702</v>
      </c>
      <c r="D481" s="446">
        <v>0</v>
      </c>
      <c r="E481" s="440" t="s">
        <v>667</v>
      </c>
      <c r="F481" s="441"/>
      <c r="G481" s="441"/>
      <c r="H481" s="110"/>
      <c r="I481" s="110"/>
      <c r="J481" s="984"/>
      <c r="K481" s="985"/>
      <c r="L481" s="984"/>
      <c r="M481" s="1"/>
      <c r="N481" s="1"/>
      <c r="O481" s="1"/>
      <c r="P481" s="1"/>
      <c r="Q481" s="1"/>
      <c r="R481" s="1"/>
      <c r="S481" s="1"/>
      <c r="T481" s="1"/>
      <c r="U481" s="1"/>
      <c r="V481" s="1"/>
      <c r="W481" s="1"/>
      <c r="X481" s="1"/>
      <c r="Y481" s="1"/>
      <c r="Z481" s="1"/>
    </row>
    <row r="482" spans="1:26" ht="63" customHeight="1">
      <c r="A482" s="413"/>
      <c r="B482" s="566"/>
      <c r="C482" s="342" t="s">
        <v>3703</v>
      </c>
      <c r="D482" s="446">
        <v>0</v>
      </c>
      <c r="E482" s="440" t="s">
        <v>667</v>
      </c>
      <c r="F482" s="441"/>
      <c r="G482" s="441"/>
      <c r="H482" s="110"/>
      <c r="I482" s="110"/>
      <c r="J482" s="984"/>
      <c r="K482" s="985"/>
      <c r="L482" s="984"/>
      <c r="M482" s="1"/>
      <c r="N482" s="1"/>
      <c r="O482" s="1"/>
      <c r="P482" s="1"/>
      <c r="Q482" s="1"/>
      <c r="R482" s="1"/>
      <c r="S482" s="1"/>
      <c r="T482" s="1"/>
      <c r="U482" s="1"/>
      <c r="V482" s="1"/>
      <c r="W482" s="1"/>
      <c r="X482" s="1"/>
      <c r="Y482" s="1"/>
      <c r="Z482" s="1"/>
    </row>
    <row r="483" spans="1:26" ht="68.25" customHeight="1">
      <c r="A483" s="413"/>
      <c r="B483" s="566"/>
      <c r="C483" s="342" t="s">
        <v>3704</v>
      </c>
      <c r="D483" s="446">
        <v>0</v>
      </c>
      <c r="E483" s="440" t="s">
        <v>667</v>
      </c>
      <c r="F483" s="441"/>
      <c r="G483" s="441"/>
      <c r="H483" s="110"/>
      <c r="I483" s="110"/>
      <c r="J483" s="984"/>
      <c r="K483" s="985"/>
      <c r="L483" s="984"/>
      <c r="M483" s="1"/>
      <c r="N483" s="1"/>
      <c r="O483" s="1"/>
      <c r="P483" s="1"/>
      <c r="Q483" s="1"/>
      <c r="R483" s="1"/>
      <c r="S483" s="1"/>
      <c r="T483" s="1"/>
      <c r="U483" s="1"/>
      <c r="V483" s="1"/>
      <c r="W483" s="1"/>
      <c r="X483" s="1"/>
      <c r="Y483" s="1"/>
      <c r="Z483" s="1"/>
    </row>
    <row r="484" spans="1:26" ht="51.75" customHeight="1">
      <c r="A484" s="413"/>
      <c r="B484" s="566"/>
      <c r="C484" s="342" t="s">
        <v>3705</v>
      </c>
      <c r="D484" s="446">
        <v>0</v>
      </c>
      <c r="E484" s="440" t="s">
        <v>667</v>
      </c>
      <c r="F484" s="441"/>
      <c r="G484" s="441"/>
      <c r="H484" s="110"/>
      <c r="I484" s="110"/>
      <c r="J484" s="984"/>
      <c r="K484" s="985"/>
      <c r="L484" s="984"/>
      <c r="M484" s="1"/>
      <c r="N484" s="1"/>
      <c r="O484" s="1"/>
      <c r="P484" s="1"/>
      <c r="Q484" s="1"/>
      <c r="R484" s="1"/>
      <c r="S484" s="1"/>
      <c r="T484" s="1"/>
      <c r="U484" s="1"/>
      <c r="V484" s="1"/>
      <c r="W484" s="1"/>
      <c r="X484" s="1"/>
      <c r="Y484" s="1"/>
      <c r="Z484" s="1"/>
    </row>
    <row r="485" spans="1:26" ht="45">
      <c r="A485" s="413"/>
      <c r="B485" s="566"/>
      <c r="C485" s="342" t="s">
        <v>3706</v>
      </c>
      <c r="D485" s="446">
        <v>0</v>
      </c>
      <c r="E485" s="440" t="s">
        <v>667</v>
      </c>
      <c r="F485" s="441"/>
      <c r="G485" s="441"/>
      <c r="H485" s="110"/>
      <c r="I485" s="110"/>
      <c r="J485" s="984"/>
      <c r="K485" s="985"/>
      <c r="L485" s="984"/>
      <c r="M485" s="1"/>
      <c r="N485" s="1"/>
      <c r="O485" s="1"/>
      <c r="P485" s="1"/>
      <c r="Q485" s="1"/>
      <c r="R485" s="1"/>
      <c r="S485" s="1"/>
      <c r="T485" s="1"/>
      <c r="U485" s="1"/>
      <c r="V485" s="1"/>
      <c r="W485" s="1"/>
      <c r="X485" s="1"/>
      <c r="Y485" s="1"/>
      <c r="Z485" s="1"/>
    </row>
    <row r="486" spans="1:26" ht="74.25" customHeight="1">
      <c r="A486" s="413"/>
      <c r="B486" s="566"/>
      <c r="C486" s="342" t="s">
        <v>3707</v>
      </c>
      <c r="D486" s="446">
        <v>0</v>
      </c>
      <c r="E486" s="440" t="s">
        <v>667</v>
      </c>
      <c r="F486" s="441"/>
      <c r="G486" s="441"/>
      <c r="H486" s="110"/>
      <c r="I486" s="110"/>
      <c r="J486" s="984"/>
      <c r="K486" s="985"/>
      <c r="L486" s="984"/>
      <c r="M486" s="1"/>
      <c r="N486" s="1"/>
      <c r="O486" s="1"/>
      <c r="P486" s="1"/>
      <c r="Q486" s="1"/>
      <c r="R486" s="1"/>
      <c r="S486" s="1"/>
      <c r="T486" s="1"/>
      <c r="U486" s="1"/>
      <c r="V486" s="1"/>
      <c r="W486" s="1"/>
      <c r="X486" s="1"/>
      <c r="Y486" s="1"/>
      <c r="Z486" s="1"/>
    </row>
    <row r="487" spans="1:26" ht="63.75" customHeight="1">
      <c r="A487" s="413"/>
      <c r="B487" s="566"/>
      <c r="C487" s="342" t="s">
        <v>3708</v>
      </c>
      <c r="D487" s="446">
        <v>0</v>
      </c>
      <c r="E487" s="440" t="s">
        <v>667</v>
      </c>
      <c r="F487" s="441"/>
      <c r="G487" s="441"/>
      <c r="H487" s="110"/>
      <c r="I487" s="110"/>
      <c r="J487" s="984"/>
      <c r="K487" s="985"/>
      <c r="L487" s="984"/>
      <c r="M487" s="1"/>
      <c r="N487" s="1"/>
      <c r="O487" s="1"/>
      <c r="P487" s="1"/>
      <c r="Q487" s="1"/>
      <c r="R487" s="1"/>
      <c r="S487" s="1"/>
      <c r="T487" s="1"/>
      <c r="U487" s="1"/>
      <c r="V487" s="1"/>
      <c r="W487" s="1"/>
      <c r="X487" s="1"/>
      <c r="Y487" s="1"/>
      <c r="Z487" s="1"/>
    </row>
    <row r="488" spans="1:26" ht="66" customHeight="1">
      <c r="A488" s="413"/>
      <c r="B488" s="566"/>
      <c r="C488" s="342" t="s">
        <v>3709</v>
      </c>
      <c r="D488" s="446">
        <v>0</v>
      </c>
      <c r="E488" s="440" t="s">
        <v>667</v>
      </c>
      <c r="F488" s="441"/>
      <c r="G488" s="441"/>
      <c r="H488" s="110"/>
      <c r="I488" s="110"/>
      <c r="J488" s="984"/>
      <c r="K488" s="985"/>
      <c r="L488" s="984"/>
      <c r="M488" s="1"/>
      <c r="N488" s="1"/>
      <c r="O488" s="1"/>
      <c r="P488" s="1"/>
      <c r="Q488" s="1"/>
      <c r="R488" s="1"/>
      <c r="S488" s="1"/>
      <c r="T488" s="1"/>
      <c r="U488" s="1"/>
      <c r="V488" s="1"/>
      <c r="W488" s="1"/>
      <c r="X488" s="1"/>
      <c r="Y488" s="1"/>
      <c r="Z488" s="1"/>
    </row>
    <row r="489" spans="1:26" ht="86.25" customHeight="1">
      <c r="A489" s="413"/>
      <c r="B489" s="566"/>
      <c r="C489" s="342" t="s">
        <v>3710</v>
      </c>
      <c r="D489" s="446">
        <v>0</v>
      </c>
      <c r="E489" s="440" t="s">
        <v>667</v>
      </c>
      <c r="F489" s="441"/>
      <c r="G489" s="441"/>
      <c r="H489" s="110"/>
      <c r="I489" s="110"/>
      <c r="J489" s="984"/>
      <c r="K489" s="985"/>
      <c r="L489" s="984"/>
      <c r="M489" s="1"/>
      <c r="N489" s="1"/>
      <c r="O489" s="1"/>
      <c r="P489" s="1"/>
      <c r="Q489" s="1"/>
      <c r="R489" s="1"/>
      <c r="S489" s="1"/>
      <c r="T489" s="1"/>
      <c r="U489" s="1"/>
      <c r="V489" s="1"/>
      <c r="W489" s="1"/>
      <c r="X489" s="1"/>
      <c r="Y489" s="1"/>
      <c r="Z489" s="1"/>
    </row>
    <row r="490" spans="1:26" ht="72" customHeight="1">
      <c r="A490" s="413"/>
      <c r="B490" s="566"/>
      <c r="C490" s="342" t="s">
        <v>3711</v>
      </c>
      <c r="D490" s="446">
        <v>0</v>
      </c>
      <c r="E490" s="440" t="s">
        <v>667</v>
      </c>
      <c r="F490" s="441"/>
      <c r="G490" s="441"/>
      <c r="H490" s="110"/>
      <c r="I490" s="110"/>
      <c r="J490" s="984"/>
      <c r="K490" s="985"/>
      <c r="L490" s="984"/>
      <c r="M490" s="1"/>
      <c r="N490" s="1"/>
      <c r="O490" s="1"/>
      <c r="P490" s="1"/>
      <c r="Q490" s="1"/>
      <c r="R490" s="1"/>
      <c r="S490" s="1"/>
      <c r="T490" s="1"/>
      <c r="U490" s="1"/>
      <c r="V490" s="1"/>
      <c r="W490" s="1"/>
      <c r="X490" s="1"/>
      <c r="Y490" s="1"/>
      <c r="Z490" s="1"/>
    </row>
    <row r="491" spans="1:26" ht="60" customHeight="1">
      <c r="A491" s="413"/>
      <c r="B491" s="566"/>
      <c r="C491" s="342" t="s">
        <v>3712</v>
      </c>
      <c r="D491" s="446">
        <v>0</v>
      </c>
      <c r="E491" s="440" t="s">
        <v>667</v>
      </c>
      <c r="F491" s="441"/>
      <c r="G491" s="441"/>
      <c r="H491" s="110"/>
      <c r="I491" s="110"/>
      <c r="J491" s="984"/>
      <c r="K491" s="985"/>
      <c r="L491" s="984"/>
      <c r="M491" s="1"/>
      <c r="N491" s="1"/>
      <c r="O491" s="1"/>
      <c r="P491" s="1"/>
      <c r="Q491" s="1"/>
      <c r="R491" s="1"/>
      <c r="S491" s="1"/>
      <c r="T491" s="1"/>
      <c r="U491" s="1"/>
      <c r="V491" s="1"/>
      <c r="W491" s="1"/>
      <c r="X491" s="1"/>
      <c r="Y491" s="1"/>
      <c r="Z491" s="1"/>
    </row>
    <row r="492" spans="1:26" ht="60">
      <c r="A492" s="413"/>
      <c r="B492" s="566"/>
      <c r="C492" s="342" t="s">
        <v>3713</v>
      </c>
      <c r="D492" s="446">
        <v>0</v>
      </c>
      <c r="E492" s="440" t="s">
        <v>667</v>
      </c>
      <c r="F492" s="441"/>
      <c r="G492" s="441"/>
      <c r="H492" s="110"/>
      <c r="I492" s="110"/>
      <c r="J492" s="984"/>
      <c r="K492" s="985"/>
      <c r="L492" s="984"/>
      <c r="M492" s="1" t="s">
        <v>3714</v>
      </c>
      <c r="N492" s="1"/>
      <c r="O492" s="1"/>
      <c r="P492" s="1"/>
      <c r="Q492" s="1"/>
      <c r="R492" s="1"/>
      <c r="S492" s="1"/>
      <c r="T492" s="1"/>
      <c r="U492" s="1"/>
      <c r="V492" s="1"/>
      <c r="W492" s="1"/>
      <c r="X492" s="1"/>
      <c r="Y492" s="1"/>
      <c r="Z492" s="1"/>
    </row>
    <row r="493" spans="1:26" ht="69.75" customHeight="1">
      <c r="A493" s="413"/>
      <c r="B493" s="566"/>
      <c r="C493" s="342" t="s">
        <v>3715</v>
      </c>
      <c r="D493" s="446">
        <v>0</v>
      </c>
      <c r="E493" s="440" t="s">
        <v>667</v>
      </c>
      <c r="F493" s="441"/>
      <c r="G493" s="441"/>
      <c r="H493" s="110"/>
      <c r="I493" s="110"/>
      <c r="J493" s="984"/>
      <c r="K493" s="985"/>
      <c r="L493" s="984"/>
      <c r="M493" s="1" t="s">
        <v>3716</v>
      </c>
      <c r="N493" s="1" t="s">
        <v>3717</v>
      </c>
      <c r="O493" s="1"/>
      <c r="P493" s="1"/>
      <c r="Q493" s="1"/>
      <c r="R493" s="1"/>
      <c r="S493" s="1"/>
      <c r="T493" s="1"/>
      <c r="U493" s="1"/>
      <c r="V493" s="1"/>
      <c r="W493" s="1"/>
      <c r="X493" s="1"/>
      <c r="Y493" s="1"/>
      <c r="Z493" s="1"/>
    </row>
    <row r="494" spans="1:26" ht="46.5" customHeight="1">
      <c r="A494" s="413" t="s">
        <v>1691</v>
      </c>
      <c r="B494" s="566" t="s">
        <v>1692</v>
      </c>
      <c r="C494" s="342" t="s">
        <v>2596</v>
      </c>
      <c r="D494" s="446">
        <v>0</v>
      </c>
      <c r="E494" s="440" t="s">
        <v>137</v>
      </c>
      <c r="F494" s="441"/>
      <c r="G494" s="441"/>
      <c r="H494" s="110"/>
      <c r="I494" s="110"/>
      <c r="J494" s="984"/>
      <c r="K494" s="985"/>
      <c r="L494" s="984"/>
      <c r="M494" s="1"/>
      <c r="N494" s="1"/>
      <c r="O494" s="1"/>
      <c r="P494" s="1"/>
      <c r="Q494" s="1"/>
      <c r="R494" s="1"/>
      <c r="S494" s="1"/>
      <c r="T494" s="1"/>
      <c r="U494" s="1"/>
      <c r="V494" s="1"/>
      <c r="W494" s="1"/>
      <c r="X494" s="1"/>
      <c r="Y494" s="1"/>
      <c r="Z494" s="1"/>
    </row>
    <row r="495" spans="1:26" ht="45">
      <c r="A495" s="413" t="s">
        <v>1695</v>
      </c>
      <c r="B495" s="566" t="s">
        <v>1696</v>
      </c>
      <c r="C495" s="342" t="s">
        <v>1697</v>
      </c>
      <c r="D495" s="446">
        <v>0</v>
      </c>
      <c r="E495" s="440" t="s">
        <v>183</v>
      </c>
      <c r="F495" s="308" t="s">
        <v>3718</v>
      </c>
      <c r="G495" s="441"/>
      <c r="H495" s="110"/>
      <c r="I495" s="110"/>
      <c r="J495" s="984"/>
      <c r="K495" s="985"/>
      <c r="L495" s="984"/>
      <c r="M495" s="1"/>
      <c r="N495" s="1"/>
      <c r="O495" s="1"/>
      <c r="P495" s="1"/>
      <c r="Q495" s="1"/>
      <c r="R495" s="1"/>
      <c r="S495" s="1"/>
      <c r="T495" s="1"/>
      <c r="U495" s="1"/>
      <c r="V495" s="1"/>
      <c r="W495" s="1"/>
      <c r="X495" s="1"/>
      <c r="Y495" s="1"/>
      <c r="Z495" s="1"/>
    </row>
    <row r="496" spans="1:26" ht="39.75" customHeight="1">
      <c r="A496" s="417" t="s">
        <v>1699</v>
      </c>
      <c r="B496" s="1210" t="s">
        <v>1700</v>
      </c>
      <c r="C496" s="1049"/>
      <c r="D496" s="1049"/>
      <c r="E496" s="1049"/>
      <c r="F496" s="1049"/>
      <c r="G496" s="1049"/>
      <c r="H496" s="110">
        <f>SUM(D497:D499)</f>
        <v>0</v>
      </c>
      <c r="I496" s="110">
        <f>COUNT(D497:D499)*2</f>
        <v>6</v>
      </c>
      <c r="J496" s="984"/>
      <c r="K496" s="985"/>
      <c r="L496" s="984"/>
      <c r="M496" s="1"/>
      <c r="N496" s="1"/>
      <c r="O496" s="1"/>
      <c r="P496" s="1"/>
      <c r="Q496" s="1"/>
      <c r="R496" s="1"/>
      <c r="S496" s="1"/>
      <c r="T496" s="1"/>
      <c r="U496" s="1"/>
      <c r="V496" s="1"/>
      <c r="W496" s="1"/>
      <c r="X496" s="1"/>
      <c r="Y496" s="1"/>
      <c r="Z496" s="1"/>
    </row>
    <row r="497" spans="1:26" ht="47.25" customHeight="1">
      <c r="A497" s="413" t="s">
        <v>1701</v>
      </c>
      <c r="B497" s="566" t="s">
        <v>1702</v>
      </c>
      <c r="C497" s="342" t="s">
        <v>1703</v>
      </c>
      <c r="D497" s="446">
        <v>0</v>
      </c>
      <c r="E497" s="440" t="s">
        <v>137</v>
      </c>
      <c r="F497" s="441"/>
      <c r="G497" s="441"/>
      <c r="H497" s="110"/>
      <c r="I497" s="110"/>
      <c r="J497" s="984"/>
      <c r="K497" s="985"/>
      <c r="L497" s="984"/>
      <c r="M497" s="1"/>
      <c r="N497" s="1"/>
      <c r="O497" s="1"/>
      <c r="P497" s="1"/>
      <c r="Q497" s="1"/>
      <c r="R497" s="1"/>
      <c r="S497" s="1"/>
      <c r="T497" s="1"/>
      <c r="U497" s="1"/>
      <c r="V497" s="1"/>
      <c r="W497" s="1"/>
      <c r="X497" s="1"/>
      <c r="Y497" s="1"/>
      <c r="Z497" s="1"/>
    </row>
    <row r="498" spans="1:26" ht="47.25">
      <c r="A498" s="413" t="s">
        <v>1705</v>
      </c>
      <c r="B498" s="566" t="s">
        <v>1706</v>
      </c>
      <c r="C498" s="487" t="s">
        <v>1707</v>
      </c>
      <c r="D498" s="446">
        <v>0</v>
      </c>
      <c r="E498" s="440" t="s">
        <v>137</v>
      </c>
      <c r="F498" s="441"/>
      <c r="G498" s="441"/>
      <c r="H498" s="110"/>
      <c r="I498" s="110"/>
      <c r="J498" s="984"/>
      <c r="K498" s="985"/>
      <c r="L498" s="984"/>
      <c r="M498" s="1"/>
      <c r="N498" s="1"/>
      <c r="O498" s="1"/>
      <c r="P498" s="1"/>
      <c r="Q498" s="1"/>
      <c r="R498" s="1"/>
      <c r="S498" s="1"/>
      <c r="T498" s="1"/>
      <c r="U498" s="1"/>
      <c r="V498" s="1"/>
      <c r="W498" s="1"/>
      <c r="X498" s="1"/>
      <c r="Y498" s="1"/>
      <c r="Z498" s="1"/>
    </row>
    <row r="499" spans="1:26" ht="31.5">
      <c r="A499" s="413" t="s">
        <v>1708</v>
      </c>
      <c r="B499" s="566" t="s">
        <v>1709</v>
      </c>
      <c r="C499" s="489" t="s">
        <v>1710</v>
      </c>
      <c r="D499" s="446">
        <v>0</v>
      </c>
      <c r="E499" s="440" t="s">
        <v>137</v>
      </c>
      <c r="F499" s="441"/>
      <c r="G499" s="441"/>
      <c r="H499" s="110"/>
      <c r="I499" s="110"/>
      <c r="J499" s="984"/>
      <c r="K499" s="985"/>
      <c r="L499" s="984"/>
      <c r="M499" s="1"/>
      <c r="N499" s="1"/>
      <c r="O499" s="1"/>
      <c r="P499" s="1"/>
      <c r="Q499" s="1"/>
      <c r="R499" s="1"/>
      <c r="S499" s="1"/>
      <c r="T499" s="1"/>
      <c r="U499" s="1"/>
      <c r="V499" s="1"/>
      <c r="W499" s="1"/>
      <c r="X499" s="1"/>
      <c r="Y499" s="1"/>
      <c r="Z499" s="1"/>
    </row>
    <row r="500" spans="1:26" ht="39.75" customHeight="1">
      <c r="A500" s="417" t="s">
        <v>1711</v>
      </c>
      <c r="B500" s="1048" t="s">
        <v>1712</v>
      </c>
      <c r="C500" s="1049"/>
      <c r="D500" s="1049"/>
      <c r="E500" s="1049"/>
      <c r="F500" s="1049"/>
      <c r="G500" s="1049"/>
      <c r="H500" s="110">
        <f>SUM(D501:D506)</f>
        <v>0</v>
      </c>
      <c r="I500" s="110">
        <f>COUNT(D501:D506)*2</f>
        <v>12</v>
      </c>
      <c r="J500" s="984"/>
      <c r="K500" s="985"/>
      <c r="L500" s="984"/>
      <c r="M500" s="1"/>
      <c r="N500" s="1"/>
      <c r="O500" s="1"/>
      <c r="P500" s="1"/>
      <c r="Q500" s="1"/>
      <c r="R500" s="1"/>
      <c r="S500" s="1"/>
      <c r="T500" s="1"/>
      <c r="U500" s="1"/>
      <c r="V500" s="1"/>
      <c r="W500" s="1"/>
      <c r="X500" s="1"/>
      <c r="Y500" s="1"/>
      <c r="Z500" s="1"/>
    </row>
    <row r="501" spans="1:26" ht="31.5">
      <c r="A501" s="413" t="s">
        <v>1715</v>
      </c>
      <c r="B501" s="484" t="s">
        <v>1716</v>
      </c>
      <c r="C501" s="487" t="s">
        <v>1717</v>
      </c>
      <c r="D501" s="446">
        <v>0</v>
      </c>
      <c r="E501" s="440" t="s">
        <v>780</v>
      </c>
      <c r="F501" s="441"/>
      <c r="G501" s="441"/>
      <c r="H501" s="110"/>
      <c r="I501" s="110"/>
      <c r="J501" s="984"/>
      <c r="K501" s="985"/>
      <c r="L501" s="984"/>
      <c r="M501" s="1"/>
      <c r="N501" s="1"/>
      <c r="O501" s="1"/>
      <c r="P501" s="1"/>
      <c r="Q501" s="1"/>
      <c r="R501" s="1"/>
      <c r="S501" s="1"/>
      <c r="T501" s="1"/>
      <c r="U501" s="1"/>
      <c r="V501" s="1"/>
      <c r="W501" s="1"/>
      <c r="X501" s="1"/>
      <c r="Y501" s="1"/>
      <c r="Z501" s="1"/>
    </row>
    <row r="502" spans="1:26" ht="98.25" customHeight="1">
      <c r="A502" s="413" t="s">
        <v>1718</v>
      </c>
      <c r="B502" s="484" t="s">
        <v>1719</v>
      </c>
      <c r="C502" s="342" t="s">
        <v>3720</v>
      </c>
      <c r="D502" s="446">
        <v>0</v>
      </c>
      <c r="E502" s="440" t="s">
        <v>780</v>
      </c>
      <c r="F502" s="441"/>
      <c r="G502" s="441"/>
      <c r="H502" s="110"/>
      <c r="I502" s="110"/>
      <c r="J502" s="984"/>
      <c r="K502" s="985"/>
      <c r="L502" s="984"/>
      <c r="M502" s="1"/>
      <c r="N502" s="1"/>
      <c r="O502" s="1"/>
      <c r="P502" s="1"/>
      <c r="Q502" s="1"/>
      <c r="R502" s="1"/>
      <c r="S502" s="1"/>
      <c r="T502" s="1"/>
      <c r="U502" s="1"/>
      <c r="V502" s="1"/>
      <c r="W502" s="1"/>
      <c r="X502" s="1"/>
      <c r="Y502" s="1"/>
      <c r="Z502" s="1"/>
    </row>
    <row r="503" spans="1:26" ht="45" customHeight="1">
      <c r="A503" s="413"/>
      <c r="B503" s="484"/>
      <c r="C503" s="342" t="s">
        <v>3722</v>
      </c>
      <c r="D503" s="446">
        <v>0</v>
      </c>
      <c r="E503" s="440" t="s">
        <v>780</v>
      </c>
      <c r="F503" s="441"/>
      <c r="G503" s="441"/>
      <c r="H503" s="110"/>
      <c r="I503" s="110"/>
      <c r="J503" s="984"/>
      <c r="K503" s="985"/>
      <c r="L503" s="984"/>
      <c r="M503" s="1"/>
      <c r="N503" s="1"/>
      <c r="O503" s="1"/>
      <c r="P503" s="1"/>
      <c r="Q503" s="1"/>
      <c r="R503" s="1"/>
      <c r="S503" s="1"/>
      <c r="T503" s="1"/>
      <c r="U503" s="1"/>
      <c r="V503" s="1"/>
      <c r="W503" s="1"/>
      <c r="X503" s="1"/>
      <c r="Y503" s="1"/>
      <c r="Z503" s="1"/>
    </row>
    <row r="504" spans="1:26" ht="47.25">
      <c r="A504" s="413" t="s">
        <v>1722</v>
      </c>
      <c r="B504" s="496" t="s">
        <v>1723</v>
      </c>
      <c r="C504" s="308" t="s">
        <v>1724</v>
      </c>
      <c r="D504" s="446">
        <v>0</v>
      </c>
      <c r="E504" s="440" t="s">
        <v>780</v>
      </c>
      <c r="F504" s="441"/>
      <c r="G504" s="441"/>
      <c r="H504" s="110"/>
      <c r="I504" s="110"/>
      <c r="J504" s="984"/>
      <c r="K504" s="985"/>
      <c r="L504" s="984"/>
      <c r="M504" s="1"/>
      <c r="N504" s="1"/>
      <c r="O504" s="1"/>
      <c r="P504" s="1"/>
      <c r="Q504" s="1"/>
      <c r="R504" s="1"/>
      <c r="S504" s="1"/>
      <c r="T504" s="1"/>
      <c r="U504" s="1"/>
      <c r="V504" s="1"/>
      <c r="W504" s="1"/>
      <c r="X504" s="1"/>
      <c r="Y504" s="1"/>
      <c r="Z504" s="1"/>
    </row>
    <row r="505" spans="1:26" ht="47.25">
      <c r="A505" s="413" t="s">
        <v>1725</v>
      </c>
      <c r="B505" s="484" t="s">
        <v>1726</v>
      </c>
      <c r="C505" s="308" t="s">
        <v>1727</v>
      </c>
      <c r="D505" s="446">
        <v>0</v>
      </c>
      <c r="E505" s="440" t="s">
        <v>780</v>
      </c>
      <c r="F505" s="441"/>
      <c r="G505" s="441"/>
      <c r="H505" s="110"/>
      <c r="I505" s="110"/>
      <c r="J505" s="984"/>
      <c r="K505" s="985"/>
      <c r="L505" s="984"/>
      <c r="M505" s="1"/>
      <c r="N505" s="1"/>
      <c r="O505" s="1"/>
      <c r="P505" s="1"/>
      <c r="Q505" s="1"/>
      <c r="R505" s="1"/>
      <c r="S505" s="1"/>
      <c r="T505" s="1"/>
      <c r="U505" s="1"/>
      <c r="V505" s="1"/>
      <c r="W505" s="1"/>
      <c r="X505" s="1"/>
      <c r="Y505" s="1"/>
      <c r="Z505" s="1"/>
    </row>
    <row r="506" spans="1:26" ht="47.25">
      <c r="A506" s="413" t="s">
        <v>1728</v>
      </c>
      <c r="B506" s="484" t="s">
        <v>1729</v>
      </c>
      <c r="C506" s="487" t="s">
        <v>1730</v>
      </c>
      <c r="D506" s="446">
        <v>0</v>
      </c>
      <c r="E506" s="440" t="s">
        <v>780</v>
      </c>
      <c r="F506" s="441"/>
      <c r="G506" s="441"/>
      <c r="H506" s="110"/>
      <c r="I506" s="110"/>
      <c r="J506" s="984"/>
      <c r="K506" s="985"/>
      <c r="L506" s="984"/>
      <c r="M506" s="1"/>
      <c r="N506" s="1"/>
      <c r="O506" s="1"/>
      <c r="P506" s="1"/>
      <c r="Q506" s="1"/>
      <c r="R506" s="1"/>
      <c r="S506" s="1"/>
      <c r="T506" s="1"/>
      <c r="U506" s="1"/>
      <c r="V506" s="1"/>
      <c r="W506" s="1"/>
      <c r="X506" s="1"/>
      <c r="Y506" s="1"/>
      <c r="Z506" s="1"/>
    </row>
    <row r="507" spans="1:26" ht="39.75" customHeight="1">
      <c r="A507" s="417" t="s">
        <v>1732</v>
      </c>
      <c r="B507" s="1321" t="s">
        <v>4801</v>
      </c>
      <c r="C507" s="1322"/>
      <c r="D507" s="1322"/>
      <c r="E507" s="1322"/>
      <c r="F507" s="1322"/>
      <c r="G507" s="1323"/>
      <c r="H507" s="110">
        <f>SUM(D509:D511)</f>
        <v>0</v>
      </c>
      <c r="I507" s="110">
        <f>COUNT(D509:D511)*2</f>
        <v>6</v>
      </c>
      <c r="J507" s="984"/>
      <c r="K507" s="985"/>
      <c r="L507" s="984"/>
      <c r="M507" s="1"/>
      <c r="N507" s="1"/>
      <c r="O507" s="1"/>
      <c r="P507" s="1"/>
      <c r="Q507" s="1"/>
      <c r="R507" s="1"/>
      <c r="S507" s="1"/>
      <c r="T507" s="1"/>
      <c r="U507" s="1"/>
      <c r="V507" s="1"/>
      <c r="W507" s="1"/>
      <c r="X507" s="1"/>
      <c r="Y507" s="1"/>
      <c r="Z507" s="1"/>
    </row>
    <row r="508" spans="1:26" ht="15.75" hidden="1">
      <c r="A508" s="583" t="s">
        <v>1739</v>
      </c>
      <c r="B508" s="940" t="s">
        <v>1740</v>
      </c>
      <c r="C508" s="941"/>
      <c r="D508" s="942"/>
      <c r="E508" s="941"/>
      <c r="F508" s="941"/>
      <c r="G508" s="941"/>
      <c r="H508" s="110"/>
      <c r="I508" s="110"/>
      <c r="J508" s="985"/>
      <c r="K508" s="985"/>
      <c r="L508" s="985"/>
      <c r="M508" s="1"/>
      <c r="N508" s="1"/>
      <c r="O508" s="1"/>
      <c r="P508" s="1"/>
      <c r="Q508" s="1"/>
      <c r="R508" s="1"/>
      <c r="S508" s="1"/>
      <c r="T508" s="1"/>
      <c r="U508" s="1"/>
      <c r="V508" s="1"/>
      <c r="W508" s="1"/>
      <c r="X508" s="1"/>
      <c r="Y508" s="1"/>
      <c r="Z508" s="1"/>
    </row>
    <row r="509" spans="1:26" ht="71.25" customHeight="1">
      <c r="A509" s="817" t="s">
        <v>1743</v>
      </c>
      <c r="B509" s="932" t="s">
        <v>4811</v>
      </c>
      <c r="C509" s="932" t="s">
        <v>4812</v>
      </c>
      <c r="D509" s="937">
        <v>0</v>
      </c>
      <c r="E509" s="941" t="s">
        <v>780</v>
      </c>
      <c r="F509" s="943" t="s">
        <v>4813</v>
      </c>
      <c r="G509" s="941"/>
      <c r="H509" s="110"/>
      <c r="I509" s="110"/>
      <c r="J509" s="984"/>
      <c r="K509" s="985"/>
      <c r="L509" s="984"/>
      <c r="M509" s="1"/>
      <c r="N509" s="1"/>
      <c r="O509" s="1"/>
      <c r="P509" s="1"/>
      <c r="Q509" s="1"/>
      <c r="R509" s="1"/>
      <c r="S509" s="1"/>
      <c r="T509" s="1"/>
      <c r="U509" s="1"/>
      <c r="V509" s="1"/>
      <c r="W509" s="1"/>
      <c r="X509" s="1"/>
      <c r="Y509" s="1"/>
      <c r="Z509" s="1"/>
    </row>
    <row r="510" spans="1:26" ht="60.75" customHeight="1">
      <c r="A510" s="817" t="s">
        <v>4814</v>
      </c>
      <c r="B510" s="932" t="s">
        <v>4815</v>
      </c>
      <c r="C510" s="932" t="s">
        <v>4816</v>
      </c>
      <c r="D510" s="937">
        <v>0</v>
      </c>
      <c r="E510" s="941" t="s">
        <v>350</v>
      </c>
      <c r="F510" s="943" t="s">
        <v>4817</v>
      </c>
      <c r="G510" s="941"/>
      <c r="H510" s="110"/>
      <c r="I510" s="110"/>
      <c r="J510" s="984"/>
      <c r="K510" s="985"/>
      <c r="L510" s="984"/>
      <c r="M510" s="1"/>
      <c r="N510" s="1"/>
      <c r="O510" s="1"/>
      <c r="P510" s="1"/>
      <c r="Q510" s="1"/>
      <c r="R510" s="1"/>
      <c r="S510" s="1"/>
      <c r="T510" s="1"/>
      <c r="U510" s="1"/>
      <c r="V510" s="1"/>
      <c r="W510" s="1"/>
      <c r="X510" s="1"/>
      <c r="Y510" s="1"/>
      <c r="Z510" s="1"/>
    </row>
    <row r="511" spans="1:26" ht="135">
      <c r="A511" s="817" t="s">
        <v>4822</v>
      </c>
      <c r="B511" s="932" t="s">
        <v>4823</v>
      </c>
      <c r="C511" s="932" t="s">
        <v>4824</v>
      </c>
      <c r="D511" s="937">
        <v>0</v>
      </c>
      <c r="E511" s="941" t="s">
        <v>137</v>
      </c>
      <c r="F511" s="943" t="s">
        <v>5411</v>
      </c>
      <c r="G511" s="941"/>
      <c r="H511" s="110"/>
      <c r="I511" s="110"/>
      <c r="J511" s="984"/>
      <c r="K511" s="985"/>
      <c r="L511" s="984"/>
      <c r="M511" s="1"/>
      <c r="N511" s="1"/>
      <c r="O511" s="1"/>
      <c r="P511" s="1"/>
      <c r="Q511" s="1"/>
      <c r="R511" s="1"/>
      <c r="S511" s="1"/>
      <c r="T511" s="1"/>
      <c r="U511" s="1"/>
      <c r="V511" s="1"/>
      <c r="W511" s="1"/>
      <c r="X511" s="1"/>
      <c r="Y511" s="1"/>
      <c r="Z511" s="1"/>
    </row>
    <row r="512" spans="1:26" ht="39.75" customHeight="1">
      <c r="A512" s="417" t="s">
        <v>1744</v>
      </c>
      <c r="B512" s="1210" t="s">
        <v>1745</v>
      </c>
      <c r="C512" s="1049"/>
      <c r="D512" s="1049"/>
      <c r="E512" s="1049"/>
      <c r="F512" s="1049"/>
      <c r="G512" s="1049"/>
      <c r="H512" s="110">
        <f>SUM(D513:D515)</f>
        <v>0</v>
      </c>
      <c r="I512" s="110">
        <f>COUNT(D513:D515)*2</f>
        <v>6</v>
      </c>
      <c r="J512" s="984"/>
      <c r="K512" s="985"/>
      <c r="L512" s="984"/>
      <c r="M512" s="1"/>
      <c r="N512" s="1"/>
      <c r="O512" s="1"/>
      <c r="P512" s="1"/>
      <c r="Q512" s="1"/>
      <c r="R512" s="1"/>
      <c r="S512" s="1"/>
      <c r="T512" s="1"/>
      <c r="U512" s="1"/>
      <c r="V512" s="1"/>
      <c r="W512" s="1"/>
      <c r="X512" s="1"/>
      <c r="Y512" s="1"/>
      <c r="Z512" s="1"/>
    </row>
    <row r="513" spans="1:26" ht="31.5">
      <c r="A513" s="413" t="s">
        <v>1750</v>
      </c>
      <c r="B513" s="944" t="s">
        <v>1751</v>
      </c>
      <c r="C513" s="933" t="s">
        <v>4826</v>
      </c>
      <c r="D513" s="937">
        <v>0</v>
      </c>
      <c r="E513" s="941" t="s">
        <v>137</v>
      </c>
      <c r="F513" s="945" t="s">
        <v>4827</v>
      </c>
      <c r="G513" s="941"/>
      <c r="H513" s="110"/>
      <c r="I513" s="110"/>
      <c r="J513" s="984"/>
      <c r="K513" s="985"/>
      <c r="L513" s="984"/>
      <c r="M513" s="1"/>
      <c r="N513" s="1"/>
      <c r="O513" s="1"/>
      <c r="P513" s="1"/>
      <c r="Q513" s="1"/>
      <c r="R513" s="1"/>
      <c r="S513" s="1"/>
      <c r="T513" s="1"/>
      <c r="U513" s="1"/>
      <c r="V513" s="1"/>
      <c r="W513" s="1"/>
      <c r="X513" s="1"/>
      <c r="Y513" s="1"/>
      <c r="Z513" s="1"/>
    </row>
    <row r="514" spans="1:26" ht="30">
      <c r="A514" s="588"/>
      <c r="B514" s="944"/>
      <c r="C514" s="933" t="s">
        <v>5412</v>
      </c>
      <c r="D514" s="937">
        <v>0</v>
      </c>
      <c r="E514" s="941" t="s">
        <v>87</v>
      </c>
      <c r="F514" s="945" t="s">
        <v>5413</v>
      </c>
      <c r="G514" s="941"/>
      <c r="H514" s="110"/>
      <c r="I514" s="110"/>
      <c r="J514" s="984"/>
      <c r="K514" s="985"/>
      <c r="L514" s="984"/>
      <c r="M514" s="1"/>
      <c r="N514" s="1"/>
      <c r="O514" s="1"/>
      <c r="P514" s="1"/>
      <c r="Q514" s="1"/>
      <c r="R514" s="1"/>
      <c r="S514" s="1"/>
      <c r="T514" s="1"/>
      <c r="U514" s="1"/>
      <c r="V514" s="1"/>
      <c r="W514" s="1"/>
      <c r="X514" s="1"/>
      <c r="Y514" s="1"/>
      <c r="Z514" s="1"/>
    </row>
    <row r="515" spans="1:26" ht="31.5">
      <c r="A515" s="413" t="s">
        <v>1756</v>
      </c>
      <c r="B515" s="944" t="s">
        <v>1757</v>
      </c>
      <c r="C515" s="945" t="s">
        <v>5514</v>
      </c>
      <c r="D515" s="937">
        <v>0</v>
      </c>
      <c r="E515" s="941" t="s">
        <v>137</v>
      </c>
      <c r="F515" s="933" t="s">
        <v>4829</v>
      </c>
      <c r="G515" s="941"/>
      <c r="H515" s="110"/>
      <c r="I515" s="110"/>
      <c r="J515" s="984"/>
      <c r="K515" s="985"/>
      <c r="L515" s="984"/>
      <c r="M515" s="1"/>
      <c r="N515" s="1"/>
      <c r="O515" s="1"/>
      <c r="P515" s="1"/>
      <c r="Q515" s="1"/>
      <c r="R515" s="1"/>
      <c r="S515" s="1"/>
      <c r="T515" s="1"/>
      <c r="U515" s="1"/>
      <c r="V515" s="1"/>
      <c r="W515" s="1"/>
      <c r="X515" s="1"/>
      <c r="Y515" s="1"/>
      <c r="Z515" s="1"/>
    </row>
    <row r="516" spans="1:26" ht="15.75" hidden="1">
      <c r="A516" s="775" t="s">
        <v>4830</v>
      </c>
      <c r="B516" s="1042" t="s">
        <v>4831</v>
      </c>
      <c r="C516" s="1043"/>
      <c r="D516" s="1043"/>
      <c r="E516" s="1043"/>
      <c r="F516" s="1043"/>
      <c r="G516" s="1047"/>
      <c r="H516" s="797">
        <f>SUM(D517:D522)</f>
        <v>0</v>
      </c>
      <c r="I516" s="797">
        <f>COUNT(D517:D522)*2</f>
        <v>0</v>
      </c>
      <c r="J516" s="984"/>
      <c r="K516" s="985"/>
      <c r="L516" s="984"/>
      <c r="M516" s="1"/>
      <c r="N516" s="1"/>
      <c r="O516" s="1"/>
      <c r="P516" s="1"/>
      <c r="Q516" s="1"/>
      <c r="R516" s="1"/>
      <c r="S516" s="1"/>
      <c r="T516" s="1"/>
      <c r="U516" s="1"/>
      <c r="V516" s="1"/>
      <c r="W516" s="1"/>
      <c r="X516" s="1"/>
      <c r="Y516" s="1"/>
      <c r="Z516" s="1"/>
    </row>
    <row r="517" spans="1:26" ht="45" hidden="1">
      <c r="A517" s="775" t="s">
        <v>4832</v>
      </c>
      <c r="B517" s="946" t="s">
        <v>4833</v>
      </c>
      <c r="C517" s="946"/>
      <c r="D517" s="947"/>
      <c r="E517" s="946"/>
      <c r="F517" s="946"/>
      <c r="G517" s="946"/>
      <c r="H517" s="797"/>
      <c r="I517" s="797"/>
      <c r="J517" s="984"/>
      <c r="K517" s="985"/>
      <c r="L517" s="984"/>
      <c r="M517" s="1"/>
      <c r="N517" s="1"/>
      <c r="O517" s="1"/>
      <c r="P517" s="1"/>
      <c r="Q517" s="1"/>
      <c r="R517" s="1"/>
      <c r="S517" s="1"/>
      <c r="T517" s="1"/>
      <c r="U517" s="1"/>
      <c r="V517" s="1"/>
      <c r="W517" s="1"/>
      <c r="X517" s="1"/>
      <c r="Y517" s="1"/>
      <c r="Z517" s="1"/>
    </row>
    <row r="518" spans="1:26" ht="45" hidden="1">
      <c r="A518" s="775" t="s">
        <v>4834</v>
      </c>
      <c r="B518" s="946" t="s">
        <v>4835</v>
      </c>
      <c r="C518" s="946"/>
      <c r="D518" s="947"/>
      <c r="E518" s="946"/>
      <c r="F518" s="946"/>
      <c r="G518" s="946"/>
      <c r="H518" s="797"/>
      <c r="I518" s="797"/>
      <c r="J518" s="984"/>
      <c r="K518" s="985"/>
      <c r="L518" s="984"/>
      <c r="M518" s="1"/>
      <c r="N518" s="1"/>
      <c r="O518" s="1"/>
      <c r="P518" s="1"/>
      <c r="Q518" s="1"/>
      <c r="R518" s="1"/>
      <c r="S518" s="1"/>
      <c r="T518" s="1"/>
      <c r="U518" s="1"/>
      <c r="V518" s="1"/>
      <c r="W518" s="1"/>
      <c r="X518" s="1"/>
      <c r="Y518" s="1"/>
      <c r="Z518" s="1"/>
    </row>
    <row r="519" spans="1:26" ht="45" hidden="1">
      <c r="A519" s="775" t="s">
        <v>4836</v>
      </c>
      <c r="B519" s="946" t="s">
        <v>4837</v>
      </c>
      <c r="C519" s="946"/>
      <c r="D519" s="947"/>
      <c r="E519" s="946"/>
      <c r="F519" s="946"/>
      <c r="G519" s="946"/>
      <c r="H519" s="797"/>
      <c r="I519" s="797"/>
      <c r="J519" s="984"/>
      <c r="K519" s="985"/>
      <c r="L519" s="984"/>
      <c r="M519" s="1"/>
      <c r="N519" s="1"/>
      <c r="O519" s="1"/>
      <c r="P519" s="1"/>
      <c r="Q519" s="1"/>
      <c r="R519" s="1"/>
      <c r="S519" s="1"/>
      <c r="T519" s="1"/>
      <c r="U519" s="1"/>
      <c r="V519" s="1"/>
      <c r="W519" s="1"/>
      <c r="X519" s="1"/>
      <c r="Y519" s="1"/>
      <c r="Z519" s="1"/>
    </row>
    <row r="520" spans="1:26" ht="75" hidden="1">
      <c r="A520" s="775" t="s">
        <v>4838</v>
      </c>
      <c r="B520" s="946" t="s">
        <v>4839</v>
      </c>
      <c r="C520" s="946"/>
      <c r="D520" s="947"/>
      <c r="E520" s="946"/>
      <c r="F520" s="946"/>
      <c r="G520" s="946"/>
      <c r="H520" s="797"/>
      <c r="I520" s="797"/>
      <c r="J520" s="984"/>
      <c r="K520" s="985"/>
      <c r="L520" s="984"/>
      <c r="M520" s="1"/>
      <c r="N520" s="1"/>
      <c r="O520" s="1"/>
      <c r="P520" s="1"/>
      <c r="Q520" s="1"/>
      <c r="R520" s="1"/>
      <c r="S520" s="1"/>
      <c r="T520" s="1"/>
      <c r="U520" s="1"/>
      <c r="V520" s="1"/>
      <c r="W520" s="1"/>
      <c r="X520" s="1"/>
      <c r="Y520" s="1"/>
      <c r="Z520" s="1"/>
    </row>
    <row r="521" spans="1:26" ht="30" hidden="1">
      <c r="A521" s="775" t="s">
        <v>4840</v>
      </c>
      <c r="B521" s="946" t="s">
        <v>4841</v>
      </c>
      <c r="C521" s="946"/>
      <c r="D521" s="947"/>
      <c r="E521" s="946"/>
      <c r="F521" s="946"/>
      <c r="G521" s="946"/>
      <c r="H521" s="797"/>
      <c r="I521" s="797"/>
      <c r="J521" s="984"/>
      <c r="K521" s="985"/>
      <c r="L521" s="984"/>
      <c r="M521" s="1"/>
      <c r="N521" s="1"/>
      <c r="O521" s="1"/>
      <c r="P521" s="1"/>
      <c r="Q521" s="1"/>
      <c r="R521" s="1"/>
      <c r="S521" s="1"/>
      <c r="T521" s="1"/>
      <c r="U521" s="1"/>
      <c r="V521" s="1"/>
      <c r="W521" s="1"/>
      <c r="X521" s="1"/>
      <c r="Y521" s="1"/>
      <c r="Z521" s="1"/>
    </row>
    <row r="522" spans="1:26" ht="30" hidden="1">
      <c r="A522" s="775" t="s">
        <v>4842</v>
      </c>
      <c r="B522" s="946" t="s">
        <v>4843</v>
      </c>
      <c r="C522" s="946"/>
      <c r="D522" s="947"/>
      <c r="E522" s="946"/>
      <c r="F522" s="946"/>
      <c r="G522" s="946"/>
      <c r="H522" s="797"/>
      <c r="I522" s="797"/>
      <c r="J522" s="984"/>
      <c r="K522" s="985"/>
      <c r="L522" s="984"/>
      <c r="M522" s="1"/>
      <c r="N522" s="1"/>
      <c r="O522" s="1"/>
      <c r="P522" s="1"/>
      <c r="Q522" s="1"/>
      <c r="R522" s="1"/>
      <c r="S522" s="1"/>
      <c r="T522" s="1"/>
      <c r="U522" s="1"/>
      <c r="V522" s="1"/>
      <c r="W522" s="1"/>
      <c r="X522" s="1"/>
      <c r="Y522" s="1"/>
      <c r="Z522" s="1"/>
    </row>
    <row r="523" spans="1:26" ht="15.75">
      <c r="A523" s="345" t="s">
        <v>4844</v>
      </c>
      <c r="B523" s="1042" t="s">
        <v>4845</v>
      </c>
      <c r="C523" s="1043"/>
      <c r="D523" s="1043"/>
      <c r="E523" s="1043"/>
      <c r="F523" s="1043"/>
      <c r="G523" s="1047"/>
      <c r="H523" s="797">
        <f>SUM(D524:D533)</f>
        <v>0</v>
      </c>
      <c r="I523" s="797">
        <f>COUNT(D524:D533)*2</f>
        <v>2</v>
      </c>
      <c r="J523" s="984"/>
      <c r="K523" s="985"/>
      <c r="L523" s="984"/>
      <c r="M523" s="1"/>
      <c r="N523" s="1"/>
      <c r="O523" s="1"/>
      <c r="P523" s="1"/>
      <c r="Q523" s="1"/>
      <c r="R523" s="1"/>
      <c r="S523" s="1"/>
      <c r="T523" s="1"/>
      <c r="U523" s="1"/>
      <c r="V523" s="1"/>
      <c r="W523" s="1"/>
      <c r="X523" s="1"/>
      <c r="Y523" s="1"/>
      <c r="Z523" s="1"/>
    </row>
    <row r="524" spans="1:26" ht="75" hidden="1">
      <c r="A524" s="775" t="s">
        <v>4846</v>
      </c>
      <c r="B524" s="946" t="s">
        <v>4847</v>
      </c>
      <c r="C524" s="946"/>
      <c r="D524" s="947"/>
      <c r="E524" s="946"/>
      <c r="F524" s="946"/>
      <c r="G524" s="946"/>
      <c r="H524" s="797"/>
      <c r="I524" s="797"/>
      <c r="J524" s="984"/>
      <c r="K524" s="985"/>
      <c r="L524" s="984"/>
      <c r="M524" s="1"/>
      <c r="N524" s="1"/>
      <c r="O524" s="1"/>
      <c r="P524" s="1"/>
      <c r="Q524" s="1"/>
      <c r="R524" s="1"/>
      <c r="S524" s="1"/>
      <c r="T524" s="1"/>
      <c r="U524" s="1"/>
      <c r="V524" s="1"/>
      <c r="W524" s="1"/>
      <c r="X524" s="1"/>
      <c r="Y524" s="1"/>
      <c r="Z524" s="1"/>
    </row>
    <row r="525" spans="1:26" ht="60" hidden="1">
      <c r="A525" s="775" t="s">
        <v>4848</v>
      </c>
      <c r="B525" s="946" t="s">
        <v>4849</v>
      </c>
      <c r="C525" s="946"/>
      <c r="D525" s="947"/>
      <c r="E525" s="946"/>
      <c r="F525" s="946"/>
      <c r="G525" s="946"/>
      <c r="H525" s="797"/>
      <c r="I525" s="797"/>
      <c r="J525" s="984"/>
      <c r="K525" s="985"/>
      <c r="L525" s="984"/>
      <c r="M525" s="1"/>
      <c r="N525" s="1"/>
      <c r="O525" s="1"/>
      <c r="P525" s="1"/>
      <c r="Q525" s="1"/>
      <c r="R525" s="1"/>
      <c r="S525" s="1"/>
      <c r="T525" s="1"/>
      <c r="U525" s="1"/>
      <c r="V525" s="1"/>
      <c r="W525" s="1"/>
      <c r="X525" s="1"/>
      <c r="Y525" s="1"/>
      <c r="Z525" s="1"/>
    </row>
    <row r="526" spans="1:26" ht="60" hidden="1">
      <c r="A526" s="775" t="s">
        <v>4850</v>
      </c>
      <c r="B526" s="946" t="s">
        <v>4851</v>
      </c>
      <c r="C526" s="946"/>
      <c r="D526" s="947"/>
      <c r="E526" s="946"/>
      <c r="F526" s="946"/>
      <c r="G526" s="946"/>
      <c r="H526" s="797"/>
      <c r="I526" s="797"/>
      <c r="J526" s="984"/>
      <c r="K526" s="985"/>
      <c r="L526" s="984"/>
      <c r="M526" s="1"/>
      <c r="N526" s="1"/>
      <c r="O526" s="1"/>
      <c r="P526" s="1"/>
      <c r="Q526" s="1"/>
      <c r="R526" s="1"/>
      <c r="S526" s="1"/>
      <c r="T526" s="1"/>
      <c r="U526" s="1"/>
      <c r="V526" s="1"/>
      <c r="W526" s="1"/>
      <c r="X526" s="1"/>
      <c r="Y526" s="1"/>
      <c r="Z526" s="1"/>
    </row>
    <row r="527" spans="1:26" ht="45" hidden="1">
      <c r="A527" s="775" t="s">
        <v>4852</v>
      </c>
      <c r="B527" s="946" t="s">
        <v>4853</v>
      </c>
      <c r="C527" s="946"/>
      <c r="D527" s="947"/>
      <c r="E527" s="946"/>
      <c r="F527" s="946"/>
      <c r="G527" s="946"/>
      <c r="H527" s="797"/>
      <c r="I527" s="797"/>
      <c r="J527" s="984"/>
      <c r="K527" s="985"/>
      <c r="L527" s="984"/>
      <c r="M527" s="1"/>
      <c r="N527" s="1"/>
      <c r="O527" s="1"/>
      <c r="P527" s="1"/>
      <c r="Q527" s="1"/>
      <c r="R527" s="1"/>
      <c r="S527" s="1"/>
      <c r="T527" s="1"/>
      <c r="U527" s="1"/>
      <c r="V527" s="1"/>
      <c r="W527" s="1"/>
      <c r="X527" s="1"/>
      <c r="Y527" s="1"/>
      <c r="Z527" s="1"/>
    </row>
    <row r="528" spans="1:26" ht="45" hidden="1">
      <c r="A528" s="775" t="s">
        <v>4854</v>
      </c>
      <c r="B528" s="946" t="s">
        <v>4855</v>
      </c>
      <c r="C528" s="946"/>
      <c r="D528" s="947"/>
      <c r="E528" s="946"/>
      <c r="F528" s="946"/>
      <c r="G528" s="946"/>
      <c r="H528" s="797"/>
      <c r="I528" s="797"/>
      <c r="J528" s="984"/>
      <c r="K528" s="985"/>
      <c r="L528" s="984"/>
      <c r="M528" s="1"/>
      <c r="N528" s="1"/>
      <c r="O528" s="1"/>
      <c r="P528" s="1"/>
      <c r="Q528" s="1"/>
      <c r="R528" s="1"/>
      <c r="S528" s="1"/>
      <c r="T528" s="1"/>
      <c r="U528" s="1"/>
      <c r="V528" s="1"/>
      <c r="W528" s="1"/>
      <c r="X528" s="1"/>
      <c r="Y528" s="1"/>
      <c r="Z528" s="1"/>
    </row>
    <row r="529" spans="1:26" ht="90">
      <c r="A529" s="768" t="s">
        <v>4856</v>
      </c>
      <c r="B529" s="946" t="s">
        <v>5414</v>
      </c>
      <c r="C529" s="932" t="s">
        <v>4858</v>
      </c>
      <c r="D529" s="948">
        <v>0</v>
      </c>
      <c r="E529" s="949" t="s">
        <v>137</v>
      </c>
      <c r="F529" s="932" t="s">
        <v>5415</v>
      </c>
      <c r="G529" s="792"/>
      <c r="H529" s="797"/>
      <c r="I529" s="797"/>
      <c r="J529" s="984"/>
      <c r="K529" s="985"/>
      <c r="L529" s="984"/>
      <c r="M529" s="1"/>
      <c r="N529" s="1"/>
      <c r="O529" s="1"/>
      <c r="P529" s="1"/>
      <c r="Q529" s="1"/>
      <c r="R529" s="1"/>
      <c r="S529" s="1"/>
      <c r="T529" s="1"/>
      <c r="U529" s="1"/>
      <c r="V529" s="1"/>
      <c r="W529" s="1"/>
      <c r="X529" s="1"/>
      <c r="Y529" s="1"/>
      <c r="Z529" s="1"/>
    </row>
    <row r="530" spans="1:26" ht="75" hidden="1">
      <c r="A530" s="778" t="s">
        <v>4860</v>
      </c>
      <c r="B530" s="378" t="s">
        <v>4861</v>
      </c>
      <c r="C530" s="378"/>
      <c r="D530" s="772"/>
      <c r="E530" s="378"/>
      <c r="F530" s="378"/>
      <c r="G530" s="378"/>
      <c r="H530" s="797"/>
      <c r="I530" s="797"/>
      <c r="J530" s="984"/>
      <c r="K530" s="985"/>
      <c r="L530" s="984"/>
      <c r="M530" s="1"/>
      <c r="N530" s="1"/>
      <c r="O530" s="1"/>
      <c r="P530" s="1"/>
      <c r="Q530" s="1"/>
      <c r="R530" s="1"/>
      <c r="S530" s="1"/>
      <c r="T530" s="1"/>
      <c r="U530" s="1"/>
      <c r="V530" s="1"/>
      <c r="W530" s="1"/>
      <c r="X530" s="1"/>
      <c r="Y530" s="1"/>
      <c r="Z530" s="1"/>
    </row>
    <row r="531" spans="1:26" ht="30" hidden="1">
      <c r="A531" s="778" t="s">
        <v>4862</v>
      </c>
      <c r="B531" s="378" t="s">
        <v>4863</v>
      </c>
      <c r="C531" s="378"/>
      <c r="D531" s="772"/>
      <c r="E531" s="378"/>
      <c r="F531" s="378"/>
      <c r="G531" s="378"/>
      <c r="H531" s="797"/>
      <c r="I531" s="797"/>
      <c r="J531" s="984"/>
      <c r="K531" s="985"/>
      <c r="L531" s="984"/>
      <c r="M531" s="1"/>
      <c r="N531" s="1"/>
      <c r="O531" s="1"/>
      <c r="P531" s="1"/>
      <c r="Q531" s="1"/>
      <c r="R531" s="1"/>
      <c r="S531" s="1"/>
      <c r="T531" s="1"/>
      <c r="U531" s="1"/>
      <c r="V531" s="1"/>
      <c r="W531" s="1"/>
      <c r="X531" s="1"/>
      <c r="Y531" s="1"/>
      <c r="Z531" s="1"/>
    </row>
    <row r="532" spans="1:26" ht="30" hidden="1">
      <c r="A532" s="778" t="s">
        <v>4864</v>
      </c>
      <c r="B532" s="378" t="s">
        <v>5416</v>
      </c>
      <c r="C532" s="378"/>
      <c r="D532" s="772"/>
      <c r="E532" s="378"/>
      <c r="F532" s="378"/>
      <c r="G532" s="378"/>
      <c r="H532" s="797"/>
      <c r="I532" s="797"/>
      <c r="J532" s="984"/>
      <c r="K532" s="985"/>
      <c r="L532" s="984"/>
      <c r="M532" s="1"/>
      <c r="N532" s="1"/>
      <c r="O532" s="1"/>
      <c r="P532" s="1"/>
      <c r="Q532" s="1"/>
      <c r="R532" s="1"/>
      <c r="S532" s="1"/>
      <c r="T532" s="1"/>
      <c r="U532" s="1"/>
      <c r="V532" s="1"/>
      <c r="W532" s="1"/>
      <c r="X532" s="1"/>
      <c r="Y532" s="1"/>
      <c r="Z532" s="1"/>
    </row>
    <row r="533" spans="1:26" ht="60" hidden="1">
      <c r="A533" s="778" t="s">
        <v>4866</v>
      </c>
      <c r="B533" s="378" t="s">
        <v>4867</v>
      </c>
      <c r="C533" s="378"/>
      <c r="D533" s="772"/>
      <c r="E533" s="378"/>
      <c r="F533" s="378"/>
      <c r="G533" s="378"/>
      <c r="H533" s="797"/>
      <c r="I533" s="797"/>
      <c r="J533" s="984"/>
      <c r="K533" s="985"/>
      <c r="L533" s="984"/>
      <c r="M533" s="1"/>
      <c r="N533" s="1"/>
      <c r="O533" s="1"/>
      <c r="P533" s="1"/>
      <c r="Q533" s="1"/>
      <c r="R533" s="1"/>
      <c r="S533" s="1"/>
      <c r="T533" s="1"/>
      <c r="U533" s="1"/>
      <c r="V533" s="1"/>
      <c r="W533" s="1"/>
      <c r="X533" s="1"/>
      <c r="Y533" s="1"/>
      <c r="Z533" s="1"/>
    </row>
    <row r="534" spans="1:26" ht="21">
      <c r="A534" s="588"/>
      <c r="B534" s="1050" t="s">
        <v>1760</v>
      </c>
      <c r="C534" s="1049"/>
      <c r="D534" s="1049"/>
      <c r="E534" s="1049"/>
      <c r="F534" s="1049"/>
      <c r="G534" s="1049"/>
      <c r="H534" s="110">
        <f>SUM(H535+H540+H545+H551)</f>
        <v>0</v>
      </c>
      <c r="I534" s="110">
        <f>SUM(I535+I540+I545+I551)</f>
        <v>22</v>
      </c>
      <c r="J534" s="984"/>
      <c r="K534" s="985"/>
      <c r="L534" s="984"/>
      <c r="M534" s="1"/>
      <c r="N534" s="1"/>
      <c r="O534" s="1"/>
      <c r="P534" s="1"/>
      <c r="Q534" s="1"/>
      <c r="R534" s="1"/>
      <c r="S534" s="1"/>
      <c r="T534" s="1"/>
      <c r="U534" s="1"/>
      <c r="V534" s="1"/>
      <c r="W534" s="1"/>
      <c r="X534" s="1"/>
      <c r="Y534" s="1"/>
      <c r="Z534" s="1"/>
    </row>
    <row r="535" spans="1:26" ht="39.75" customHeight="1">
      <c r="A535" s="413" t="s">
        <v>1761</v>
      </c>
      <c r="B535" s="1210" t="s">
        <v>1762</v>
      </c>
      <c r="C535" s="1049"/>
      <c r="D535" s="1049"/>
      <c r="E535" s="1049"/>
      <c r="F535" s="1049"/>
      <c r="G535" s="1049"/>
      <c r="H535" s="110">
        <f>SUM(D536:D538)</f>
        <v>0</v>
      </c>
      <c r="I535" s="110">
        <f>COUNT(D536:D538)*2</f>
        <v>6</v>
      </c>
      <c r="J535" s="984"/>
      <c r="K535" s="985"/>
      <c r="L535" s="984"/>
      <c r="M535" s="1"/>
      <c r="N535" s="1"/>
      <c r="O535" s="1"/>
      <c r="P535" s="1"/>
      <c r="Q535" s="1"/>
      <c r="R535" s="1"/>
      <c r="S535" s="1"/>
      <c r="T535" s="1"/>
      <c r="U535" s="1"/>
      <c r="V535" s="1"/>
      <c r="W535" s="1"/>
      <c r="X535" s="1"/>
      <c r="Y535" s="1"/>
      <c r="Z535" s="1"/>
    </row>
    <row r="536" spans="1:26" ht="45">
      <c r="A536" s="413" t="s">
        <v>1765</v>
      </c>
      <c r="B536" s="308" t="s">
        <v>1766</v>
      </c>
      <c r="C536" s="308" t="s">
        <v>3738</v>
      </c>
      <c r="D536" s="446">
        <v>0</v>
      </c>
      <c r="E536" s="454" t="s">
        <v>667</v>
      </c>
      <c r="F536" s="565"/>
      <c r="G536" s="565"/>
      <c r="H536" s="110"/>
      <c r="I536" s="110"/>
      <c r="J536" s="984"/>
      <c r="K536" s="985"/>
      <c r="L536" s="984"/>
      <c r="M536" s="1"/>
      <c r="N536" s="1"/>
      <c r="O536" s="1"/>
      <c r="P536" s="1"/>
      <c r="Q536" s="1"/>
      <c r="R536" s="1"/>
      <c r="S536" s="1"/>
      <c r="T536" s="1"/>
      <c r="U536" s="1"/>
      <c r="V536" s="1"/>
      <c r="W536" s="1"/>
      <c r="X536" s="1"/>
      <c r="Y536" s="1"/>
      <c r="Z536" s="1"/>
    </row>
    <row r="537" spans="1:26" ht="45">
      <c r="A537" s="413"/>
      <c r="B537" s="308"/>
      <c r="C537" s="308" t="s">
        <v>3741</v>
      </c>
      <c r="D537" s="446">
        <v>0</v>
      </c>
      <c r="E537" s="454" t="s">
        <v>667</v>
      </c>
      <c r="F537" s="565"/>
      <c r="G537" s="565"/>
      <c r="H537" s="110"/>
      <c r="I537" s="110"/>
      <c r="J537" s="984"/>
      <c r="K537" s="985"/>
      <c r="L537" s="984"/>
      <c r="M537" s="1"/>
      <c r="N537" s="1"/>
      <c r="O537" s="1"/>
      <c r="P537" s="1"/>
      <c r="Q537" s="1"/>
      <c r="R537" s="1"/>
      <c r="S537" s="1"/>
      <c r="T537" s="1"/>
      <c r="U537" s="1"/>
      <c r="V537" s="1"/>
      <c r="W537" s="1"/>
      <c r="X537" s="1"/>
      <c r="Y537" s="1"/>
      <c r="Z537" s="1"/>
    </row>
    <row r="538" spans="1:26" ht="55.5" customHeight="1">
      <c r="A538" s="413" t="s">
        <v>1777</v>
      </c>
      <c r="B538" s="308" t="s">
        <v>1778</v>
      </c>
      <c r="C538" s="342" t="s">
        <v>3742</v>
      </c>
      <c r="D538" s="446">
        <v>0</v>
      </c>
      <c r="E538" s="454" t="s">
        <v>667</v>
      </c>
      <c r="F538" s="565"/>
      <c r="G538" s="565"/>
      <c r="H538" s="110"/>
      <c r="I538" s="110"/>
      <c r="J538" s="984"/>
      <c r="K538" s="985"/>
      <c r="L538" s="984"/>
      <c r="M538" s="1"/>
      <c r="N538" s="1"/>
      <c r="O538" s="1"/>
      <c r="P538" s="1"/>
      <c r="Q538" s="1"/>
      <c r="R538" s="1"/>
      <c r="S538" s="1"/>
      <c r="T538" s="1"/>
      <c r="U538" s="1"/>
      <c r="V538" s="1"/>
      <c r="W538" s="1"/>
      <c r="X538" s="1"/>
      <c r="Y538" s="1"/>
      <c r="Z538" s="1"/>
    </row>
    <row r="539" spans="1:26" ht="45" hidden="1">
      <c r="A539" s="583" t="s">
        <v>1780</v>
      </c>
      <c r="B539" s="308" t="s">
        <v>1782</v>
      </c>
      <c r="C539" s="565"/>
      <c r="D539" s="443"/>
      <c r="E539" s="454"/>
      <c r="F539" s="565"/>
      <c r="G539" s="565"/>
      <c r="H539" s="110"/>
      <c r="I539" s="110"/>
      <c r="J539" s="985"/>
      <c r="K539" s="985"/>
      <c r="L539" s="985"/>
      <c r="M539" s="1"/>
      <c r="N539" s="1"/>
      <c r="O539" s="1"/>
      <c r="P539" s="1"/>
      <c r="Q539" s="1"/>
      <c r="R539" s="1"/>
      <c r="S539" s="1"/>
      <c r="T539" s="1"/>
      <c r="U539" s="1"/>
      <c r="V539" s="1"/>
      <c r="W539" s="1"/>
      <c r="X539" s="1"/>
      <c r="Y539" s="1"/>
      <c r="Z539" s="1"/>
    </row>
    <row r="540" spans="1:26" ht="39.75" customHeight="1">
      <c r="A540" s="413" t="s">
        <v>1784</v>
      </c>
      <c r="B540" s="1210" t="s">
        <v>1785</v>
      </c>
      <c r="C540" s="1049"/>
      <c r="D540" s="1049"/>
      <c r="E540" s="1049"/>
      <c r="F540" s="1049"/>
      <c r="G540" s="1049"/>
      <c r="H540" s="110">
        <f>SUM(D541:D543)</f>
        <v>0</v>
      </c>
      <c r="I540" s="110">
        <f>COUNT(D541:D543)*2</f>
        <v>6</v>
      </c>
      <c r="J540" s="984"/>
      <c r="K540" s="985"/>
      <c r="L540" s="984"/>
      <c r="M540" s="1"/>
      <c r="N540" s="1"/>
      <c r="O540" s="1"/>
      <c r="P540" s="1"/>
      <c r="Q540" s="1"/>
      <c r="R540" s="1"/>
      <c r="S540" s="1"/>
      <c r="T540" s="1"/>
      <c r="U540" s="1"/>
      <c r="V540" s="1"/>
      <c r="W540" s="1"/>
      <c r="X540" s="1"/>
      <c r="Y540" s="1"/>
      <c r="Z540" s="1"/>
    </row>
    <row r="541" spans="1:26" ht="65.25" customHeight="1">
      <c r="A541" s="413" t="s">
        <v>1788</v>
      </c>
      <c r="B541" s="308" t="s">
        <v>1790</v>
      </c>
      <c r="C541" s="675" t="s">
        <v>3745</v>
      </c>
      <c r="D541" s="446">
        <v>0</v>
      </c>
      <c r="E541" s="454" t="s">
        <v>667</v>
      </c>
      <c r="F541" s="565"/>
      <c r="G541" s="565"/>
      <c r="H541" s="110"/>
      <c r="I541" s="110"/>
      <c r="J541" s="984"/>
      <c r="K541" s="985"/>
      <c r="L541" s="984"/>
      <c r="M541" s="1"/>
      <c r="N541" s="1"/>
      <c r="O541" s="1"/>
      <c r="P541" s="1"/>
      <c r="Q541" s="1"/>
      <c r="R541" s="1"/>
      <c r="S541" s="1"/>
      <c r="T541" s="1"/>
      <c r="U541" s="1"/>
      <c r="V541" s="1"/>
      <c r="W541" s="1"/>
      <c r="X541" s="1"/>
      <c r="Y541" s="1"/>
      <c r="Z541" s="1"/>
    </row>
    <row r="542" spans="1:26" ht="45">
      <c r="A542" s="413"/>
      <c r="B542" s="308"/>
      <c r="C542" s="675" t="s">
        <v>3746</v>
      </c>
      <c r="D542" s="446">
        <v>0</v>
      </c>
      <c r="E542" s="454" t="s">
        <v>667</v>
      </c>
      <c r="F542" s="565"/>
      <c r="G542" s="565"/>
      <c r="H542" s="110"/>
      <c r="I542" s="110"/>
      <c r="J542" s="984"/>
      <c r="K542" s="985"/>
      <c r="L542" s="984"/>
      <c r="M542" s="1"/>
      <c r="N542" s="1"/>
      <c r="O542" s="1"/>
      <c r="P542" s="1"/>
      <c r="Q542" s="1"/>
      <c r="R542" s="1"/>
      <c r="S542" s="1"/>
      <c r="T542" s="1"/>
      <c r="U542" s="1"/>
      <c r="V542" s="1"/>
      <c r="W542" s="1"/>
      <c r="X542" s="1"/>
      <c r="Y542" s="1"/>
      <c r="Z542" s="1"/>
    </row>
    <row r="543" spans="1:26" ht="30">
      <c r="A543" s="413"/>
      <c r="B543" s="308"/>
      <c r="C543" s="675" t="s">
        <v>3747</v>
      </c>
      <c r="D543" s="446">
        <v>0</v>
      </c>
      <c r="E543" s="454" t="s">
        <v>667</v>
      </c>
      <c r="F543" s="565"/>
      <c r="G543" s="565"/>
      <c r="H543" s="110"/>
      <c r="I543" s="110"/>
      <c r="J543" s="984"/>
      <c r="K543" s="985"/>
      <c r="L543" s="984"/>
      <c r="M543" s="1"/>
      <c r="N543" s="1"/>
      <c r="O543" s="1"/>
      <c r="P543" s="1"/>
      <c r="Q543" s="1"/>
      <c r="R543" s="1"/>
      <c r="S543" s="1"/>
      <c r="T543" s="1"/>
      <c r="U543" s="1"/>
      <c r="V543" s="1"/>
      <c r="W543" s="1"/>
      <c r="X543" s="1"/>
      <c r="Y543" s="1"/>
      <c r="Z543" s="1"/>
    </row>
    <row r="544" spans="1:26" ht="45" hidden="1">
      <c r="A544" s="583" t="s">
        <v>1793</v>
      </c>
      <c r="B544" s="308" t="s">
        <v>1794</v>
      </c>
      <c r="C544" s="565"/>
      <c r="D544" s="443"/>
      <c r="E544" s="454"/>
      <c r="F544" s="565"/>
      <c r="G544" s="565"/>
      <c r="H544" s="110"/>
      <c r="I544" s="110"/>
      <c r="J544" s="985"/>
      <c r="K544" s="985"/>
      <c r="L544" s="985"/>
      <c r="M544" s="1"/>
      <c r="N544" s="1"/>
      <c r="O544" s="1"/>
      <c r="P544" s="1"/>
      <c r="Q544" s="1"/>
      <c r="R544" s="1"/>
      <c r="S544" s="1"/>
      <c r="T544" s="1"/>
      <c r="U544" s="1"/>
      <c r="V544" s="1"/>
      <c r="W544" s="1"/>
      <c r="X544" s="1"/>
      <c r="Y544" s="1"/>
      <c r="Z544" s="1"/>
    </row>
    <row r="545" spans="1:26" ht="39.75" customHeight="1">
      <c r="A545" s="413" t="s">
        <v>1795</v>
      </c>
      <c r="B545" s="1210" t="s">
        <v>1796</v>
      </c>
      <c r="C545" s="1049"/>
      <c r="D545" s="1049"/>
      <c r="E545" s="1049"/>
      <c r="F545" s="1049"/>
      <c r="G545" s="1049"/>
      <c r="H545" s="110">
        <f>SUM(D546:D549)</f>
        <v>0</v>
      </c>
      <c r="I545" s="110">
        <f>COUNT(D546:D549)*2</f>
        <v>8</v>
      </c>
      <c r="J545" s="984"/>
      <c r="K545" s="985"/>
      <c r="L545" s="984"/>
      <c r="M545" s="1"/>
      <c r="N545" s="1"/>
      <c r="O545" s="1"/>
      <c r="P545" s="1"/>
      <c r="Q545" s="1"/>
      <c r="R545" s="1"/>
      <c r="S545" s="1"/>
      <c r="T545" s="1"/>
      <c r="U545" s="1"/>
      <c r="V545" s="1"/>
      <c r="W545" s="1"/>
      <c r="X545" s="1"/>
      <c r="Y545" s="1"/>
      <c r="Z545" s="1"/>
    </row>
    <row r="546" spans="1:26" ht="45">
      <c r="A546" s="413" t="s">
        <v>1799</v>
      </c>
      <c r="B546" s="308" t="s">
        <v>1800</v>
      </c>
      <c r="C546" s="308" t="s">
        <v>3749</v>
      </c>
      <c r="D546" s="446">
        <v>0</v>
      </c>
      <c r="E546" s="454" t="s">
        <v>667</v>
      </c>
      <c r="F546" s="565"/>
      <c r="G546" s="565"/>
      <c r="H546" s="110"/>
      <c r="I546" s="110"/>
      <c r="J546" s="984"/>
      <c r="K546" s="985"/>
      <c r="L546" s="984"/>
      <c r="M546" s="1"/>
      <c r="N546" s="1"/>
      <c r="O546" s="1"/>
      <c r="P546" s="1"/>
      <c r="Q546" s="1"/>
      <c r="R546" s="1"/>
      <c r="S546" s="1"/>
      <c r="T546" s="1"/>
      <c r="U546" s="1"/>
      <c r="V546" s="1"/>
      <c r="W546" s="1"/>
      <c r="X546" s="1"/>
      <c r="Y546" s="1"/>
      <c r="Z546" s="1"/>
    </row>
    <row r="547" spans="1:26" ht="43.5" customHeight="1">
      <c r="A547" s="413"/>
      <c r="B547" s="308"/>
      <c r="C547" s="308" t="s">
        <v>3751</v>
      </c>
      <c r="D547" s="446">
        <v>0</v>
      </c>
      <c r="E547" s="454" t="s">
        <v>667</v>
      </c>
      <c r="F547" s="565"/>
      <c r="G547" s="565"/>
      <c r="H547" s="110"/>
      <c r="I547" s="110"/>
      <c r="J547" s="984"/>
      <c r="K547" s="985"/>
      <c r="L547" s="984"/>
      <c r="M547" s="1"/>
      <c r="N547" s="1"/>
      <c r="O547" s="1"/>
      <c r="P547" s="1"/>
      <c r="Q547" s="1"/>
      <c r="R547" s="1"/>
      <c r="S547" s="1"/>
      <c r="T547" s="1"/>
      <c r="U547" s="1"/>
      <c r="V547" s="1"/>
      <c r="W547" s="1"/>
      <c r="X547" s="1"/>
      <c r="Y547" s="1"/>
      <c r="Z547" s="1"/>
    </row>
    <row r="548" spans="1:26" ht="45">
      <c r="A548" s="413"/>
      <c r="B548" s="308"/>
      <c r="C548" s="489" t="s">
        <v>3754</v>
      </c>
      <c r="D548" s="446">
        <v>0</v>
      </c>
      <c r="E548" s="454" t="s">
        <v>667</v>
      </c>
      <c r="F548" s="342" t="s">
        <v>3755</v>
      </c>
      <c r="G548" s="565"/>
      <c r="H548" s="110"/>
      <c r="I548" s="110"/>
      <c r="J548" s="984"/>
      <c r="K548" s="985"/>
      <c r="L548" s="984"/>
      <c r="M548" s="1"/>
      <c r="N548" s="1"/>
      <c r="O548" s="1"/>
      <c r="P548" s="1"/>
      <c r="Q548" s="1"/>
      <c r="R548" s="1"/>
      <c r="S548" s="1"/>
      <c r="T548" s="1"/>
      <c r="U548" s="1"/>
      <c r="V548" s="1"/>
      <c r="W548" s="1"/>
      <c r="X548" s="1"/>
      <c r="Y548" s="1"/>
      <c r="Z548" s="1"/>
    </row>
    <row r="549" spans="1:26" ht="38.25" customHeight="1">
      <c r="A549" s="413"/>
      <c r="B549" s="308"/>
      <c r="C549" s="308" t="s">
        <v>3756</v>
      </c>
      <c r="D549" s="446">
        <v>0</v>
      </c>
      <c r="E549" s="454" t="s">
        <v>667</v>
      </c>
      <c r="F549" s="565"/>
      <c r="G549" s="565"/>
      <c r="H549" s="110"/>
      <c r="I549" s="110"/>
      <c r="J549" s="984"/>
      <c r="K549" s="985"/>
      <c r="L549" s="984"/>
      <c r="M549" s="1"/>
      <c r="N549" s="1"/>
      <c r="O549" s="1"/>
      <c r="P549" s="1"/>
      <c r="Q549" s="1"/>
      <c r="R549" s="1"/>
      <c r="S549" s="1"/>
      <c r="T549" s="1"/>
      <c r="U549" s="1"/>
      <c r="V549" s="1"/>
      <c r="W549" s="1"/>
      <c r="X549" s="1"/>
      <c r="Y549" s="1"/>
      <c r="Z549" s="1"/>
    </row>
    <row r="550" spans="1:26" ht="45" hidden="1">
      <c r="A550" s="583" t="s">
        <v>1807</v>
      </c>
      <c r="B550" s="308" t="s">
        <v>1808</v>
      </c>
      <c r="C550" s="411"/>
      <c r="D550" s="443"/>
      <c r="E550" s="454"/>
      <c r="F550" s="565"/>
      <c r="G550" s="565"/>
      <c r="H550" s="110"/>
      <c r="I550" s="110"/>
      <c r="J550" s="985"/>
      <c r="K550" s="985"/>
      <c r="L550" s="985"/>
      <c r="M550" s="1"/>
      <c r="N550" s="1"/>
      <c r="O550" s="1"/>
      <c r="P550" s="1"/>
      <c r="Q550" s="1"/>
      <c r="R550" s="1"/>
      <c r="S550" s="1"/>
      <c r="T550" s="1"/>
      <c r="U550" s="1"/>
      <c r="V550" s="1"/>
      <c r="W550" s="1"/>
      <c r="X550" s="1"/>
      <c r="Y550" s="1"/>
      <c r="Z550" s="1"/>
    </row>
    <row r="551" spans="1:26" ht="39.75" customHeight="1">
      <c r="A551" s="413" t="s">
        <v>1809</v>
      </c>
      <c r="B551" s="1210" t="s">
        <v>1810</v>
      </c>
      <c r="C551" s="1049"/>
      <c r="D551" s="1049"/>
      <c r="E551" s="1049"/>
      <c r="F551" s="1049"/>
      <c r="G551" s="1049"/>
      <c r="H551" s="110">
        <f>SUM(D552)</f>
        <v>0</v>
      </c>
      <c r="I551" s="110">
        <f>COUNT(D552)*2</f>
        <v>2</v>
      </c>
      <c r="J551" s="984"/>
      <c r="K551" s="985"/>
      <c r="L551" s="984"/>
      <c r="M551" s="1"/>
      <c r="N551" s="1"/>
      <c r="O551" s="1"/>
      <c r="P551" s="1"/>
      <c r="Q551" s="1"/>
      <c r="R551" s="1"/>
      <c r="S551" s="1"/>
      <c r="T551" s="1"/>
      <c r="U551" s="1"/>
      <c r="V551" s="1"/>
      <c r="W551" s="1"/>
      <c r="X551" s="1"/>
      <c r="Y551" s="1"/>
      <c r="Z551" s="1"/>
    </row>
    <row r="552" spans="1:26" ht="30">
      <c r="A552" s="413" t="s">
        <v>1814</v>
      </c>
      <c r="B552" s="308" t="s">
        <v>1815</v>
      </c>
      <c r="C552" s="308" t="s">
        <v>3762</v>
      </c>
      <c r="D552" s="701">
        <v>0</v>
      </c>
      <c r="E552" s="454" t="s">
        <v>667</v>
      </c>
      <c r="F552" s="565"/>
      <c r="G552" s="565"/>
      <c r="H552" s="110"/>
      <c r="I552" s="110"/>
      <c r="J552" s="984"/>
      <c r="K552" s="985"/>
      <c r="L552" s="984"/>
      <c r="M552" s="1"/>
      <c r="N552" s="1"/>
      <c r="O552" s="1"/>
      <c r="P552" s="1"/>
      <c r="Q552" s="1"/>
      <c r="R552" s="1"/>
      <c r="S552" s="1"/>
      <c r="T552" s="1"/>
      <c r="U552" s="1"/>
      <c r="V552" s="1"/>
      <c r="W552" s="1"/>
      <c r="X552" s="1"/>
      <c r="Y552" s="1"/>
      <c r="Z552" s="1"/>
    </row>
    <row r="553" spans="1:26" ht="45" hidden="1">
      <c r="A553" s="622" t="s">
        <v>1821</v>
      </c>
      <c r="B553" s="16" t="s">
        <v>1822</v>
      </c>
      <c r="C553" s="667"/>
      <c r="D553" s="576"/>
      <c r="E553" s="73"/>
      <c r="F553" s="97"/>
      <c r="G553" s="97"/>
      <c r="H553" s="110"/>
      <c r="I553" s="110"/>
      <c r="J553" s="985"/>
      <c r="K553" s="985"/>
      <c r="L553" s="985"/>
      <c r="M553" s="1"/>
      <c r="N553" s="1"/>
      <c r="O553" s="1"/>
      <c r="P553" s="1"/>
      <c r="Q553" s="1"/>
      <c r="R553" s="1"/>
      <c r="S553" s="1"/>
      <c r="T553" s="1"/>
      <c r="U553" s="1"/>
      <c r="V553" s="1"/>
      <c r="W553" s="1"/>
      <c r="X553" s="1"/>
      <c r="Y553" s="1"/>
      <c r="Z553" s="1"/>
    </row>
    <row r="554" spans="1:26">
      <c r="A554" s="78"/>
      <c r="B554" s="1"/>
      <c r="C554" s="1"/>
      <c r="D554" s="429"/>
      <c r="E554" s="33"/>
      <c r="F554" s="1"/>
      <c r="G554" s="1"/>
      <c r="H554" s="110"/>
      <c r="I554" s="110"/>
      <c r="J554" s="984"/>
      <c r="K554" s="985"/>
      <c r="L554" s="984"/>
      <c r="M554" s="1"/>
      <c r="N554" s="1"/>
      <c r="O554" s="1"/>
      <c r="P554" s="1"/>
      <c r="Q554" s="1"/>
      <c r="R554" s="1"/>
      <c r="S554" s="1"/>
      <c r="T554" s="1"/>
      <c r="U554" s="1"/>
      <c r="V554" s="1"/>
      <c r="W554" s="1"/>
      <c r="X554" s="1"/>
      <c r="Y554" s="1"/>
      <c r="Z554" s="1"/>
    </row>
    <row r="555" spans="1:26">
      <c r="A555" s="78"/>
      <c r="B555" s="1"/>
      <c r="C555" s="1"/>
      <c r="D555" s="429"/>
      <c r="E555" s="33"/>
      <c r="F555" s="1"/>
      <c r="G555" s="1"/>
      <c r="H555" s="110"/>
      <c r="I555" s="110"/>
      <c r="J555" s="984"/>
      <c r="K555" s="985"/>
      <c r="L555" s="984"/>
      <c r="M555" s="1"/>
      <c r="N555" s="1"/>
      <c r="O555" s="1"/>
      <c r="P555" s="1"/>
      <c r="Q555" s="1"/>
      <c r="R555" s="1"/>
      <c r="S555" s="1"/>
      <c r="T555" s="1"/>
      <c r="U555" s="1"/>
      <c r="V555" s="1"/>
      <c r="W555" s="1"/>
      <c r="X555" s="1"/>
      <c r="Y555" s="1"/>
      <c r="Z555" s="1"/>
    </row>
    <row r="556" spans="1:26" ht="51.75" customHeight="1">
      <c r="A556" s="1055" t="s">
        <v>3764</v>
      </c>
      <c r="B556" s="1056"/>
      <c r="C556" s="1052"/>
      <c r="D556" s="429"/>
      <c r="E556" s="33"/>
      <c r="F556" s="1"/>
      <c r="G556" s="1"/>
      <c r="H556" s="110"/>
      <c r="I556" s="110"/>
      <c r="J556" s="984"/>
      <c r="K556" s="985"/>
      <c r="L556" s="984"/>
      <c r="M556" s="1"/>
      <c r="N556" s="1"/>
      <c r="O556" s="1"/>
      <c r="P556" s="1"/>
      <c r="Q556" s="1"/>
      <c r="R556" s="1"/>
      <c r="S556" s="1"/>
      <c r="T556" s="1"/>
      <c r="U556" s="1"/>
      <c r="V556" s="1"/>
      <c r="W556" s="1"/>
      <c r="X556" s="1"/>
      <c r="Y556" s="1"/>
      <c r="Z556" s="1"/>
    </row>
    <row r="557" spans="1:26" ht="46.5">
      <c r="A557" s="93"/>
      <c r="B557" s="80" t="s">
        <v>3766</v>
      </c>
      <c r="C557" s="76">
        <f>D578</f>
        <v>0</v>
      </c>
      <c r="D557" s="429"/>
      <c r="E557" s="33"/>
      <c r="F557" s="1"/>
      <c r="G557" s="1"/>
      <c r="H557" s="110"/>
      <c r="I557" s="110"/>
      <c r="J557" s="984"/>
      <c r="K557" s="985"/>
      <c r="L557" s="984"/>
      <c r="M557" s="1"/>
      <c r="N557" s="1"/>
      <c r="O557" s="1"/>
      <c r="P557" s="1"/>
      <c r="Q557" s="1"/>
      <c r="R557" s="1"/>
      <c r="S557" s="1"/>
      <c r="T557" s="1"/>
      <c r="U557" s="1"/>
      <c r="V557" s="1"/>
      <c r="W557" s="1"/>
      <c r="X557" s="1"/>
      <c r="Y557" s="1"/>
      <c r="Z557" s="1"/>
    </row>
    <row r="558" spans="1:26" ht="57" customHeight="1">
      <c r="A558" s="93"/>
      <c r="B558" s="1209" t="s">
        <v>1826</v>
      </c>
      <c r="C558" s="1052"/>
      <c r="D558" s="429"/>
      <c r="E558" s="33"/>
      <c r="F558" s="1"/>
      <c r="G558" s="1"/>
      <c r="H558" s="110"/>
      <c r="I558" s="110"/>
      <c r="J558" s="984"/>
      <c r="K558" s="985"/>
      <c r="L558" s="984"/>
      <c r="M558" s="1"/>
      <c r="N558" s="1"/>
      <c r="O558" s="1"/>
      <c r="P558" s="1"/>
      <c r="Q558" s="1"/>
      <c r="R558" s="1"/>
      <c r="S558" s="1"/>
      <c r="T558" s="1"/>
      <c r="U558" s="1"/>
      <c r="V558" s="1"/>
      <c r="W558" s="1"/>
      <c r="X558" s="1"/>
      <c r="Y558" s="1"/>
      <c r="Z558" s="1"/>
    </row>
    <row r="559" spans="1:26" ht="21">
      <c r="A559" s="30" t="s">
        <v>1833</v>
      </c>
      <c r="B559" s="77" t="s">
        <v>1834</v>
      </c>
      <c r="C559" s="94">
        <f t="shared" ref="C559:C566" si="0">D570</f>
        <v>0</v>
      </c>
      <c r="D559" s="429"/>
      <c r="E559" s="33"/>
      <c r="F559" s="1"/>
      <c r="G559" s="1"/>
      <c r="H559" s="110"/>
      <c r="I559" s="110"/>
      <c r="J559" s="984"/>
      <c r="K559" s="985"/>
      <c r="L559" s="984"/>
      <c r="M559" s="1"/>
      <c r="N559" s="1"/>
      <c r="O559" s="1"/>
      <c r="P559" s="1"/>
      <c r="Q559" s="1"/>
      <c r="R559" s="1"/>
      <c r="S559" s="1"/>
      <c r="T559" s="1"/>
      <c r="U559" s="1"/>
      <c r="V559" s="1"/>
      <c r="W559" s="1"/>
      <c r="X559" s="1"/>
      <c r="Y559" s="1"/>
      <c r="Z559" s="1"/>
    </row>
    <row r="560" spans="1:26" ht="21">
      <c r="A560" s="30" t="s">
        <v>1836</v>
      </c>
      <c r="B560" s="77" t="s">
        <v>1837</v>
      </c>
      <c r="C560" s="94">
        <f t="shared" si="0"/>
        <v>0</v>
      </c>
      <c r="D560" s="429"/>
      <c r="E560" s="33"/>
      <c r="F560" s="1"/>
      <c r="G560" s="1"/>
      <c r="H560" s="110"/>
      <c r="I560" s="110"/>
      <c r="J560" s="984"/>
      <c r="K560" s="985"/>
      <c r="L560" s="984"/>
      <c r="M560" s="1"/>
      <c r="N560" s="1"/>
      <c r="O560" s="1"/>
      <c r="P560" s="1"/>
      <c r="Q560" s="1"/>
      <c r="R560" s="1"/>
      <c r="S560" s="1"/>
      <c r="T560" s="1"/>
      <c r="U560" s="1"/>
      <c r="V560" s="1"/>
      <c r="W560" s="1"/>
      <c r="X560" s="1"/>
      <c r="Y560" s="1"/>
      <c r="Z560" s="1"/>
    </row>
    <row r="561" spans="1:26" ht="21">
      <c r="A561" s="30" t="s">
        <v>1839</v>
      </c>
      <c r="B561" s="77" t="s">
        <v>1840</v>
      </c>
      <c r="C561" s="94">
        <f t="shared" si="0"/>
        <v>0</v>
      </c>
      <c r="D561" s="429"/>
      <c r="E561" s="33"/>
      <c r="F561" s="1"/>
      <c r="G561" s="1"/>
      <c r="H561" s="110"/>
      <c r="I561" s="110"/>
      <c r="J561" s="984"/>
      <c r="K561" s="985"/>
      <c r="L561" s="984"/>
      <c r="M561" s="1"/>
      <c r="N561" s="1"/>
      <c r="O561" s="1"/>
      <c r="P561" s="1"/>
      <c r="Q561" s="1"/>
      <c r="R561" s="1"/>
      <c r="S561" s="1"/>
      <c r="T561" s="1"/>
      <c r="U561" s="1"/>
      <c r="V561" s="1"/>
      <c r="W561" s="1"/>
      <c r="X561" s="1"/>
      <c r="Y561" s="1"/>
      <c r="Z561" s="1"/>
    </row>
    <row r="562" spans="1:26" ht="21">
      <c r="A562" s="30" t="s">
        <v>1843</v>
      </c>
      <c r="B562" s="77" t="s">
        <v>497</v>
      </c>
      <c r="C562" s="94">
        <f t="shared" si="0"/>
        <v>0</v>
      </c>
      <c r="D562" s="429"/>
      <c r="E562" s="33"/>
      <c r="F562" s="1"/>
      <c r="G562" s="1"/>
      <c r="H562" s="110"/>
      <c r="I562" s="110"/>
      <c r="J562" s="984"/>
      <c r="K562" s="985"/>
      <c r="L562" s="984"/>
      <c r="M562" s="1"/>
      <c r="N562" s="1"/>
      <c r="O562" s="1"/>
      <c r="P562" s="1"/>
      <c r="Q562" s="1"/>
      <c r="R562" s="1"/>
      <c r="S562" s="1"/>
      <c r="T562" s="1"/>
      <c r="U562" s="1"/>
      <c r="V562" s="1"/>
      <c r="W562" s="1"/>
      <c r="X562" s="1"/>
      <c r="Y562" s="1"/>
      <c r="Z562" s="1"/>
    </row>
    <row r="563" spans="1:26" ht="21">
      <c r="A563" s="30" t="s">
        <v>1845</v>
      </c>
      <c r="B563" s="77" t="s">
        <v>1847</v>
      </c>
      <c r="C563" s="94">
        <f t="shared" si="0"/>
        <v>0</v>
      </c>
      <c r="D563" s="429"/>
      <c r="E563" s="33"/>
      <c r="F563" s="1"/>
      <c r="G563" s="1"/>
      <c r="H563" s="110"/>
      <c r="I563" s="110"/>
      <c r="J563" s="984"/>
      <c r="K563" s="985"/>
      <c r="L563" s="984"/>
      <c r="M563" s="1"/>
      <c r="N563" s="1"/>
      <c r="O563" s="1"/>
      <c r="P563" s="1"/>
      <c r="Q563" s="1"/>
      <c r="R563" s="1"/>
      <c r="S563" s="1"/>
      <c r="T563" s="1"/>
      <c r="U563" s="1"/>
      <c r="V563" s="1"/>
      <c r="W563" s="1"/>
      <c r="X563" s="1"/>
      <c r="Y563" s="1"/>
      <c r="Z563" s="1"/>
    </row>
    <row r="564" spans="1:26" ht="21">
      <c r="A564" s="30" t="s">
        <v>1849</v>
      </c>
      <c r="B564" s="77" t="s">
        <v>1850</v>
      </c>
      <c r="C564" s="94">
        <f t="shared" si="0"/>
        <v>0</v>
      </c>
      <c r="D564" s="429"/>
      <c r="E564" s="33"/>
      <c r="F564" s="1"/>
      <c r="G564" s="1"/>
      <c r="H564" s="110"/>
      <c r="I564" s="110"/>
      <c r="J564" s="984"/>
      <c r="K564" s="985"/>
      <c r="L564" s="984"/>
      <c r="M564" s="1"/>
      <c r="N564" s="1"/>
      <c r="O564" s="1"/>
      <c r="P564" s="1"/>
      <c r="Q564" s="1"/>
      <c r="R564" s="1"/>
      <c r="S564" s="1"/>
      <c r="T564" s="1"/>
      <c r="U564" s="1"/>
      <c r="V564" s="1"/>
      <c r="W564" s="1"/>
      <c r="X564" s="1"/>
      <c r="Y564" s="1"/>
      <c r="Z564" s="1"/>
    </row>
    <row r="565" spans="1:26" ht="21">
      <c r="A565" s="30" t="s">
        <v>1854</v>
      </c>
      <c r="B565" s="77" t="s">
        <v>1855</v>
      </c>
      <c r="C565" s="94">
        <f t="shared" si="0"/>
        <v>0</v>
      </c>
      <c r="D565" s="429"/>
      <c r="E565" s="33"/>
      <c r="F565" s="1"/>
      <c r="G565" s="1"/>
      <c r="H565" s="110"/>
      <c r="I565" s="110"/>
      <c r="J565" s="984"/>
      <c r="K565" s="985"/>
      <c r="L565" s="984"/>
      <c r="M565" s="1"/>
      <c r="N565" s="1"/>
      <c r="O565" s="1"/>
      <c r="P565" s="1"/>
      <c r="Q565" s="1"/>
      <c r="R565" s="1"/>
      <c r="S565" s="1"/>
      <c r="T565" s="1"/>
      <c r="U565" s="1"/>
      <c r="V565" s="1"/>
      <c r="W565" s="1"/>
      <c r="X565" s="1"/>
      <c r="Y565" s="1"/>
      <c r="Z565" s="1"/>
    </row>
    <row r="566" spans="1:26" ht="21">
      <c r="A566" s="30" t="s">
        <v>1857</v>
      </c>
      <c r="B566" s="77" t="s">
        <v>1859</v>
      </c>
      <c r="C566" s="94">
        <f t="shared" si="0"/>
        <v>0</v>
      </c>
      <c r="D566" s="429"/>
      <c r="E566" s="33"/>
      <c r="F566" s="1"/>
      <c r="G566" s="1"/>
      <c r="H566" s="110"/>
      <c r="I566" s="110"/>
      <c r="J566" s="984"/>
      <c r="K566" s="985"/>
      <c r="L566" s="984"/>
      <c r="M566" s="1"/>
      <c r="N566" s="1"/>
      <c r="O566" s="1"/>
      <c r="P566" s="1"/>
      <c r="Q566" s="1"/>
      <c r="R566" s="1"/>
      <c r="S566" s="1"/>
      <c r="T566" s="1"/>
      <c r="U566" s="1"/>
      <c r="V566" s="1"/>
      <c r="W566" s="1"/>
      <c r="X566" s="1"/>
      <c r="Y566" s="1"/>
      <c r="Z566" s="1"/>
    </row>
    <row r="567" spans="1:26">
      <c r="A567" s="78"/>
      <c r="B567" s="1"/>
      <c r="C567" s="1"/>
      <c r="D567" s="429"/>
      <c r="E567" s="33"/>
      <c r="F567" s="1"/>
      <c r="G567" s="1"/>
      <c r="H567" s="110"/>
      <c r="I567" s="110"/>
      <c r="J567" s="984"/>
      <c r="K567" s="985"/>
      <c r="L567" s="984"/>
      <c r="M567" s="1"/>
      <c r="N567" s="1"/>
      <c r="O567" s="1"/>
      <c r="P567" s="1"/>
      <c r="Q567" s="1"/>
      <c r="R567" s="1"/>
      <c r="S567" s="1"/>
      <c r="T567" s="1"/>
      <c r="U567" s="1"/>
      <c r="V567" s="1"/>
      <c r="W567" s="1"/>
      <c r="X567" s="1"/>
      <c r="Y567" s="1"/>
      <c r="Z567" s="1"/>
    </row>
    <row r="568" spans="1:26">
      <c r="A568" s="110"/>
      <c r="B568" s="110"/>
      <c r="C568" s="110"/>
      <c r="D568" s="456"/>
      <c r="E568" s="110"/>
      <c r="F568" s="714"/>
      <c r="G568" s="1"/>
      <c r="H568" s="110"/>
      <c r="I568" s="110"/>
      <c r="J568" s="984"/>
      <c r="K568" s="985"/>
      <c r="L568" s="984"/>
      <c r="M568" s="1"/>
      <c r="N568" s="1"/>
      <c r="O568" s="1"/>
      <c r="P568" s="1"/>
      <c r="Q568" s="1"/>
      <c r="R568" s="1"/>
      <c r="S568" s="1"/>
      <c r="T568" s="1"/>
      <c r="U568" s="1"/>
      <c r="V568" s="1"/>
      <c r="W568" s="1"/>
      <c r="X568" s="1"/>
      <c r="Y568" s="1"/>
      <c r="Z568" s="1"/>
    </row>
    <row r="569" spans="1:26">
      <c r="A569" s="110"/>
      <c r="B569" s="110" t="s">
        <v>12</v>
      </c>
      <c r="C569" s="110" t="s">
        <v>1863</v>
      </c>
      <c r="D569" s="456" t="s">
        <v>3268</v>
      </c>
      <c r="E569" s="110"/>
      <c r="F569" s="714"/>
      <c r="G569" s="1"/>
      <c r="H569" s="110"/>
      <c r="I569" s="110"/>
      <c r="J569" s="984"/>
      <c r="K569" s="985"/>
      <c r="L569" s="984"/>
      <c r="M569" s="1"/>
      <c r="N569" s="1"/>
      <c r="O569" s="1"/>
      <c r="P569" s="1"/>
      <c r="Q569" s="1"/>
      <c r="R569" s="1"/>
      <c r="S569" s="1"/>
      <c r="T569" s="1"/>
      <c r="U569" s="1"/>
      <c r="V569" s="1"/>
      <c r="W569" s="1"/>
      <c r="X569" s="1"/>
      <c r="Y569" s="1"/>
      <c r="Z569" s="1"/>
    </row>
    <row r="570" spans="1:26">
      <c r="A570" s="110" t="s">
        <v>1833</v>
      </c>
      <c r="B570" s="110">
        <f>H4</f>
        <v>0</v>
      </c>
      <c r="C570" s="110">
        <f>I4</f>
        <v>24</v>
      </c>
      <c r="D570" s="456">
        <f t="shared" ref="D570:D577" si="1">B570*100/C570</f>
        <v>0</v>
      </c>
      <c r="E570" s="110"/>
      <c r="F570" s="714"/>
      <c r="G570" s="1"/>
      <c r="H570" s="110"/>
      <c r="I570" s="110"/>
      <c r="J570" s="984"/>
      <c r="K570" s="985"/>
      <c r="L570" s="984"/>
      <c r="M570" s="1"/>
      <c r="N570" s="1"/>
      <c r="O570" s="1"/>
      <c r="P570" s="1"/>
      <c r="Q570" s="1"/>
      <c r="R570" s="1"/>
      <c r="S570" s="1"/>
      <c r="T570" s="1"/>
      <c r="U570" s="1"/>
      <c r="V570" s="1"/>
      <c r="W570" s="1"/>
      <c r="X570" s="1"/>
      <c r="Y570" s="1"/>
      <c r="Z570" s="1"/>
    </row>
    <row r="571" spans="1:26">
      <c r="A571" s="110" t="s">
        <v>1836</v>
      </c>
      <c r="B571" s="110">
        <f>H63</f>
        <v>0</v>
      </c>
      <c r="C571" s="110">
        <f>I63</f>
        <v>34</v>
      </c>
      <c r="D571" s="456">
        <f t="shared" si="1"/>
        <v>0</v>
      </c>
      <c r="E571" s="110"/>
      <c r="F571" s="714"/>
      <c r="G571" s="1"/>
      <c r="H571" s="110"/>
      <c r="I571" s="110"/>
      <c r="J571" s="984"/>
      <c r="K571" s="985"/>
      <c r="L571" s="984"/>
      <c r="M571" s="1"/>
      <c r="N571" s="1"/>
      <c r="O571" s="1"/>
      <c r="P571" s="1"/>
      <c r="Q571" s="1"/>
      <c r="R571" s="1"/>
      <c r="S571" s="1"/>
      <c r="T571" s="1"/>
      <c r="U571" s="1"/>
      <c r="V571" s="1"/>
      <c r="W571" s="1"/>
      <c r="X571" s="1"/>
      <c r="Y571" s="1"/>
      <c r="Z571" s="1"/>
    </row>
    <row r="572" spans="1:26">
      <c r="A572" s="110" t="s">
        <v>1839</v>
      </c>
      <c r="B572" s="110">
        <f>H113</f>
        <v>0</v>
      </c>
      <c r="C572" s="110">
        <f>I113</f>
        <v>116</v>
      </c>
      <c r="D572" s="456">
        <f t="shared" si="1"/>
        <v>0</v>
      </c>
      <c r="E572" s="110"/>
      <c r="F572" s="714"/>
      <c r="G572" s="1"/>
      <c r="H572" s="110"/>
      <c r="I572" s="110"/>
      <c r="J572" s="984"/>
      <c r="K572" s="985"/>
      <c r="L572" s="984"/>
      <c r="M572" s="1"/>
      <c r="N572" s="1"/>
      <c r="O572" s="1"/>
      <c r="P572" s="1"/>
      <c r="Q572" s="1"/>
      <c r="R572" s="1"/>
      <c r="S572" s="1"/>
      <c r="T572" s="1"/>
      <c r="U572" s="1"/>
      <c r="V572" s="1"/>
      <c r="W572" s="1"/>
      <c r="X572" s="1"/>
      <c r="Y572" s="1"/>
      <c r="Z572" s="1"/>
    </row>
    <row r="573" spans="1:26">
      <c r="A573" s="110" t="s">
        <v>1843</v>
      </c>
      <c r="B573" s="110">
        <f>H195</f>
        <v>0</v>
      </c>
      <c r="C573" s="110">
        <f>I195</f>
        <v>130</v>
      </c>
      <c r="D573" s="456">
        <f t="shared" si="1"/>
        <v>0</v>
      </c>
      <c r="E573" s="110"/>
      <c r="F573" s="714"/>
      <c r="G573" s="1"/>
      <c r="H573" s="110"/>
      <c r="I573" s="110"/>
      <c r="J573" s="984"/>
      <c r="K573" s="985"/>
      <c r="L573" s="984"/>
      <c r="M573" s="1"/>
      <c r="N573" s="1"/>
      <c r="O573" s="1"/>
      <c r="P573" s="1"/>
      <c r="Q573" s="1"/>
      <c r="R573" s="1"/>
      <c r="S573" s="1"/>
      <c r="T573" s="1"/>
      <c r="U573" s="1"/>
      <c r="V573" s="1"/>
      <c r="W573" s="1"/>
      <c r="X573" s="1"/>
      <c r="Y573" s="1"/>
      <c r="Z573" s="1"/>
    </row>
    <row r="574" spans="1:26">
      <c r="A574" s="110" t="s">
        <v>1845</v>
      </c>
      <c r="B574" s="110">
        <f>H290</f>
        <v>0</v>
      </c>
      <c r="C574" s="110">
        <f>I290</f>
        <v>32</v>
      </c>
      <c r="D574" s="456">
        <f t="shared" si="1"/>
        <v>0</v>
      </c>
      <c r="E574" s="110"/>
      <c r="F574" s="714"/>
      <c r="G574" s="1"/>
      <c r="H574" s="110"/>
      <c r="I574" s="110"/>
      <c r="J574" s="984"/>
      <c r="K574" s="985"/>
      <c r="L574" s="984"/>
      <c r="M574" s="1"/>
      <c r="N574" s="1"/>
      <c r="O574" s="1"/>
      <c r="P574" s="1"/>
      <c r="Q574" s="1"/>
      <c r="R574" s="1"/>
      <c r="S574" s="1"/>
      <c r="T574" s="1"/>
      <c r="U574" s="1"/>
      <c r="V574" s="1"/>
      <c r="W574" s="1"/>
      <c r="X574" s="1"/>
      <c r="Y574" s="1"/>
      <c r="Z574" s="1"/>
    </row>
    <row r="575" spans="1:26">
      <c r="A575" s="110" t="s">
        <v>1849</v>
      </c>
      <c r="B575" s="110">
        <f>H432</f>
        <v>0</v>
      </c>
      <c r="C575" s="110">
        <f>I432</f>
        <v>18</v>
      </c>
      <c r="D575" s="456">
        <f t="shared" si="1"/>
        <v>0</v>
      </c>
      <c r="E575" s="110"/>
      <c r="F575" s="714"/>
      <c r="G575" s="1"/>
      <c r="H575" s="110"/>
      <c r="I575" s="110"/>
      <c r="J575" s="984"/>
      <c r="K575" s="985"/>
      <c r="L575" s="984"/>
      <c r="M575" s="1"/>
      <c r="N575" s="1"/>
      <c r="O575" s="1"/>
      <c r="P575" s="1"/>
      <c r="Q575" s="1"/>
      <c r="R575" s="1"/>
      <c r="S575" s="1"/>
      <c r="T575" s="1"/>
      <c r="U575" s="1"/>
      <c r="V575" s="1"/>
      <c r="W575" s="1"/>
      <c r="X575" s="1"/>
      <c r="Y575" s="1"/>
      <c r="Z575" s="1"/>
    </row>
    <row r="576" spans="1:26">
      <c r="A576" s="110" t="s">
        <v>1854</v>
      </c>
      <c r="B576" s="110">
        <f>H465</f>
        <v>0</v>
      </c>
      <c r="C576" s="110">
        <f>I465</f>
        <v>78</v>
      </c>
      <c r="D576" s="456">
        <f t="shared" si="1"/>
        <v>0</v>
      </c>
      <c r="E576" s="110"/>
      <c r="F576" s="714"/>
      <c r="G576" s="1"/>
      <c r="H576" s="110"/>
      <c r="I576" s="110"/>
      <c r="J576" s="984"/>
      <c r="K576" s="985"/>
      <c r="L576" s="984"/>
      <c r="M576" s="1"/>
      <c r="N576" s="1"/>
      <c r="O576" s="1"/>
      <c r="P576" s="1"/>
      <c r="Q576" s="1"/>
      <c r="R576" s="1"/>
      <c r="S576" s="1"/>
      <c r="T576" s="1"/>
      <c r="U576" s="1"/>
      <c r="V576" s="1"/>
      <c r="W576" s="1"/>
      <c r="X576" s="1"/>
      <c r="Y576" s="1"/>
      <c r="Z576" s="1"/>
    </row>
    <row r="577" spans="1:26">
      <c r="A577" s="110" t="s">
        <v>1857</v>
      </c>
      <c r="B577" s="110">
        <f>H534</f>
        <v>0</v>
      </c>
      <c r="C577" s="110">
        <f>I534</f>
        <v>22</v>
      </c>
      <c r="D577" s="456">
        <f t="shared" si="1"/>
        <v>0</v>
      </c>
      <c r="E577" s="110"/>
      <c r="F577" s="714"/>
      <c r="G577" s="1"/>
      <c r="H577" s="110"/>
      <c r="I577" s="110"/>
      <c r="J577" s="984"/>
      <c r="K577" s="985"/>
      <c r="L577" s="984"/>
      <c r="M577" s="1"/>
      <c r="N577" s="1"/>
      <c r="O577" s="1"/>
      <c r="P577" s="1"/>
      <c r="Q577" s="1"/>
      <c r="R577" s="1"/>
      <c r="S577" s="1"/>
      <c r="T577" s="1"/>
      <c r="U577" s="1"/>
      <c r="V577" s="1"/>
      <c r="W577" s="1"/>
      <c r="X577" s="1"/>
      <c r="Y577" s="1"/>
      <c r="Z577" s="1"/>
    </row>
    <row r="578" spans="1:26">
      <c r="A578" s="110" t="s">
        <v>1880</v>
      </c>
      <c r="B578" s="110">
        <f>IF(G2=0,0,SUM(B570:B577))</f>
        <v>0</v>
      </c>
      <c r="C578" s="110">
        <f>IF(G2=0,0,SUM(C570:C577))</f>
        <v>454</v>
      </c>
      <c r="D578" s="456">
        <f>IF(G2=0,0,B578*100/C578)</f>
        <v>0</v>
      </c>
      <c r="E578" s="110"/>
      <c r="F578" s="714"/>
      <c r="G578" s="1"/>
      <c r="H578" s="110"/>
      <c r="I578" s="110"/>
      <c r="J578" s="984"/>
      <c r="K578" s="985"/>
      <c r="L578" s="984"/>
      <c r="M578" s="1"/>
      <c r="N578" s="1"/>
      <c r="O578" s="1"/>
      <c r="P578" s="1"/>
      <c r="Q578" s="1"/>
      <c r="R578" s="1"/>
      <c r="S578" s="1"/>
      <c r="T578" s="1"/>
      <c r="U578" s="1"/>
      <c r="V578" s="1"/>
      <c r="W578" s="1"/>
      <c r="X578" s="1"/>
      <c r="Y578" s="1"/>
      <c r="Z578" s="1"/>
    </row>
    <row r="579" spans="1:26">
      <c r="A579" s="110"/>
      <c r="B579" s="110"/>
      <c r="C579" s="110"/>
      <c r="D579" s="456"/>
      <c r="E579" s="110"/>
      <c r="F579" s="714"/>
      <c r="G579" s="1"/>
      <c r="H579" s="110"/>
      <c r="I579" s="110"/>
      <c r="J579" s="984"/>
      <c r="K579" s="985"/>
      <c r="L579" s="984"/>
      <c r="M579" s="1"/>
      <c r="N579" s="1"/>
      <c r="O579" s="1"/>
      <c r="P579" s="1"/>
      <c r="Q579" s="1"/>
      <c r="R579" s="1"/>
      <c r="S579" s="1"/>
      <c r="T579" s="1"/>
      <c r="U579" s="1"/>
      <c r="V579" s="1"/>
      <c r="W579" s="1"/>
      <c r="X579" s="1"/>
      <c r="Y579" s="1"/>
      <c r="Z579" s="1"/>
    </row>
    <row r="580" spans="1:26">
      <c r="A580" s="110">
        <v>0</v>
      </c>
      <c r="B580" s="110"/>
      <c r="C580" s="110"/>
      <c r="D580" s="456"/>
      <c r="E580" s="110"/>
      <c r="F580" s="714"/>
      <c r="G580" s="1"/>
      <c r="H580" s="110"/>
      <c r="I580" s="110"/>
      <c r="J580" s="984"/>
      <c r="K580" s="985"/>
      <c r="L580" s="984"/>
      <c r="M580" s="1"/>
      <c r="N580" s="1"/>
      <c r="O580" s="1"/>
      <c r="P580" s="1"/>
      <c r="Q580" s="1"/>
      <c r="R580" s="1"/>
      <c r="S580" s="1"/>
      <c r="T580" s="1"/>
      <c r="U580" s="1"/>
      <c r="V580" s="1"/>
      <c r="W580" s="1"/>
      <c r="X580" s="1"/>
      <c r="Y580" s="1"/>
      <c r="Z580" s="1"/>
    </row>
    <row r="581" spans="1:26">
      <c r="A581" s="110">
        <v>1</v>
      </c>
      <c r="B581" s="110"/>
      <c r="C581" s="110"/>
      <c r="D581" s="456"/>
      <c r="E581" s="110"/>
      <c r="F581" s="714"/>
      <c r="G581" s="1"/>
      <c r="H581" s="110"/>
      <c r="I581" s="110"/>
      <c r="J581" s="984"/>
      <c r="K581" s="985"/>
      <c r="L581" s="984"/>
      <c r="M581" s="1"/>
      <c r="N581" s="1"/>
      <c r="O581" s="1"/>
      <c r="P581" s="1"/>
      <c r="Q581" s="1"/>
      <c r="R581" s="1"/>
      <c r="S581" s="1"/>
      <c r="T581" s="1"/>
      <c r="U581" s="1"/>
      <c r="V581" s="1"/>
      <c r="W581" s="1"/>
      <c r="X581" s="1"/>
      <c r="Y581" s="1"/>
      <c r="Z581" s="1"/>
    </row>
    <row r="582" spans="1:26">
      <c r="A582" s="110">
        <v>2</v>
      </c>
      <c r="B582" s="110"/>
      <c r="C582" s="110"/>
      <c r="D582" s="456"/>
      <c r="E582" s="110"/>
      <c r="F582" s="714"/>
      <c r="G582" s="1"/>
      <c r="H582" s="110"/>
      <c r="I582" s="110"/>
      <c r="J582" s="984"/>
      <c r="K582" s="985"/>
      <c r="L582" s="984"/>
      <c r="M582" s="1"/>
      <c r="N582" s="1"/>
      <c r="O582" s="1"/>
      <c r="P582" s="1"/>
      <c r="Q582" s="1"/>
      <c r="R582" s="1"/>
      <c r="S582" s="1"/>
      <c r="T582" s="1"/>
      <c r="U582" s="1"/>
      <c r="V582" s="1"/>
      <c r="W582" s="1"/>
      <c r="X582" s="1"/>
      <c r="Y582" s="1"/>
      <c r="Z582" s="1"/>
    </row>
    <row r="583" spans="1:26">
      <c r="A583" s="110"/>
      <c r="B583" s="110"/>
      <c r="C583" s="110"/>
      <c r="D583" s="456"/>
      <c r="E583" s="110"/>
      <c r="F583" s="714"/>
      <c r="G583" s="1"/>
      <c r="H583" s="110"/>
      <c r="I583" s="110"/>
      <c r="J583" s="984"/>
      <c r="K583" s="985"/>
      <c r="L583" s="984"/>
      <c r="M583" s="1"/>
      <c r="N583" s="1"/>
      <c r="O583" s="1"/>
      <c r="P583" s="1"/>
      <c r="Q583" s="1"/>
      <c r="R583" s="1"/>
      <c r="S583" s="1"/>
      <c r="T583" s="1"/>
      <c r="U583" s="1"/>
      <c r="V583" s="1"/>
      <c r="W583" s="1"/>
      <c r="X583" s="1"/>
      <c r="Y583" s="1"/>
      <c r="Z583" s="1"/>
    </row>
    <row r="584" spans="1:26">
      <c r="A584" s="110"/>
      <c r="B584" s="110"/>
      <c r="C584" s="110"/>
      <c r="D584" s="456"/>
      <c r="E584" s="110"/>
      <c r="F584" s="714"/>
      <c r="G584" s="1"/>
      <c r="H584" s="110"/>
      <c r="I584" s="110"/>
      <c r="J584" s="984"/>
      <c r="K584" s="985"/>
      <c r="L584" s="984"/>
      <c r="M584" s="1"/>
      <c r="N584" s="1"/>
      <c r="O584" s="1"/>
      <c r="P584" s="1"/>
      <c r="Q584" s="1"/>
      <c r="R584" s="1"/>
      <c r="S584" s="1"/>
      <c r="T584" s="1"/>
      <c r="U584" s="1"/>
      <c r="V584" s="1"/>
      <c r="W584" s="1"/>
      <c r="X584" s="1"/>
      <c r="Y584" s="1"/>
      <c r="Z584" s="1"/>
    </row>
    <row r="585" spans="1:26">
      <c r="A585" s="714"/>
      <c r="B585" s="714"/>
      <c r="C585" s="714"/>
      <c r="D585" s="753"/>
      <c r="E585" s="714"/>
      <c r="F585" s="714"/>
      <c r="G585" s="1"/>
      <c r="H585" s="110"/>
      <c r="I585" s="110"/>
      <c r="J585" s="984"/>
      <c r="K585" s="985"/>
      <c r="L585" s="984"/>
      <c r="M585" s="1"/>
      <c r="N585" s="1"/>
      <c r="O585" s="1"/>
      <c r="P585" s="1"/>
      <c r="Q585" s="1"/>
      <c r="R585" s="1"/>
      <c r="S585" s="1"/>
      <c r="T585" s="1"/>
      <c r="U585" s="1"/>
      <c r="V585" s="1"/>
      <c r="W585" s="1"/>
      <c r="X585" s="1"/>
      <c r="Y585" s="1"/>
      <c r="Z585" s="1"/>
    </row>
    <row r="586" spans="1:26">
      <c r="A586" s="714"/>
      <c r="B586" s="714"/>
      <c r="C586" s="714"/>
      <c r="D586" s="753"/>
      <c r="E586" s="714"/>
      <c r="F586" s="714"/>
      <c r="G586" s="1"/>
      <c r="H586" s="110"/>
      <c r="I586" s="110"/>
      <c r="J586" s="984"/>
      <c r="K586" s="985"/>
      <c r="L586" s="984"/>
      <c r="M586" s="1"/>
      <c r="N586" s="1"/>
      <c r="O586" s="1"/>
      <c r="P586" s="1"/>
      <c r="Q586" s="1"/>
      <c r="R586" s="1"/>
      <c r="S586" s="1"/>
      <c r="T586" s="1"/>
      <c r="U586" s="1"/>
      <c r="V586" s="1"/>
      <c r="W586" s="1"/>
      <c r="X586" s="1"/>
      <c r="Y586" s="1"/>
      <c r="Z586" s="1"/>
    </row>
    <row r="587" spans="1:26">
      <c r="A587" s="714"/>
      <c r="B587" s="714"/>
      <c r="C587" s="714"/>
      <c r="D587" s="753"/>
      <c r="E587" s="714"/>
      <c r="F587" s="714"/>
      <c r="G587" s="1"/>
      <c r="H587" s="110"/>
      <c r="I587" s="110"/>
      <c r="J587" s="984"/>
      <c r="K587" s="985"/>
      <c r="L587" s="984"/>
      <c r="M587" s="1"/>
      <c r="N587" s="1"/>
      <c r="O587" s="1"/>
      <c r="P587" s="1"/>
      <c r="Q587" s="1"/>
      <c r="R587" s="1"/>
      <c r="S587" s="1"/>
      <c r="T587" s="1"/>
      <c r="U587" s="1"/>
      <c r="V587" s="1"/>
      <c r="W587" s="1"/>
      <c r="X587" s="1"/>
      <c r="Y587" s="1"/>
      <c r="Z587" s="1"/>
    </row>
    <row r="588" spans="1:26">
      <c r="A588" s="714"/>
      <c r="B588" s="714"/>
      <c r="C588" s="714"/>
      <c r="D588" s="753"/>
      <c r="E588" s="714"/>
      <c r="F588" s="714"/>
      <c r="G588" s="1"/>
      <c r="H588" s="110"/>
      <c r="I588" s="110"/>
      <c r="J588" s="984"/>
      <c r="K588" s="985"/>
      <c r="L588" s="984"/>
      <c r="M588" s="1"/>
      <c r="N588" s="1"/>
      <c r="O588" s="1"/>
      <c r="P588" s="1"/>
      <c r="Q588" s="1"/>
      <c r="R588" s="1"/>
      <c r="S588" s="1"/>
      <c r="T588" s="1"/>
      <c r="U588" s="1"/>
      <c r="V588" s="1"/>
      <c r="W588" s="1"/>
      <c r="X588" s="1"/>
      <c r="Y588" s="1"/>
      <c r="Z588" s="1"/>
    </row>
    <row r="589" spans="1:26">
      <c r="A589" s="714"/>
      <c r="B589" s="714"/>
      <c r="C589" s="714"/>
      <c r="D589" s="753"/>
      <c r="E589" s="714"/>
      <c r="F589" s="714"/>
      <c r="G589" s="1"/>
      <c r="H589" s="110"/>
      <c r="I589" s="110"/>
      <c r="J589" s="984"/>
      <c r="K589" s="985"/>
      <c r="L589" s="984"/>
      <c r="M589" s="1"/>
      <c r="N589" s="1"/>
      <c r="O589" s="1"/>
      <c r="P589" s="1"/>
      <c r="Q589" s="1"/>
      <c r="R589" s="1"/>
      <c r="S589" s="1"/>
      <c r="T589" s="1"/>
      <c r="U589" s="1"/>
      <c r="V589" s="1"/>
      <c r="W589" s="1"/>
      <c r="X589" s="1"/>
      <c r="Y589" s="1"/>
      <c r="Z589" s="1"/>
    </row>
    <row r="590" spans="1:26">
      <c r="A590" s="714"/>
      <c r="B590" s="714"/>
      <c r="C590" s="714"/>
      <c r="D590" s="753"/>
      <c r="E590" s="714"/>
      <c r="F590" s="714"/>
      <c r="G590" s="1"/>
      <c r="H590" s="110"/>
      <c r="I590" s="110"/>
      <c r="J590" s="984"/>
      <c r="K590" s="985"/>
      <c r="L590" s="984"/>
      <c r="M590" s="1"/>
      <c r="N590" s="1"/>
      <c r="O590" s="1"/>
      <c r="P590" s="1"/>
      <c r="Q590" s="1"/>
      <c r="R590" s="1"/>
      <c r="S590" s="1"/>
      <c r="T590" s="1"/>
      <c r="U590" s="1"/>
      <c r="V590" s="1"/>
      <c r="W590" s="1"/>
      <c r="X590" s="1"/>
      <c r="Y590" s="1"/>
      <c r="Z590" s="1"/>
    </row>
    <row r="591" spans="1:26">
      <c r="A591" s="714"/>
      <c r="B591" s="714"/>
      <c r="C591" s="714"/>
      <c r="D591" s="753"/>
      <c r="E591" s="714"/>
      <c r="F591" s="714"/>
      <c r="G591" s="1"/>
      <c r="H591" s="110"/>
      <c r="I591" s="110"/>
      <c r="J591" s="984"/>
      <c r="K591" s="985"/>
      <c r="L591" s="984"/>
      <c r="M591" s="1"/>
      <c r="N591" s="1"/>
      <c r="O591" s="1"/>
      <c r="P591" s="1"/>
      <c r="Q591" s="1"/>
      <c r="R591" s="1"/>
      <c r="S591" s="1"/>
      <c r="T591" s="1"/>
      <c r="U591" s="1"/>
      <c r="V591" s="1"/>
      <c r="W591" s="1"/>
      <c r="X591" s="1"/>
      <c r="Y591" s="1"/>
      <c r="Z591" s="1"/>
    </row>
    <row r="592" spans="1:26">
      <c r="A592" s="714"/>
      <c r="B592" s="714"/>
      <c r="C592" s="714"/>
      <c r="D592" s="753"/>
      <c r="E592" s="714"/>
      <c r="F592" s="714"/>
      <c r="G592" s="1"/>
      <c r="H592" s="110"/>
      <c r="I592" s="110"/>
      <c r="J592" s="984"/>
      <c r="K592" s="985"/>
      <c r="L592" s="984"/>
      <c r="M592" s="1"/>
      <c r="N592" s="1"/>
      <c r="O592" s="1"/>
      <c r="P592" s="1"/>
      <c r="Q592" s="1"/>
      <c r="R592" s="1"/>
      <c r="S592" s="1"/>
      <c r="T592" s="1"/>
      <c r="U592" s="1"/>
      <c r="V592" s="1"/>
      <c r="W592" s="1"/>
      <c r="X592" s="1"/>
      <c r="Y592" s="1"/>
      <c r="Z592" s="1"/>
    </row>
    <row r="593" spans="1:26">
      <c r="A593" s="714"/>
      <c r="B593" s="714"/>
      <c r="C593" s="714"/>
      <c r="D593" s="753"/>
      <c r="E593" s="714"/>
      <c r="F593" s="714"/>
      <c r="G593" s="1"/>
      <c r="H593" s="110"/>
      <c r="I593" s="110"/>
      <c r="J593" s="984"/>
      <c r="K593" s="985"/>
      <c r="L593" s="984"/>
      <c r="M593" s="1"/>
      <c r="N593" s="1"/>
      <c r="O593" s="1"/>
      <c r="P593" s="1"/>
      <c r="Q593" s="1"/>
      <c r="R593" s="1"/>
      <c r="S593" s="1"/>
      <c r="T593" s="1"/>
      <c r="U593" s="1"/>
      <c r="V593" s="1"/>
      <c r="W593" s="1"/>
      <c r="X593" s="1"/>
      <c r="Y593" s="1"/>
      <c r="Z593" s="1"/>
    </row>
    <row r="594" spans="1:26">
      <c r="A594" s="714"/>
      <c r="B594" s="714"/>
      <c r="C594" s="714"/>
      <c r="D594" s="753"/>
      <c r="E594" s="714"/>
      <c r="F594" s="714"/>
      <c r="G594" s="1"/>
      <c r="H594" s="110"/>
      <c r="I594" s="110"/>
      <c r="J594" s="984"/>
      <c r="K594" s="985"/>
      <c r="L594" s="984"/>
      <c r="M594" s="1"/>
      <c r="N594" s="1"/>
      <c r="O594" s="1"/>
      <c r="P594" s="1"/>
      <c r="Q594" s="1"/>
      <c r="R594" s="1"/>
      <c r="S594" s="1"/>
      <c r="T594" s="1"/>
      <c r="U594" s="1"/>
      <c r="V594" s="1"/>
      <c r="W594" s="1"/>
      <c r="X594" s="1"/>
      <c r="Y594" s="1"/>
      <c r="Z594" s="1"/>
    </row>
    <row r="595" spans="1:26">
      <c r="A595" s="714"/>
      <c r="B595" s="714"/>
      <c r="C595" s="714"/>
      <c r="D595" s="753"/>
      <c r="E595" s="714"/>
      <c r="F595" s="714"/>
      <c r="G595" s="1"/>
      <c r="H595" s="110"/>
      <c r="I595" s="110"/>
      <c r="J595" s="984"/>
      <c r="K595" s="985"/>
      <c r="L595" s="984"/>
      <c r="M595" s="1"/>
      <c r="N595" s="1"/>
      <c r="O595" s="1"/>
      <c r="P595" s="1"/>
      <c r="Q595" s="1"/>
      <c r="R595" s="1"/>
      <c r="S595" s="1"/>
      <c r="T595" s="1"/>
      <c r="U595" s="1"/>
      <c r="V595" s="1"/>
      <c r="W595" s="1"/>
      <c r="X595" s="1"/>
      <c r="Y595" s="1"/>
      <c r="Z595" s="1"/>
    </row>
    <row r="596" spans="1:26">
      <c r="A596" s="714"/>
      <c r="B596" s="714"/>
      <c r="C596" s="714"/>
      <c r="D596" s="753"/>
      <c r="E596" s="714"/>
      <c r="F596" s="714"/>
      <c r="G596" s="1"/>
      <c r="H596" s="110"/>
      <c r="I596" s="110"/>
      <c r="J596" s="984"/>
      <c r="K596" s="985"/>
      <c r="L596" s="984"/>
      <c r="M596" s="1"/>
      <c r="N596" s="1"/>
      <c r="O596" s="1"/>
      <c r="P596" s="1"/>
      <c r="Q596" s="1"/>
      <c r="R596" s="1"/>
      <c r="S596" s="1"/>
      <c r="T596" s="1"/>
      <c r="U596" s="1"/>
      <c r="V596" s="1"/>
      <c r="W596" s="1"/>
      <c r="X596" s="1"/>
      <c r="Y596" s="1"/>
      <c r="Z596" s="1"/>
    </row>
    <row r="597" spans="1:26">
      <c r="A597" s="78"/>
      <c r="B597" s="1"/>
      <c r="C597" s="1"/>
      <c r="D597" s="429"/>
      <c r="E597" s="33"/>
      <c r="F597" s="1"/>
      <c r="G597" s="1"/>
      <c r="H597" s="110"/>
      <c r="I597" s="110"/>
      <c r="J597" s="984"/>
      <c r="K597" s="985"/>
      <c r="L597" s="984"/>
      <c r="M597" s="1"/>
      <c r="N597" s="1"/>
      <c r="O597" s="1"/>
      <c r="P597" s="1"/>
      <c r="Q597" s="1"/>
      <c r="R597" s="1"/>
      <c r="S597" s="1"/>
      <c r="T597" s="1"/>
      <c r="U597" s="1"/>
      <c r="V597" s="1"/>
      <c r="W597" s="1"/>
      <c r="X597" s="1"/>
      <c r="Y597" s="1"/>
      <c r="Z597" s="1"/>
    </row>
    <row r="598" spans="1:26">
      <c r="A598" s="78"/>
      <c r="B598" s="1"/>
      <c r="C598" s="1"/>
      <c r="D598" s="429"/>
      <c r="E598" s="33"/>
      <c r="F598" s="1"/>
      <c r="G598" s="1"/>
      <c r="H598" s="110"/>
      <c r="I598" s="110"/>
      <c r="J598" s="984"/>
      <c r="K598" s="985"/>
      <c r="L598" s="984"/>
      <c r="M598" s="1"/>
      <c r="N598" s="1"/>
      <c r="O598" s="1"/>
      <c r="P598" s="1"/>
      <c r="Q598" s="1"/>
      <c r="R598" s="1"/>
      <c r="S598" s="1"/>
      <c r="T598" s="1"/>
      <c r="U598" s="1"/>
      <c r="V598" s="1"/>
      <c r="W598" s="1"/>
      <c r="X598" s="1"/>
      <c r="Y598" s="1"/>
      <c r="Z598" s="1"/>
    </row>
    <row r="599" spans="1:26">
      <c r="A599" s="78"/>
      <c r="B599" s="1"/>
      <c r="C599" s="1"/>
      <c r="D599" s="429"/>
      <c r="E599" s="33"/>
      <c r="F599" s="1"/>
      <c r="G599" s="1"/>
      <c r="H599" s="110"/>
      <c r="I599" s="110"/>
      <c r="J599" s="984"/>
      <c r="K599" s="985"/>
      <c r="L599" s="984"/>
      <c r="M599" s="1"/>
      <c r="N599" s="1"/>
      <c r="O599" s="1"/>
      <c r="P599" s="1"/>
      <c r="Q599" s="1"/>
      <c r="R599" s="1"/>
      <c r="S599" s="1"/>
      <c r="T599" s="1"/>
      <c r="U599" s="1"/>
      <c r="V599" s="1"/>
      <c r="W599" s="1"/>
      <c r="X599" s="1"/>
      <c r="Y599" s="1"/>
      <c r="Z599" s="1"/>
    </row>
    <row r="600" spans="1:26">
      <c r="A600" s="78"/>
      <c r="B600" s="1"/>
      <c r="C600" s="1"/>
      <c r="D600" s="429"/>
      <c r="E600" s="33"/>
      <c r="F600" s="1"/>
      <c r="G600" s="1"/>
      <c r="H600" s="110"/>
      <c r="I600" s="110"/>
      <c r="J600" s="984"/>
      <c r="K600" s="985"/>
      <c r="L600" s="984"/>
      <c r="M600" s="1"/>
      <c r="N600" s="1"/>
      <c r="O600" s="1"/>
      <c r="P600" s="1"/>
      <c r="Q600" s="1"/>
      <c r="R600" s="1"/>
      <c r="S600" s="1"/>
      <c r="T600" s="1"/>
      <c r="U600" s="1"/>
      <c r="V600" s="1"/>
      <c r="W600" s="1"/>
      <c r="X600" s="1"/>
      <c r="Y600" s="1"/>
      <c r="Z600" s="1"/>
    </row>
    <row r="601" spans="1:26">
      <c r="A601" s="78"/>
      <c r="B601" s="1"/>
      <c r="C601" s="1"/>
      <c r="D601" s="429"/>
      <c r="E601" s="33"/>
      <c r="F601" s="1"/>
      <c r="G601" s="1"/>
      <c r="H601" s="110"/>
      <c r="I601" s="110"/>
      <c r="J601" s="984"/>
      <c r="K601" s="985"/>
      <c r="L601" s="984"/>
      <c r="M601" s="1"/>
      <c r="N601" s="1"/>
      <c r="O601" s="1"/>
      <c r="P601" s="1"/>
      <c r="Q601" s="1"/>
      <c r="R601" s="1"/>
      <c r="S601" s="1"/>
      <c r="T601" s="1"/>
      <c r="U601" s="1"/>
      <c r="V601" s="1"/>
      <c r="W601" s="1"/>
      <c r="X601" s="1"/>
      <c r="Y601" s="1"/>
      <c r="Z601" s="1"/>
    </row>
    <row r="602" spans="1:26">
      <c r="A602" s="78"/>
      <c r="B602" s="1"/>
      <c r="C602" s="1"/>
      <c r="D602" s="429"/>
      <c r="E602" s="33"/>
      <c r="F602" s="1"/>
      <c r="G602" s="1"/>
      <c r="H602" s="110"/>
      <c r="I602" s="110"/>
      <c r="J602" s="984"/>
      <c r="K602" s="985"/>
      <c r="L602" s="984"/>
      <c r="M602" s="1"/>
      <c r="N602" s="1"/>
      <c r="O602" s="1"/>
      <c r="P602" s="1"/>
      <c r="Q602" s="1"/>
      <c r="R602" s="1"/>
      <c r="S602" s="1"/>
      <c r="T602" s="1"/>
      <c r="U602" s="1"/>
      <c r="V602" s="1"/>
      <c r="W602" s="1"/>
      <c r="X602" s="1"/>
      <c r="Y602" s="1"/>
      <c r="Z602" s="1"/>
    </row>
    <row r="603" spans="1:26">
      <c r="A603" s="78"/>
      <c r="B603" s="1"/>
      <c r="C603" s="1"/>
      <c r="D603" s="429"/>
      <c r="E603" s="33"/>
      <c r="F603" s="1"/>
      <c r="G603" s="1"/>
      <c r="H603" s="110"/>
      <c r="I603" s="110"/>
      <c r="J603" s="984"/>
      <c r="K603" s="985"/>
      <c r="L603" s="984"/>
      <c r="M603" s="1"/>
      <c r="N603" s="1"/>
      <c r="O603" s="1"/>
      <c r="P603" s="1"/>
      <c r="Q603" s="1"/>
      <c r="R603" s="1"/>
      <c r="S603" s="1"/>
      <c r="T603" s="1"/>
      <c r="U603" s="1"/>
      <c r="V603" s="1"/>
      <c r="W603" s="1"/>
      <c r="X603" s="1"/>
      <c r="Y603" s="1"/>
      <c r="Z603" s="1"/>
    </row>
    <row r="604" spans="1:26">
      <c r="A604" s="78"/>
      <c r="B604" s="1"/>
      <c r="C604" s="1"/>
      <c r="D604" s="429"/>
      <c r="E604" s="33"/>
      <c r="F604" s="1"/>
      <c r="G604" s="1"/>
      <c r="H604" s="110"/>
      <c r="I604" s="110"/>
      <c r="J604" s="984"/>
      <c r="K604" s="985"/>
      <c r="L604" s="984"/>
      <c r="M604" s="1"/>
      <c r="N604" s="1"/>
      <c r="O604" s="1"/>
      <c r="P604" s="1"/>
      <c r="Q604" s="1"/>
      <c r="R604" s="1"/>
      <c r="S604" s="1"/>
      <c r="T604" s="1"/>
      <c r="U604" s="1"/>
      <c r="V604" s="1"/>
      <c r="W604" s="1"/>
      <c r="X604" s="1"/>
      <c r="Y604" s="1"/>
      <c r="Z604" s="1"/>
    </row>
    <row r="605" spans="1:26">
      <c r="A605" s="78"/>
      <c r="B605" s="1"/>
      <c r="C605" s="1"/>
      <c r="D605" s="429"/>
      <c r="E605" s="33"/>
      <c r="F605" s="1"/>
      <c r="G605" s="1"/>
      <c r="H605" s="110"/>
      <c r="I605" s="110"/>
      <c r="J605" s="984"/>
      <c r="K605" s="985"/>
      <c r="L605" s="984"/>
      <c r="M605" s="1"/>
      <c r="N605" s="1"/>
      <c r="O605" s="1"/>
      <c r="P605" s="1"/>
      <c r="Q605" s="1"/>
      <c r="R605" s="1"/>
      <c r="S605" s="1"/>
      <c r="T605" s="1"/>
      <c r="U605" s="1"/>
      <c r="V605" s="1"/>
      <c r="W605" s="1"/>
      <c r="X605" s="1"/>
      <c r="Y605" s="1"/>
      <c r="Z605" s="1"/>
    </row>
    <row r="606" spans="1:26">
      <c r="A606" s="78"/>
      <c r="B606" s="1"/>
      <c r="C606" s="1"/>
      <c r="D606" s="429"/>
      <c r="E606" s="33"/>
      <c r="F606" s="1"/>
      <c r="G606" s="1"/>
      <c r="H606" s="110"/>
      <c r="I606" s="110"/>
      <c r="J606" s="984"/>
      <c r="K606" s="985"/>
      <c r="L606" s="984"/>
      <c r="M606" s="1"/>
      <c r="N606" s="1"/>
      <c r="O606" s="1"/>
      <c r="P606" s="1"/>
      <c r="Q606" s="1"/>
      <c r="R606" s="1"/>
      <c r="S606" s="1"/>
      <c r="T606" s="1"/>
      <c r="U606" s="1"/>
      <c r="V606" s="1"/>
      <c r="W606" s="1"/>
      <c r="X606" s="1"/>
      <c r="Y606" s="1"/>
      <c r="Z606" s="1"/>
    </row>
    <row r="607" spans="1:26">
      <c r="A607" s="78"/>
      <c r="B607" s="1"/>
      <c r="C607" s="1"/>
      <c r="D607" s="429"/>
      <c r="E607" s="33"/>
      <c r="F607" s="1"/>
      <c r="G607" s="1"/>
      <c r="H607" s="110"/>
      <c r="I607" s="110"/>
      <c r="J607" s="984"/>
      <c r="K607" s="985"/>
      <c r="L607" s="984"/>
      <c r="M607" s="1"/>
      <c r="N607" s="1"/>
      <c r="O607" s="1"/>
      <c r="P607" s="1"/>
      <c r="Q607" s="1"/>
      <c r="R607" s="1"/>
      <c r="S607" s="1"/>
      <c r="T607" s="1"/>
      <c r="U607" s="1"/>
      <c r="V607" s="1"/>
      <c r="W607" s="1"/>
      <c r="X607" s="1"/>
      <c r="Y607" s="1"/>
      <c r="Z607" s="1"/>
    </row>
    <row r="608" spans="1:26">
      <c r="A608" s="78"/>
      <c r="B608" s="1"/>
      <c r="C608" s="1"/>
      <c r="D608" s="429"/>
      <c r="E608" s="33"/>
      <c r="F608" s="1"/>
      <c r="G608" s="1"/>
      <c r="H608" s="110"/>
      <c r="I608" s="110"/>
      <c r="J608" s="984"/>
      <c r="K608" s="985"/>
      <c r="L608" s="984"/>
      <c r="M608" s="1"/>
      <c r="N608" s="1"/>
      <c r="O608" s="1"/>
      <c r="P608" s="1"/>
      <c r="Q608" s="1"/>
      <c r="R608" s="1"/>
      <c r="S608" s="1"/>
      <c r="T608" s="1"/>
      <c r="U608" s="1"/>
      <c r="V608" s="1"/>
      <c r="W608" s="1"/>
      <c r="X608" s="1"/>
      <c r="Y608" s="1"/>
      <c r="Z608" s="1"/>
    </row>
    <row r="609" spans="1:26">
      <c r="A609" s="78"/>
      <c r="B609" s="1"/>
      <c r="C609" s="1"/>
      <c r="D609" s="429"/>
      <c r="E609" s="33"/>
      <c r="F609" s="1"/>
      <c r="G609" s="1"/>
      <c r="H609" s="110"/>
      <c r="I609" s="110"/>
      <c r="J609" s="984"/>
      <c r="K609" s="985"/>
      <c r="L609" s="984"/>
      <c r="M609" s="1"/>
      <c r="N609" s="1"/>
      <c r="O609" s="1"/>
      <c r="P609" s="1"/>
      <c r="Q609" s="1"/>
      <c r="R609" s="1"/>
      <c r="S609" s="1"/>
      <c r="T609" s="1"/>
      <c r="U609" s="1"/>
      <c r="V609" s="1"/>
      <c r="W609" s="1"/>
      <c r="X609" s="1"/>
      <c r="Y609" s="1"/>
      <c r="Z609" s="1"/>
    </row>
    <row r="610" spans="1:26">
      <c r="A610" s="78"/>
      <c r="B610" s="1"/>
      <c r="C610" s="1"/>
      <c r="D610" s="429"/>
      <c r="E610" s="33"/>
      <c r="F610" s="1"/>
      <c r="G610" s="1"/>
      <c r="H610" s="110"/>
      <c r="I610" s="110"/>
      <c r="J610" s="984"/>
      <c r="K610" s="985"/>
      <c r="L610" s="984"/>
      <c r="M610" s="1"/>
      <c r="N610" s="1"/>
      <c r="O610" s="1"/>
      <c r="P610" s="1"/>
      <c r="Q610" s="1"/>
      <c r="R610" s="1"/>
      <c r="S610" s="1"/>
      <c r="T610" s="1"/>
      <c r="U610" s="1"/>
      <c r="V610" s="1"/>
      <c r="W610" s="1"/>
      <c r="X610" s="1"/>
      <c r="Y610" s="1"/>
      <c r="Z610" s="1"/>
    </row>
    <row r="611" spans="1:26">
      <c r="A611" s="78"/>
      <c r="B611" s="1"/>
      <c r="C611" s="1"/>
      <c r="D611" s="429"/>
      <c r="E611" s="33"/>
      <c r="F611" s="1"/>
      <c r="G611" s="1"/>
      <c r="H611" s="110"/>
      <c r="I611" s="110"/>
      <c r="J611" s="984"/>
      <c r="K611" s="985"/>
      <c r="L611" s="984"/>
      <c r="M611" s="1"/>
      <c r="N611" s="1"/>
      <c r="O611" s="1"/>
      <c r="P611" s="1"/>
      <c r="Q611" s="1"/>
      <c r="R611" s="1"/>
      <c r="S611" s="1"/>
      <c r="T611" s="1"/>
      <c r="U611" s="1"/>
      <c r="V611" s="1"/>
      <c r="W611" s="1"/>
      <c r="X611" s="1"/>
      <c r="Y611" s="1"/>
      <c r="Z611" s="1"/>
    </row>
    <row r="612" spans="1:26">
      <c r="A612" s="78"/>
      <c r="B612" s="1"/>
      <c r="C612" s="1"/>
      <c r="D612" s="429"/>
      <c r="E612" s="33"/>
      <c r="F612" s="1"/>
      <c r="G612" s="1"/>
      <c r="H612" s="110"/>
      <c r="I612" s="110"/>
      <c r="J612" s="984"/>
      <c r="K612" s="985"/>
      <c r="L612" s="984"/>
      <c r="M612" s="1"/>
      <c r="N612" s="1"/>
      <c r="O612" s="1"/>
      <c r="P612" s="1"/>
      <c r="Q612" s="1"/>
      <c r="R612" s="1"/>
      <c r="S612" s="1"/>
      <c r="T612" s="1"/>
      <c r="U612" s="1"/>
      <c r="V612" s="1"/>
      <c r="W612" s="1"/>
      <c r="X612" s="1"/>
      <c r="Y612" s="1"/>
      <c r="Z612" s="1"/>
    </row>
    <row r="613" spans="1:26">
      <c r="A613" s="78"/>
      <c r="B613" s="1"/>
      <c r="C613" s="1"/>
      <c r="D613" s="429"/>
      <c r="E613" s="33"/>
      <c r="F613" s="1"/>
      <c r="G613" s="1"/>
      <c r="H613" s="110"/>
      <c r="I613" s="110"/>
      <c r="J613" s="984"/>
      <c r="K613" s="985"/>
      <c r="L613" s="984"/>
      <c r="M613" s="1"/>
      <c r="N613" s="1"/>
      <c r="O613" s="1"/>
      <c r="P613" s="1"/>
      <c r="Q613" s="1"/>
      <c r="R613" s="1"/>
      <c r="S613" s="1"/>
      <c r="T613" s="1"/>
      <c r="U613" s="1"/>
      <c r="V613" s="1"/>
      <c r="W613" s="1"/>
      <c r="X613" s="1"/>
      <c r="Y613" s="1"/>
      <c r="Z613" s="1"/>
    </row>
    <row r="614" spans="1:26">
      <c r="A614" s="78"/>
      <c r="B614" s="1"/>
      <c r="C614" s="1"/>
      <c r="D614" s="429"/>
      <c r="E614" s="33"/>
      <c r="F614" s="1"/>
      <c r="G614" s="1"/>
      <c r="H614" s="110"/>
      <c r="I614" s="110"/>
      <c r="J614" s="984"/>
      <c r="K614" s="985"/>
      <c r="L614" s="984"/>
      <c r="M614" s="1"/>
      <c r="N614" s="1"/>
      <c r="O614" s="1"/>
      <c r="P614" s="1"/>
      <c r="Q614" s="1"/>
      <c r="R614" s="1"/>
      <c r="S614" s="1"/>
      <c r="T614" s="1"/>
      <c r="U614" s="1"/>
      <c r="V614" s="1"/>
      <c r="W614" s="1"/>
      <c r="X614" s="1"/>
      <c r="Y614" s="1"/>
      <c r="Z614" s="1"/>
    </row>
    <row r="615" spans="1:26">
      <c r="A615" s="78"/>
      <c r="B615" s="1"/>
      <c r="C615" s="1"/>
      <c r="D615" s="429"/>
      <c r="E615" s="33"/>
      <c r="F615" s="1"/>
      <c r="G615" s="1"/>
      <c r="H615" s="110"/>
      <c r="I615" s="110"/>
      <c r="J615" s="984"/>
      <c r="K615" s="985"/>
      <c r="L615" s="984"/>
      <c r="M615" s="1"/>
      <c r="N615" s="1"/>
      <c r="O615" s="1"/>
      <c r="P615" s="1"/>
      <c r="Q615" s="1"/>
      <c r="R615" s="1"/>
      <c r="S615" s="1"/>
      <c r="T615" s="1"/>
      <c r="U615" s="1"/>
      <c r="V615" s="1"/>
      <c r="W615" s="1"/>
      <c r="X615" s="1"/>
      <c r="Y615" s="1"/>
      <c r="Z615" s="1"/>
    </row>
    <row r="616" spans="1:26">
      <c r="A616" s="78"/>
      <c r="B616" s="1"/>
      <c r="C616" s="1"/>
      <c r="D616" s="429"/>
      <c r="E616" s="33"/>
      <c r="F616" s="1"/>
      <c r="G616" s="1"/>
      <c r="H616" s="110"/>
      <c r="I616" s="110"/>
      <c r="J616" s="984"/>
      <c r="K616" s="985"/>
      <c r="L616" s="984"/>
      <c r="M616" s="1"/>
      <c r="N616" s="1"/>
      <c r="O616" s="1"/>
      <c r="P616" s="1"/>
      <c r="Q616" s="1"/>
      <c r="R616" s="1"/>
      <c r="S616" s="1"/>
      <c r="T616" s="1"/>
      <c r="U616" s="1"/>
      <c r="V616" s="1"/>
      <c r="W616" s="1"/>
      <c r="X616" s="1"/>
      <c r="Y616" s="1"/>
      <c r="Z616" s="1"/>
    </row>
    <row r="617" spans="1:26">
      <c r="A617" s="78"/>
      <c r="B617" s="1"/>
      <c r="C617" s="1"/>
      <c r="D617" s="429"/>
      <c r="E617" s="33"/>
      <c r="F617" s="1"/>
      <c r="G617" s="1"/>
      <c r="H617" s="110"/>
      <c r="I617" s="110"/>
      <c r="J617" s="984"/>
      <c r="K617" s="985"/>
      <c r="L617" s="984"/>
      <c r="M617" s="1"/>
      <c r="N617" s="1"/>
      <c r="O617" s="1"/>
      <c r="P617" s="1"/>
      <c r="Q617" s="1"/>
      <c r="R617" s="1"/>
      <c r="S617" s="1"/>
      <c r="T617" s="1"/>
      <c r="U617" s="1"/>
      <c r="V617" s="1"/>
      <c r="W617" s="1"/>
      <c r="X617" s="1"/>
      <c r="Y617" s="1"/>
      <c r="Z617" s="1"/>
    </row>
    <row r="618" spans="1:26">
      <c r="A618" s="78"/>
      <c r="B618" s="1"/>
      <c r="C618" s="1"/>
      <c r="D618" s="429"/>
      <c r="E618" s="33"/>
      <c r="F618" s="1"/>
      <c r="G618" s="1"/>
      <c r="H618" s="110"/>
      <c r="I618" s="110"/>
      <c r="J618" s="984"/>
      <c r="K618" s="985"/>
      <c r="L618" s="984"/>
      <c r="M618" s="1"/>
      <c r="N618" s="1"/>
      <c r="O618" s="1"/>
      <c r="P618" s="1"/>
      <c r="Q618" s="1"/>
      <c r="R618" s="1"/>
      <c r="S618" s="1"/>
      <c r="T618" s="1"/>
      <c r="U618" s="1"/>
      <c r="V618" s="1"/>
      <c r="W618" s="1"/>
      <c r="X618" s="1"/>
      <c r="Y618" s="1"/>
      <c r="Z618" s="1"/>
    </row>
    <row r="619" spans="1:26">
      <c r="A619" s="78"/>
      <c r="B619" s="1"/>
      <c r="C619" s="1"/>
      <c r="D619" s="429"/>
      <c r="E619" s="33"/>
      <c r="F619" s="1"/>
      <c r="G619" s="1"/>
      <c r="H619" s="110"/>
      <c r="I619" s="110"/>
      <c r="J619" s="984"/>
      <c r="K619" s="985"/>
      <c r="L619" s="984"/>
      <c r="M619" s="1"/>
      <c r="N619" s="1"/>
      <c r="O619" s="1"/>
      <c r="P619" s="1"/>
      <c r="Q619" s="1"/>
      <c r="R619" s="1"/>
      <c r="S619" s="1"/>
      <c r="T619" s="1"/>
      <c r="U619" s="1"/>
      <c r="V619" s="1"/>
      <c r="W619" s="1"/>
      <c r="X619" s="1"/>
      <c r="Y619" s="1"/>
      <c r="Z619" s="1"/>
    </row>
    <row r="620" spans="1:26">
      <c r="A620" s="78"/>
      <c r="B620" s="1"/>
      <c r="C620" s="1"/>
      <c r="D620" s="429"/>
      <c r="E620" s="33"/>
      <c r="F620" s="1"/>
      <c r="G620" s="1"/>
      <c r="H620" s="110"/>
      <c r="I620" s="110"/>
      <c r="J620" s="984"/>
      <c r="K620" s="985"/>
      <c r="L620" s="984"/>
      <c r="M620" s="1"/>
      <c r="N620" s="1"/>
      <c r="O620" s="1"/>
      <c r="P620" s="1"/>
      <c r="Q620" s="1"/>
      <c r="R620" s="1"/>
      <c r="S620" s="1"/>
      <c r="T620" s="1"/>
      <c r="U620" s="1"/>
      <c r="V620" s="1"/>
      <c r="W620" s="1"/>
      <c r="X620" s="1"/>
      <c r="Y620" s="1"/>
      <c r="Z620" s="1"/>
    </row>
    <row r="621" spans="1:26">
      <c r="A621" s="78"/>
      <c r="B621" s="1"/>
      <c r="C621" s="1"/>
      <c r="D621" s="429"/>
      <c r="E621" s="33"/>
      <c r="F621" s="1"/>
      <c r="G621" s="1"/>
      <c r="H621" s="110"/>
      <c r="I621" s="110"/>
      <c r="J621" s="984"/>
      <c r="K621" s="985"/>
      <c r="L621" s="984"/>
      <c r="M621" s="1"/>
      <c r="N621" s="1"/>
      <c r="O621" s="1"/>
      <c r="P621" s="1"/>
      <c r="Q621" s="1"/>
      <c r="R621" s="1"/>
      <c r="S621" s="1"/>
      <c r="T621" s="1"/>
      <c r="U621" s="1"/>
      <c r="V621" s="1"/>
      <c r="W621" s="1"/>
      <c r="X621" s="1"/>
      <c r="Y621" s="1"/>
      <c r="Z621" s="1"/>
    </row>
    <row r="622" spans="1:26">
      <c r="A622" s="78"/>
      <c r="B622" s="1"/>
      <c r="C622" s="1"/>
      <c r="D622" s="429"/>
      <c r="E622" s="33"/>
      <c r="F622" s="1"/>
      <c r="G622" s="1"/>
      <c r="H622" s="110"/>
      <c r="I622" s="110"/>
      <c r="J622" s="984"/>
      <c r="K622" s="985"/>
      <c r="L622" s="984"/>
      <c r="M622" s="1"/>
      <c r="N622" s="1"/>
      <c r="O622" s="1"/>
      <c r="P622" s="1"/>
      <c r="Q622" s="1"/>
      <c r="R622" s="1"/>
      <c r="S622" s="1"/>
      <c r="T622" s="1"/>
      <c r="U622" s="1"/>
      <c r="V622" s="1"/>
      <c r="W622" s="1"/>
      <c r="X622" s="1"/>
      <c r="Y622" s="1"/>
      <c r="Z622" s="1"/>
    </row>
    <row r="623" spans="1:26">
      <c r="A623" s="78"/>
      <c r="B623" s="1"/>
      <c r="C623" s="1"/>
      <c r="D623" s="429"/>
      <c r="E623" s="33"/>
      <c r="F623" s="1"/>
      <c r="G623" s="1"/>
      <c r="H623" s="110"/>
      <c r="I623" s="110"/>
      <c r="J623" s="984"/>
      <c r="K623" s="985"/>
      <c r="L623" s="984"/>
      <c r="M623" s="1"/>
      <c r="N623" s="1"/>
      <c r="O623" s="1"/>
      <c r="P623" s="1"/>
      <c r="Q623" s="1"/>
      <c r="R623" s="1"/>
      <c r="S623" s="1"/>
      <c r="T623" s="1"/>
      <c r="U623" s="1"/>
      <c r="V623" s="1"/>
      <c r="W623" s="1"/>
      <c r="X623" s="1"/>
      <c r="Y623" s="1"/>
      <c r="Z623" s="1"/>
    </row>
    <row r="624" spans="1:26">
      <c r="A624" s="78"/>
      <c r="B624" s="1"/>
      <c r="C624" s="1"/>
      <c r="D624" s="429"/>
      <c r="E624" s="33"/>
      <c r="F624" s="1"/>
      <c r="G624" s="1"/>
      <c r="H624" s="110"/>
      <c r="I624" s="110"/>
      <c r="J624" s="984"/>
      <c r="K624" s="985"/>
      <c r="L624" s="984"/>
      <c r="M624" s="1"/>
      <c r="N624" s="1"/>
      <c r="O624" s="1"/>
      <c r="P624" s="1"/>
      <c r="Q624" s="1"/>
      <c r="R624" s="1"/>
      <c r="S624" s="1"/>
      <c r="T624" s="1"/>
      <c r="U624" s="1"/>
      <c r="V624" s="1"/>
      <c r="W624" s="1"/>
      <c r="X624" s="1"/>
      <c r="Y624" s="1"/>
      <c r="Z624" s="1"/>
    </row>
    <row r="625" spans="1:26">
      <c r="A625" s="78"/>
      <c r="B625" s="1"/>
      <c r="C625" s="1"/>
      <c r="D625" s="429"/>
      <c r="E625" s="33"/>
      <c r="F625" s="1"/>
      <c r="G625" s="1"/>
      <c r="H625" s="110"/>
      <c r="I625" s="110"/>
      <c r="J625" s="984"/>
      <c r="K625" s="985"/>
      <c r="L625" s="984"/>
      <c r="M625" s="1"/>
      <c r="N625" s="1"/>
      <c r="O625" s="1"/>
      <c r="P625" s="1"/>
      <c r="Q625" s="1"/>
      <c r="R625" s="1"/>
      <c r="S625" s="1"/>
      <c r="T625" s="1"/>
      <c r="U625" s="1"/>
      <c r="V625" s="1"/>
      <c r="W625" s="1"/>
      <c r="X625" s="1"/>
      <c r="Y625" s="1"/>
      <c r="Z625" s="1"/>
    </row>
    <row r="626" spans="1:26">
      <c r="A626" s="78"/>
      <c r="B626" s="1"/>
      <c r="C626" s="1"/>
      <c r="D626" s="429"/>
      <c r="E626" s="33"/>
      <c r="F626" s="1"/>
      <c r="G626" s="1"/>
      <c r="H626" s="110"/>
      <c r="I626" s="110"/>
      <c r="J626" s="984"/>
      <c r="K626" s="985"/>
      <c r="L626" s="984"/>
      <c r="M626" s="1"/>
      <c r="N626" s="1"/>
      <c r="O626" s="1"/>
      <c r="P626" s="1"/>
      <c r="Q626" s="1"/>
      <c r="R626" s="1"/>
      <c r="S626" s="1"/>
      <c r="T626" s="1"/>
      <c r="U626" s="1"/>
      <c r="V626" s="1"/>
      <c r="W626" s="1"/>
      <c r="X626" s="1"/>
      <c r="Y626" s="1"/>
      <c r="Z626" s="1"/>
    </row>
    <row r="627" spans="1:26">
      <c r="A627" s="78"/>
      <c r="B627" s="1"/>
      <c r="C627" s="1"/>
      <c r="D627" s="429"/>
      <c r="E627" s="33"/>
      <c r="F627" s="1"/>
      <c r="G627" s="1"/>
      <c r="H627" s="110"/>
      <c r="I627" s="110"/>
      <c r="J627" s="984"/>
      <c r="K627" s="985"/>
      <c r="L627" s="984"/>
      <c r="M627" s="1"/>
      <c r="N627" s="1"/>
      <c r="O627" s="1"/>
      <c r="P627" s="1"/>
      <c r="Q627" s="1"/>
      <c r="R627" s="1"/>
      <c r="S627" s="1"/>
      <c r="T627" s="1"/>
      <c r="U627" s="1"/>
      <c r="V627" s="1"/>
      <c r="W627" s="1"/>
      <c r="X627" s="1"/>
      <c r="Y627" s="1"/>
      <c r="Z627" s="1"/>
    </row>
    <row r="628" spans="1:26">
      <c r="A628" s="78"/>
      <c r="B628" s="1"/>
      <c r="C628" s="1"/>
      <c r="D628" s="429"/>
      <c r="E628" s="33"/>
      <c r="F628" s="1"/>
      <c r="G628" s="1"/>
      <c r="H628" s="110"/>
      <c r="I628" s="110"/>
      <c r="J628" s="984"/>
      <c r="K628" s="985"/>
      <c r="L628" s="984"/>
      <c r="M628" s="1"/>
      <c r="N628" s="1"/>
      <c r="O628" s="1"/>
      <c r="P628" s="1"/>
      <c r="Q628" s="1"/>
      <c r="R628" s="1"/>
      <c r="S628" s="1"/>
      <c r="T628" s="1"/>
      <c r="U628" s="1"/>
      <c r="V628" s="1"/>
      <c r="W628" s="1"/>
      <c r="X628" s="1"/>
      <c r="Y628" s="1"/>
      <c r="Z628" s="1"/>
    </row>
    <row r="629" spans="1:26">
      <c r="A629" s="78"/>
      <c r="B629" s="1"/>
      <c r="C629" s="1"/>
      <c r="D629" s="429"/>
      <c r="E629" s="33"/>
      <c r="F629" s="1"/>
      <c r="G629" s="1"/>
      <c r="H629" s="110"/>
      <c r="I629" s="110"/>
      <c r="J629" s="984"/>
      <c r="K629" s="985"/>
      <c r="L629" s="984"/>
      <c r="M629" s="1"/>
      <c r="N629" s="1"/>
      <c r="O629" s="1"/>
      <c r="P629" s="1"/>
      <c r="Q629" s="1"/>
      <c r="R629" s="1"/>
      <c r="S629" s="1"/>
      <c r="T629" s="1"/>
      <c r="U629" s="1"/>
      <c r="V629" s="1"/>
      <c r="W629" s="1"/>
      <c r="X629" s="1"/>
      <c r="Y629" s="1"/>
      <c r="Z629" s="1"/>
    </row>
    <row r="630" spans="1:26">
      <c r="A630" s="78"/>
      <c r="B630" s="1"/>
      <c r="C630" s="1"/>
      <c r="D630" s="429"/>
      <c r="E630" s="33"/>
      <c r="F630" s="1"/>
      <c r="G630" s="1"/>
      <c r="H630" s="110"/>
      <c r="I630" s="110"/>
      <c r="J630" s="984"/>
      <c r="K630" s="985"/>
      <c r="L630" s="984"/>
      <c r="M630" s="1"/>
      <c r="N630" s="1"/>
      <c r="O630" s="1"/>
      <c r="P630" s="1"/>
      <c r="Q630" s="1"/>
      <c r="R630" s="1"/>
      <c r="S630" s="1"/>
      <c r="T630" s="1"/>
      <c r="U630" s="1"/>
      <c r="V630" s="1"/>
      <c r="W630" s="1"/>
      <c r="X630" s="1"/>
      <c r="Y630" s="1"/>
      <c r="Z630" s="1"/>
    </row>
    <row r="631" spans="1:26">
      <c r="A631" s="78"/>
      <c r="B631" s="1"/>
      <c r="C631" s="1"/>
      <c r="D631" s="429"/>
      <c r="E631" s="33"/>
      <c r="F631" s="1"/>
      <c r="G631" s="1"/>
      <c r="H631" s="110"/>
      <c r="I631" s="110"/>
      <c r="J631" s="984"/>
      <c r="K631" s="985"/>
      <c r="L631" s="984"/>
      <c r="M631" s="1"/>
      <c r="N631" s="1"/>
      <c r="O631" s="1"/>
      <c r="P631" s="1"/>
      <c r="Q631" s="1"/>
      <c r="R631" s="1"/>
      <c r="S631" s="1"/>
      <c r="T631" s="1"/>
      <c r="U631" s="1"/>
      <c r="V631" s="1"/>
      <c r="W631" s="1"/>
      <c r="X631" s="1"/>
      <c r="Y631" s="1"/>
      <c r="Z631" s="1"/>
    </row>
    <row r="632" spans="1:26">
      <c r="A632" s="78"/>
      <c r="B632" s="1"/>
      <c r="C632" s="1"/>
      <c r="D632" s="429"/>
      <c r="E632" s="33"/>
      <c r="F632" s="1"/>
      <c r="G632" s="1"/>
      <c r="H632" s="110"/>
      <c r="I632" s="110"/>
      <c r="J632" s="984"/>
      <c r="K632" s="985"/>
      <c r="L632" s="984"/>
      <c r="M632" s="1"/>
      <c r="N632" s="1"/>
      <c r="O632" s="1"/>
      <c r="P632" s="1"/>
      <c r="Q632" s="1"/>
      <c r="R632" s="1"/>
      <c r="S632" s="1"/>
      <c r="T632" s="1"/>
      <c r="U632" s="1"/>
      <c r="V632" s="1"/>
      <c r="W632" s="1"/>
      <c r="X632" s="1"/>
      <c r="Y632" s="1"/>
      <c r="Z632" s="1"/>
    </row>
    <row r="633" spans="1:26">
      <c r="A633" s="78"/>
      <c r="B633" s="1"/>
      <c r="C633" s="1"/>
      <c r="D633" s="429"/>
      <c r="E633" s="33"/>
      <c r="F633" s="1"/>
      <c r="G633" s="1"/>
      <c r="H633" s="110"/>
      <c r="I633" s="110"/>
      <c r="J633" s="984"/>
      <c r="K633" s="985"/>
      <c r="L633" s="984"/>
      <c r="M633" s="1"/>
      <c r="N633" s="1"/>
      <c r="O633" s="1"/>
      <c r="P633" s="1"/>
      <c r="Q633" s="1"/>
      <c r="R633" s="1"/>
      <c r="S633" s="1"/>
      <c r="T633" s="1"/>
      <c r="U633" s="1"/>
      <c r="V633" s="1"/>
      <c r="W633" s="1"/>
      <c r="X633" s="1"/>
      <c r="Y633" s="1"/>
      <c r="Z633" s="1"/>
    </row>
    <row r="634" spans="1:26">
      <c r="A634" s="78"/>
      <c r="B634" s="1"/>
      <c r="C634" s="1"/>
      <c r="D634" s="429"/>
      <c r="E634" s="33"/>
      <c r="F634" s="1"/>
      <c r="G634" s="1"/>
      <c r="H634" s="110"/>
      <c r="I634" s="110"/>
      <c r="J634" s="984"/>
      <c r="K634" s="985"/>
      <c r="L634" s="984"/>
      <c r="M634" s="1"/>
      <c r="N634" s="1"/>
      <c r="O634" s="1"/>
      <c r="P634" s="1"/>
      <c r="Q634" s="1"/>
      <c r="R634" s="1"/>
      <c r="S634" s="1"/>
      <c r="T634" s="1"/>
      <c r="U634" s="1"/>
      <c r="V634" s="1"/>
      <c r="W634" s="1"/>
      <c r="X634" s="1"/>
      <c r="Y634" s="1"/>
      <c r="Z634" s="1"/>
    </row>
    <row r="635" spans="1:26">
      <c r="A635" s="78"/>
      <c r="B635" s="1"/>
      <c r="C635" s="1"/>
      <c r="D635" s="429"/>
      <c r="E635" s="33"/>
      <c r="F635" s="1"/>
      <c r="G635" s="1"/>
      <c r="H635" s="110"/>
      <c r="I635" s="110"/>
      <c r="J635" s="984"/>
      <c r="K635" s="985"/>
      <c r="L635" s="984"/>
      <c r="M635" s="1"/>
      <c r="N635" s="1"/>
      <c r="O635" s="1"/>
      <c r="P635" s="1"/>
      <c r="Q635" s="1"/>
      <c r="R635" s="1"/>
      <c r="S635" s="1"/>
      <c r="T635" s="1"/>
      <c r="U635" s="1"/>
      <c r="V635" s="1"/>
      <c r="W635" s="1"/>
      <c r="X635" s="1"/>
      <c r="Y635" s="1"/>
      <c r="Z635" s="1"/>
    </row>
    <row r="636" spans="1:26">
      <c r="A636" s="78"/>
      <c r="B636" s="1"/>
      <c r="C636" s="1"/>
      <c r="D636" s="429"/>
      <c r="E636" s="33"/>
      <c r="F636" s="1"/>
      <c r="G636" s="1"/>
      <c r="H636" s="110"/>
      <c r="I636" s="110"/>
      <c r="J636" s="984"/>
      <c r="K636" s="985"/>
      <c r="L636" s="984"/>
      <c r="M636" s="1"/>
      <c r="N636" s="1"/>
      <c r="O636" s="1"/>
      <c r="P636" s="1"/>
      <c r="Q636" s="1"/>
      <c r="R636" s="1"/>
      <c r="S636" s="1"/>
      <c r="T636" s="1"/>
      <c r="U636" s="1"/>
      <c r="V636" s="1"/>
      <c r="W636" s="1"/>
      <c r="X636" s="1"/>
      <c r="Y636" s="1"/>
      <c r="Z636" s="1"/>
    </row>
    <row r="637" spans="1:26">
      <c r="A637" s="78"/>
      <c r="B637" s="1"/>
      <c r="C637" s="1"/>
      <c r="D637" s="429"/>
      <c r="E637" s="33"/>
      <c r="F637" s="1"/>
      <c r="G637" s="1"/>
      <c r="H637" s="110"/>
      <c r="I637" s="110"/>
      <c r="J637" s="984"/>
      <c r="K637" s="985"/>
      <c r="L637" s="984"/>
      <c r="M637" s="1"/>
      <c r="N637" s="1"/>
      <c r="O637" s="1"/>
      <c r="P637" s="1"/>
      <c r="Q637" s="1"/>
      <c r="R637" s="1"/>
      <c r="S637" s="1"/>
      <c r="T637" s="1"/>
      <c r="U637" s="1"/>
      <c r="V637" s="1"/>
      <c r="W637" s="1"/>
      <c r="X637" s="1"/>
      <c r="Y637" s="1"/>
      <c r="Z637" s="1"/>
    </row>
    <row r="638" spans="1:26">
      <c r="A638" s="78"/>
      <c r="B638" s="1"/>
      <c r="C638" s="1"/>
      <c r="D638" s="429"/>
      <c r="E638" s="33"/>
      <c r="F638" s="1"/>
      <c r="G638" s="1"/>
      <c r="H638" s="110"/>
      <c r="I638" s="110"/>
      <c r="J638" s="984"/>
      <c r="K638" s="985"/>
      <c r="L638" s="984"/>
      <c r="M638" s="1"/>
      <c r="N638" s="1"/>
      <c r="O638" s="1"/>
      <c r="P638" s="1"/>
      <c r="Q638" s="1"/>
      <c r="R638" s="1"/>
      <c r="S638" s="1"/>
      <c r="T638" s="1"/>
      <c r="U638" s="1"/>
      <c r="V638" s="1"/>
      <c r="W638" s="1"/>
      <c r="X638" s="1"/>
      <c r="Y638" s="1"/>
      <c r="Z638" s="1"/>
    </row>
    <row r="639" spans="1:26">
      <c r="A639" s="78"/>
      <c r="B639" s="1"/>
      <c r="C639" s="1"/>
      <c r="D639" s="429"/>
      <c r="E639" s="33"/>
      <c r="F639" s="1"/>
      <c r="G639" s="1"/>
      <c r="H639" s="110"/>
      <c r="I639" s="110"/>
      <c r="J639" s="984"/>
      <c r="K639" s="985"/>
      <c r="L639" s="984"/>
      <c r="M639" s="1"/>
      <c r="N639" s="1"/>
      <c r="O639" s="1"/>
      <c r="P639" s="1"/>
      <c r="Q639" s="1"/>
      <c r="R639" s="1"/>
      <c r="S639" s="1"/>
      <c r="T639" s="1"/>
      <c r="U639" s="1"/>
      <c r="V639" s="1"/>
      <c r="W639" s="1"/>
      <c r="X639" s="1"/>
      <c r="Y639" s="1"/>
      <c r="Z639" s="1"/>
    </row>
    <row r="640" spans="1:26">
      <c r="A640" s="78"/>
      <c r="B640" s="1"/>
      <c r="C640" s="1"/>
      <c r="D640" s="429"/>
      <c r="E640" s="33"/>
      <c r="F640" s="1"/>
      <c r="G640" s="1"/>
      <c r="H640" s="110"/>
      <c r="I640" s="110"/>
      <c r="J640" s="984"/>
      <c r="K640" s="985"/>
      <c r="L640" s="984"/>
      <c r="M640" s="1"/>
      <c r="N640" s="1"/>
      <c r="O640" s="1"/>
      <c r="P640" s="1"/>
      <c r="Q640" s="1"/>
      <c r="R640" s="1"/>
      <c r="S640" s="1"/>
      <c r="T640" s="1"/>
      <c r="U640" s="1"/>
      <c r="V640" s="1"/>
      <c r="W640" s="1"/>
      <c r="X640" s="1"/>
      <c r="Y640" s="1"/>
      <c r="Z640" s="1"/>
    </row>
    <row r="641" spans="1:26">
      <c r="A641" s="78"/>
      <c r="B641" s="1"/>
      <c r="C641" s="1"/>
      <c r="D641" s="429"/>
      <c r="E641" s="33"/>
      <c r="F641" s="1"/>
      <c r="G641" s="1"/>
      <c r="H641" s="110"/>
      <c r="I641" s="110"/>
      <c r="J641" s="984"/>
      <c r="K641" s="985"/>
      <c r="L641" s="984"/>
      <c r="M641" s="1"/>
      <c r="N641" s="1"/>
      <c r="O641" s="1"/>
      <c r="P641" s="1"/>
      <c r="Q641" s="1"/>
      <c r="R641" s="1"/>
      <c r="S641" s="1"/>
      <c r="T641" s="1"/>
      <c r="U641" s="1"/>
      <c r="V641" s="1"/>
      <c r="W641" s="1"/>
      <c r="X641" s="1"/>
      <c r="Y641" s="1"/>
      <c r="Z641" s="1"/>
    </row>
    <row r="642" spans="1:26">
      <c r="A642" s="78"/>
      <c r="B642" s="1"/>
      <c r="C642" s="1"/>
      <c r="D642" s="429"/>
      <c r="E642" s="33"/>
      <c r="F642" s="1"/>
      <c r="G642" s="1"/>
      <c r="H642" s="110"/>
      <c r="I642" s="110"/>
      <c r="J642" s="984"/>
      <c r="K642" s="985"/>
      <c r="L642" s="984"/>
      <c r="M642" s="1"/>
      <c r="N642" s="1"/>
      <c r="O642" s="1"/>
      <c r="P642" s="1"/>
      <c r="Q642" s="1"/>
      <c r="R642" s="1"/>
      <c r="S642" s="1"/>
      <c r="T642" s="1"/>
      <c r="U642" s="1"/>
      <c r="V642" s="1"/>
      <c r="W642" s="1"/>
      <c r="X642" s="1"/>
      <c r="Y642" s="1"/>
      <c r="Z642" s="1"/>
    </row>
    <row r="643" spans="1:26">
      <c r="A643" s="78"/>
      <c r="B643" s="1"/>
      <c r="C643" s="1"/>
      <c r="D643" s="429"/>
      <c r="E643" s="33"/>
      <c r="F643" s="1"/>
      <c r="G643" s="1"/>
      <c r="H643" s="110"/>
      <c r="I643" s="110"/>
      <c r="J643" s="984"/>
      <c r="K643" s="985"/>
      <c r="L643" s="984"/>
      <c r="M643" s="1"/>
      <c r="N643" s="1"/>
      <c r="O643" s="1"/>
      <c r="P643" s="1"/>
      <c r="Q643" s="1"/>
      <c r="R643" s="1"/>
      <c r="S643" s="1"/>
      <c r="T643" s="1"/>
      <c r="U643" s="1"/>
      <c r="V643" s="1"/>
      <c r="W643" s="1"/>
      <c r="X643" s="1"/>
      <c r="Y643" s="1"/>
      <c r="Z643" s="1"/>
    </row>
    <row r="644" spans="1:26">
      <c r="A644" s="78"/>
      <c r="B644" s="1"/>
      <c r="C644" s="1"/>
      <c r="D644" s="429"/>
      <c r="E644" s="33"/>
      <c r="F644" s="1"/>
      <c r="G644" s="1"/>
      <c r="H644" s="110"/>
      <c r="I644" s="110"/>
      <c r="J644" s="984"/>
      <c r="K644" s="985"/>
      <c r="L644" s="984"/>
      <c r="M644" s="1"/>
      <c r="N644" s="1"/>
      <c r="O644" s="1"/>
      <c r="P644" s="1"/>
      <c r="Q644" s="1"/>
      <c r="R644" s="1"/>
      <c r="S644" s="1"/>
      <c r="T644" s="1"/>
      <c r="U644" s="1"/>
      <c r="V644" s="1"/>
      <c r="W644" s="1"/>
      <c r="X644" s="1"/>
      <c r="Y644" s="1"/>
      <c r="Z644" s="1"/>
    </row>
    <row r="645" spans="1:26">
      <c r="A645" s="78"/>
      <c r="B645" s="1"/>
      <c r="C645" s="1"/>
      <c r="D645" s="429"/>
      <c r="E645" s="33"/>
      <c r="F645" s="1"/>
      <c r="G645" s="1"/>
      <c r="H645" s="110"/>
      <c r="I645" s="110"/>
      <c r="J645" s="984"/>
      <c r="K645" s="985"/>
      <c r="L645" s="984"/>
      <c r="M645" s="1"/>
      <c r="N645" s="1"/>
      <c r="O645" s="1"/>
      <c r="P645" s="1"/>
      <c r="Q645" s="1"/>
      <c r="R645" s="1"/>
      <c r="S645" s="1"/>
      <c r="T645" s="1"/>
      <c r="U645" s="1"/>
      <c r="V645" s="1"/>
      <c r="W645" s="1"/>
      <c r="X645" s="1"/>
      <c r="Y645" s="1"/>
      <c r="Z645" s="1"/>
    </row>
    <row r="646" spans="1:26">
      <c r="A646" s="78"/>
      <c r="B646" s="1"/>
      <c r="C646" s="1"/>
      <c r="D646" s="429"/>
      <c r="E646" s="33"/>
      <c r="F646" s="1"/>
      <c r="G646" s="1"/>
      <c r="H646" s="110"/>
      <c r="I646" s="110"/>
      <c r="J646" s="984"/>
      <c r="K646" s="985"/>
      <c r="L646" s="984"/>
      <c r="M646" s="1"/>
      <c r="N646" s="1"/>
      <c r="O646" s="1"/>
      <c r="P646" s="1"/>
      <c r="Q646" s="1"/>
      <c r="R646" s="1"/>
      <c r="S646" s="1"/>
      <c r="T646" s="1"/>
      <c r="U646" s="1"/>
      <c r="V646" s="1"/>
      <c r="W646" s="1"/>
      <c r="X646" s="1"/>
      <c r="Y646" s="1"/>
      <c r="Z646" s="1"/>
    </row>
    <row r="647" spans="1:26">
      <c r="A647" s="78"/>
      <c r="B647" s="1"/>
      <c r="C647" s="1"/>
      <c r="D647" s="429"/>
      <c r="E647" s="33"/>
      <c r="F647" s="1"/>
      <c r="G647" s="1"/>
      <c r="H647" s="110"/>
      <c r="I647" s="110"/>
      <c r="J647" s="984"/>
      <c r="K647" s="985"/>
      <c r="L647" s="984"/>
      <c r="M647" s="1"/>
      <c r="N647" s="1"/>
      <c r="O647" s="1"/>
      <c r="P647" s="1"/>
      <c r="Q647" s="1"/>
      <c r="R647" s="1"/>
      <c r="S647" s="1"/>
      <c r="T647" s="1"/>
      <c r="U647" s="1"/>
      <c r="V647" s="1"/>
      <c r="W647" s="1"/>
      <c r="X647" s="1"/>
      <c r="Y647" s="1"/>
      <c r="Z647" s="1"/>
    </row>
    <row r="648" spans="1:26">
      <c r="A648" s="78"/>
      <c r="B648" s="1"/>
      <c r="C648" s="1"/>
      <c r="D648" s="429"/>
      <c r="E648" s="33"/>
      <c r="F648" s="1"/>
      <c r="G648" s="1"/>
      <c r="H648" s="110"/>
      <c r="I648" s="110"/>
      <c r="J648" s="984"/>
      <c r="K648" s="985"/>
      <c r="L648" s="984"/>
      <c r="M648" s="1"/>
      <c r="N648" s="1"/>
      <c r="O648" s="1"/>
      <c r="P648" s="1"/>
      <c r="Q648" s="1"/>
      <c r="R648" s="1"/>
      <c r="S648" s="1"/>
      <c r="T648" s="1"/>
      <c r="U648" s="1"/>
      <c r="V648" s="1"/>
      <c r="W648" s="1"/>
      <c r="X648" s="1"/>
      <c r="Y648" s="1"/>
      <c r="Z648" s="1"/>
    </row>
    <row r="649" spans="1:26">
      <c r="A649" s="78"/>
      <c r="B649" s="1"/>
      <c r="C649" s="1"/>
      <c r="D649" s="429"/>
      <c r="E649" s="33"/>
      <c r="F649" s="1"/>
      <c r="G649" s="1"/>
      <c r="H649" s="110"/>
      <c r="I649" s="110"/>
      <c r="J649" s="984"/>
      <c r="K649" s="985"/>
      <c r="L649" s="984"/>
      <c r="M649" s="1"/>
      <c r="N649" s="1"/>
      <c r="O649" s="1"/>
      <c r="P649" s="1"/>
      <c r="Q649" s="1"/>
      <c r="R649" s="1"/>
      <c r="S649" s="1"/>
      <c r="T649" s="1"/>
      <c r="U649" s="1"/>
      <c r="V649" s="1"/>
      <c r="W649" s="1"/>
      <c r="X649" s="1"/>
      <c r="Y649" s="1"/>
      <c r="Z649" s="1"/>
    </row>
    <row r="650" spans="1:26">
      <c r="A650" s="78"/>
      <c r="B650" s="1"/>
      <c r="C650" s="1"/>
      <c r="D650" s="429"/>
      <c r="E650" s="33"/>
      <c r="F650" s="1"/>
      <c r="G650" s="1"/>
      <c r="H650" s="110"/>
      <c r="I650" s="110"/>
      <c r="J650" s="984"/>
      <c r="K650" s="985"/>
      <c r="L650" s="984"/>
      <c r="M650" s="1"/>
      <c r="N650" s="1"/>
      <c r="O650" s="1"/>
      <c r="P650" s="1"/>
      <c r="Q650" s="1"/>
      <c r="R650" s="1"/>
      <c r="S650" s="1"/>
      <c r="T650" s="1"/>
      <c r="U650" s="1"/>
      <c r="V650" s="1"/>
      <c r="W650" s="1"/>
      <c r="X650" s="1"/>
      <c r="Y650" s="1"/>
      <c r="Z650" s="1"/>
    </row>
    <row r="651" spans="1:26">
      <c r="A651" s="78"/>
      <c r="B651" s="1"/>
      <c r="C651" s="1"/>
      <c r="D651" s="429"/>
      <c r="E651" s="33"/>
      <c r="F651" s="1"/>
      <c r="G651" s="1"/>
      <c r="H651" s="110"/>
      <c r="I651" s="110"/>
      <c r="J651" s="984"/>
      <c r="K651" s="985"/>
      <c r="L651" s="984"/>
      <c r="M651" s="1"/>
      <c r="N651" s="1"/>
      <c r="O651" s="1"/>
      <c r="P651" s="1"/>
      <c r="Q651" s="1"/>
      <c r="R651" s="1"/>
      <c r="S651" s="1"/>
      <c r="T651" s="1"/>
      <c r="U651" s="1"/>
      <c r="V651" s="1"/>
      <c r="W651" s="1"/>
      <c r="X651" s="1"/>
      <c r="Y651" s="1"/>
      <c r="Z651" s="1"/>
    </row>
    <row r="652" spans="1:26">
      <c r="A652" s="78"/>
      <c r="B652" s="1"/>
      <c r="C652" s="1"/>
      <c r="D652" s="429"/>
      <c r="E652" s="33"/>
      <c r="F652" s="1"/>
      <c r="G652" s="1"/>
      <c r="H652" s="110"/>
      <c r="I652" s="110"/>
      <c r="J652" s="984"/>
      <c r="K652" s="985"/>
      <c r="L652" s="984"/>
      <c r="M652" s="1"/>
      <c r="N652" s="1"/>
      <c r="O652" s="1"/>
      <c r="P652" s="1"/>
      <c r="Q652" s="1"/>
      <c r="R652" s="1"/>
      <c r="S652" s="1"/>
      <c r="T652" s="1"/>
      <c r="U652" s="1"/>
      <c r="V652" s="1"/>
      <c r="W652" s="1"/>
      <c r="X652" s="1"/>
      <c r="Y652" s="1"/>
      <c r="Z652" s="1"/>
    </row>
    <row r="653" spans="1:26">
      <c r="A653" s="78"/>
      <c r="B653" s="1"/>
      <c r="C653" s="1"/>
      <c r="D653" s="429"/>
      <c r="E653" s="33"/>
      <c r="F653" s="1"/>
      <c r="G653" s="1"/>
      <c r="H653" s="110"/>
      <c r="I653" s="110"/>
      <c r="J653" s="984"/>
      <c r="K653" s="985"/>
      <c r="L653" s="984"/>
      <c r="M653" s="1"/>
      <c r="N653" s="1"/>
      <c r="O653" s="1"/>
      <c r="P653" s="1"/>
      <c r="Q653" s="1"/>
      <c r="R653" s="1"/>
      <c r="S653" s="1"/>
      <c r="T653" s="1"/>
      <c r="U653" s="1"/>
      <c r="V653" s="1"/>
      <c r="W653" s="1"/>
      <c r="X653" s="1"/>
      <c r="Y653" s="1"/>
      <c r="Z653" s="1"/>
    </row>
    <row r="654" spans="1:26">
      <c r="A654" s="78"/>
      <c r="B654" s="1"/>
      <c r="C654" s="1"/>
      <c r="D654" s="429"/>
      <c r="E654" s="33"/>
      <c r="F654" s="1"/>
      <c r="G654" s="1"/>
      <c r="H654" s="110"/>
      <c r="I654" s="110"/>
      <c r="J654" s="984"/>
      <c r="K654" s="985"/>
      <c r="L654" s="984"/>
      <c r="M654" s="1"/>
      <c r="N654" s="1"/>
      <c r="O654" s="1"/>
      <c r="P654" s="1"/>
      <c r="Q654" s="1"/>
      <c r="R654" s="1"/>
      <c r="S654" s="1"/>
      <c r="T654" s="1"/>
      <c r="U654" s="1"/>
      <c r="V654" s="1"/>
      <c r="W654" s="1"/>
      <c r="X654" s="1"/>
      <c r="Y654" s="1"/>
      <c r="Z654" s="1"/>
    </row>
    <row r="655" spans="1:26">
      <c r="A655" s="78"/>
      <c r="B655" s="1"/>
      <c r="C655" s="1"/>
      <c r="D655" s="429"/>
      <c r="E655" s="33"/>
      <c r="F655" s="1"/>
      <c r="G655" s="1"/>
      <c r="H655" s="110"/>
      <c r="I655" s="110"/>
      <c r="J655" s="984"/>
      <c r="K655" s="985"/>
      <c r="L655" s="984"/>
      <c r="M655" s="1"/>
      <c r="N655" s="1"/>
      <c r="O655" s="1"/>
      <c r="P655" s="1"/>
      <c r="Q655" s="1"/>
      <c r="R655" s="1"/>
      <c r="S655" s="1"/>
      <c r="T655" s="1"/>
      <c r="U655" s="1"/>
      <c r="V655" s="1"/>
      <c r="W655" s="1"/>
      <c r="X655" s="1"/>
      <c r="Y655" s="1"/>
      <c r="Z655" s="1"/>
    </row>
    <row r="656" spans="1:26">
      <c r="A656" s="78"/>
      <c r="B656" s="1"/>
      <c r="C656" s="1"/>
      <c r="D656" s="429"/>
      <c r="E656" s="33"/>
      <c r="F656" s="1"/>
      <c r="G656" s="1"/>
      <c r="H656" s="110"/>
      <c r="I656" s="110"/>
      <c r="J656" s="984"/>
      <c r="K656" s="985"/>
      <c r="L656" s="984"/>
      <c r="M656" s="1"/>
      <c r="N656" s="1"/>
      <c r="O656" s="1"/>
      <c r="P656" s="1"/>
      <c r="Q656" s="1"/>
      <c r="R656" s="1"/>
      <c r="S656" s="1"/>
      <c r="T656" s="1"/>
      <c r="U656" s="1"/>
      <c r="V656" s="1"/>
      <c r="W656" s="1"/>
      <c r="X656" s="1"/>
      <c r="Y656" s="1"/>
      <c r="Z656" s="1"/>
    </row>
    <row r="657" spans="1:26">
      <c r="A657" s="78"/>
      <c r="B657" s="1"/>
      <c r="C657" s="1"/>
      <c r="D657" s="429"/>
      <c r="E657" s="33"/>
      <c r="F657" s="1"/>
      <c r="G657" s="1"/>
      <c r="H657" s="110"/>
      <c r="I657" s="110"/>
      <c r="J657" s="984"/>
      <c r="K657" s="985"/>
      <c r="L657" s="984"/>
      <c r="M657" s="1"/>
      <c r="N657" s="1"/>
      <c r="O657" s="1"/>
      <c r="P657" s="1"/>
      <c r="Q657" s="1"/>
      <c r="R657" s="1"/>
      <c r="S657" s="1"/>
      <c r="T657" s="1"/>
      <c r="U657" s="1"/>
      <c r="V657" s="1"/>
      <c r="W657" s="1"/>
      <c r="X657" s="1"/>
      <c r="Y657" s="1"/>
      <c r="Z657" s="1"/>
    </row>
    <row r="658" spans="1:26">
      <c r="A658" s="78"/>
      <c r="B658" s="1"/>
      <c r="C658" s="1"/>
      <c r="D658" s="429"/>
      <c r="E658" s="33"/>
      <c r="F658" s="1"/>
      <c r="G658" s="1"/>
      <c r="H658" s="110"/>
      <c r="I658" s="110"/>
      <c r="J658" s="984"/>
      <c r="K658" s="985"/>
      <c r="L658" s="984"/>
      <c r="M658" s="1"/>
      <c r="N658" s="1"/>
      <c r="O658" s="1"/>
      <c r="P658" s="1"/>
      <c r="Q658" s="1"/>
      <c r="R658" s="1"/>
      <c r="S658" s="1"/>
      <c r="T658" s="1"/>
      <c r="U658" s="1"/>
      <c r="V658" s="1"/>
      <c r="W658" s="1"/>
      <c r="X658" s="1"/>
      <c r="Y658" s="1"/>
      <c r="Z658" s="1"/>
    </row>
    <row r="659" spans="1:26">
      <c r="A659" s="78"/>
      <c r="B659" s="1"/>
      <c r="C659" s="1"/>
      <c r="D659" s="429"/>
      <c r="E659" s="33"/>
      <c r="F659" s="1"/>
      <c r="G659" s="1"/>
      <c r="H659" s="110"/>
      <c r="I659" s="110"/>
      <c r="J659" s="984"/>
      <c r="K659" s="985"/>
      <c r="L659" s="984"/>
      <c r="M659" s="1"/>
      <c r="N659" s="1"/>
      <c r="O659" s="1"/>
      <c r="P659" s="1"/>
      <c r="Q659" s="1"/>
      <c r="R659" s="1"/>
      <c r="S659" s="1"/>
      <c r="T659" s="1"/>
      <c r="U659" s="1"/>
      <c r="V659" s="1"/>
      <c r="W659" s="1"/>
      <c r="X659" s="1"/>
      <c r="Y659" s="1"/>
      <c r="Z659" s="1"/>
    </row>
    <row r="660" spans="1:26">
      <c r="A660" s="78"/>
      <c r="B660" s="1"/>
      <c r="C660" s="1"/>
      <c r="D660" s="429"/>
      <c r="E660" s="33"/>
      <c r="F660" s="1"/>
      <c r="G660" s="1"/>
      <c r="H660" s="110"/>
      <c r="I660" s="110"/>
      <c r="J660" s="984"/>
      <c r="K660" s="985"/>
      <c r="L660" s="984"/>
      <c r="M660" s="1"/>
      <c r="N660" s="1"/>
      <c r="O660" s="1"/>
      <c r="P660" s="1"/>
      <c r="Q660" s="1"/>
      <c r="R660" s="1"/>
      <c r="S660" s="1"/>
      <c r="T660" s="1"/>
      <c r="U660" s="1"/>
      <c r="V660" s="1"/>
      <c r="W660" s="1"/>
      <c r="X660" s="1"/>
      <c r="Y660" s="1"/>
      <c r="Z660" s="1"/>
    </row>
    <row r="661" spans="1:26">
      <c r="A661" s="78"/>
      <c r="B661" s="1"/>
      <c r="C661" s="1"/>
      <c r="D661" s="429"/>
      <c r="E661" s="33"/>
      <c r="F661" s="1"/>
      <c r="G661" s="1"/>
      <c r="H661" s="110"/>
      <c r="I661" s="110"/>
      <c r="J661" s="984"/>
      <c r="K661" s="985"/>
      <c r="L661" s="984"/>
      <c r="M661" s="1"/>
      <c r="N661" s="1"/>
      <c r="O661" s="1"/>
      <c r="P661" s="1"/>
      <c r="Q661" s="1"/>
      <c r="R661" s="1"/>
      <c r="S661" s="1"/>
      <c r="T661" s="1"/>
      <c r="U661" s="1"/>
      <c r="V661" s="1"/>
      <c r="W661" s="1"/>
      <c r="X661" s="1"/>
      <c r="Y661" s="1"/>
      <c r="Z661" s="1"/>
    </row>
    <row r="662" spans="1:26">
      <c r="A662" s="78"/>
      <c r="B662" s="1"/>
      <c r="C662" s="1"/>
      <c r="D662" s="429"/>
      <c r="E662" s="33"/>
      <c r="F662" s="1"/>
      <c r="G662" s="1"/>
      <c r="H662" s="110"/>
      <c r="I662" s="110"/>
      <c r="J662" s="984"/>
      <c r="K662" s="985"/>
      <c r="L662" s="984"/>
      <c r="M662" s="1"/>
      <c r="N662" s="1"/>
      <c r="O662" s="1"/>
      <c r="P662" s="1"/>
      <c r="Q662" s="1"/>
      <c r="R662" s="1"/>
      <c r="S662" s="1"/>
      <c r="T662" s="1"/>
      <c r="U662" s="1"/>
      <c r="V662" s="1"/>
      <c r="W662" s="1"/>
      <c r="X662" s="1"/>
      <c r="Y662" s="1"/>
      <c r="Z662" s="1"/>
    </row>
    <row r="663" spans="1:26">
      <c r="A663" s="78"/>
      <c r="B663" s="1"/>
      <c r="C663" s="1"/>
      <c r="D663" s="429"/>
      <c r="E663" s="33"/>
      <c r="F663" s="1"/>
      <c r="G663" s="1"/>
      <c r="H663" s="110"/>
      <c r="I663" s="110"/>
      <c r="J663" s="984"/>
      <c r="K663" s="985"/>
      <c r="L663" s="984"/>
      <c r="M663" s="1"/>
      <c r="N663" s="1"/>
      <c r="O663" s="1"/>
      <c r="P663" s="1"/>
      <c r="Q663" s="1"/>
      <c r="R663" s="1"/>
      <c r="S663" s="1"/>
      <c r="T663" s="1"/>
      <c r="U663" s="1"/>
      <c r="V663" s="1"/>
      <c r="W663" s="1"/>
      <c r="X663" s="1"/>
      <c r="Y663" s="1"/>
      <c r="Z663" s="1"/>
    </row>
    <row r="664" spans="1:26">
      <c r="A664" s="78"/>
      <c r="B664" s="1"/>
      <c r="C664" s="1"/>
      <c r="D664" s="429"/>
      <c r="E664" s="33"/>
      <c r="F664" s="1"/>
      <c r="G664" s="1"/>
      <c r="H664" s="110"/>
      <c r="I664" s="110"/>
      <c r="J664" s="984"/>
      <c r="K664" s="985"/>
      <c r="L664" s="984"/>
      <c r="M664" s="1"/>
      <c r="N664" s="1"/>
      <c r="O664" s="1"/>
      <c r="P664" s="1"/>
      <c r="Q664" s="1"/>
      <c r="R664" s="1"/>
      <c r="S664" s="1"/>
      <c r="T664" s="1"/>
      <c r="U664" s="1"/>
      <c r="V664" s="1"/>
      <c r="W664" s="1"/>
      <c r="X664" s="1"/>
      <c r="Y664" s="1"/>
      <c r="Z664" s="1"/>
    </row>
    <row r="665" spans="1:26">
      <c r="A665" s="78"/>
      <c r="B665" s="1"/>
      <c r="C665" s="1"/>
      <c r="D665" s="429"/>
      <c r="E665" s="33"/>
      <c r="F665" s="1"/>
      <c r="G665" s="1"/>
      <c r="H665" s="110"/>
      <c r="I665" s="110"/>
      <c r="J665" s="984"/>
      <c r="K665" s="985"/>
      <c r="L665" s="984"/>
      <c r="M665" s="1"/>
      <c r="N665" s="1"/>
      <c r="O665" s="1"/>
      <c r="P665" s="1"/>
      <c r="Q665" s="1"/>
      <c r="R665" s="1"/>
      <c r="S665" s="1"/>
      <c r="T665" s="1"/>
      <c r="U665" s="1"/>
      <c r="V665" s="1"/>
      <c r="W665" s="1"/>
      <c r="X665" s="1"/>
      <c r="Y665" s="1"/>
      <c r="Z665" s="1"/>
    </row>
    <row r="666" spans="1:26">
      <c r="A666" s="78"/>
      <c r="B666" s="1"/>
      <c r="C666" s="1"/>
      <c r="D666" s="429"/>
      <c r="E666" s="33"/>
      <c r="F666" s="1"/>
      <c r="G666" s="1"/>
      <c r="H666" s="110"/>
      <c r="I666" s="110"/>
      <c r="J666" s="984"/>
      <c r="K666" s="985"/>
      <c r="L666" s="984"/>
      <c r="M666" s="1"/>
      <c r="N666" s="1"/>
      <c r="O666" s="1"/>
      <c r="P666" s="1"/>
      <c r="Q666" s="1"/>
      <c r="R666" s="1"/>
      <c r="S666" s="1"/>
      <c r="T666" s="1"/>
      <c r="U666" s="1"/>
      <c r="V666" s="1"/>
      <c r="W666" s="1"/>
      <c r="X666" s="1"/>
      <c r="Y666" s="1"/>
      <c r="Z666" s="1"/>
    </row>
    <row r="667" spans="1:26">
      <c r="A667" s="78"/>
      <c r="B667" s="1"/>
      <c r="C667" s="1"/>
      <c r="D667" s="429"/>
      <c r="E667" s="33"/>
      <c r="F667" s="1"/>
      <c r="G667" s="1"/>
      <c r="H667" s="110"/>
      <c r="I667" s="110"/>
      <c r="J667" s="984"/>
      <c r="K667" s="985"/>
      <c r="L667" s="984"/>
      <c r="M667" s="1"/>
      <c r="N667" s="1"/>
      <c r="O667" s="1"/>
      <c r="P667" s="1"/>
      <c r="Q667" s="1"/>
      <c r="R667" s="1"/>
      <c r="S667" s="1"/>
      <c r="T667" s="1"/>
      <c r="U667" s="1"/>
      <c r="V667" s="1"/>
      <c r="W667" s="1"/>
      <c r="X667" s="1"/>
      <c r="Y667" s="1"/>
      <c r="Z667" s="1"/>
    </row>
    <row r="668" spans="1:26">
      <c r="A668" s="78"/>
      <c r="B668" s="1"/>
      <c r="C668" s="1"/>
      <c r="D668" s="429"/>
      <c r="E668" s="33"/>
      <c r="F668" s="1"/>
      <c r="G668" s="1"/>
      <c r="H668" s="110"/>
      <c r="I668" s="110"/>
      <c r="J668" s="984"/>
      <c r="K668" s="985"/>
      <c r="L668" s="984"/>
      <c r="M668" s="1"/>
      <c r="N668" s="1"/>
      <c r="O668" s="1"/>
      <c r="P668" s="1"/>
      <c r="Q668" s="1"/>
      <c r="R668" s="1"/>
      <c r="S668" s="1"/>
      <c r="T668" s="1"/>
      <c r="U668" s="1"/>
      <c r="V668" s="1"/>
      <c r="W668" s="1"/>
      <c r="X668" s="1"/>
      <c r="Y668" s="1"/>
      <c r="Z668" s="1"/>
    </row>
    <row r="669" spans="1:26">
      <c r="A669" s="78"/>
      <c r="B669" s="1"/>
      <c r="C669" s="1"/>
      <c r="D669" s="429"/>
      <c r="E669" s="33"/>
      <c r="F669" s="1"/>
      <c r="G669" s="1"/>
      <c r="H669" s="110"/>
      <c r="I669" s="110"/>
      <c r="J669" s="984"/>
      <c r="K669" s="985"/>
      <c r="L669" s="984"/>
      <c r="M669" s="1"/>
      <c r="N669" s="1"/>
      <c r="O669" s="1"/>
      <c r="P669" s="1"/>
      <c r="Q669" s="1"/>
      <c r="R669" s="1"/>
      <c r="S669" s="1"/>
      <c r="T669" s="1"/>
      <c r="U669" s="1"/>
      <c r="V669" s="1"/>
      <c r="W669" s="1"/>
      <c r="X669" s="1"/>
      <c r="Y669" s="1"/>
      <c r="Z669" s="1"/>
    </row>
    <row r="670" spans="1:26">
      <c r="A670" s="78"/>
      <c r="B670" s="1"/>
      <c r="C670" s="1"/>
      <c r="D670" s="429"/>
      <c r="E670" s="33"/>
      <c r="F670" s="1"/>
      <c r="G670" s="1"/>
      <c r="H670" s="110"/>
      <c r="I670" s="110"/>
      <c r="J670" s="984"/>
      <c r="K670" s="985"/>
      <c r="L670" s="984"/>
      <c r="M670" s="1"/>
      <c r="N670" s="1"/>
      <c r="O670" s="1"/>
      <c r="P670" s="1"/>
      <c r="Q670" s="1"/>
      <c r="R670" s="1"/>
      <c r="S670" s="1"/>
      <c r="T670" s="1"/>
      <c r="U670" s="1"/>
      <c r="V670" s="1"/>
      <c r="W670" s="1"/>
      <c r="X670" s="1"/>
      <c r="Y670" s="1"/>
      <c r="Z670" s="1"/>
    </row>
    <row r="671" spans="1:26">
      <c r="A671" s="78"/>
      <c r="B671" s="1"/>
      <c r="C671" s="1"/>
      <c r="D671" s="429"/>
      <c r="E671" s="33"/>
      <c r="F671" s="1"/>
      <c r="G671" s="1"/>
      <c r="H671" s="110"/>
      <c r="I671" s="110"/>
      <c r="J671" s="984"/>
      <c r="K671" s="985"/>
      <c r="L671" s="984"/>
      <c r="M671" s="1"/>
      <c r="N671" s="1"/>
      <c r="O671" s="1"/>
      <c r="P671" s="1"/>
      <c r="Q671" s="1"/>
      <c r="R671" s="1"/>
      <c r="S671" s="1"/>
      <c r="T671" s="1"/>
      <c r="U671" s="1"/>
      <c r="V671" s="1"/>
      <c r="W671" s="1"/>
      <c r="X671" s="1"/>
      <c r="Y671" s="1"/>
      <c r="Z671" s="1"/>
    </row>
    <row r="672" spans="1:26">
      <c r="A672" s="78"/>
      <c r="B672" s="1"/>
      <c r="C672" s="1"/>
      <c r="D672" s="429"/>
      <c r="E672" s="33"/>
      <c r="F672" s="1"/>
      <c r="G672" s="1"/>
      <c r="H672" s="110"/>
      <c r="I672" s="110"/>
      <c r="J672" s="984"/>
      <c r="K672" s="985"/>
      <c r="L672" s="984"/>
      <c r="M672" s="1"/>
      <c r="N672" s="1"/>
      <c r="O672" s="1"/>
      <c r="P672" s="1"/>
      <c r="Q672" s="1"/>
      <c r="R672" s="1"/>
      <c r="S672" s="1"/>
      <c r="T672" s="1"/>
      <c r="U672" s="1"/>
      <c r="V672" s="1"/>
      <c r="W672" s="1"/>
      <c r="X672" s="1"/>
      <c r="Y672" s="1"/>
      <c r="Z672" s="1"/>
    </row>
    <row r="673" spans="1:26">
      <c r="A673" s="78"/>
      <c r="B673" s="1"/>
      <c r="C673" s="1"/>
      <c r="D673" s="429"/>
      <c r="E673" s="33"/>
      <c r="F673" s="1"/>
      <c r="G673" s="1"/>
      <c r="H673" s="110"/>
      <c r="I673" s="110"/>
      <c r="J673" s="984"/>
      <c r="K673" s="985"/>
      <c r="L673" s="984"/>
      <c r="M673" s="1"/>
      <c r="N673" s="1"/>
      <c r="O673" s="1"/>
      <c r="P673" s="1"/>
      <c r="Q673" s="1"/>
      <c r="R673" s="1"/>
      <c r="S673" s="1"/>
      <c r="T673" s="1"/>
      <c r="U673" s="1"/>
      <c r="V673" s="1"/>
      <c r="W673" s="1"/>
      <c r="X673" s="1"/>
      <c r="Y673" s="1"/>
      <c r="Z673" s="1"/>
    </row>
    <row r="674" spans="1:26">
      <c r="A674" s="78"/>
      <c r="B674" s="1"/>
      <c r="C674" s="1"/>
      <c r="D674" s="429"/>
      <c r="E674" s="33"/>
      <c r="F674" s="1"/>
      <c r="G674" s="1"/>
      <c r="H674" s="110"/>
      <c r="I674" s="110"/>
      <c r="J674" s="984"/>
      <c r="K674" s="985"/>
      <c r="L674" s="984"/>
      <c r="M674" s="1"/>
      <c r="N674" s="1"/>
      <c r="O674" s="1"/>
      <c r="P674" s="1"/>
      <c r="Q674" s="1"/>
      <c r="R674" s="1"/>
      <c r="S674" s="1"/>
      <c r="T674" s="1"/>
      <c r="U674" s="1"/>
      <c r="V674" s="1"/>
      <c r="W674" s="1"/>
      <c r="X674" s="1"/>
      <c r="Y674" s="1"/>
      <c r="Z674" s="1"/>
    </row>
    <row r="675" spans="1:26">
      <c r="A675" s="78"/>
      <c r="B675" s="1"/>
      <c r="C675" s="1"/>
      <c r="D675" s="429"/>
      <c r="E675" s="33"/>
      <c r="F675" s="1"/>
      <c r="G675" s="1"/>
      <c r="H675" s="110"/>
      <c r="I675" s="110"/>
      <c r="J675" s="984"/>
      <c r="K675" s="985"/>
      <c r="L675" s="984"/>
      <c r="M675" s="1"/>
      <c r="N675" s="1"/>
      <c r="O675" s="1"/>
      <c r="P675" s="1"/>
      <c r="Q675" s="1"/>
      <c r="R675" s="1"/>
      <c r="S675" s="1"/>
      <c r="T675" s="1"/>
      <c r="U675" s="1"/>
      <c r="V675" s="1"/>
      <c r="W675" s="1"/>
      <c r="X675" s="1"/>
      <c r="Y675" s="1"/>
      <c r="Z675" s="1"/>
    </row>
    <row r="676" spans="1:26">
      <c r="A676" s="78"/>
      <c r="B676" s="1"/>
      <c r="C676" s="1"/>
      <c r="D676" s="429"/>
      <c r="E676" s="33"/>
      <c r="F676" s="1"/>
      <c r="G676" s="1"/>
      <c r="H676" s="110"/>
      <c r="I676" s="110"/>
      <c r="J676" s="984"/>
      <c r="K676" s="985"/>
      <c r="L676" s="984"/>
      <c r="M676" s="1"/>
      <c r="N676" s="1"/>
      <c r="O676" s="1"/>
      <c r="P676" s="1"/>
      <c r="Q676" s="1"/>
      <c r="R676" s="1"/>
      <c r="S676" s="1"/>
      <c r="T676" s="1"/>
      <c r="U676" s="1"/>
      <c r="V676" s="1"/>
      <c r="W676" s="1"/>
      <c r="X676" s="1"/>
      <c r="Y676" s="1"/>
      <c r="Z676" s="1"/>
    </row>
    <row r="677" spans="1:26">
      <c r="A677" s="78"/>
      <c r="B677" s="1"/>
      <c r="C677" s="1"/>
      <c r="D677" s="429"/>
      <c r="E677" s="33"/>
      <c r="F677" s="1"/>
      <c r="G677" s="1"/>
      <c r="H677" s="110"/>
      <c r="I677" s="110"/>
      <c r="J677" s="984"/>
      <c r="K677" s="985"/>
      <c r="L677" s="984"/>
      <c r="M677" s="1"/>
      <c r="N677" s="1"/>
      <c r="O677" s="1"/>
      <c r="P677" s="1"/>
      <c r="Q677" s="1"/>
      <c r="R677" s="1"/>
      <c r="S677" s="1"/>
      <c r="T677" s="1"/>
      <c r="U677" s="1"/>
      <c r="V677" s="1"/>
      <c r="W677" s="1"/>
      <c r="X677" s="1"/>
      <c r="Y677" s="1"/>
      <c r="Z677" s="1"/>
    </row>
    <row r="678" spans="1:26">
      <c r="A678" s="78"/>
      <c r="B678" s="1"/>
      <c r="C678" s="1"/>
      <c r="D678" s="429"/>
      <c r="E678" s="33"/>
      <c r="F678" s="1"/>
      <c r="G678" s="1"/>
      <c r="H678" s="110"/>
      <c r="I678" s="110"/>
      <c r="J678" s="984"/>
      <c r="K678" s="985"/>
      <c r="L678" s="984"/>
      <c r="M678" s="1"/>
      <c r="N678" s="1"/>
      <c r="O678" s="1"/>
      <c r="P678" s="1"/>
      <c r="Q678" s="1"/>
      <c r="R678" s="1"/>
      <c r="S678" s="1"/>
      <c r="T678" s="1"/>
      <c r="U678" s="1"/>
      <c r="V678" s="1"/>
      <c r="W678" s="1"/>
      <c r="X678" s="1"/>
      <c r="Y678" s="1"/>
      <c r="Z678" s="1"/>
    </row>
    <row r="679" spans="1:26">
      <c r="A679" s="78"/>
      <c r="B679" s="1"/>
      <c r="C679" s="1"/>
      <c r="D679" s="429"/>
      <c r="E679" s="33"/>
      <c r="F679" s="1"/>
      <c r="G679" s="1"/>
      <c r="H679" s="110"/>
      <c r="I679" s="110"/>
      <c r="J679" s="984"/>
      <c r="K679" s="985"/>
      <c r="L679" s="984"/>
      <c r="M679" s="1"/>
      <c r="N679" s="1"/>
      <c r="O679" s="1"/>
      <c r="P679" s="1"/>
      <c r="Q679" s="1"/>
      <c r="R679" s="1"/>
      <c r="S679" s="1"/>
      <c r="T679" s="1"/>
      <c r="U679" s="1"/>
      <c r="V679" s="1"/>
      <c r="W679" s="1"/>
      <c r="X679" s="1"/>
      <c r="Y679" s="1"/>
      <c r="Z679" s="1"/>
    </row>
    <row r="680" spans="1:26">
      <c r="A680" s="78"/>
      <c r="B680" s="1"/>
      <c r="C680" s="1"/>
      <c r="D680" s="429"/>
      <c r="E680" s="33"/>
      <c r="F680" s="1"/>
      <c r="G680" s="1"/>
      <c r="H680" s="110"/>
      <c r="I680" s="110"/>
      <c r="J680" s="984"/>
      <c r="K680" s="985"/>
      <c r="L680" s="984"/>
      <c r="M680" s="1"/>
      <c r="N680" s="1"/>
      <c r="O680" s="1"/>
      <c r="P680" s="1"/>
      <c r="Q680" s="1"/>
      <c r="R680" s="1"/>
      <c r="S680" s="1"/>
      <c r="T680" s="1"/>
      <c r="U680" s="1"/>
      <c r="V680" s="1"/>
      <c r="W680" s="1"/>
      <c r="X680" s="1"/>
      <c r="Y680" s="1"/>
      <c r="Z680" s="1"/>
    </row>
    <row r="681" spans="1:26">
      <c r="A681" s="78"/>
      <c r="B681" s="1"/>
      <c r="C681" s="1"/>
      <c r="D681" s="429"/>
      <c r="E681" s="33"/>
      <c r="F681" s="1"/>
      <c r="G681" s="1"/>
      <c r="H681" s="110"/>
      <c r="I681" s="110"/>
      <c r="J681" s="984"/>
      <c r="K681" s="985"/>
      <c r="L681" s="984"/>
      <c r="M681" s="1"/>
      <c r="N681" s="1"/>
      <c r="O681" s="1"/>
      <c r="P681" s="1"/>
      <c r="Q681" s="1"/>
      <c r="R681" s="1"/>
      <c r="S681" s="1"/>
      <c r="T681" s="1"/>
      <c r="U681" s="1"/>
      <c r="V681" s="1"/>
      <c r="W681" s="1"/>
      <c r="X681" s="1"/>
      <c r="Y681" s="1"/>
      <c r="Z681" s="1"/>
    </row>
    <row r="682" spans="1:26">
      <c r="A682" s="78"/>
      <c r="B682" s="1"/>
      <c r="C682" s="1"/>
      <c r="D682" s="429"/>
      <c r="E682" s="33"/>
      <c r="F682" s="1"/>
      <c r="G682" s="1"/>
      <c r="H682" s="110"/>
      <c r="I682" s="110"/>
      <c r="J682" s="984"/>
      <c r="K682" s="985"/>
      <c r="L682" s="984"/>
      <c r="M682" s="1"/>
      <c r="N682" s="1"/>
      <c r="O682" s="1"/>
      <c r="P682" s="1"/>
      <c r="Q682" s="1"/>
      <c r="R682" s="1"/>
      <c r="S682" s="1"/>
      <c r="T682" s="1"/>
      <c r="U682" s="1"/>
      <c r="V682" s="1"/>
      <c r="W682" s="1"/>
      <c r="X682" s="1"/>
      <c r="Y682" s="1"/>
      <c r="Z682" s="1"/>
    </row>
    <row r="683" spans="1:26">
      <c r="A683" s="78"/>
      <c r="B683" s="1"/>
      <c r="C683" s="1"/>
      <c r="D683" s="429"/>
      <c r="E683" s="33"/>
      <c r="F683" s="1"/>
      <c r="G683" s="1"/>
      <c r="H683" s="110"/>
      <c r="I683" s="110"/>
      <c r="J683" s="984"/>
      <c r="K683" s="985"/>
      <c r="L683" s="984"/>
      <c r="M683" s="1"/>
      <c r="N683" s="1"/>
      <c r="O683" s="1"/>
      <c r="P683" s="1"/>
      <c r="Q683" s="1"/>
      <c r="R683" s="1"/>
      <c r="S683" s="1"/>
      <c r="T683" s="1"/>
      <c r="U683" s="1"/>
      <c r="V683" s="1"/>
      <c r="W683" s="1"/>
      <c r="X683" s="1"/>
      <c r="Y683" s="1"/>
      <c r="Z683" s="1"/>
    </row>
    <row r="684" spans="1:26">
      <c r="A684" s="78"/>
      <c r="B684" s="1"/>
      <c r="C684" s="1"/>
      <c r="D684" s="429"/>
      <c r="E684" s="33"/>
      <c r="F684" s="1"/>
      <c r="G684" s="1"/>
      <c r="H684" s="110"/>
      <c r="I684" s="110"/>
      <c r="J684" s="984"/>
      <c r="K684" s="985"/>
      <c r="L684" s="984"/>
      <c r="M684" s="1"/>
      <c r="N684" s="1"/>
      <c r="O684" s="1"/>
      <c r="P684" s="1"/>
      <c r="Q684" s="1"/>
      <c r="R684" s="1"/>
      <c r="S684" s="1"/>
      <c r="T684" s="1"/>
      <c r="U684" s="1"/>
      <c r="V684" s="1"/>
      <c r="W684" s="1"/>
      <c r="X684" s="1"/>
      <c r="Y684" s="1"/>
      <c r="Z684" s="1"/>
    </row>
    <row r="685" spans="1:26">
      <c r="A685" s="78"/>
      <c r="B685" s="1"/>
      <c r="C685" s="1"/>
      <c r="D685" s="429"/>
      <c r="E685" s="33"/>
      <c r="F685" s="1"/>
      <c r="G685" s="1"/>
      <c r="H685" s="110"/>
      <c r="I685" s="110"/>
      <c r="J685" s="984"/>
      <c r="K685" s="985"/>
      <c r="L685" s="984"/>
      <c r="M685" s="1"/>
      <c r="N685" s="1"/>
      <c r="O685" s="1"/>
      <c r="P685" s="1"/>
      <c r="Q685" s="1"/>
      <c r="R685" s="1"/>
      <c r="S685" s="1"/>
      <c r="T685" s="1"/>
      <c r="U685" s="1"/>
      <c r="V685" s="1"/>
      <c r="W685" s="1"/>
      <c r="X685" s="1"/>
      <c r="Y685" s="1"/>
      <c r="Z685" s="1"/>
    </row>
    <row r="686" spans="1:26">
      <c r="A686" s="78"/>
      <c r="B686" s="1"/>
      <c r="C686" s="1"/>
      <c r="D686" s="429"/>
      <c r="E686" s="33"/>
      <c r="F686" s="1"/>
      <c r="G686" s="1"/>
      <c r="H686" s="110"/>
      <c r="I686" s="110"/>
      <c r="J686" s="984"/>
      <c r="K686" s="985"/>
      <c r="L686" s="984"/>
      <c r="M686" s="1"/>
      <c r="N686" s="1"/>
      <c r="O686" s="1"/>
      <c r="P686" s="1"/>
      <c r="Q686" s="1"/>
      <c r="R686" s="1"/>
      <c r="S686" s="1"/>
      <c r="T686" s="1"/>
      <c r="U686" s="1"/>
      <c r="V686" s="1"/>
      <c r="W686" s="1"/>
      <c r="X686" s="1"/>
      <c r="Y686" s="1"/>
      <c r="Z686" s="1"/>
    </row>
    <row r="687" spans="1:26">
      <c r="A687" s="78"/>
      <c r="B687" s="1"/>
      <c r="C687" s="1"/>
      <c r="D687" s="429"/>
      <c r="E687" s="33"/>
      <c r="F687" s="1"/>
      <c r="G687" s="1"/>
      <c r="H687" s="110"/>
      <c r="I687" s="110"/>
      <c r="J687" s="984"/>
      <c r="K687" s="985"/>
      <c r="L687" s="984"/>
      <c r="M687" s="1"/>
      <c r="N687" s="1"/>
      <c r="O687" s="1"/>
      <c r="P687" s="1"/>
      <c r="Q687" s="1"/>
      <c r="R687" s="1"/>
      <c r="S687" s="1"/>
      <c r="T687" s="1"/>
      <c r="U687" s="1"/>
      <c r="V687" s="1"/>
      <c r="W687" s="1"/>
      <c r="X687" s="1"/>
      <c r="Y687" s="1"/>
      <c r="Z687" s="1"/>
    </row>
    <row r="688" spans="1:26">
      <c r="A688" s="78"/>
      <c r="B688" s="1"/>
      <c r="C688" s="1"/>
      <c r="D688" s="429"/>
      <c r="E688" s="33"/>
      <c r="F688" s="1"/>
      <c r="G688" s="1"/>
      <c r="H688" s="110"/>
      <c r="I688" s="110"/>
      <c r="J688" s="984"/>
      <c r="K688" s="985"/>
      <c r="L688" s="984"/>
      <c r="M688" s="1"/>
      <c r="N688" s="1"/>
      <c r="O688" s="1"/>
      <c r="P688" s="1"/>
      <c r="Q688" s="1"/>
      <c r="R688" s="1"/>
      <c r="S688" s="1"/>
      <c r="T688" s="1"/>
      <c r="U688" s="1"/>
      <c r="V688" s="1"/>
      <c r="W688" s="1"/>
      <c r="X688" s="1"/>
      <c r="Y688" s="1"/>
      <c r="Z688" s="1"/>
    </row>
    <row r="689" spans="1:26">
      <c r="A689" s="78"/>
      <c r="B689" s="1"/>
      <c r="C689" s="1"/>
      <c r="D689" s="429"/>
      <c r="E689" s="33"/>
      <c r="F689" s="1"/>
      <c r="G689" s="1"/>
      <c r="H689" s="110"/>
      <c r="I689" s="110"/>
      <c r="J689" s="984"/>
      <c r="K689" s="985"/>
      <c r="L689" s="984"/>
      <c r="M689" s="1"/>
      <c r="N689" s="1"/>
      <c r="O689" s="1"/>
      <c r="P689" s="1"/>
      <c r="Q689" s="1"/>
      <c r="R689" s="1"/>
      <c r="S689" s="1"/>
      <c r="T689" s="1"/>
      <c r="U689" s="1"/>
      <c r="V689" s="1"/>
      <c r="W689" s="1"/>
      <c r="X689" s="1"/>
      <c r="Y689" s="1"/>
      <c r="Z689" s="1"/>
    </row>
    <row r="690" spans="1:26">
      <c r="A690" s="78"/>
      <c r="B690" s="1"/>
      <c r="C690" s="1"/>
      <c r="D690" s="429"/>
      <c r="E690" s="33"/>
      <c r="F690" s="1"/>
      <c r="G690" s="1"/>
      <c r="H690" s="110"/>
      <c r="I690" s="110"/>
      <c r="J690" s="984"/>
      <c r="K690" s="985"/>
      <c r="L690" s="984"/>
      <c r="M690" s="1"/>
      <c r="N690" s="1"/>
      <c r="O690" s="1"/>
      <c r="P690" s="1"/>
      <c r="Q690" s="1"/>
      <c r="R690" s="1"/>
      <c r="S690" s="1"/>
      <c r="T690" s="1"/>
      <c r="U690" s="1"/>
      <c r="V690" s="1"/>
      <c r="W690" s="1"/>
      <c r="X690" s="1"/>
      <c r="Y690" s="1"/>
      <c r="Z690" s="1"/>
    </row>
    <row r="691" spans="1:26">
      <c r="A691" s="78"/>
      <c r="B691" s="1"/>
      <c r="C691" s="1"/>
      <c r="D691" s="429"/>
      <c r="E691" s="33"/>
      <c r="F691" s="1"/>
      <c r="G691" s="1"/>
      <c r="H691" s="110"/>
      <c r="I691" s="110"/>
      <c r="J691" s="984"/>
      <c r="K691" s="985"/>
      <c r="L691" s="984"/>
      <c r="M691" s="1"/>
      <c r="N691" s="1"/>
      <c r="O691" s="1"/>
      <c r="P691" s="1"/>
      <c r="Q691" s="1"/>
      <c r="R691" s="1"/>
      <c r="S691" s="1"/>
      <c r="T691" s="1"/>
      <c r="U691" s="1"/>
      <c r="V691" s="1"/>
      <c r="W691" s="1"/>
      <c r="X691" s="1"/>
      <c r="Y691" s="1"/>
      <c r="Z691" s="1"/>
    </row>
    <row r="692" spans="1:26">
      <c r="A692" s="78"/>
      <c r="B692" s="1"/>
      <c r="C692" s="1"/>
      <c r="D692" s="429"/>
      <c r="E692" s="33"/>
      <c r="F692" s="1"/>
      <c r="G692" s="1"/>
      <c r="H692" s="110"/>
      <c r="I692" s="110"/>
      <c r="J692" s="984"/>
      <c r="K692" s="985"/>
      <c r="L692" s="984"/>
      <c r="M692" s="1"/>
      <c r="N692" s="1"/>
      <c r="O692" s="1"/>
      <c r="P692" s="1"/>
      <c r="Q692" s="1"/>
      <c r="R692" s="1"/>
      <c r="S692" s="1"/>
      <c r="T692" s="1"/>
      <c r="U692" s="1"/>
      <c r="V692" s="1"/>
      <c r="W692" s="1"/>
      <c r="X692" s="1"/>
      <c r="Y692" s="1"/>
      <c r="Z692" s="1"/>
    </row>
    <row r="693" spans="1:26">
      <c r="A693" s="78"/>
      <c r="B693" s="1"/>
      <c r="C693" s="1"/>
      <c r="D693" s="429"/>
      <c r="E693" s="33"/>
      <c r="F693" s="1"/>
      <c r="G693" s="1"/>
      <c r="H693" s="110"/>
      <c r="I693" s="110"/>
      <c r="J693" s="984"/>
      <c r="K693" s="985"/>
      <c r="L693" s="984"/>
      <c r="M693" s="1"/>
      <c r="N693" s="1"/>
      <c r="O693" s="1"/>
      <c r="P693" s="1"/>
      <c r="Q693" s="1"/>
      <c r="R693" s="1"/>
      <c r="S693" s="1"/>
      <c r="T693" s="1"/>
      <c r="U693" s="1"/>
      <c r="V693" s="1"/>
      <c r="W693" s="1"/>
      <c r="X693" s="1"/>
      <c r="Y693" s="1"/>
      <c r="Z693" s="1"/>
    </row>
    <row r="694" spans="1:26">
      <c r="A694" s="78"/>
      <c r="B694" s="1"/>
      <c r="C694" s="1"/>
      <c r="D694" s="429"/>
      <c r="E694" s="33"/>
      <c r="F694" s="1"/>
      <c r="G694" s="1"/>
      <c r="H694" s="110"/>
      <c r="I694" s="110"/>
      <c r="J694" s="984"/>
      <c r="K694" s="985"/>
      <c r="L694" s="984"/>
      <c r="M694" s="1"/>
      <c r="N694" s="1"/>
      <c r="O694" s="1"/>
      <c r="P694" s="1"/>
      <c r="Q694" s="1"/>
      <c r="R694" s="1"/>
      <c r="S694" s="1"/>
      <c r="T694" s="1"/>
      <c r="U694" s="1"/>
      <c r="V694" s="1"/>
      <c r="W694" s="1"/>
      <c r="X694" s="1"/>
      <c r="Y694" s="1"/>
      <c r="Z694" s="1"/>
    </row>
    <row r="695" spans="1:26">
      <c r="A695" s="78"/>
      <c r="B695" s="1"/>
      <c r="C695" s="1"/>
      <c r="D695" s="429"/>
      <c r="E695" s="33"/>
      <c r="F695" s="1"/>
      <c r="G695" s="1"/>
      <c r="H695" s="110"/>
      <c r="I695" s="110"/>
      <c r="J695" s="984"/>
      <c r="K695" s="985"/>
      <c r="L695" s="984"/>
      <c r="M695" s="1"/>
      <c r="N695" s="1"/>
      <c r="O695" s="1"/>
      <c r="P695" s="1"/>
      <c r="Q695" s="1"/>
      <c r="R695" s="1"/>
      <c r="S695" s="1"/>
      <c r="T695" s="1"/>
      <c r="U695" s="1"/>
      <c r="V695" s="1"/>
      <c r="W695" s="1"/>
      <c r="X695" s="1"/>
      <c r="Y695" s="1"/>
      <c r="Z695" s="1"/>
    </row>
    <row r="696" spans="1:26">
      <c r="A696" s="78"/>
      <c r="B696" s="1"/>
      <c r="C696" s="1"/>
      <c r="D696" s="429"/>
      <c r="E696" s="33"/>
      <c r="F696" s="1"/>
      <c r="G696" s="1"/>
      <c r="H696" s="110"/>
      <c r="I696" s="110"/>
      <c r="J696" s="984"/>
      <c r="K696" s="985"/>
      <c r="L696" s="984"/>
      <c r="M696" s="1"/>
      <c r="N696" s="1"/>
      <c r="O696" s="1"/>
      <c r="P696" s="1"/>
      <c r="Q696" s="1"/>
      <c r="R696" s="1"/>
      <c r="S696" s="1"/>
      <c r="T696" s="1"/>
      <c r="U696" s="1"/>
      <c r="V696" s="1"/>
      <c r="W696" s="1"/>
      <c r="X696" s="1"/>
      <c r="Y696" s="1"/>
      <c r="Z696" s="1"/>
    </row>
    <row r="697" spans="1:26">
      <c r="A697" s="78"/>
      <c r="B697" s="1"/>
      <c r="C697" s="1"/>
      <c r="D697" s="429"/>
      <c r="E697" s="33"/>
      <c r="F697" s="1"/>
      <c r="G697" s="1"/>
      <c r="H697" s="110"/>
      <c r="I697" s="110"/>
      <c r="J697" s="984"/>
      <c r="K697" s="985"/>
      <c r="L697" s="984"/>
      <c r="M697" s="1"/>
      <c r="N697" s="1"/>
      <c r="O697" s="1"/>
      <c r="P697" s="1"/>
      <c r="Q697" s="1"/>
      <c r="R697" s="1"/>
      <c r="S697" s="1"/>
      <c r="T697" s="1"/>
      <c r="U697" s="1"/>
      <c r="V697" s="1"/>
      <c r="W697" s="1"/>
      <c r="X697" s="1"/>
      <c r="Y697" s="1"/>
      <c r="Z697" s="1"/>
    </row>
    <row r="698" spans="1:26">
      <c r="A698" s="78"/>
      <c r="B698" s="1"/>
      <c r="C698" s="1"/>
      <c r="D698" s="429"/>
      <c r="E698" s="33"/>
      <c r="F698" s="1"/>
      <c r="G698" s="1"/>
      <c r="H698" s="110"/>
      <c r="I698" s="110"/>
      <c r="J698" s="984"/>
      <c r="K698" s="985"/>
      <c r="L698" s="984"/>
      <c r="M698" s="1"/>
      <c r="N698" s="1"/>
      <c r="O698" s="1"/>
      <c r="P698" s="1"/>
      <c r="Q698" s="1"/>
      <c r="R698" s="1"/>
      <c r="S698" s="1"/>
      <c r="T698" s="1"/>
      <c r="U698" s="1"/>
      <c r="V698" s="1"/>
      <c r="W698" s="1"/>
      <c r="X698" s="1"/>
      <c r="Y698" s="1"/>
      <c r="Z698" s="1"/>
    </row>
    <row r="699" spans="1:26">
      <c r="A699" s="78"/>
      <c r="B699" s="1"/>
      <c r="C699" s="1"/>
      <c r="D699" s="429"/>
      <c r="E699" s="33"/>
      <c r="F699" s="1"/>
      <c r="G699" s="1"/>
      <c r="H699" s="110"/>
      <c r="I699" s="110"/>
      <c r="J699" s="984"/>
      <c r="K699" s="985"/>
      <c r="L699" s="984"/>
      <c r="M699" s="1"/>
      <c r="N699" s="1"/>
      <c r="O699" s="1"/>
      <c r="P699" s="1"/>
      <c r="Q699" s="1"/>
      <c r="R699" s="1"/>
      <c r="S699" s="1"/>
      <c r="T699" s="1"/>
      <c r="U699" s="1"/>
      <c r="V699" s="1"/>
      <c r="W699" s="1"/>
      <c r="X699" s="1"/>
      <c r="Y699" s="1"/>
      <c r="Z699" s="1"/>
    </row>
    <row r="700" spans="1:26">
      <c r="A700" s="78"/>
      <c r="B700" s="1"/>
      <c r="C700" s="1"/>
      <c r="D700" s="429"/>
      <c r="E700" s="33"/>
      <c r="F700" s="1"/>
      <c r="G700" s="1"/>
      <c r="H700" s="110"/>
      <c r="I700" s="110"/>
      <c r="J700" s="984"/>
      <c r="K700" s="985"/>
      <c r="L700" s="984"/>
      <c r="M700" s="1"/>
      <c r="N700" s="1"/>
      <c r="O700" s="1"/>
      <c r="P700" s="1"/>
      <c r="Q700" s="1"/>
      <c r="R700" s="1"/>
      <c r="S700" s="1"/>
      <c r="T700" s="1"/>
      <c r="U700" s="1"/>
      <c r="V700" s="1"/>
      <c r="W700" s="1"/>
      <c r="X700" s="1"/>
      <c r="Y700" s="1"/>
      <c r="Z700" s="1"/>
    </row>
    <row r="701" spans="1:26">
      <c r="A701" s="78"/>
      <c r="B701" s="1"/>
      <c r="C701" s="1"/>
      <c r="D701" s="429"/>
      <c r="E701" s="33"/>
      <c r="F701" s="1"/>
      <c r="G701" s="1"/>
      <c r="H701" s="110"/>
      <c r="I701" s="110"/>
      <c r="J701" s="984"/>
      <c r="K701" s="985"/>
      <c r="L701" s="984"/>
      <c r="M701" s="1"/>
      <c r="N701" s="1"/>
      <c r="O701" s="1"/>
      <c r="P701" s="1"/>
      <c r="Q701" s="1"/>
      <c r="R701" s="1"/>
      <c r="S701" s="1"/>
      <c r="T701" s="1"/>
      <c r="U701" s="1"/>
      <c r="V701" s="1"/>
      <c r="W701" s="1"/>
      <c r="X701" s="1"/>
      <c r="Y701" s="1"/>
      <c r="Z701" s="1"/>
    </row>
    <row r="702" spans="1:26">
      <c r="A702" s="78"/>
      <c r="B702" s="1"/>
      <c r="C702" s="1"/>
      <c r="D702" s="429"/>
      <c r="E702" s="33"/>
      <c r="F702" s="1"/>
      <c r="G702" s="1"/>
      <c r="H702" s="110"/>
      <c r="I702" s="110"/>
      <c r="J702" s="984"/>
      <c r="K702" s="985"/>
      <c r="L702" s="984"/>
      <c r="M702" s="1"/>
      <c r="N702" s="1"/>
      <c r="O702" s="1"/>
      <c r="P702" s="1"/>
      <c r="Q702" s="1"/>
      <c r="R702" s="1"/>
      <c r="S702" s="1"/>
      <c r="T702" s="1"/>
      <c r="U702" s="1"/>
      <c r="V702" s="1"/>
      <c r="W702" s="1"/>
      <c r="X702" s="1"/>
      <c r="Y702" s="1"/>
      <c r="Z702" s="1"/>
    </row>
    <row r="703" spans="1:26">
      <c r="A703" s="78"/>
      <c r="B703" s="1"/>
      <c r="C703" s="1"/>
      <c r="D703" s="429"/>
      <c r="E703" s="33"/>
      <c r="F703" s="1"/>
      <c r="G703" s="1"/>
      <c r="H703" s="110"/>
      <c r="I703" s="110"/>
      <c r="J703" s="984"/>
      <c r="K703" s="985"/>
      <c r="L703" s="984"/>
      <c r="M703" s="1"/>
      <c r="N703" s="1"/>
      <c r="O703" s="1"/>
      <c r="P703" s="1"/>
      <c r="Q703" s="1"/>
      <c r="R703" s="1"/>
      <c r="S703" s="1"/>
      <c r="T703" s="1"/>
      <c r="U703" s="1"/>
      <c r="V703" s="1"/>
      <c r="W703" s="1"/>
      <c r="X703" s="1"/>
      <c r="Y703" s="1"/>
      <c r="Z703" s="1"/>
    </row>
    <row r="704" spans="1:26">
      <c r="A704" s="78"/>
      <c r="B704" s="1"/>
      <c r="C704" s="1"/>
      <c r="D704" s="429"/>
      <c r="E704" s="33"/>
      <c r="F704" s="1"/>
      <c r="G704" s="1"/>
      <c r="H704" s="110"/>
      <c r="I704" s="110"/>
      <c r="J704" s="984"/>
      <c r="K704" s="985"/>
      <c r="L704" s="984"/>
      <c r="M704" s="1"/>
      <c r="N704" s="1"/>
      <c r="O704" s="1"/>
      <c r="P704" s="1"/>
      <c r="Q704" s="1"/>
      <c r="R704" s="1"/>
      <c r="S704" s="1"/>
      <c r="T704" s="1"/>
      <c r="U704" s="1"/>
      <c r="V704" s="1"/>
      <c r="W704" s="1"/>
      <c r="X704" s="1"/>
      <c r="Y704" s="1"/>
      <c r="Z704" s="1"/>
    </row>
    <row r="705" spans="1:26">
      <c r="A705" s="78"/>
      <c r="B705" s="1"/>
      <c r="C705" s="1"/>
      <c r="D705" s="429"/>
      <c r="E705" s="33"/>
      <c r="F705" s="1"/>
      <c r="G705" s="1"/>
      <c r="H705" s="110"/>
      <c r="I705" s="110"/>
      <c r="J705" s="984"/>
      <c r="K705" s="985"/>
      <c r="L705" s="984"/>
      <c r="M705" s="1"/>
      <c r="N705" s="1"/>
      <c r="O705" s="1"/>
      <c r="P705" s="1"/>
      <c r="Q705" s="1"/>
      <c r="R705" s="1"/>
      <c r="S705" s="1"/>
      <c r="T705" s="1"/>
      <c r="U705" s="1"/>
      <c r="V705" s="1"/>
      <c r="W705" s="1"/>
      <c r="X705" s="1"/>
      <c r="Y705" s="1"/>
      <c r="Z705" s="1"/>
    </row>
    <row r="706" spans="1:26">
      <c r="A706" s="78"/>
      <c r="B706" s="1"/>
      <c r="C706" s="1"/>
      <c r="D706" s="429"/>
      <c r="E706" s="33"/>
      <c r="F706" s="1"/>
      <c r="G706" s="1"/>
      <c r="H706" s="110"/>
      <c r="I706" s="110"/>
      <c r="J706" s="984"/>
      <c r="K706" s="985"/>
      <c r="L706" s="984"/>
      <c r="M706" s="1"/>
      <c r="N706" s="1"/>
      <c r="O706" s="1"/>
      <c r="P706" s="1"/>
      <c r="Q706" s="1"/>
      <c r="R706" s="1"/>
      <c r="S706" s="1"/>
      <c r="T706" s="1"/>
      <c r="U706" s="1"/>
      <c r="V706" s="1"/>
      <c r="W706" s="1"/>
      <c r="X706" s="1"/>
      <c r="Y706" s="1"/>
      <c r="Z706" s="1"/>
    </row>
    <row r="707" spans="1:26">
      <c r="A707" s="78"/>
      <c r="B707" s="1"/>
      <c r="C707" s="1"/>
      <c r="D707" s="429"/>
      <c r="E707" s="33"/>
      <c r="F707" s="1"/>
      <c r="G707" s="1"/>
      <c r="H707" s="110"/>
      <c r="I707" s="110"/>
      <c r="J707" s="984"/>
      <c r="K707" s="985"/>
      <c r="L707" s="984"/>
      <c r="M707" s="1"/>
      <c r="N707" s="1"/>
      <c r="O707" s="1"/>
      <c r="P707" s="1"/>
      <c r="Q707" s="1"/>
      <c r="R707" s="1"/>
      <c r="S707" s="1"/>
      <c r="T707" s="1"/>
      <c r="U707" s="1"/>
      <c r="V707" s="1"/>
      <c r="W707" s="1"/>
      <c r="X707" s="1"/>
      <c r="Y707" s="1"/>
      <c r="Z707" s="1"/>
    </row>
    <row r="708" spans="1:26">
      <c r="A708" s="78"/>
      <c r="B708" s="1"/>
      <c r="C708" s="1"/>
      <c r="D708" s="429"/>
      <c r="E708" s="33"/>
      <c r="F708" s="1"/>
      <c r="G708" s="1"/>
      <c r="H708" s="110"/>
      <c r="I708" s="110"/>
      <c r="J708" s="984"/>
      <c r="K708" s="985"/>
      <c r="L708" s="984"/>
      <c r="M708" s="1"/>
      <c r="N708" s="1"/>
      <c r="O708" s="1"/>
      <c r="P708" s="1"/>
      <c r="Q708" s="1"/>
      <c r="R708" s="1"/>
      <c r="S708" s="1"/>
      <c r="T708" s="1"/>
      <c r="U708" s="1"/>
      <c r="V708" s="1"/>
      <c r="W708" s="1"/>
      <c r="X708" s="1"/>
      <c r="Y708" s="1"/>
      <c r="Z708" s="1"/>
    </row>
    <row r="709" spans="1:26">
      <c r="A709" s="78"/>
      <c r="B709" s="1"/>
      <c r="C709" s="1"/>
      <c r="D709" s="429"/>
      <c r="E709" s="33"/>
      <c r="F709" s="1"/>
      <c r="G709" s="1"/>
      <c r="H709" s="110"/>
      <c r="I709" s="110"/>
      <c r="J709" s="984"/>
      <c r="K709" s="985"/>
      <c r="L709" s="984"/>
      <c r="M709" s="1"/>
      <c r="N709" s="1"/>
      <c r="O709" s="1"/>
      <c r="P709" s="1"/>
      <c r="Q709" s="1"/>
      <c r="R709" s="1"/>
      <c r="S709" s="1"/>
      <c r="T709" s="1"/>
      <c r="U709" s="1"/>
      <c r="V709" s="1"/>
      <c r="W709" s="1"/>
      <c r="X709" s="1"/>
      <c r="Y709" s="1"/>
      <c r="Z709" s="1"/>
    </row>
    <row r="710" spans="1:26">
      <c r="A710" s="78"/>
      <c r="B710" s="1"/>
      <c r="C710" s="1"/>
      <c r="D710" s="429"/>
      <c r="E710" s="33"/>
      <c r="F710" s="1"/>
      <c r="G710" s="1"/>
      <c r="H710" s="110"/>
      <c r="I710" s="110"/>
      <c r="J710" s="984"/>
      <c r="K710" s="985"/>
      <c r="L710" s="984"/>
      <c r="M710" s="1"/>
      <c r="N710" s="1"/>
      <c r="O710" s="1"/>
      <c r="P710" s="1"/>
      <c r="Q710" s="1"/>
      <c r="R710" s="1"/>
      <c r="S710" s="1"/>
      <c r="T710" s="1"/>
      <c r="U710" s="1"/>
      <c r="V710" s="1"/>
      <c r="W710" s="1"/>
      <c r="X710" s="1"/>
      <c r="Y710" s="1"/>
      <c r="Z710" s="1"/>
    </row>
    <row r="711" spans="1:26">
      <c r="A711" s="78"/>
      <c r="B711" s="1"/>
      <c r="C711" s="1"/>
      <c r="D711" s="429"/>
      <c r="E711" s="33"/>
      <c r="F711" s="1"/>
      <c r="G711" s="1"/>
      <c r="H711" s="110"/>
      <c r="I711" s="110"/>
      <c r="J711" s="984"/>
      <c r="K711" s="985"/>
      <c r="L711" s="984"/>
      <c r="M711" s="1"/>
      <c r="N711" s="1"/>
      <c r="O711" s="1"/>
      <c r="P711" s="1"/>
      <c r="Q711" s="1"/>
      <c r="R711" s="1"/>
      <c r="S711" s="1"/>
      <c r="T711" s="1"/>
      <c r="U711" s="1"/>
      <c r="V711" s="1"/>
      <c r="W711" s="1"/>
      <c r="X711" s="1"/>
      <c r="Y711" s="1"/>
      <c r="Z711" s="1"/>
    </row>
    <row r="712" spans="1:26">
      <c r="A712" s="78"/>
      <c r="B712" s="1"/>
      <c r="C712" s="1"/>
      <c r="D712" s="429"/>
      <c r="E712" s="33"/>
      <c r="F712" s="1"/>
      <c r="G712" s="1"/>
      <c r="H712" s="110"/>
      <c r="I712" s="110"/>
      <c r="J712" s="984"/>
      <c r="K712" s="985"/>
      <c r="L712" s="984"/>
      <c r="M712" s="1"/>
      <c r="N712" s="1"/>
      <c r="O712" s="1"/>
      <c r="P712" s="1"/>
      <c r="Q712" s="1"/>
      <c r="R712" s="1"/>
      <c r="S712" s="1"/>
      <c r="T712" s="1"/>
      <c r="U712" s="1"/>
      <c r="V712" s="1"/>
      <c r="W712" s="1"/>
      <c r="X712" s="1"/>
      <c r="Y712" s="1"/>
      <c r="Z712" s="1"/>
    </row>
    <row r="713" spans="1:26">
      <c r="A713" s="78"/>
      <c r="B713" s="1"/>
      <c r="C713" s="1"/>
      <c r="D713" s="429"/>
      <c r="E713" s="33"/>
      <c r="F713" s="1"/>
      <c r="G713" s="1"/>
      <c r="H713" s="110"/>
      <c r="I713" s="110"/>
      <c r="J713" s="984"/>
      <c r="K713" s="985"/>
      <c r="L713" s="984"/>
      <c r="M713" s="1"/>
      <c r="N713" s="1"/>
      <c r="O713" s="1"/>
      <c r="P713" s="1"/>
      <c r="Q713" s="1"/>
      <c r="R713" s="1"/>
      <c r="S713" s="1"/>
      <c r="T713" s="1"/>
      <c r="U713" s="1"/>
      <c r="V713" s="1"/>
      <c r="W713" s="1"/>
      <c r="X713" s="1"/>
      <c r="Y713" s="1"/>
      <c r="Z713" s="1"/>
    </row>
    <row r="714" spans="1:26">
      <c r="A714" s="78"/>
      <c r="B714" s="1"/>
      <c r="C714" s="1"/>
      <c r="D714" s="429"/>
      <c r="E714" s="33"/>
      <c r="F714" s="1"/>
      <c r="G714" s="1"/>
      <c r="H714" s="110"/>
      <c r="I714" s="110"/>
      <c r="J714" s="984"/>
      <c r="K714" s="985"/>
      <c r="L714" s="984"/>
      <c r="M714" s="1"/>
      <c r="N714" s="1"/>
      <c r="O714" s="1"/>
      <c r="P714" s="1"/>
      <c r="Q714" s="1"/>
      <c r="R714" s="1"/>
      <c r="S714" s="1"/>
      <c r="T714" s="1"/>
      <c r="U714" s="1"/>
      <c r="V714" s="1"/>
      <c r="W714" s="1"/>
      <c r="X714" s="1"/>
      <c r="Y714" s="1"/>
      <c r="Z714" s="1"/>
    </row>
    <row r="715" spans="1:26">
      <c r="A715" s="78"/>
      <c r="B715" s="1"/>
      <c r="C715" s="1"/>
      <c r="D715" s="429"/>
      <c r="E715" s="33"/>
      <c r="F715" s="1"/>
      <c r="G715" s="1"/>
      <c r="H715" s="110"/>
      <c r="I715" s="110"/>
      <c r="J715" s="984"/>
      <c r="K715" s="985"/>
      <c r="L715" s="984"/>
      <c r="M715" s="1"/>
      <c r="N715" s="1"/>
      <c r="O715" s="1"/>
      <c r="P715" s="1"/>
      <c r="Q715" s="1"/>
      <c r="R715" s="1"/>
      <c r="S715" s="1"/>
      <c r="T715" s="1"/>
      <c r="U715" s="1"/>
      <c r="V715" s="1"/>
      <c r="W715" s="1"/>
      <c r="X715" s="1"/>
      <c r="Y715" s="1"/>
      <c r="Z715" s="1"/>
    </row>
    <row r="716" spans="1:26">
      <c r="A716" s="78"/>
      <c r="B716" s="1"/>
      <c r="C716" s="1"/>
      <c r="D716" s="429"/>
      <c r="E716" s="33"/>
      <c r="F716" s="1"/>
      <c r="G716" s="1"/>
      <c r="H716" s="110"/>
      <c r="I716" s="110"/>
      <c r="J716" s="984"/>
      <c r="K716" s="985"/>
      <c r="L716" s="984"/>
      <c r="M716" s="1"/>
      <c r="N716" s="1"/>
      <c r="O716" s="1"/>
      <c r="P716" s="1"/>
      <c r="Q716" s="1"/>
      <c r="R716" s="1"/>
      <c r="S716" s="1"/>
      <c r="T716" s="1"/>
      <c r="U716" s="1"/>
      <c r="V716" s="1"/>
      <c r="W716" s="1"/>
      <c r="X716" s="1"/>
      <c r="Y716" s="1"/>
      <c r="Z716" s="1"/>
    </row>
    <row r="717" spans="1:26">
      <c r="A717" s="78"/>
      <c r="B717" s="1"/>
      <c r="C717" s="1"/>
      <c r="D717" s="429"/>
      <c r="E717" s="33"/>
      <c r="F717" s="1"/>
      <c r="G717" s="1"/>
      <c r="H717" s="110"/>
      <c r="I717" s="110"/>
      <c r="J717" s="984"/>
      <c r="K717" s="985"/>
      <c r="L717" s="984"/>
      <c r="M717" s="1"/>
      <c r="N717" s="1"/>
      <c r="O717" s="1"/>
      <c r="P717" s="1"/>
      <c r="Q717" s="1"/>
      <c r="R717" s="1"/>
      <c r="S717" s="1"/>
      <c r="T717" s="1"/>
      <c r="U717" s="1"/>
      <c r="V717" s="1"/>
      <c r="W717" s="1"/>
      <c r="X717" s="1"/>
      <c r="Y717" s="1"/>
      <c r="Z717" s="1"/>
    </row>
    <row r="718" spans="1:26">
      <c r="A718" s="78"/>
      <c r="B718" s="1"/>
      <c r="C718" s="1"/>
      <c r="D718" s="429"/>
      <c r="E718" s="33"/>
      <c r="F718" s="1"/>
      <c r="G718" s="1"/>
      <c r="H718" s="110"/>
      <c r="I718" s="110"/>
      <c r="J718" s="984"/>
      <c r="K718" s="985"/>
      <c r="L718" s="984"/>
      <c r="M718" s="1"/>
      <c r="N718" s="1"/>
      <c r="O718" s="1"/>
      <c r="P718" s="1"/>
      <c r="Q718" s="1"/>
      <c r="R718" s="1"/>
      <c r="S718" s="1"/>
      <c r="T718" s="1"/>
      <c r="U718" s="1"/>
      <c r="V718" s="1"/>
      <c r="W718" s="1"/>
      <c r="X718" s="1"/>
      <c r="Y718" s="1"/>
      <c r="Z718" s="1"/>
    </row>
    <row r="719" spans="1:26">
      <c r="A719" s="78"/>
      <c r="B719" s="1"/>
      <c r="C719" s="1"/>
      <c r="D719" s="429"/>
      <c r="E719" s="33"/>
      <c r="F719" s="1"/>
      <c r="G719" s="1"/>
      <c r="H719" s="110"/>
      <c r="I719" s="110"/>
      <c r="J719" s="984"/>
      <c r="K719" s="985"/>
      <c r="L719" s="984"/>
      <c r="M719" s="1"/>
      <c r="N719" s="1"/>
      <c r="O719" s="1"/>
      <c r="P719" s="1"/>
      <c r="Q719" s="1"/>
      <c r="R719" s="1"/>
      <c r="S719" s="1"/>
      <c r="T719" s="1"/>
      <c r="U719" s="1"/>
      <c r="V719" s="1"/>
      <c r="W719" s="1"/>
      <c r="X719" s="1"/>
      <c r="Y719" s="1"/>
      <c r="Z719" s="1"/>
    </row>
    <row r="720" spans="1:26">
      <c r="A720" s="78"/>
      <c r="B720" s="1"/>
      <c r="C720" s="1"/>
      <c r="D720" s="429"/>
      <c r="E720" s="33"/>
      <c r="F720" s="1"/>
      <c r="G720" s="1"/>
      <c r="H720" s="110"/>
      <c r="I720" s="110"/>
      <c r="J720" s="984"/>
      <c r="K720" s="985"/>
      <c r="L720" s="984"/>
      <c r="M720" s="1"/>
      <c r="N720" s="1"/>
      <c r="O720" s="1"/>
      <c r="P720" s="1"/>
      <c r="Q720" s="1"/>
      <c r="R720" s="1"/>
      <c r="S720" s="1"/>
      <c r="T720" s="1"/>
      <c r="U720" s="1"/>
      <c r="V720" s="1"/>
      <c r="W720" s="1"/>
      <c r="X720" s="1"/>
      <c r="Y720" s="1"/>
      <c r="Z720" s="1"/>
    </row>
    <row r="721" spans="1:26">
      <c r="A721" s="78"/>
      <c r="B721" s="1"/>
      <c r="C721" s="1"/>
      <c r="D721" s="429"/>
      <c r="E721" s="33"/>
      <c r="F721" s="1"/>
      <c r="G721" s="1"/>
      <c r="H721" s="110"/>
      <c r="I721" s="110"/>
      <c r="J721" s="984"/>
      <c r="K721" s="985"/>
      <c r="L721" s="984"/>
      <c r="M721" s="1"/>
      <c r="N721" s="1"/>
      <c r="O721" s="1"/>
      <c r="P721" s="1"/>
      <c r="Q721" s="1"/>
      <c r="R721" s="1"/>
      <c r="S721" s="1"/>
      <c r="T721" s="1"/>
      <c r="U721" s="1"/>
      <c r="V721" s="1"/>
      <c r="W721" s="1"/>
      <c r="X721" s="1"/>
      <c r="Y721" s="1"/>
      <c r="Z721" s="1"/>
    </row>
    <row r="722" spans="1:26">
      <c r="A722" s="78"/>
      <c r="B722" s="1"/>
      <c r="C722" s="1"/>
      <c r="D722" s="429"/>
      <c r="E722" s="33"/>
      <c r="F722" s="1"/>
      <c r="G722" s="1"/>
      <c r="H722" s="110"/>
      <c r="I722" s="110"/>
      <c r="J722" s="984"/>
      <c r="K722" s="985"/>
      <c r="L722" s="984"/>
      <c r="M722" s="1"/>
      <c r="N722" s="1"/>
      <c r="O722" s="1"/>
      <c r="P722" s="1"/>
      <c r="Q722" s="1"/>
      <c r="R722" s="1"/>
      <c r="S722" s="1"/>
      <c r="T722" s="1"/>
      <c r="U722" s="1"/>
      <c r="V722" s="1"/>
      <c r="W722" s="1"/>
      <c r="X722" s="1"/>
      <c r="Y722" s="1"/>
      <c r="Z722" s="1"/>
    </row>
    <row r="723" spans="1:26">
      <c r="A723" s="78"/>
      <c r="B723" s="1"/>
      <c r="C723" s="1"/>
      <c r="D723" s="429"/>
      <c r="E723" s="33"/>
      <c r="F723" s="1"/>
      <c r="G723" s="1"/>
      <c r="H723" s="110"/>
      <c r="I723" s="110"/>
      <c r="J723" s="984"/>
      <c r="K723" s="985"/>
      <c r="L723" s="984"/>
      <c r="M723" s="1"/>
      <c r="N723" s="1"/>
      <c r="O723" s="1"/>
      <c r="P723" s="1"/>
      <c r="Q723" s="1"/>
      <c r="R723" s="1"/>
      <c r="S723" s="1"/>
      <c r="T723" s="1"/>
      <c r="U723" s="1"/>
      <c r="V723" s="1"/>
      <c r="W723" s="1"/>
      <c r="X723" s="1"/>
      <c r="Y723" s="1"/>
      <c r="Z723" s="1"/>
    </row>
    <row r="724" spans="1:26">
      <c r="A724" s="78"/>
      <c r="B724" s="1"/>
      <c r="C724" s="1"/>
      <c r="D724" s="429"/>
      <c r="E724" s="33"/>
      <c r="F724" s="1"/>
      <c r="G724" s="1"/>
      <c r="H724" s="110"/>
      <c r="I724" s="110"/>
      <c r="J724" s="984"/>
      <c r="K724" s="985"/>
      <c r="L724" s="984"/>
      <c r="M724" s="1"/>
      <c r="N724" s="1"/>
      <c r="O724" s="1"/>
      <c r="P724" s="1"/>
      <c r="Q724" s="1"/>
      <c r="R724" s="1"/>
      <c r="S724" s="1"/>
      <c r="T724" s="1"/>
      <c r="U724" s="1"/>
      <c r="V724" s="1"/>
      <c r="W724" s="1"/>
      <c r="X724" s="1"/>
      <c r="Y724" s="1"/>
      <c r="Z724" s="1"/>
    </row>
    <row r="725" spans="1:26">
      <c r="A725" s="78"/>
      <c r="B725" s="1"/>
      <c r="C725" s="1"/>
      <c r="D725" s="429"/>
      <c r="E725" s="33"/>
      <c r="F725" s="1"/>
      <c r="G725" s="1"/>
      <c r="H725" s="110"/>
      <c r="I725" s="110"/>
      <c r="J725" s="984"/>
      <c r="K725" s="985"/>
      <c r="L725" s="984"/>
      <c r="M725" s="1"/>
      <c r="N725" s="1"/>
      <c r="O725" s="1"/>
      <c r="P725" s="1"/>
      <c r="Q725" s="1"/>
      <c r="R725" s="1"/>
      <c r="S725" s="1"/>
      <c r="T725" s="1"/>
      <c r="U725" s="1"/>
      <c r="V725" s="1"/>
      <c r="W725" s="1"/>
      <c r="X725" s="1"/>
      <c r="Y725" s="1"/>
      <c r="Z725" s="1"/>
    </row>
    <row r="726" spans="1:26">
      <c r="A726" s="78"/>
      <c r="B726" s="1"/>
      <c r="C726" s="1"/>
      <c r="D726" s="429"/>
      <c r="E726" s="33"/>
      <c r="F726" s="1"/>
      <c r="G726" s="1"/>
      <c r="H726" s="110"/>
      <c r="I726" s="110"/>
      <c r="J726" s="984"/>
      <c r="K726" s="985"/>
      <c r="L726" s="984"/>
      <c r="M726" s="1"/>
      <c r="N726" s="1"/>
      <c r="O726" s="1"/>
      <c r="P726" s="1"/>
      <c r="Q726" s="1"/>
      <c r="R726" s="1"/>
      <c r="S726" s="1"/>
      <c r="T726" s="1"/>
      <c r="U726" s="1"/>
      <c r="V726" s="1"/>
      <c r="W726" s="1"/>
      <c r="X726" s="1"/>
      <c r="Y726" s="1"/>
      <c r="Z726" s="1"/>
    </row>
    <row r="727" spans="1:26">
      <c r="A727" s="78"/>
      <c r="B727" s="1"/>
      <c r="C727" s="1"/>
      <c r="D727" s="429"/>
      <c r="E727" s="33"/>
      <c r="F727" s="1"/>
      <c r="G727" s="1"/>
      <c r="H727" s="110"/>
      <c r="I727" s="110"/>
      <c r="J727" s="984"/>
      <c r="K727" s="985"/>
      <c r="L727" s="984"/>
      <c r="M727" s="1"/>
      <c r="N727" s="1"/>
      <c r="O727" s="1"/>
      <c r="P727" s="1"/>
      <c r="Q727" s="1"/>
      <c r="R727" s="1"/>
      <c r="S727" s="1"/>
      <c r="T727" s="1"/>
      <c r="U727" s="1"/>
      <c r="V727" s="1"/>
      <c r="W727" s="1"/>
      <c r="X727" s="1"/>
      <c r="Y727" s="1"/>
      <c r="Z727" s="1"/>
    </row>
    <row r="728" spans="1:26">
      <c r="A728" s="78"/>
      <c r="B728" s="1"/>
      <c r="C728" s="1"/>
      <c r="D728" s="429"/>
      <c r="E728" s="33"/>
      <c r="F728" s="1"/>
      <c r="G728" s="1"/>
      <c r="H728" s="110"/>
      <c r="I728" s="110"/>
      <c r="J728" s="984"/>
      <c r="K728" s="985"/>
      <c r="L728" s="984"/>
      <c r="M728" s="1"/>
      <c r="N728" s="1"/>
      <c r="O728" s="1"/>
      <c r="P728" s="1"/>
      <c r="Q728" s="1"/>
      <c r="R728" s="1"/>
      <c r="S728" s="1"/>
      <c r="T728" s="1"/>
      <c r="U728" s="1"/>
      <c r="V728" s="1"/>
      <c r="W728" s="1"/>
      <c r="X728" s="1"/>
      <c r="Y728" s="1"/>
      <c r="Z728" s="1"/>
    </row>
    <row r="729" spans="1:26">
      <c r="A729" s="78"/>
      <c r="B729" s="1"/>
      <c r="C729" s="1"/>
      <c r="D729" s="429"/>
      <c r="E729" s="33"/>
      <c r="F729" s="1"/>
      <c r="G729" s="1"/>
      <c r="H729" s="110"/>
      <c r="I729" s="110"/>
      <c r="J729" s="984"/>
      <c r="K729" s="985"/>
      <c r="L729" s="984"/>
      <c r="M729" s="1"/>
      <c r="N729" s="1"/>
      <c r="O729" s="1"/>
      <c r="P729" s="1"/>
      <c r="Q729" s="1"/>
      <c r="R729" s="1"/>
      <c r="S729" s="1"/>
      <c r="T729" s="1"/>
      <c r="U729" s="1"/>
      <c r="V729" s="1"/>
      <c r="W729" s="1"/>
      <c r="X729" s="1"/>
      <c r="Y729" s="1"/>
      <c r="Z729" s="1"/>
    </row>
    <row r="730" spans="1:26">
      <c r="A730" s="78"/>
      <c r="B730" s="1"/>
      <c r="C730" s="1"/>
      <c r="D730" s="429"/>
      <c r="E730" s="33"/>
      <c r="F730" s="1"/>
      <c r="G730" s="1"/>
      <c r="H730" s="110"/>
      <c r="I730" s="110"/>
      <c r="J730" s="984"/>
      <c r="K730" s="985"/>
      <c r="L730" s="984"/>
      <c r="M730" s="1"/>
      <c r="N730" s="1"/>
      <c r="O730" s="1"/>
      <c r="P730" s="1"/>
      <c r="Q730" s="1"/>
      <c r="R730" s="1"/>
      <c r="S730" s="1"/>
      <c r="T730" s="1"/>
      <c r="U730" s="1"/>
      <c r="V730" s="1"/>
      <c r="W730" s="1"/>
      <c r="X730" s="1"/>
      <c r="Y730" s="1"/>
      <c r="Z730" s="1"/>
    </row>
    <row r="731" spans="1:26">
      <c r="A731" s="78"/>
      <c r="B731" s="1"/>
      <c r="C731" s="1"/>
      <c r="D731" s="429"/>
      <c r="E731" s="33"/>
      <c r="F731" s="1"/>
      <c r="G731" s="1"/>
      <c r="H731" s="110"/>
      <c r="I731" s="110"/>
      <c r="J731" s="984"/>
      <c r="K731" s="985"/>
      <c r="L731" s="984"/>
      <c r="M731" s="1"/>
      <c r="N731" s="1"/>
      <c r="O731" s="1"/>
      <c r="P731" s="1"/>
      <c r="Q731" s="1"/>
      <c r="R731" s="1"/>
      <c r="S731" s="1"/>
      <c r="T731" s="1"/>
      <c r="U731" s="1"/>
      <c r="V731" s="1"/>
      <c r="W731" s="1"/>
      <c r="X731" s="1"/>
      <c r="Y731" s="1"/>
      <c r="Z731" s="1"/>
    </row>
    <row r="732" spans="1:26">
      <c r="A732" s="78"/>
      <c r="B732" s="1"/>
      <c r="C732" s="1"/>
      <c r="D732" s="429"/>
      <c r="E732" s="33"/>
      <c r="F732" s="1"/>
      <c r="G732" s="1"/>
      <c r="H732" s="110"/>
      <c r="I732" s="110"/>
      <c r="J732" s="984"/>
      <c r="K732" s="985"/>
      <c r="L732" s="984"/>
      <c r="M732" s="1"/>
      <c r="N732" s="1"/>
      <c r="O732" s="1"/>
      <c r="P732" s="1"/>
      <c r="Q732" s="1"/>
      <c r="R732" s="1"/>
      <c r="S732" s="1"/>
      <c r="T732" s="1"/>
      <c r="U732" s="1"/>
      <c r="V732" s="1"/>
      <c r="W732" s="1"/>
      <c r="X732" s="1"/>
      <c r="Y732" s="1"/>
      <c r="Z732" s="1"/>
    </row>
    <row r="733" spans="1:26">
      <c r="A733" s="78"/>
      <c r="B733" s="1"/>
      <c r="C733" s="1"/>
      <c r="D733" s="429"/>
      <c r="E733" s="33"/>
      <c r="F733" s="1"/>
      <c r="G733" s="1"/>
      <c r="H733" s="110"/>
      <c r="I733" s="110"/>
      <c r="J733" s="984"/>
      <c r="K733" s="985"/>
      <c r="L733" s="984"/>
      <c r="M733" s="1"/>
      <c r="N733" s="1"/>
      <c r="O733" s="1"/>
      <c r="P733" s="1"/>
      <c r="Q733" s="1"/>
      <c r="R733" s="1"/>
      <c r="S733" s="1"/>
      <c r="T733" s="1"/>
      <c r="U733" s="1"/>
      <c r="V733" s="1"/>
      <c r="W733" s="1"/>
      <c r="X733" s="1"/>
      <c r="Y733" s="1"/>
      <c r="Z733" s="1"/>
    </row>
    <row r="734" spans="1:26">
      <c r="A734" s="78"/>
      <c r="B734" s="1"/>
      <c r="C734" s="1"/>
      <c r="D734" s="429"/>
      <c r="E734" s="33"/>
      <c r="F734" s="1"/>
      <c r="G734" s="1"/>
      <c r="H734" s="110"/>
      <c r="I734" s="110"/>
      <c r="J734" s="984"/>
      <c r="K734" s="985"/>
      <c r="L734" s="984"/>
      <c r="M734" s="1"/>
      <c r="N734" s="1"/>
      <c r="O734" s="1"/>
      <c r="P734" s="1"/>
      <c r="Q734" s="1"/>
      <c r="R734" s="1"/>
      <c r="S734" s="1"/>
      <c r="T734" s="1"/>
      <c r="U734" s="1"/>
      <c r="V734" s="1"/>
      <c r="W734" s="1"/>
      <c r="X734" s="1"/>
      <c r="Y734" s="1"/>
      <c r="Z734" s="1"/>
    </row>
    <row r="735" spans="1:26">
      <c r="A735" s="78"/>
      <c r="B735" s="1"/>
      <c r="C735" s="1"/>
      <c r="D735" s="429"/>
      <c r="E735" s="33"/>
      <c r="F735" s="1"/>
      <c r="G735" s="1"/>
      <c r="H735" s="110"/>
      <c r="I735" s="110"/>
      <c r="J735" s="984"/>
      <c r="K735" s="985"/>
      <c r="L735" s="984"/>
      <c r="M735" s="1"/>
      <c r="N735" s="1"/>
      <c r="O735" s="1"/>
      <c r="P735" s="1"/>
      <c r="Q735" s="1"/>
      <c r="R735" s="1"/>
      <c r="S735" s="1"/>
      <c r="T735" s="1"/>
      <c r="U735" s="1"/>
      <c r="V735" s="1"/>
      <c r="W735" s="1"/>
      <c r="X735" s="1"/>
      <c r="Y735" s="1"/>
      <c r="Z735" s="1"/>
    </row>
    <row r="736" spans="1:26">
      <c r="A736" s="78"/>
      <c r="B736" s="1"/>
      <c r="C736" s="1"/>
      <c r="D736" s="429"/>
      <c r="E736" s="33"/>
      <c r="F736" s="1"/>
      <c r="G736" s="1"/>
      <c r="H736" s="110"/>
      <c r="I736" s="110"/>
      <c r="J736" s="984"/>
      <c r="K736" s="985"/>
      <c r="L736" s="984"/>
      <c r="M736" s="1"/>
      <c r="N736" s="1"/>
      <c r="O736" s="1"/>
      <c r="P736" s="1"/>
      <c r="Q736" s="1"/>
      <c r="R736" s="1"/>
      <c r="S736" s="1"/>
      <c r="T736" s="1"/>
      <c r="U736" s="1"/>
      <c r="V736" s="1"/>
      <c r="W736" s="1"/>
      <c r="X736" s="1"/>
      <c r="Y736" s="1"/>
      <c r="Z736" s="1"/>
    </row>
    <row r="737" spans="1:26">
      <c r="A737" s="78"/>
      <c r="B737" s="1"/>
      <c r="C737" s="1"/>
      <c r="D737" s="429"/>
      <c r="E737" s="33"/>
      <c r="F737" s="1"/>
      <c r="G737" s="1"/>
      <c r="H737" s="110"/>
      <c r="I737" s="110"/>
      <c r="J737" s="984"/>
      <c r="K737" s="985"/>
      <c r="L737" s="984"/>
      <c r="M737" s="1"/>
      <c r="N737" s="1"/>
      <c r="O737" s="1"/>
      <c r="P737" s="1"/>
      <c r="Q737" s="1"/>
      <c r="R737" s="1"/>
      <c r="S737" s="1"/>
      <c r="T737" s="1"/>
      <c r="U737" s="1"/>
      <c r="V737" s="1"/>
      <c r="W737" s="1"/>
      <c r="X737" s="1"/>
      <c r="Y737" s="1"/>
      <c r="Z737" s="1"/>
    </row>
    <row r="738" spans="1:26">
      <c r="A738" s="78"/>
      <c r="B738" s="1"/>
      <c r="C738" s="1"/>
      <c r="D738" s="429"/>
      <c r="E738" s="33"/>
      <c r="F738" s="1"/>
      <c r="G738" s="1"/>
      <c r="H738" s="110"/>
      <c r="I738" s="110"/>
      <c r="J738" s="984"/>
      <c r="K738" s="985"/>
      <c r="L738" s="984"/>
      <c r="M738" s="1"/>
      <c r="N738" s="1"/>
      <c r="O738" s="1"/>
      <c r="P738" s="1"/>
      <c r="Q738" s="1"/>
      <c r="R738" s="1"/>
      <c r="S738" s="1"/>
      <c r="T738" s="1"/>
      <c r="U738" s="1"/>
      <c r="V738" s="1"/>
      <c r="W738" s="1"/>
      <c r="X738" s="1"/>
      <c r="Y738" s="1"/>
      <c r="Z738" s="1"/>
    </row>
    <row r="739" spans="1:26">
      <c r="A739" s="78"/>
      <c r="B739" s="1"/>
      <c r="C739" s="1"/>
      <c r="D739" s="429"/>
      <c r="E739" s="33"/>
      <c r="F739" s="1"/>
      <c r="G739" s="1"/>
      <c r="H739" s="110"/>
      <c r="I739" s="110"/>
      <c r="J739" s="984"/>
      <c r="K739" s="985"/>
      <c r="L739" s="984"/>
      <c r="M739" s="1"/>
      <c r="N739" s="1"/>
      <c r="O739" s="1"/>
      <c r="P739" s="1"/>
      <c r="Q739" s="1"/>
      <c r="R739" s="1"/>
      <c r="S739" s="1"/>
      <c r="T739" s="1"/>
      <c r="U739" s="1"/>
      <c r="V739" s="1"/>
      <c r="W739" s="1"/>
      <c r="X739" s="1"/>
      <c r="Y739" s="1"/>
      <c r="Z739" s="1"/>
    </row>
    <row r="740" spans="1:26">
      <c r="A740" s="78"/>
      <c r="B740" s="1"/>
      <c r="C740" s="1"/>
      <c r="D740" s="429"/>
      <c r="E740" s="33"/>
      <c r="F740" s="1"/>
      <c r="G740" s="1"/>
      <c r="H740" s="110"/>
      <c r="I740" s="110"/>
      <c r="J740" s="984"/>
      <c r="K740" s="985"/>
      <c r="L740" s="984"/>
      <c r="M740" s="1"/>
      <c r="N740" s="1"/>
      <c r="O740" s="1"/>
      <c r="P740" s="1"/>
      <c r="Q740" s="1"/>
      <c r="R740" s="1"/>
      <c r="S740" s="1"/>
      <c r="T740" s="1"/>
      <c r="U740" s="1"/>
      <c r="V740" s="1"/>
      <c r="W740" s="1"/>
      <c r="X740" s="1"/>
      <c r="Y740" s="1"/>
      <c r="Z740" s="1"/>
    </row>
    <row r="741" spans="1:26">
      <c r="A741" s="78"/>
      <c r="B741" s="1"/>
      <c r="C741" s="1"/>
      <c r="D741" s="429"/>
      <c r="E741" s="33"/>
      <c r="F741" s="1"/>
      <c r="G741" s="1"/>
      <c r="H741" s="110"/>
      <c r="I741" s="110"/>
      <c r="J741" s="984"/>
      <c r="K741" s="985"/>
      <c r="L741" s="984"/>
      <c r="M741" s="1"/>
      <c r="N741" s="1"/>
      <c r="O741" s="1"/>
      <c r="P741" s="1"/>
      <c r="Q741" s="1"/>
      <c r="R741" s="1"/>
      <c r="S741" s="1"/>
      <c r="T741" s="1"/>
      <c r="U741" s="1"/>
      <c r="V741" s="1"/>
      <c r="W741" s="1"/>
      <c r="X741" s="1"/>
      <c r="Y741" s="1"/>
      <c r="Z741" s="1"/>
    </row>
    <row r="742" spans="1:26">
      <c r="A742" s="78"/>
      <c r="B742" s="1"/>
      <c r="C742" s="1"/>
      <c r="D742" s="429"/>
      <c r="E742" s="33"/>
      <c r="F742" s="1"/>
      <c r="G742" s="1"/>
      <c r="H742" s="110"/>
      <c r="I742" s="110"/>
      <c r="J742" s="984"/>
      <c r="K742" s="985"/>
      <c r="L742" s="984"/>
      <c r="M742" s="1"/>
      <c r="N742" s="1"/>
      <c r="O742" s="1"/>
      <c r="P742" s="1"/>
      <c r="Q742" s="1"/>
      <c r="R742" s="1"/>
      <c r="S742" s="1"/>
      <c r="T742" s="1"/>
      <c r="U742" s="1"/>
      <c r="V742" s="1"/>
      <c r="W742" s="1"/>
      <c r="X742" s="1"/>
      <c r="Y742" s="1"/>
      <c r="Z742" s="1"/>
    </row>
    <row r="743" spans="1:26">
      <c r="A743" s="78"/>
      <c r="B743" s="1"/>
      <c r="C743" s="1"/>
      <c r="D743" s="429"/>
      <c r="E743" s="33"/>
      <c r="F743" s="1"/>
      <c r="G743" s="1"/>
      <c r="H743" s="110"/>
      <c r="I743" s="110"/>
      <c r="J743" s="984"/>
      <c r="K743" s="985"/>
      <c r="L743" s="984"/>
      <c r="M743" s="1"/>
      <c r="N743" s="1"/>
      <c r="O743" s="1"/>
      <c r="P743" s="1"/>
      <c r="Q743" s="1"/>
      <c r="R743" s="1"/>
      <c r="S743" s="1"/>
      <c r="T743" s="1"/>
      <c r="U743" s="1"/>
      <c r="V743" s="1"/>
      <c r="W743" s="1"/>
      <c r="X743" s="1"/>
      <c r="Y743" s="1"/>
      <c r="Z743" s="1"/>
    </row>
    <row r="744" spans="1:26">
      <c r="A744" s="78"/>
      <c r="B744" s="1"/>
      <c r="C744" s="1"/>
      <c r="D744" s="429"/>
      <c r="E744" s="33"/>
      <c r="F744" s="1"/>
      <c r="G744" s="1"/>
      <c r="H744" s="110"/>
      <c r="I744" s="110"/>
      <c r="J744" s="984"/>
      <c r="K744" s="985"/>
      <c r="L744" s="984"/>
      <c r="M744" s="1"/>
      <c r="N744" s="1"/>
      <c r="O744" s="1"/>
      <c r="P744" s="1"/>
      <c r="Q744" s="1"/>
      <c r="R744" s="1"/>
      <c r="S744" s="1"/>
      <c r="T744" s="1"/>
      <c r="U744" s="1"/>
      <c r="V744" s="1"/>
      <c r="W744" s="1"/>
      <c r="X744" s="1"/>
      <c r="Y744" s="1"/>
      <c r="Z744" s="1"/>
    </row>
    <row r="745" spans="1:26">
      <c r="A745" s="78"/>
      <c r="B745" s="1"/>
      <c r="C745" s="1"/>
      <c r="D745" s="429"/>
      <c r="E745" s="33"/>
      <c r="F745" s="1"/>
      <c r="G745" s="1"/>
      <c r="H745" s="110"/>
      <c r="I745" s="110"/>
      <c r="J745" s="984"/>
      <c r="K745" s="985"/>
      <c r="L745" s="984"/>
      <c r="M745" s="1"/>
      <c r="N745" s="1"/>
      <c r="O745" s="1"/>
      <c r="P745" s="1"/>
      <c r="Q745" s="1"/>
      <c r="R745" s="1"/>
      <c r="S745" s="1"/>
      <c r="T745" s="1"/>
      <c r="U745" s="1"/>
      <c r="V745" s="1"/>
      <c r="W745" s="1"/>
      <c r="X745" s="1"/>
      <c r="Y745" s="1"/>
      <c r="Z745" s="1"/>
    </row>
    <row r="746" spans="1:26">
      <c r="A746" s="78"/>
      <c r="B746" s="1"/>
      <c r="C746" s="1"/>
      <c r="D746" s="429"/>
      <c r="E746" s="33"/>
      <c r="F746" s="1"/>
      <c r="G746" s="1"/>
      <c r="H746" s="110"/>
      <c r="I746" s="110"/>
      <c r="J746" s="984"/>
      <c r="K746" s="985"/>
      <c r="L746" s="984"/>
      <c r="M746" s="1"/>
      <c r="N746" s="1"/>
      <c r="O746" s="1"/>
      <c r="P746" s="1"/>
      <c r="Q746" s="1"/>
      <c r="R746" s="1"/>
      <c r="S746" s="1"/>
      <c r="T746" s="1"/>
      <c r="U746" s="1"/>
      <c r="V746" s="1"/>
      <c r="W746" s="1"/>
      <c r="X746" s="1"/>
      <c r="Y746" s="1"/>
      <c r="Z746" s="1"/>
    </row>
    <row r="747" spans="1:26">
      <c r="A747" s="78"/>
      <c r="B747" s="1"/>
      <c r="C747" s="1"/>
      <c r="D747" s="429"/>
      <c r="E747" s="33"/>
      <c r="F747" s="1"/>
      <c r="G747" s="1"/>
      <c r="H747" s="110"/>
      <c r="I747" s="110"/>
      <c r="J747" s="984"/>
      <c r="K747" s="985"/>
      <c r="L747" s="984"/>
      <c r="M747" s="1"/>
      <c r="N747" s="1"/>
      <c r="O747" s="1"/>
      <c r="P747" s="1"/>
      <c r="Q747" s="1"/>
      <c r="R747" s="1"/>
      <c r="S747" s="1"/>
      <c r="T747" s="1"/>
      <c r="U747" s="1"/>
      <c r="V747" s="1"/>
      <c r="W747" s="1"/>
      <c r="X747" s="1"/>
      <c r="Y747" s="1"/>
      <c r="Z747" s="1"/>
    </row>
    <row r="748" spans="1:26">
      <c r="A748" s="78"/>
      <c r="B748" s="1"/>
      <c r="C748" s="1"/>
      <c r="D748" s="429"/>
      <c r="E748" s="33"/>
      <c r="F748" s="1"/>
      <c r="G748" s="1"/>
      <c r="H748" s="110"/>
      <c r="I748" s="110"/>
      <c r="J748" s="984"/>
      <c r="K748" s="985"/>
      <c r="L748" s="984"/>
      <c r="M748" s="1"/>
      <c r="N748" s="1"/>
      <c r="O748" s="1"/>
      <c r="P748" s="1"/>
      <c r="Q748" s="1"/>
      <c r="R748" s="1"/>
      <c r="S748" s="1"/>
      <c r="T748" s="1"/>
      <c r="U748" s="1"/>
      <c r="V748" s="1"/>
      <c r="W748" s="1"/>
      <c r="X748" s="1"/>
      <c r="Y748" s="1"/>
      <c r="Z748" s="1"/>
    </row>
    <row r="749" spans="1:26">
      <c r="A749" s="78"/>
      <c r="B749" s="1"/>
      <c r="C749" s="1"/>
      <c r="D749" s="429"/>
      <c r="E749" s="33"/>
      <c r="F749" s="1"/>
      <c r="G749" s="1"/>
      <c r="H749" s="110"/>
      <c r="I749" s="110"/>
      <c r="J749" s="984"/>
      <c r="K749" s="985"/>
      <c r="L749" s="984"/>
      <c r="M749" s="1"/>
      <c r="N749" s="1"/>
      <c r="O749" s="1"/>
      <c r="P749" s="1"/>
      <c r="Q749" s="1"/>
      <c r="R749" s="1"/>
      <c r="S749" s="1"/>
      <c r="T749" s="1"/>
      <c r="U749" s="1"/>
      <c r="V749" s="1"/>
      <c r="W749" s="1"/>
      <c r="X749" s="1"/>
      <c r="Y749" s="1"/>
      <c r="Z749" s="1"/>
    </row>
    <row r="750" spans="1:26">
      <c r="A750" s="78"/>
      <c r="B750" s="1"/>
      <c r="C750" s="1"/>
      <c r="D750" s="429"/>
      <c r="E750" s="33"/>
      <c r="F750" s="1"/>
      <c r="G750" s="1"/>
      <c r="H750" s="110"/>
      <c r="I750" s="110"/>
      <c r="J750" s="984"/>
      <c r="K750" s="985"/>
      <c r="L750" s="984"/>
      <c r="M750" s="1"/>
      <c r="N750" s="1"/>
      <c r="O750" s="1"/>
      <c r="P750" s="1"/>
      <c r="Q750" s="1"/>
      <c r="R750" s="1"/>
      <c r="S750" s="1"/>
      <c r="T750" s="1"/>
      <c r="U750" s="1"/>
      <c r="V750" s="1"/>
      <c r="W750" s="1"/>
      <c r="X750" s="1"/>
      <c r="Y750" s="1"/>
      <c r="Z750" s="1"/>
    </row>
    <row r="751" spans="1:26">
      <c r="A751" s="78"/>
      <c r="B751" s="1"/>
      <c r="C751" s="1"/>
      <c r="D751" s="429"/>
      <c r="E751" s="33"/>
      <c r="F751" s="1"/>
      <c r="G751" s="1"/>
      <c r="H751" s="110"/>
      <c r="I751" s="110"/>
      <c r="J751" s="984"/>
      <c r="K751" s="985"/>
      <c r="L751" s="984"/>
      <c r="M751" s="1"/>
      <c r="N751" s="1"/>
      <c r="O751" s="1"/>
      <c r="P751" s="1"/>
      <c r="Q751" s="1"/>
      <c r="R751" s="1"/>
      <c r="S751" s="1"/>
      <c r="T751" s="1"/>
      <c r="U751" s="1"/>
      <c r="V751" s="1"/>
      <c r="W751" s="1"/>
      <c r="X751" s="1"/>
      <c r="Y751" s="1"/>
      <c r="Z751" s="1"/>
    </row>
    <row r="752" spans="1:26">
      <c r="A752" s="78"/>
      <c r="B752" s="1"/>
      <c r="C752" s="1"/>
      <c r="D752" s="429"/>
      <c r="E752" s="33"/>
      <c r="F752" s="1"/>
      <c r="G752" s="1"/>
      <c r="H752" s="110"/>
      <c r="I752" s="110"/>
      <c r="J752" s="984"/>
      <c r="K752" s="985"/>
      <c r="L752" s="984"/>
      <c r="M752" s="1"/>
      <c r="N752" s="1"/>
      <c r="O752" s="1"/>
      <c r="P752" s="1"/>
      <c r="Q752" s="1"/>
      <c r="R752" s="1"/>
      <c r="S752" s="1"/>
      <c r="T752" s="1"/>
      <c r="U752" s="1"/>
      <c r="V752" s="1"/>
      <c r="W752" s="1"/>
      <c r="X752" s="1"/>
      <c r="Y752" s="1"/>
      <c r="Z752" s="1"/>
    </row>
    <row r="753" spans="1:26">
      <c r="A753" s="78"/>
      <c r="B753" s="1"/>
      <c r="C753" s="1"/>
      <c r="D753" s="429"/>
      <c r="E753" s="33"/>
      <c r="F753" s="1"/>
      <c r="G753" s="1"/>
      <c r="H753" s="110"/>
      <c r="I753" s="110"/>
      <c r="J753" s="984"/>
      <c r="K753" s="985"/>
      <c r="L753" s="984"/>
      <c r="M753" s="1"/>
      <c r="N753" s="1"/>
      <c r="O753" s="1"/>
      <c r="P753" s="1"/>
      <c r="Q753" s="1"/>
      <c r="R753" s="1"/>
      <c r="S753" s="1"/>
      <c r="T753" s="1"/>
      <c r="U753" s="1"/>
      <c r="V753" s="1"/>
      <c r="W753" s="1"/>
      <c r="X753" s="1"/>
      <c r="Y753" s="1"/>
      <c r="Z753" s="1"/>
    </row>
    <row r="754" spans="1:26">
      <c r="A754" s="78"/>
      <c r="B754" s="1"/>
      <c r="C754" s="1"/>
      <c r="D754" s="429"/>
      <c r="E754" s="33"/>
      <c r="F754" s="1"/>
      <c r="G754" s="1"/>
      <c r="H754" s="110"/>
      <c r="I754" s="110"/>
      <c r="J754" s="984"/>
      <c r="K754" s="985"/>
      <c r="L754" s="984"/>
      <c r="M754" s="1"/>
      <c r="N754" s="1"/>
      <c r="O754" s="1"/>
      <c r="P754" s="1"/>
      <c r="Q754" s="1"/>
      <c r="R754" s="1"/>
      <c r="S754" s="1"/>
      <c r="T754" s="1"/>
      <c r="U754" s="1"/>
      <c r="V754" s="1"/>
      <c r="W754" s="1"/>
      <c r="X754" s="1"/>
      <c r="Y754" s="1"/>
      <c r="Z754" s="1"/>
    </row>
    <row r="755" spans="1:26">
      <c r="A755" s="78"/>
      <c r="B755" s="1"/>
      <c r="C755" s="1"/>
      <c r="D755" s="429"/>
      <c r="E755" s="33"/>
      <c r="F755" s="1"/>
      <c r="G755" s="1"/>
      <c r="H755" s="110"/>
      <c r="I755" s="110"/>
      <c r="J755" s="984"/>
      <c r="K755" s="985"/>
      <c r="L755" s="984"/>
      <c r="M755" s="1"/>
      <c r="N755" s="1"/>
      <c r="O755" s="1"/>
      <c r="P755" s="1"/>
      <c r="Q755" s="1"/>
      <c r="R755" s="1"/>
      <c r="S755" s="1"/>
      <c r="T755" s="1"/>
      <c r="U755" s="1"/>
      <c r="V755" s="1"/>
      <c r="W755" s="1"/>
      <c r="X755" s="1"/>
      <c r="Y755" s="1"/>
      <c r="Z755" s="1"/>
    </row>
    <row r="756" spans="1:26">
      <c r="A756" s="78"/>
      <c r="B756" s="1"/>
      <c r="C756" s="1"/>
      <c r="D756" s="429"/>
      <c r="E756" s="33"/>
      <c r="F756" s="1"/>
      <c r="G756" s="1"/>
      <c r="H756" s="110"/>
      <c r="I756" s="110"/>
      <c r="J756" s="984"/>
      <c r="K756" s="985"/>
      <c r="L756" s="984"/>
      <c r="M756" s="1"/>
      <c r="N756" s="1"/>
      <c r="O756" s="1"/>
      <c r="P756" s="1"/>
      <c r="Q756" s="1"/>
      <c r="R756" s="1"/>
      <c r="S756" s="1"/>
      <c r="T756" s="1"/>
      <c r="U756" s="1"/>
      <c r="V756" s="1"/>
      <c r="W756" s="1"/>
      <c r="X756" s="1"/>
      <c r="Y756" s="1"/>
      <c r="Z756" s="1"/>
    </row>
    <row r="757" spans="1:26">
      <c r="A757" s="78"/>
      <c r="B757" s="1"/>
      <c r="C757" s="1"/>
      <c r="D757" s="429"/>
      <c r="E757" s="33"/>
      <c r="F757" s="1"/>
      <c r="G757" s="1"/>
      <c r="H757" s="110"/>
      <c r="I757" s="110"/>
      <c r="J757" s="984"/>
      <c r="K757" s="985"/>
      <c r="L757" s="984"/>
      <c r="M757" s="1"/>
      <c r="N757" s="1"/>
      <c r="O757" s="1"/>
      <c r="P757" s="1"/>
      <c r="Q757" s="1"/>
      <c r="R757" s="1"/>
      <c r="S757" s="1"/>
      <c r="T757" s="1"/>
      <c r="U757" s="1"/>
      <c r="V757" s="1"/>
      <c r="W757" s="1"/>
      <c r="X757" s="1"/>
      <c r="Y757" s="1"/>
      <c r="Z757" s="1"/>
    </row>
    <row r="758" spans="1:26">
      <c r="A758" s="78"/>
      <c r="B758" s="1"/>
      <c r="C758" s="1"/>
      <c r="D758" s="429"/>
      <c r="E758" s="33"/>
      <c r="F758" s="1"/>
      <c r="G758" s="1"/>
      <c r="H758" s="110"/>
      <c r="I758" s="110"/>
      <c r="J758" s="984"/>
      <c r="K758" s="985"/>
      <c r="L758" s="984"/>
      <c r="M758" s="1"/>
      <c r="N758" s="1"/>
      <c r="O758" s="1"/>
      <c r="P758" s="1"/>
      <c r="Q758" s="1"/>
      <c r="R758" s="1"/>
      <c r="S758" s="1"/>
      <c r="T758" s="1"/>
      <c r="U758" s="1"/>
      <c r="V758" s="1"/>
      <c r="W758" s="1"/>
      <c r="X758" s="1"/>
      <c r="Y758" s="1"/>
      <c r="Z758" s="1"/>
    </row>
    <row r="759" spans="1:26">
      <c r="A759" s="78"/>
      <c r="B759" s="1"/>
      <c r="C759" s="1"/>
      <c r="D759" s="429"/>
      <c r="E759" s="33"/>
      <c r="F759" s="1"/>
      <c r="G759" s="1"/>
      <c r="H759" s="110"/>
      <c r="I759" s="110"/>
      <c r="J759" s="984"/>
      <c r="K759" s="985"/>
      <c r="L759" s="984"/>
      <c r="M759" s="1"/>
      <c r="N759" s="1"/>
      <c r="O759" s="1"/>
      <c r="P759" s="1"/>
      <c r="Q759" s="1"/>
      <c r="R759" s="1"/>
      <c r="S759" s="1"/>
      <c r="T759" s="1"/>
      <c r="U759" s="1"/>
      <c r="V759" s="1"/>
      <c r="W759" s="1"/>
      <c r="X759" s="1"/>
      <c r="Y759" s="1"/>
      <c r="Z759" s="1"/>
    </row>
    <row r="760" spans="1:26">
      <c r="A760" s="78"/>
      <c r="B760" s="1"/>
      <c r="C760" s="1"/>
      <c r="D760" s="429"/>
      <c r="E760" s="33"/>
      <c r="F760" s="1"/>
      <c r="G760" s="1"/>
      <c r="H760" s="110"/>
      <c r="I760" s="110"/>
      <c r="J760" s="984"/>
      <c r="K760" s="985"/>
      <c r="L760" s="984"/>
      <c r="M760" s="1"/>
      <c r="N760" s="1"/>
      <c r="O760" s="1"/>
      <c r="P760" s="1"/>
      <c r="Q760" s="1"/>
      <c r="R760" s="1"/>
      <c r="S760" s="1"/>
      <c r="T760" s="1"/>
      <c r="U760" s="1"/>
      <c r="V760" s="1"/>
      <c r="W760" s="1"/>
      <c r="X760" s="1"/>
      <c r="Y760" s="1"/>
      <c r="Z760" s="1"/>
    </row>
    <row r="761" spans="1:26">
      <c r="A761" s="78"/>
      <c r="B761" s="1"/>
      <c r="C761" s="1"/>
      <c r="D761" s="429"/>
      <c r="E761" s="33"/>
      <c r="F761" s="1"/>
      <c r="G761" s="1"/>
      <c r="H761" s="110"/>
      <c r="I761" s="110"/>
      <c r="J761" s="984"/>
      <c r="K761" s="985"/>
      <c r="L761" s="984"/>
      <c r="M761" s="1"/>
      <c r="N761" s="1"/>
      <c r="O761" s="1"/>
      <c r="P761" s="1"/>
      <c r="Q761" s="1"/>
      <c r="R761" s="1"/>
      <c r="S761" s="1"/>
      <c r="T761" s="1"/>
      <c r="U761" s="1"/>
      <c r="V761" s="1"/>
      <c r="W761" s="1"/>
      <c r="X761" s="1"/>
      <c r="Y761" s="1"/>
      <c r="Z761" s="1"/>
    </row>
    <row r="762" spans="1:26">
      <c r="A762" s="78"/>
      <c r="B762" s="1"/>
      <c r="C762" s="1"/>
      <c r="D762" s="429"/>
      <c r="E762" s="33"/>
      <c r="F762" s="1"/>
      <c r="G762" s="1"/>
      <c r="H762" s="110"/>
      <c r="I762" s="110"/>
      <c r="J762" s="984"/>
      <c r="K762" s="985"/>
      <c r="L762" s="984"/>
      <c r="M762" s="1"/>
      <c r="N762" s="1"/>
      <c r="O762" s="1"/>
      <c r="P762" s="1"/>
      <c r="Q762" s="1"/>
      <c r="R762" s="1"/>
      <c r="S762" s="1"/>
      <c r="T762" s="1"/>
      <c r="U762" s="1"/>
      <c r="V762" s="1"/>
      <c r="W762" s="1"/>
      <c r="X762" s="1"/>
      <c r="Y762" s="1"/>
      <c r="Z762" s="1"/>
    </row>
    <row r="763" spans="1:26">
      <c r="A763" s="78"/>
      <c r="B763" s="1"/>
      <c r="C763" s="1"/>
      <c r="D763" s="429"/>
      <c r="E763" s="33"/>
      <c r="F763" s="1"/>
      <c r="G763" s="1"/>
      <c r="H763" s="110"/>
      <c r="I763" s="110"/>
      <c r="J763" s="984"/>
      <c r="K763" s="985"/>
      <c r="L763" s="984"/>
      <c r="M763" s="1"/>
      <c r="N763" s="1"/>
      <c r="O763" s="1"/>
      <c r="P763" s="1"/>
      <c r="Q763" s="1"/>
      <c r="R763" s="1"/>
      <c r="S763" s="1"/>
      <c r="T763" s="1"/>
      <c r="U763" s="1"/>
      <c r="V763" s="1"/>
      <c r="W763" s="1"/>
      <c r="X763" s="1"/>
      <c r="Y763" s="1"/>
      <c r="Z763" s="1"/>
    </row>
    <row r="764" spans="1:26">
      <c r="A764" s="78"/>
      <c r="B764" s="1"/>
      <c r="C764" s="1"/>
      <c r="D764" s="429"/>
      <c r="E764" s="33"/>
      <c r="F764" s="1"/>
      <c r="G764" s="1"/>
      <c r="H764" s="110"/>
      <c r="I764" s="110"/>
      <c r="J764" s="984"/>
      <c r="K764" s="985"/>
      <c r="L764" s="984"/>
      <c r="M764" s="1"/>
      <c r="N764" s="1"/>
      <c r="O764" s="1"/>
      <c r="P764" s="1"/>
      <c r="Q764" s="1"/>
      <c r="R764" s="1"/>
      <c r="S764" s="1"/>
      <c r="T764" s="1"/>
      <c r="U764" s="1"/>
      <c r="V764" s="1"/>
      <c r="W764" s="1"/>
      <c r="X764" s="1"/>
      <c r="Y764" s="1"/>
      <c r="Z764" s="1"/>
    </row>
    <row r="765" spans="1:26">
      <c r="A765" s="78"/>
      <c r="B765" s="1"/>
      <c r="C765" s="1"/>
      <c r="D765" s="429"/>
      <c r="E765" s="33"/>
      <c r="F765" s="1"/>
      <c r="G765" s="1"/>
      <c r="H765" s="110"/>
      <c r="I765" s="110"/>
      <c r="J765" s="984"/>
      <c r="K765" s="985"/>
      <c r="L765" s="984"/>
      <c r="M765" s="1"/>
      <c r="N765" s="1"/>
      <c r="O765" s="1"/>
      <c r="P765" s="1"/>
      <c r="Q765" s="1"/>
      <c r="R765" s="1"/>
      <c r="S765" s="1"/>
      <c r="T765" s="1"/>
      <c r="U765" s="1"/>
      <c r="V765" s="1"/>
      <c r="W765" s="1"/>
      <c r="X765" s="1"/>
      <c r="Y765" s="1"/>
      <c r="Z765" s="1"/>
    </row>
    <row r="766" spans="1:26">
      <c r="A766" s="78"/>
      <c r="B766" s="1"/>
      <c r="C766" s="1"/>
      <c r="D766" s="429"/>
      <c r="E766" s="33"/>
      <c r="F766" s="1"/>
      <c r="G766" s="1"/>
      <c r="H766" s="110"/>
      <c r="I766" s="110"/>
      <c r="J766" s="984"/>
      <c r="K766" s="985"/>
      <c r="L766" s="984"/>
      <c r="M766" s="1"/>
      <c r="N766" s="1"/>
      <c r="O766" s="1"/>
      <c r="P766" s="1"/>
      <c r="Q766" s="1"/>
      <c r="R766" s="1"/>
      <c r="S766" s="1"/>
      <c r="T766" s="1"/>
      <c r="U766" s="1"/>
      <c r="V766" s="1"/>
      <c r="W766" s="1"/>
      <c r="X766" s="1"/>
      <c r="Y766" s="1"/>
      <c r="Z766" s="1"/>
    </row>
    <row r="767" spans="1:26">
      <c r="A767" s="78"/>
      <c r="B767" s="1"/>
      <c r="C767" s="1"/>
      <c r="D767" s="429"/>
      <c r="E767" s="33"/>
      <c r="F767" s="1"/>
      <c r="G767" s="1"/>
      <c r="H767" s="110"/>
      <c r="I767" s="110"/>
      <c r="J767" s="984"/>
      <c r="K767" s="985"/>
      <c r="L767" s="984"/>
      <c r="M767" s="1"/>
      <c r="N767" s="1"/>
      <c r="O767" s="1"/>
      <c r="P767" s="1"/>
      <c r="Q767" s="1"/>
      <c r="R767" s="1"/>
      <c r="S767" s="1"/>
      <c r="T767" s="1"/>
      <c r="U767" s="1"/>
      <c r="V767" s="1"/>
      <c r="W767" s="1"/>
      <c r="X767" s="1"/>
      <c r="Y767" s="1"/>
      <c r="Z767" s="1"/>
    </row>
    <row r="768" spans="1:26">
      <c r="A768" s="78"/>
      <c r="B768" s="1"/>
      <c r="C768" s="1"/>
      <c r="D768" s="429"/>
      <c r="E768" s="33"/>
      <c r="F768" s="1"/>
      <c r="G768" s="1"/>
      <c r="H768" s="110"/>
      <c r="I768" s="110"/>
      <c r="J768" s="984"/>
      <c r="K768" s="985"/>
      <c r="L768" s="984"/>
      <c r="M768" s="1"/>
      <c r="N768" s="1"/>
      <c r="O768" s="1"/>
      <c r="P768" s="1"/>
      <c r="Q768" s="1"/>
      <c r="R768" s="1"/>
      <c r="S768" s="1"/>
      <c r="T768" s="1"/>
      <c r="U768" s="1"/>
      <c r="V768" s="1"/>
      <c r="W768" s="1"/>
      <c r="X768" s="1"/>
      <c r="Y768" s="1"/>
      <c r="Z768" s="1"/>
    </row>
    <row r="769" spans="1:26">
      <c r="A769" s="78"/>
      <c r="B769" s="1"/>
      <c r="C769" s="1"/>
      <c r="D769" s="429"/>
      <c r="E769" s="33"/>
      <c r="F769" s="1"/>
      <c r="G769" s="1"/>
      <c r="H769" s="110"/>
      <c r="I769" s="110"/>
      <c r="J769" s="984"/>
      <c r="K769" s="985"/>
      <c r="L769" s="984"/>
      <c r="M769" s="1"/>
      <c r="N769" s="1"/>
      <c r="O769" s="1"/>
      <c r="P769" s="1"/>
      <c r="Q769" s="1"/>
      <c r="R769" s="1"/>
      <c r="S769" s="1"/>
      <c r="T769" s="1"/>
      <c r="U769" s="1"/>
      <c r="V769" s="1"/>
      <c r="W769" s="1"/>
      <c r="X769" s="1"/>
      <c r="Y769" s="1"/>
      <c r="Z769" s="1"/>
    </row>
    <row r="770" spans="1:26">
      <c r="A770" s="78"/>
      <c r="B770" s="1"/>
      <c r="C770" s="1"/>
      <c r="D770" s="429"/>
      <c r="E770" s="33"/>
      <c r="F770" s="1"/>
      <c r="G770" s="1"/>
      <c r="H770" s="110"/>
      <c r="I770" s="110"/>
      <c r="J770" s="984"/>
      <c r="K770" s="985"/>
      <c r="L770" s="984"/>
      <c r="M770" s="1"/>
      <c r="N770" s="1"/>
      <c r="O770" s="1"/>
      <c r="P770" s="1"/>
      <c r="Q770" s="1"/>
      <c r="R770" s="1"/>
      <c r="S770" s="1"/>
      <c r="T770" s="1"/>
      <c r="U770" s="1"/>
      <c r="V770" s="1"/>
      <c r="W770" s="1"/>
      <c r="X770" s="1"/>
      <c r="Y770" s="1"/>
      <c r="Z770" s="1"/>
    </row>
    <row r="771" spans="1:26">
      <c r="A771" s="78"/>
      <c r="B771" s="1"/>
      <c r="C771" s="1"/>
      <c r="D771" s="429"/>
      <c r="E771" s="33"/>
      <c r="F771" s="1"/>
      <c r="G771" s="1"/>
      <c r="H771" s="110"/>
      <c r="I771" s="110"/>
      <c r="J771" s="984"/>
      <c r="K771" s="985"/>
      <c r="L771" s="984"/>
      <c r="M771" s="1"/>
      <c r="N771" s="1"/>
      <c r="O771" s="1"/>
      <c r="P771" s="1"/>
      <c r="Q771" s="1"/>
      <c r="R771" s="1"/>
      <c r="S771" s="1"/>
      <c r="T771" s="1"/>
      <c r="U771" s="1"/>
      <c r="V771" s="1"/>
      <c r="W771" s="1"/>
      <c r="X771" s="1"/>
      <c r="Y771" s="1"/>
      <c r="Z771" s="1"/>
    </row>
    <row r="772" spans="1:26">
      <c r="A772" s="78"/>
      <c r="B772" s="1"/>
      <c r="C772" s="1"/>
      <c r="D772" s="429"/>
      <c r="E772" s="33"/>
      <c r="F772" s="1"/>
      <c r="G772" s="1"/>
      <c r="H772" s="110"/>
      <c r="I772" s="110"/>
      <c r="J772" s="984"/>
      <c r="K772" s="985"/>
      <c r="L772" s="984"/>
      <c r="M772" s="1"/>
      <c r="N772" s="1"/>
      <c r="O772" s="1"/>
      <c r="P772" s="1"/>
      <c r="Q772" s="1"/>
      <c r="R772" s="1"/>
      <c r="S772" s="1"/>
      <c r="T772" s="1"/>
      <c r="U772" s="1"/>
      <c r="V772" s="1"/>
      <c r="W772" s="1"/>
      <c r="X772" s="1"/>
      <c r="Y772" s="1"/>
      <c r="Z772" s="1"/>
    </row>
    <row r="773" spans="1:26">
      <c r="A773" s="78"/>
      <c r="B773" s="1"/>
      <c r="C773" s="1"/>
      <c r="D773" s="429"/>
      <c r="E773" s="33"/>
      <c r="F773" s="1"/>
      <c r="G773" s="1"/>
      <c r="H773" s="110"/>
      <c r="I773" s="110"/>
      <c r="J773" s="984"/>
      <c r="K773" s="985"/>
      <c r="L773" s="984"/>
      <c r="M773" s="1"/>
      <c r="N773" s="1"/>
      <c r="O773" s="1"/>
      <c r="P773" s="1"/>
      <c r="Q773" s="1"/>
      <c r="R773" s="1"/>
      <c r="S773" s="1"/>
      <c r="T773" s="1"/>
      <c r="U773" s="1"/>
      <c r="V773" s="1"/>
      <c r="W773" s="1"/>
      <c r="X773" s="1"/>
      <c r="Y773" s="1"/>
      <c r="Z773" s="1"/>
    </row>
    <row r="774" spans="1:26">
      <c r="A774" s="78"/>
      <c r="B774" s="1"/>
      <c r="C774" s="1"/>
      <c r="D774" s="429"/>
      <c r="E774" s="33"/>
      <c r="F774" s="1"/>
      <c r="G774" s="1"/>
      <c r="H774" s="110"/>
      <c r="I774" s="110"/>
      <c r="J774" s="984"/>
      <c r="K774" s="985"/>
      <c r="L774" s="984"/>
      <c r="M774" s="1"/>
      <c r="N774" s="1"/>
      <c r="O774" s="1"/>
      <c r="P774" s="1"/>
      <c r="Q774" s="1"/>
      <c r="R774" s="1"/>
      <c r="S774" s="1"/>
      <c r="T774" s="1"/>
      <c r="U774" s="1"/>
      <c r="V774" s="1"/>
      <c r="W774" s="1"/>
      <c r="X774" s="1"/>
      <c r="Y774" s="1"/>
      <c r="Z774" s="1"/>
    </row>
    <row r="775" spans="1:26">
      <c r="A775" s="78"/>
      <c r="B775" s="1"/>
      <c r="C775" s="1"/>
      <c r="D775" s="429"/>
      <c r="E775" s="33"/>
      <c r="F775" s="1"/>
      <c r="G775" s="1"/>
      <c r="H775" s="110"/>
      <c r="I775" s="110"/>
      <c r="J775" s="984"/>
      <c r="K775" s="985"/>
      <c r="L775" s="984"/>
      <c r="M775" s="1"/>
      <c r="N775" s="1"/>
      <c r="O775" s="1"/>
      <c r="P775" s="1"/>
      <c r="Q775" s="1"/>
      <c r="R775" s="1"/>
      <c r="S775" s="1"/>
      <c r="T775" s="1"/>
      <c r="U775" s="1"/>
      <c r="V775" s="1"/>
      <c r="W775" s="1"/>
      <c r="X775" s="1"/>
      <c r="Y775" s="1"/>
      <c r="Z775" s="1"/>
    </row>
    <row r="776" spans="1:26">
      <c r="A776" s="78"/>
      <c r="B776" s="1"/>
      <c r="C776" s="1"/>
      <c r="D776" s="429"/>
      <c r="E776" s="33"/>
      <c r="F776" s="1"/>
      <c r="G776" s="1"/>
      <c r="H776" s="110"/>
      <c r="I776" s="110"/>
      <c r="J776" s="984"/>
      <c r="K776" s="985"/>
      <c r="L776" s="984"/>
      <c r="M776" s="1"/>
      <c r="N776" s="1"/>
      <c r="O776" s="1"/>
      <c r="P776" s="1"/>
      <c r="Q776" s="1"/>
      <c r="R776" s="1"/>
      <c r="S776" s="1"/>
      <c r="T776" s="1"/>
      <c r="U776" s="1"/>
      <c r="V776" s="1"/>
      <c r="W776" s="1"/>
      <c r="X776" s="1"/>
      <c r="Y776" s="1"/>
      <c r="Z776" s="1"/>
    </row>
    <row r="777" spans="1:26">
      <c r="A777" s="78"/>
      <c r="B777" s="1"/>
      <c r="C777" s="1"/>
      <c r="D777" s="429"/>
      <c r="E777" s="33"/>
      <c r="F777" s="1"/>
      <c r="G777" s="1"/>
      <c r="H777" s="110"/>
      <c r="I777" s="110"/>
      <c r="J777" s="984"/>
      <c r="K777" s="985"/>
      <c r="L777" s="984"/>
      <c r="M777" s="1"/>
      <c r="N777" s="1"/>
      <c r="O777" s="1"/>
      <c r="P777" s="1"/>
      <c r="Q777" s="1"/>
      <c r="R777" s="1"/>
      <c r="S777" s="1"/>
      <c r="T777" s="1"/>
      <c r="U777" s="1"/>
      <c r="V777" s="1"/>
      <c r="W777" s="1"/>
      <c r="X777" s="1"/>
      <c r="Y777" s="1"/>
      <c r="Z777" s="1"/>
    </row>
    <row r="778" spans="1:26">
      <c r="A778" s="78"/>
      <c r="B778" s="1"/>
      <c r="C778" s="1"/>
      <c r="D778" s="429"/>
      <c r="E778" s="33"/>
      <c r="F778" s="1"/>
      <c r="G778" s="1"/>
      <c r="H778" s="110"/>
      <c r="I778" s="110"/>
      <c r="J778" s="984"/>
      <c r="K778" s="985"/>
      <c r="L778" s="984"/>
      <c r="M778" s="1"/>
      <c r="N778" s="1"/>
      <c r="O778" s="1"/>
      <c r="P778" s="1"/>
      <c r="Q778" s="1"/>
      <c r="R778" s="1"/>
      <c r="S778" s="1"/>
      <c r="T778" s="1"/>
      <c r="U778" s="1"/>
      <c r="V778" s="1"/>
      <c r="W778" s="1"/>
      <c r="X778" s="1"/>
      <c r="Y778" s="1"/>
      <c r="Z778" s="1"/>
    </row>
    <row r="779" spans="1:26">
      <c r="A779" s="78"/>
      <c r="B779" s="1"/>
      <c r="C779" s="1"/>
      <c r="D779" s="429"/>
      <c r="E779" s="33"/>
      <c r="F779" s="1"/>
      <c r="G779" s="1"/>
      <c r="H779" s="110"/>
      <c r="I779" s="110"/>
      <c r="J779" s="984"/>
      <c r="K779" s="985"/>
      <c r="L779" s="984"/>
      <c r="M779" s="1"/>
      <c r="N779" s="1"/>
      <c r="O779" s="1"/>
      <c r="P779" s="1"/>
      <c r="Q779" s="1"/>
      <c r="R779" s="1"/>
      <c r="S779" s="1"/>
      <c r="T779" s="1"/>
      <c r="U779" s="1"/>
      <c r="V779" s="1"/>
      <c r="W779" s="1"/>
      <c r="X779" s="1"/>
      <c r="Y779" s="1"/>
      <c r="Z779" s="1"/>
    </row>
    <row r="780" spans="1:26">
      <c r="A780" s="78"/>
      <c r="B780" s="1"/>
      <c r="C780" s="1"/>
      <c r="D780" s="429"/>
      <c r="E780" s="33"/>
      <c r="F780" s="1"/>
      <c r="G780" s="1"/>
      <c r="H780" s="110"/>
      <c r="I780" s="110"/>
      <c r="J780" s="984"/>
      <c r="K780" s="985"/>
      <c r="L780" s="984"/>
      <c r="M780" s="1"/>
      <c r="N780" s="1"/>
      <c r="O780" s="1"/>
      <c r="P780" s="1"/>
      <c r="Q780" s="1"/>
      <c r="R780" s="1"/>
      <c r="S780" s="1"/>
      <c r="T780" s="1"/>
      <c r="U780" s="1"/>
      <c r="V780" s="1"/>
      <c r="W780" s="1"/>
      <c r="X780" s="1"/>
      <c r="Y780" s="1"/>
      <c r="Z780" s="1"/>
    </row>
    <row r="781" spans="1:26">
      <c r="A781" s="78"/>
      <c r="B781" s="1"/>
      <c r="C781" s="1"/>
      <c r="D781" s="429"/>
      <c r="E781" s="33"/>
      <c r="F781" s="1"/>
      <c r="G781" s="1"/>
      <c r="H781" s="110"/>
      <c r="I781" s="110"/>
      <c r="J781" s="984"/>
      <c r="K781" s="985"/>
      <c r="L781" s="984"/>
      <c r="M781" s="1"/>
      <c r="N781" s="1"/>
      <c r="O781" s="1"/>
      <c r="P781" s="1"/>
      <c r="Q781" s="1"/>
      <c r="R781" s="1"/>
      <c r="S781" s="1"/>
      <c r="T781" s="1"/>
      <c r="U781" s="1"/>
      <c r="V781" s="1"/>
      <c r="W781" s="1"/>
      <c r="X781" s="1"/>
      <c r="Y781" s="1"/>
      <c r="Z781" s="1"/>
    </row>
    <row r="782" spans="1:26">
      <c r="A782" s="78"/>
      <c r="B782" s="1"/>
      <c r="C782" s="1"/>
      <c r="D782" s="429"/>
      <c r="E782" s="33"/>
      <c r="F782" s="1"/>
      <c r="G782" s="1"/>
      <c r="H782" s="110"/>
      <c r="I782" s="110"/>
      <c r="J782" s="984"/>
      <c r="K782" s="985"/>
      <c r="L782" s="984"/>
      <c r="M782" s="1"/>
      <c r="N782" s="1"/>
      <c r="O782" s="1"/>
      <c r="P782" s="1"/>
      <c r="Q782" s="1"/>
      <c r="R782" s="1"/>
      <c r="S782" s="1"/>
      <c r="T782" s="1"/>
      <c r="U782" s="1"/>
      <c r="V782" s="1"/>
      <c r="W782" s="1"/>
      <c r="X782" s="1"/>
      <c r="Y782" s="1"/>
      <c r="Z782" s="1"/>
    </row>
    <row r="783" spans="1:26">
      <c r="A783" s="78"/>
      <c r="B783" s="1"/>
      <c r="C783" s="1"/>
      <c r="D783" s="429"/>
      <c r="E783" s="33"/>
      <c r="F783" s="1"/>
      <c r="G783" s="1"/>
      <c r="H783" s="110"/>
      <c r="I783" s="110"/>
      <c r="J783" s="984"/>
      <c r="K783" s="985"/>
      <c r="L783" s="984"/>
      <c r="M783" s="1"/>
      <c r="N783" s="1"/>
      <c r="O783" s="1"/>
      <c r="P783" s="1"/>
      <c r="Q783" s="1"/>
      <c r="R783" s="1"/>
      <c r="S783" s="1"/>
      <c r="T783" s="1"/>
      <c r="U783" s="1"/>
      <c r="V783" s="1"/>
      <c r="W783" s="1"/>
      <c r="X783" s="1"/>
      <c r="Y783" s="1"/>
      <c r="Z783" s="1"/>
    </row>
    <row r="784" spans="1:26">
      <c r="A784" s="78"/>
      <c r="B784" s="1"/>
      <c r="C784" s="1"/>
      <c r="D784" s="429"/>
      <c r="E784" s="33"/>
      <c r="F784" s="1"/>
      <c r="G784" s="1"/>
      <c r="H784" s="110"/>
      <c r="I784" s="110"/>
      <c r="J784" s="984"/>
      <c r="K784" s="985"/>
      <c r="L784" s="984"/>
      <c r="M784" s="1"/>
      <c r="N784" s="1"/>
      <c r="O784" s="1"/>
      <c r="P784" s="1"/>
      <c r="Q784" s="1"/>
      <c r="R784" s="1"/>
      <c r="S784" s="1"/>
      <c r="T784" s="1"/>
      <c r="U784" s="1"/>
      <c r="V784" s="1"/>
      <c r="W784" s="1"/>
      <c r="X784" s="1"/>
      <c r="Y784" s="1"/>
      <c r="Z784" s="1"/>
    </row>
    <row r="785" spans="1:26">
      <c r="A785" s="78"/>
      <c r="B785" s="1"/>
      <c r="C785" s="1"/>
      <c r="D785" s="429"/>
      <c r="E785" s="33"/>
      <c r="F785" s="1"/>
      <c r="G785" s="1"/>
      <c r="H785" s="110"/>
      <c r="I785" s="110"/>
      <c r="J785" s="984"/>
      <c r="K785" s="985"/>
      <c r="L785" s="984"/>
      <c r="M785" s="1"/>
      <c r="N785" s="1"/>
      <c r="O785" s="1"/>
      <c r="P785" s="1"/>
      <c r="Q785" s="1"/>
      <c r="R785" s="1"/>
      <c r="S785" s="1"/>
      <c r="T785" s="1"/>
      <c r="U785" s="1"/>
      <c r="V785" s="1"/>
      <c r="W785" s="1"/>
      <c r="X785" s="1"/>
      <c r="Y785" s="1"/>
      <c r="Z785" s="1"/>
    </row>
    <row r="786" spans="1:26">
      <c r="A786" s="78"/>
      <c r="B786" s="1"/>
      <c r="C786" s="1"/>
      <c r="D786" s="429"/>
      <c r="E786" s="33"/>
      <c r="F786" s="1"/>
      <c r="G786" s="1"/>
      <c r="H786" s="110"/>
      <c r="I786" s="110"/>
      <c r="J786" s="984"/>
      <c r="K786" s="985"/>
      <c r="L786" s="984"/>
      <c r="M786" s="1"/>
      <c r="N786" s="1"/>
      <c r="O786" s="1"/>
      <c r="P786" s="1"/>
      <c r="Q786" s="1"/>
      <c r="R786" s="1"/>
      <c r="S786" s="1"/>
      <c r="T786" s="1"/>
      <c r="U786" s="1"/>
      <c r="V786" s="1"/>
      <c r="W786" s="1"/>
      <c r="X786" s="1"/>
      <c r="Y786" s="1"/>
      <c r="Z786" s="1"/>
    </row>
    <row r="787" spans="1:26">
      <c r="A787" s="78"/>
      <c r="B787" s="1"/>
      <c r="C787" s="1"/>
      <c r="D787" s="429"/>
      <c r="E787" s="33"/>
      <c r="F787" s="1"/>
      <c r="G787" s="1"/>
      <c r="H787" s="110"/>
      <c r="I787" s="110"/>
      <c r="J787" s="984"/>
      <c r="K787" s="985"/>
      <c r="L787" s="984"/>
      <c r="M787" s="1"/>
      <c r="N787" s="1"/>
      <c r="O787" s="1"/>
      <c r="P787" s="1"/>
      <c r="Q787" s="1"/>
      <c r="R787" s="1"/>
      <c r="S787" s="1"/>
      <c r="T787" s="1"/>
      <c r="U787" s="1"/>
      <c r="V787" s="1"/>
      <c r="W787" s="1"/>
      <c r="X787" s="1"/>
      <c r="Y787" s="1"/>
      <c r="Z787" s="1"/>
    </row>
    <row r="788" spans="1:26">
      <c r="A788" s="78"/>
      <c r="B788" s="1"/>
      <c r="C788" s="1"/>
      <c r="D788" s="429"/>
      <c r="E788" s="33"/>
      <c r="F788" s="1"/>
      <c r="G788" s="1"/>
      <c r="H788" s="110"/>
      <c r="I788" s="110"/>
      <c r="J788" s="984"/>
      <c r="K788" s="985"/>
      <c r="L788" s="984"/>
      <c r="M788" s="1"/>
      <c r="N788" s="1"/>
      <c r="O788" s="1"/>
      <c r="P788" s="1"/>
      <c r="Q788" s="1"/>
      <c r="R788" s="1"/>
      <c r="S788" s="1"/>
      <c r="T788" s="1"/>
      <c r="U788" s="1"/>
      <c r="V788" s="1"/>
      <c r="W788" s="1"/>
      <c r="X788" s="1"/>
      <c r="Y788" s="1"/>
      <c r="Z788" s="1"/>
    </row>
    <row r="789" spans="1:26">
      <c r="A789" s="78"/>
      <c r="B789" s="1"/>
      <c r="C789" s="1"/>
      <c r="D789" s="429"/>
      <c r="E789" s="33"/>
      <c r="F789" s="1"/>
      <c r="G789" s="1"/>
      <c r="H789" s="110"/>
      <c r="I789" s="110"/>
      <c r="J789" s="984"/>
      <c r="K789" s="985"/>
      <c r="L789" s="984"/>
      <c r="M789" s="1"/>
      <c r="N789" s="1"/>
      <c r="O789" s="1"/>
      <c r="P789" s="1"/>
      <c r="Q789" s="1"/>
      <c r="R789" s="1"/>
      <c r="S789" s="1"/>
      <c r="T789" s="1"/>
      <c r="U789" s="1"/>
      <c r="V789" s="1"/>
      <c r="W789" s="1"/>
      <c r="X789" s="1"/>
      <c r="Y789" s="1"/>
      <c r="Z789" s="1"/>
    </row>
    <row r="790" spans="1:26">
      <c r="A790" s="78"/>
      <c r="B790" s="1"/>
      <c r="C790" s="1"/>
      <c r="D790" s="429"/>
      <c r="E790" s="33"/>
      <c r="F790" s="1"/>
      <c r="G790" s="1"/>
      <c r="H790" s="110"/>
      <c r="I790" s="110"/>
      <c r="J790" s="984"/>
      <c r="K790" s="985"/>
      <c r="L790" s="984"/>
      <c r="M790" s="1"/>
      <c r="N790" s="1"/>
      <c r="O790" s="1"/>
      <c r="P790" s="1"/>
      <c r="Q790" s="1"/>
      <c r="R790" s="1"/>
      <c r="S790" s="1"/>
      <c r="T790" s="1"/>
      <c r="U790" s="1"/>
      <c r="V790" s="1"/>
      <c r="W790" s="1"/>
      <c r="X790" s="1"/>
      <c r="Y790" s="1"/>
      <c r="Z790" s="1"/>
    </row>
    <row r="791" spans="1:26">
      <c r="A791" s="78"/>
      <c r="B791" s="1"/>
      <c r="C791" s="1"/>
      <c r="D791" s="429"/>
      <c r="E791" s="33"/>
      <c r="F791" s="1"/>
      <c r="G791" s="1"/>
      <c r="H791" s="110"/>
      <c r="I791" s="110"/>
      <c r="J791" s="984"/>
      <c r="K791" s="985"/>
      <c r="L791" s="984"/>
      <c r="M791" s="1"/>
      <c r="N791" s="1"/>
      <c r="O791" s="1"/>
      <c r="P791" s="1"/>
      <c r="Q791" s="1"/>
      <c r="R791" s="1"/>
      <c r="S791" s="1"/>
      <c r="T791" s="1"/>
      <c r="U791" s="1"/>
      <c r="V791" s="1"/>
      <c r="W791" s="1"/>
      <c r="X791" s="1"/>
      <c r="Y791" s="1"/>
      <c r="Z791" s="1"/>
    </row>
    <row r="792" spans="1:26">
      <c r="A792" s="78"/>
      <c r="B792" s="1"/>
      <c r="C792" s="1"/>
      <c r="D792" s="429"/>
      <c r="E792" s="33"/>
      <c r="F792" s="1"/>
      <c r="G792" s="1"/>
      <c r="H792" s="110"/>
      <c r="I792" s="110"/>
      <c r="J792" s="984"/>
      <c r="K792" s="985"/>
      <c r="L792" s="984"/>
      <c r="M792" s="1"/>
      <c r="N792" s="1"/>
      <c r="O792" s="1"/>
      <c r="P792" s="1"/>
      <c r="Q792" s="1"/>
      <c r="R792" s="1"/>
      <c r="S792" s="1"/>
      <c r="T792" s="1"/>
      <c r="U792" s="1"/>
      <c r="V792" s="1"/>
      <c r="W792" s="1"/>
      <c r="X792" s="1"/>
      <c r="Y792" s="1"/>
      <c r="Z792" s="1"/>
    </row>
    <row r="793" spans="1:26">
      <c r="A793" s="78"/>
      <c r="B793" s="1"/>
      <c r="C793" s="1"/>
      <c r="D793" s="429"/>
      <c r="E793" s="33"/>
      <c r="F793" s="1"/>
      <c r="G793" s="1"/>
      <c r="H793" s="110"/>
      <c r="I793" s="110"/>
      <c r="J793" s="984"/>
      <c r="K793" s="985"/>
      <c r="L793" s="984"/>
      <c r="M793" s="1"/>
      <c r="N793" s="1"/>
      <c r="O793" s="1"/>
      <c r="P793" s="1"/>
      <c r="Q793" s="1"/>
      <c r="R793" s="1"/>
      <c r="S793" s="1"/>
      <c r="T793" s="1"/>
      <c r="U793" s="1"/>
      <c r="V793" s="1"/>
      <c r="W793" s="1"/>
      <c r="X793" s="1"/>
      <c r="Y793" s="1"/>
      <c r="Z793" s="1"/>
    </row>
    <row r="794" spans="1:26">
      <c r="A794" s="78"/>
      <c r="B794" s="1"/>
      <c r="C794" s="1"/>
      <c r="D794" s="429"/>
      <c r="E794" s="33"/>
      <c r="F794" s="1"/>
      <c r="G794" s="1"/>
      <c r="H794" s="110"/>
      <c r="I794" s="110"/>
      <c r="J794" s="984"/>
      <c r="K794" s="985"/>
      <c r="L794" s="984"/>
      <c r="M794" s="1"/>
      <c r="N794" s="1"/>
      <c r="O794" s="1"/>
      <c r="P794" s="1"/>
      <c r="Q794" s="1"/>
      <c r="R794" s="1"/>
      <c r="S794" s="1"/>
      <c r="T794" s="1"/>
      <c r="U794" s="1"/>
      <c r="V794" s="1"/>
      <c r="W794" s="1"/>
      <c r="X794" s="1"/>
      <c r="Y794" s="1"/>
      <c r="Z794" s="1"/>
    </row>
    <row r="795" spans="1:26">
      <c r="A795" s="78"/>
      <c r="B795" s="1"/>
      <c r="C795" s="1"/>
      <c r="D795" s="429"/>
      <c r="E795" s="33"/>
      <c r="F795" s="1"/>
      <c r="G795" s="1"/>
      <c r="H795" s="110"/>
      <c r="I795" s="110"/>
      <c r="J795" s="984"/>
      <c r="K795" s="985"/>
      <c r="L795" s="984"/>
      <c r="M795" s="1"/>
      <c r="N795" s="1"/>
      <c r="O795" s="1"/>
      <c r="P795" s="1"/>
      <c r="Q795" s="1"/>
      <c r="R795" s="1"/>
      <c r="S795" s="1"/>
      <c r="T795" s="1"/>
      <c r="U795" s="1"/>
      <c r="V795" s="1"/>
      <c r="W795" s="1"/>
      <c r="X795" s="1"/>
      <c r="Y795" s="1"/>
      <c r="Z795" s="1"/>
    </row>
    <row r="796" spans="1:26">
      <c r="A796" s="78"/>
      <c r="B796" s="1"/>
      <c r="C796" s="1"/>
      <c r="D796" s="429"/>
      <c r="E796" s="33"/>
      <c r="F796" s="1"/>
      <c r="G796" s="1"/>
      <c r="H796" s="110"/>
      <c r="I796" s="110"/>
      <c r="J796" s="984"/>
      <c r="K796" s="985"/>
      <c r="L796" s="984"/>
      <c r="M796" s="1"/>
      <c r="N796" s="1"/>
      <c r="O796" s="1"/>
      <c r="P796" s="1"/>
      <c r="Q796" s="1"/>
      <c r="R796" s="1"/>
      <c r="S796" s="1"/>
      <c r="T796" s="1"/>
      <c r="U796" s="1"/>
      <c r="V796" s="1"/>
      <c r="W796" s="1"/>
      <c r="X796" s="1"/>
      <c r="Y796" s="1"/>
      <c r="Z796" s="1"/>
    </row>
    <row r="797" spans="1:26">
      <c r="A797" s="78"/>
      <c r="B797" s="1"/>
      <c r="C797" s="1"/>
      <c r="D797" s="429"/>
      <c r="E797" s="33"/>
      <c r="F797" s="1"/>
      <c r="G797" s="1"/>
      <c r="H797" s="110"/>
      <c r="I797" s="110"/>
      <c r="J797" s="984"/>
      <c r="K797" s="985"/>
      <c r="L797" s="984"/>
      <c r="M797" s="1"/>
      <c r="N797" s="1"/>
      <c r="O797" s="1"/>
      <c r="P797" s="1"/>
      <c r="Q797" s="1"/>
      <c r="R797" s="1"/>
      <c r="S797" s="1"/>
      <c r="T797" s="1"/>
      <c r="U797" s="1"/>
      <c r="V797" s="1"/>
      <c r="W797" s="1"/>
      <c r="X797" s="1"/>
      <c r="Y797" s="1"/>
      <c r="Z797" s="1"/>
    </row>
    <row r="798" spans="1:26">
      <c r="A798" s="78"/>
      <c r="B798" s="1"/>
      <c r="C798" s="1"/>
      <c r="D798" s="429"/>
      <c r="E798" s="33"/>
      <c r="F798" s="1"/>
      <c r="G798" s="1"/>
      <c r="H798" s="110"/>
      <c r="I798" s="110"/>
      <c r="J798" s="984"/>
      <c r="K798" s="985"/>
      <c r="L798" s="984"/>
      <c r="M798" s="1"/>
      <c r="N798" s="1"/>
      <c r="O798" s="1"/>
      <c r="P798" s="1"/>
      <c r="Q798" s="1"/>
      <c r="R798" s="1"/>
      <c r="S798" s="1"/>
      <c r="T798" s="1"/>
      <c r="U798" s="1"/>
      <c r="V798" s="1"/>
      <c r="W798" s="1"/>
      <c r="X798" s="1"/>
      <c r="Y798" s="1"/>
      <c r="Z798" s="1"/>
    </row>
    <row r="799" spans="1:26">
      <c r="A799" s="78"/>
      <c r="B799" s="1"/>
      <c r="C799" s="1"/>
      <c r="D799" s="429"/>
      <c r="E799" s="33"/>
      <c r="F799" s="1"/>
      <c r="G799" s="1"/>
      <c r="H799" s="110"/>
      <c r="I799" s="110"/>
      <c r="J799" s="984"/>
      <c r="K799" s="985"/>
      <c r="L799" s="984"/>
      <c r="M799" s="1"/>
      <c r="N799" s="1"/>
      <c r="O799" s="1"/>
      <c r="P799" s="1"/>
      <c r="Q799" s="1"/>
      <c r="R799" s="1"/>
      <c r="S799" s="1"/>
      <c r="T799" s="1"/>
      <c r="U799" s="1"/>
      <c r="V799" s="1"/>
      <c r="W799" s="1"/>
      <c r="X799" s="1"/>
      <c r="Y799" s="1"/>
      <c r="Z799" s="1"/>
    </row>
    <row r="800" spans="1:26">
      <c r="A800" s="78"/>
      <c r="B800" s="1"/>
      <c r="C800" s="1"/>
      <c r="D800" s="429"/>
      <c r="E800" s="33"/>
      <c r="F800" s="1"/>
      <c r="G800" s="1"/>
      <c r="H800" s="110"/>
      <c r="I800" s="110"/>
      <c r="J800" s="984"/>
      <c r="K800" s="985"/>
      <c r="L800" s="984"/>
      <c r="M800" s="1"/>
      <c r="N800" s="1"/>
      <c r="O800" s="1"/>
      <c r="P800" s="1"/>
      <c r="Q800" s="1"/>
      <c r="R800" s="1"/>
      <c r="S800" s="1"/>
      <c r="T800" s="1"/>
      <c r="U800" s="1"/>
      <c r="V800" s="1"/>
      <c r="W800" s="1"/>
      <c r="X800" s="1"/>
      <c r="Y800" s="1"/>
      <c r="Z800" s="1"/>
    </row>
    <row r="801" spans="1:26">
      <c r="A801" s="78"/>
      <c r="B801" s="1"/>
      <c r="C801" s="1"/>
      <c r="D801" s="429"/>
      <c r="E801" s="33"/>
      <c r="F801" s="1"/>
      <c r="G801" s="1"/>
      <c r="H801" s="110"/>
      <c r="I801" s="110"/>
      <c r="J801" s="984"/>
      <c r="K801" s="985"/>
      <c r="L801" s="984"/>
      <c r="M801" s="1"/>
      <c r="N801" s="1"/>
      <c r="O801" s="1"/>
      <c r="P801" s="1"/>
      <c r="Q801" s="1"/>
      <c r="R801" s="1"/>
      <c r="S801" s="1"/>
      <c r="T801" s="1"/>
      <c r="U801" s="1"/>
      <c r="V801" s="1"/>
      <c r="W801" s="1"/>
      <c r="X801" s="1"/>
      <c r="Y801" s="1"/>
      <c r="Z801" s="1"/>
    </row>
    <row r="802" spans="1:26">
      <c r="A802" s="78"/>
      <c r="B802" s="1"/>
      <c r="C802" s="1"/>
      <c r="D802" s="429"/>
      <c r="E802" s="33"/>
      <c r="F802" s="1"/>
      <c r="G802" s="1"/>
      <c r="H802" s="110"/>
      <c r="I802" s="110"/>
      <c r="J802" s="984"/>
      <c r="K802" s="985"/>
      <c r="L802" s="984"/>
      <c r="M802" s="1"/>
      <c r="N802" s="1"/>
      <c r="O802" s="1"/>
      <c r="P802" s="1"/>
      <c r="Q802" s="1"/>
      <c r="R802" s="1"/>
      <c r="S802" s="1"/>
      <c r="T802" s="1"/>
      <c r="U802" s="1"/>
      <c r="V802" s="1"/>
      <c r="W802" s="1"/>
      <c r="X802" s="1"/>
      <c r="Y802" s="1"/>
      <c r="Z802" s="1"/>
    </row>
    <row r="803" spans="1:26">
      <c r="A803" s="78"/>
      <c r="B803" s="1"/>
      <c r="C803" s="1"/>
      <c r="D803" s="429"/>
      <c r="E803" s="33"/>
      <c r="F803" s="1"/>
      <c r="G803" s="1"/>
      <c r="H803" s="110"/>
      <c r="I803" s="110"/>
      <c r="J803" s="984"/>
      <c r="K803" s="985"/>
      <c r="L803" s="984"/>
      <c r="M803" s="1"/>
      <c r="N803" s="1"/>
      <c r="O803" s="1"/>
      <c r="P803" s="1"/>
      <c r="Q803" s="1"/>
      <c r="R803" s="1"/>
      <c r="S803" s="1"/>
      <c r="T803" s="1"/>
      <c r="U803" s="1"/>
      <c r="V803" s="1"/>
      <c r="W803" s="1"/>
      <c r="X803" s="1"/>
      <c r="Y803" s="1"/>
      <c r="Z803" s="1"/>
    </row>
    <row r="804" spans="1:26">
      <c r="A804" s="78"/>
      <c r="B804" s="1"/>
      <c r="C804" s="1"/>
      <c r="D804" s="429"/>
      <c r="E804" s="33"/>
      <c r="F804" s="1"/>
      <c r="G804" s="1"/>
      <c r="H804" s="110"/>
      <c r="I804" s="110"/>
      <c r="J804" s="984"/>
      <c r="K804" s="985"/>
      <c r="L804" s="984"/>
      <c r="M804" s="1"/>
      <c r="N804" s="1"/>
      <c r="O804" s="1"/>
      <c r="P804" s="1"/>
      <c r="Q804" s="1"/>
      <c r="R804" s="1"/>
      <c r="S804" s="1"/>
      <c r="T804" s="1"/>
      <c r="U804" s="1"/>
      <c r="V804" s="1"/>
      <c r="W804" s="1"/>
      <c r="X804" s="1"/>
      <c r="Y804" s="1"/>
      <c r="Z804" s="1"/>
    </row>
    <row r="805" spans="1:26">
      <c r="A805" s="78"/>
      <c r="B805" s="1"/>
      <c r="C805" s="1"/>
      <c r="D805" s="429"/>
      <c r="E805" s="33"/>
      <c r="F805" s="1"/>
      <c r="G805" s="1"/>
      <c r="H805" s="110"/>
      <c r="I805" s="110"/>
      <c r="J805" s="984"/>
      <c r="K805" s="985"/>
      <c r="L805" s="984"/>
      <c r="M805" s="1"/>
      <c r="N805" s="1"/>
      <c r="O805" s="1"/>
      <c r="P805" s="1"/>
      <c r="Q805" s="1"/>
      <c r="R805" s="1"/>
      <c r="S805" s="1"/>
      <c r="T805" s="1"/>
      <c r="U805" s="1"/>
      <c r="V805" s="1"/>
      <c r="W805" s="1"/>
      <c r="X805" s="1"/>
      <c r="Y805" s="1"/>
      <c r="Z805" s="1"/>
    </row>
    <row r="806" spans="1:26">
      <c r="A806" s="78"/>
      <c r="B806" s="1"/>
      <c r="C806" s="1"/>
      <c r="D806" s="429"/>
      <c r="E806" s="33"/>
      <c r="F806" s="1"/>
      <c r="G806" s="1"/>
      <c r="H806" s="110"/>
      <c r="I806" s="110"/>
      <c r="J806" s="984"/>
      <c r="K806" s="985"/>
      <c r="L806" s="984"/>
      <c r="M806" s="1"/>
      <c r="N806" s="1"/>
      <c r="O806" s="1"/>
      <c r="P806" s="1"/>
      <c r="Q806" s="1"/>
      <c r="R806" s="1"/>
      <c r="S806" s="1"/>
      <c r="T806" s="1"/>
      <c r="U806" s="1"/>
      <c r="V806" s="1"/>
      <c r="W806" s="1"/>
      <c r="X806" s="1"/>
      <c r="Y806" s="1"/>
      <c r="Z806" s="1"/>
    </row>
    <row r="807" spans="1:26">
      <c r="A807" s="78"/>
      <c r="B807" s="1"/>
      <c r="C807" s="1"/>
      <c r="D807" s="429"/>
      <c r="E807" s="33"/>
      <c r="F807" s="1"/>
      <c r="G807" s="1"/>
      <c r="H807" s="110"/>
      <c r="I807" s="110"/>
      <c r="J807" s="984"/>
      <c r="K807" s="985"/>
      <c r="L807" s="984"/>
      <c r="M807" s="1"/>
      <c r="N807" s="1"/>
      <c r="O807" s="1"/>
      <c r="P807" s="1"/>
      <c r="Q807" s="1"/>
      <c r="R807" s="1"/>
      <c r="S807" s="1"/>
      <c r="T807" s="1"/>
      <c r="U807" s="1"/>
      <c r="V807" s="1"/>
      <c r="W807" s="1"/>
      <c r="X807" s="1"/>
      <c r="Y807" s="1"/>
      <c r="Z807" s="1"/>
    </row>
    <row r="808" spans="1:26">
      <c r="A808" s="78"/>
      <c r="B808" s="1"/>
      <c r="C808" s="1"/>
      <c r="D808" s="429"/>
      <c r="E808" s="33"/>
      <c r="F808" s="1"/>
      <c r="G808" s="1"/>
      <c r="H808" s="110"/>
      <c r="I808" s="110"/>
      <c r="J808" s="984"/>
      <c r="K808" s="985"/>
      <c r="L808" s="984"/>
      <c r="M808" s="1"/>
      <c r="N808" s="1"/>
      <c r="O808" s="1"/>
      <c r="P808" s="1"/>
      <c r="Q808" s="1"/>
      <c r="R808" s="1"/>
      <c r="S808" s="1"/>
      <c r="T808" s="1"/>
      <c r="U808" s="1"/>
      <c r="V808" s="1"/>
      <c r="W808" s="1"/>
      <c r="X808" s="1"/>
      <c r="Y808" s="1"/>
      <c r="Z808" s="1"/>
    </row>
    <row r="809" spans="1:26">
      <c r="A809" s="78"/>
      <c r="B809" s="1"/>
      <c r="C809" s="1"/>
      <c r="D809" s="429"/>
      <c r="E809" s="33"/>
      <c r="F809" s="1"/>
      <c r="G809" s="1"/>
      <c r="H809" s="110"/>
      <c r="I809" s="110"/>
      <c r="J809" s="984"/>
      <c r="K809" s="985"/>
      <c r="L809" s="984"/>
      <c r="M809" s="1"/>
      <c r="N809" s="1"/>
      <c r="O809" s="1"/>
      <c r="P809" s="1"/>
      <c r="Q809" s="1"/>
      <c r="R809" s="1"/>
      <c r="S809" s="1"/>
      <c r="T809" s="1"/>
      <c r="U809" s="1"/>
      <c r="V809" s="1"/>
      <c r="W809" s="1"/>
      <c r="X809" s="1"/>
      <c r="Y809" s="1"/>
      <c r="Z809" s="1"/>
    </row>
    <row r="810" spans="1:26">
      <c r="A810" s="78"/>
      <c r="B810" s="1"/>
      <c r="C810" s="1"/>
      <c r="D810" s="429"/>
      <c r="E810" s="33"/>
      <c r="F810" s="1"/>
      <c r="G810" s="1"/>
      <c r="H810" s="110"/>
      <c r="I810" s="110"/>
      <c r="J810" s="984"/>
      <c r="K810" s="985"/>
      <c r="L810" s="984"/>
      <c r="M810" s="1"/>
      <c r="N810" s="1"/>
      <c r="O810" s="1"/>
      <c r="P810" s="1"/>
      <c r="Q810" s="1"/>
      <c r="R810" s="1"/>
      <c r="S810" s="1"/>
      <c r="T810" s="1"/>
      <c r="U810" s="1"/>
      <c r="V810" s="1"/>
      <c r="W810" s="1"/>
      <c r="X810" s="1"/>
      <c r="Y810" s="1"/>
      <c r="Z810" s="1"/>
    </row>
    <row r="811" spans="1:26">
      <c r="A811" s="78"/>
      <c r="B811" s="1"/>
      <c r="C811" s="1"/>
      <c r="D811" s="429"/>
      <c r="E811" s="33"/>
      <c r="F811" s="1"/>
      <c r="G811" s="1"/>
      <c r="H811" s="110"/>
      <c r="I811" s="110"/>
      <c r="J811" s="984"/>
      <c r="K811" s="985"/>
      <c r="L811" s="984"/>
      <c r="M811" s="1"/>
      <c r="N811" s="1"/>
      <c r="O811" s="1"/>
      <c r="P811" s="1"/>
      <c r="Q811" s="1"/>
      <c r="R811" s="1"/>
      <c r="S811" s="1"/>
      <c r="T811" s="1"/>
      <c r="U811" s="1"/>
      <c r="V811" s="1"/>
      <c r="W811" s="1"/>
      <c r="X811" s="1"/>
      <c r="Y811" s="1"/>
      <c r="Z811" s="1"/>
    </row>
    <row r="812" spans="1:26">
      <c r="A812" s="78"/>
      <c r="B812" s="1"/>
      <c r="C812" s="1"/>
      <c r="D812" s="429"/>
      <c r="E812" s="33"/>
      <c r="F812" s="1"/>
      <c r="G812" s="1"/>
      <c r="H812" s="110"/>
      <c r="I812" s="110"/>
      <c r="J812" s="984"/>
      <c r="K812" s="985"/>
      <c r="L812" s="984"/>
      <c r="M812" s="1"/>
      <c r="N812" s="1"/>
      <c r="O812" s="1"/>
      <c r="P812" s="1"/>
      <c r="Q812" s="1"/>
      <c r="R812" s="1"/>
      <c r="S812" s="1"/>
      <c r="T812" s="1"/>
      <c r="U812" s="1"/>
      <c r="V812" s="1"/>
      <c r="W812" s="1"/>
      <c r="X812" s="1"/>
      <c r="Y812" s="1"/>
      <c r="Z812" s="1"/>
    </row>
    <row r="813" spans="1:26">
      <c r="A813" s="78"/>
      <c r="B813" s="1"/>
      <c r="C813" s="1"/>
      <c r="D813" s="429"/>
      <c r="E813" s="33"/>
      <c r="F813" s="1"/>
      <c r="G813" s="1"/>
      <c r="H813" s="110"/>
      <c r="I813" s="110"/>
      <c r="J813" s="984"/>
      <c r="K813" s="985"/>
      <c r="L813" s="984"/>
      <c r="M813" s="1"/>
      <c r="N813" s="1"/>
      <c r="O813" s="1"/>
      <c r="P813" s="1"/>
      <c r="Q813" s="1"/>
      <c r="R813" s="1"/>
      <c r="S813" s="1"/>
      <c r="T813" s="1"/>
      <c r="U813" s="1"/>
      <c r="V813" s="1"/>
      <c r="W813" s="1"/>
      <c r="X813" s="1"/>
      <c r="Y813" s="1"/>
      <c r="Z813" s="1"/>
    </row>
    <row r="814" spans="1:26">
      <c r="A814" s="78"/>
      <c r="B814" s="1"/>
      <c r="C814" s="1"/>
      <c r="D814" s="429"/>
      <c r="E814" s="33"/>
      <c r="F814" s="1"/>
      <c r="G814" s="1"/>
      <c r="H814" s="110"/>
      <c r="I814" s="110"/>
      <c r="J814" s="984"/>
      <c r="K814" s="985"/>
      <c r="L814" s="984"/>
      <c r="M814" s="1"/>
      <c r="N814" s="1"/>
      <c r="O814" s="1"/>
      <c r="P814" s="1"/>
      <c r="Q814" s="1"/>
      <c r="R814" s="1"/>
      <c r="S814" s="1"/>
      <c r="T814" s="1"/>
      <c r="U814" s="1"/>
      <c r="V814" s="1"/>
      <c r="W814" s="1"/>
      <c r="X814" s="1"/>
      <c r="Y814" s="1"/>
      <c r="Z814" s="1"/>
    </row>
    <row r="815" spans="1:26">
      <c r="A815" s="78"/>
      <c r="B815" s="1"/>
      <c r="C815" s="1"/>
      <c r="D815" s="429"/>
      <c r="E815" s="33"/>
      <c r="F815" s="1"/>
      <c r="G815" s="1"/>
      <c r="H815" s="110"/>
      <c r="I815" s="110"/>
      <c r="J815" s="984"/>
      <c r="K815" s="985"/>
      <c r="L815" s="984"/>
      <c r="M815" s="1"/>
      <c r="N815" s="1"/>
      <c r="O815" s="1"/>
      <c r="P815" s="1"/>
      <c r="Q815" s="1"/>
      <c r="R815" s="1"/>
      <c r="S815" s="1"/>
      <c r="T815" s="1"/>
      <c r="U815" s="1"/>
      <c r="V815" s="1"/>
      <c r="W815" s="1"/>
      <c r="X815" s="1"/>
      <c r="Y815" s="1"/>
      <c r="Z815" s="1"/>
    </row>
    <row r="816" spans="1:26">
      <c r="A816" s="78"/>
      <c r="B816" s="1"/>
      <c r="C816" s="1"/>
      <c r="D816" s="429"/>
      <c r="E816" s="33"/>
      <c r="F816" s="1"/>
      <c r="G816" s="1"/>
      <c r="H816" s="110"/>
      <c r="I816" s="110"/>
      <c r="J816" s="984"/>
      <c r="K816" s="985"/>
      <c r="L816" s="984"/>
      <c r="M816" s="1"/>
      <c r="N816" s="1"/>
      <c r="O816" s="1"/>
      <c r="P816" s="1"/>
      <c r="Q816" s="1"/>
      <c r="R816" s="1"/>
      <c r="S816" s="1"/>
      <c r="T816" s="1"/>
      <c r="U816" s="1"/>
      <c r="V816" s="1"/>
      <c r="W816" s="1"/>
      <c r="X816" s="1"/>
      <c r="Y816" s="1"/>
      <c r="Z816" s="1"/>
    </row>
    <row r="817" spans="1:26">
      <c r="A817" s="78"/>
      <c r="B817" s="1"/>
      <c r="C817" s="1"/>
      <c r="D817" s="429"/>
      <c r="E817" s="33"/>
      <c r="F817" s="1"/>
      <c r="G817" s="1"/>
      <c r="H817" s="110"/>
      <c r="I817" s="110"/>
      <c r="J817" s="984"/>
      <c r="K817" s="985"/>
      <c r="L817" s="984"/>
      <c r="M817" s="1"/>
      <c r="N817" s="1"/>
      <c r="O817" s="1"/>
      <c r="P817" s="1"/>
      <c r="Q817" s="1"/>
      <c r="R817" s="1"/>
      <c r="S817" s="1"/>
      <c r="T817" s="1"/>
      <c r="U817" s="1"/>
      <c r="V817" s="1"/>
      <c r="W817" s="1"/>
      <c r="X817" s="1"/>
      <c r="Y817" s="1"/>
      <c r="Z817" s="1"/>
    </row>
    <row r="818" spans="1:26">
      <c r="A818" s="78"/>
      <c r="B818" s="1"/>
      <c r="C818" s="1"/>
      <c r="D818" s="429"/>
      <c r="E818" s="33"/>
      <c r="F818" s="1"/>
      <c r="G818" s="1"/>
      <c r="H818" s="110"/>
      <c r="I818" s="110"/>
      <c r="J818" s="984"/>
      <c r="K818" s="985"/>
      <c r="L818" s="984"/>
      <c r="M818" s="1"/>
      <c r="N818" s="1"/>
      <c r="O818" s="1"/>
      <c r="P818" s="1"/>
      <c r="Q818" s="1"/>
      <c r="R818" s="1"/>
      <c r="S818" s="1"/>
      <c r="T818" s="1"/>
      <c r="U818" s="1"/>
      <c r="V818" s="1"/>
      <c r="W818" s="1"/>
      <c r="X818" s="1"/>
      <c r="Y818" s="1"/>
      <c r="Z818" s="1"/>
    </row>
    <row r="819" spans="1:26">
      <c r="A819" s="78"/>
      <c r="B819" s="1"/>
      <c r="C819" s="1"/>
      <c r="D819" s="429"/>
      <c r="E819" s="33"/>
      <c r="F819" s="1"/>
      <c r="G819" s="1"/>
      <c r="H819" s="110"/>
      <c r="I819" s="110"/>
      <c r="J819" s="984"/>
      <c r="K819" s="985"/>
      <c r="L819" s="984"/>
      <c r="M819" s="1"/>
      <c r="N819" s="1"/>
      <c r="O819" s="1"/>
      <c r="P819" s="1"/>
      <c r="Q819" s="1"/>
      <c r="R819" s="1"/>
      <c r="S819" s="1"/>
      <c r="T819" s="1"/>
      <c r="U819" s="1"/>
      <c r="V819" s="1"/>
      <c r="W819" s="1"/>
      <c r="X819" s="1"/>
      <c r="Y819" s="1"/>
      <c r="Z819" s="1"/>
    </row>
    <row r="820" spans="1:26">
      <c r="A820" s="78"/>
      <c r="B820" s="1"/>
      <c r="C820" s="1"/>
      <c r="D820" s="429"/>
      <c r="E820" s="33"/>
      <c r="F820" s="1"/>
      <c r="G820" s="1"/>
      <c r="H820" s="110"/>
      <c r="I820" s="110"/>
      <c r="J820" s="984"/>
      <c r="K820" s="985"/>
      <c r="L820" s="984"/>
      <c r="M820" s="1"/>
      <c r="N820" s="1"/>
      <c r="O820" s="1"/>
      <c r="P820" s="1"/>
      <c r="Q820" s="1"/>
      <c r="R820" s="1"/>
      <c r="S820" s="1"/>
      <c r="T820" s="1"/>
      <c r="U820" s="1"/>
      <c r="V820" s="1"/>
      <c r="W820" s="1"/>
      <c r="X820" s="1"/>
      <c r="Y820" s="1"/>
      <c r="Z820" s="1"/>
    </row>
    <row r="821" spans="1:26">
      <c r="A821" s="78"/>
      <c r="B821" s="1"/>
      <c r="C821" s="1"/>
      <c r="D821" s="429"/>
      <c r="E821" s="33"/>
      <c r="F821" s="1"/>
      <c r="G821" s="1"/>
      <c r="H821" s="110"/>
      <c r="I821" s="110"/>
      <c r="J821" s="984"/>
      <c r="K821" s="985"/>
      <c r="L821" s="984"/>
      <c r="M821" s="1"/>
      <c r="N821" s="1"/>
      <c r="O821" s="1"/>
      <c r="P821" s="1"/>
      <c r="Q821" s="1"/>
      <c r="R821" s="1"/>
      <c r="S821" s="1"/>
      <c r="T821" s="1"/>
      <c r="U821" s="1"/>
      <c r="V821" s="1"/>
      <c r="W821" s="1"/>
      <c r="X821" s="1"/>
      <c r="Y821" s="1"/>
      <c r="Z821" s="1"/>
    </row>
    <row r="822" spans="1:26">
      <c r="A822" s="78"/>
      <c r="B822" s="1"/>
      <c r="C822" s="1"/>
      <c r="D822" s="429"/>
      <c r="E822" s="33"/>
      <c r="F822" s="1"/>
      <c r="G822" s="1"/>
      <c r="H822" s="110"/>
      <c r="I822" s="110"/>
      <c r="J822" s="984"/>
      <c r="K822" s="985"/>
      <c r="L822" s="984"/>
      <c r="M822" s="1"/>
      <c r="N822" s="1"/>
      <c r="O822" s="1"/>
      <c r="P822" s="1"/>
      <c r="Q822" s="1"/>
      <c r="R822" s="1"/>
      <c r="S822" s="1"/>
      <c r="T822" s="1"/>
      <c r="U822" s="1"/>
      <c r="V822" s="1"/>
      <c r="W822" s="1"/>
      <c r="X822" s="1"/>
      <c r="Y822" s="1"/>
      <c r="Z822" s="1"/>
    </row>
    <row r="823" spans="1:26">
      <c r="A823" s="78"/>
      <c r="B823" s="1"/>
      <c r="C823" s="1"/>
      <c r="D823" s="429"/>
      <c r="E823" s="33"/>
      <c r="F823" s="1"/>
      <c r="G823" s="1"/>
      <c r="H823" s="110"/>
      <c r="I823" s="110"/>
      <c r="J823" s="984"/>
      <c r="K823" s="985"/>
      <c r="L823" s="984"/>
      <c r="M823" s="1"/>
      <c r="N823" s="1"/>
      <c r="O823" s="1"/>
      <c r="P823" s="1"/>
      <c r="Q823" s="1"/>
      <c r="R823" s="1"/>
      <c r="S823" s="1"/>
      <c r="T823" s="1"/>
      <c r="U823" s="1"/>
      <c r="V823" s="1"/>
      <c r="W823" s="1"/>
      <c r="X823" s="1"/>
      <c r="Y823" s="1"/>
      <c r="Z823" s="1"/>
    </row>
    <row r="824" spans="1:26">
      <c r="A824" s="78"/>
      <c r="B824" s="1"/>
      <c r="C824" s="1"/>
      <c r="D824" s="429"/>
      <c r="E824" s="33"/>
      <c r="F824" s="1"/>
      <c r="G824" s="1"/>
      <c r="H824" s="110"/>
      <c r="I824" s="110"/>
      <c r="J824" s="984"/>
      <c r="K824" s="985"/>
      <c r="L824" s="984"/>
      <c r="M824" s="1"/>
      <c r="N824" s="1"/>
      <c r="O824" s="1"/>
      <c r="P824" s="1"/>
      <c r="Q824" s="1"/>
      <c r="R824" s="1"/>
      <c r="S824" s="1"/>
      <c r="T824" s="1"/>
      <c r="U824" s="1"/>
      <c r="V824" s="1"/>
      <c r="W824" s="1"/>
      <c r="X824" s="1"/>
      <c r="Y824" s="1"/>
      <c r="Z824" s="1"/>
    </row>
    <row r="825" spans="1:26">
      <c r="A825" s="78"/>
      <c r="B825" s="1"/>
      <c r="C825" s="1"/>
      <c r="D825" s="429"/>
      <c r="E825" s="33"/>
      <c r="F825" s="1"/>
      <c r="G825" s="1"/>
      <c r="H825" s="110"/>
      <c r="I825" s="110"/>
      <c r="J825" s="984"/>
      <c r="K825" s="985"/>
      <c r="L825" s="984"/>
      <c r="M825" s="1"/>
      <c r="N825" s="1"/>
      <c r="O825" s="1"/>
      <c r="P825" s="1"/>
      <c r="Q825" s="1"/>
      <c r="R825" s="1"/>
      <c r="S825" s="1"/>
      <c r="T825" s="1"/>
      <c r="U825" s="1"/>
      <c r="V825" s="1"/>
      <c r="W825" s="1"/>
      <c r="X825" s="1"/>
      <c r="Y825" s="1"/>
      <c r="Z825" s="1"/>
    </row>
    <row r="826" spans="1:26">
      <c r="A826" s="78"/>
      <c r="B826" s="1"/>
      <c r="C826" s="1"/>
      <c r="D826" s="429"/>
      <c r="E826" s="33"/>
      <c r="F826" s="1"/>
      <c r="G826" s="1"/>
      <c r="H826" s="110"/>
      <c r="I826" s="110"/>
      <c r="J826" s="984"/>
      <c r="K826" s="985"/>
      <c r="L826" s="984"/>
      <c r="M826" s="1"/>
      <c r="N826" s="1"/>
      <c r="O826" s="1"/>
      <c r="P826" s="1"/>
      <c r="Q826" s="1"/>
      <c r="R826" s="1"/>
      <c r="S826" s="1"/>
      <c r="T826" s="1"/>
      <c r="U826" s="1"/>
      <c r="V826" s="1"/>
      <c r="W826" s="1"/>
      <c r="X826" s="1"/>
      <c r="Y826" s="1"/>
      <c r="Z826" s="1"/>
    </row>
    <row r="827" spans="1:26">
      <c r="A827" s="78"/>
      <c r="B827" s="1"/>
      <c r="C827" s="1"/>
      <c r="D827" s="429"/>
      <c r="E827" s="33"/>
      <c r="F827" s="1"/>
      <c r="G827" s="1"/>
      <c r="H827" s="110"/>
      <c r="I827" s="110"/>
      <c r="J827" s="984"/>
      <c r="K827" s="985"/>
      <c r="L827" s="984"/>
      <c r="M827" s="1"/>
      <c r="N827" s="1"/>
      <c r="O827" s="1"/>
      <c r="P827" s="1"/>
      <c r="Q827" s="1"/>
      <c r="R827" s="1"/>
      <c r="S827" s="1"/>
      <c r="T827" s="1"/>
      <c r="U827" s="1"/>
      <c r="V827" s="1"/>
      <c r="W827" s="1"/>
      <c r="X827" s="1"/>
      <c r="Y827" s="1"/>
      <c r="Z827" s="1"/>
    </row>
    <row r="828" spans="1:26">
      <c r="A828" s="78"/>
      <c r="B828" s="1"/>
      <c r="C828" s="1"/>
      <c r="D828" s="429"/>
      <c r="E828" s="33"/>
      <c r="F828" s="1"/>
      <c r="G828" s="1"/>
      <c r="H828" s="110"/>
      <c r="I828" s="110"/>
      <c r="J828" s="984"/>
      <c r="K828" s="985"/>
      <c r="L828" s="984"/>
      <c r="M828" s="1"/>
      <c r="N828" s="1"/>
      <c r="O828" s="1"/>
      <c r="P828" s="1"/>
      <c r="Q828" s="1"/>
      <c r="R828" s="1"/>
      <c r="S828" s="1"/>
      <c r="T828" s="1"/>
      <c r="U828" s="1"/>
      <c r="V828" s="1"/>
      <c r="W828" s="1"/>
      <c r="X828" s="1"/>
      <c r="Y828" s="1"/>
      <c r="Z828" s="1"/>
    </row>
    <row r="829" spans="1:26">
      <c r="A829" s="78"/>
      <c r="B829" s="1"/>
      <c r="C829" s="1"/>
      <c r="D829" s="429"/>
      <c r="E829" s="33"/>
      <c r="F829" s="1"/>
      <c r="G829" s="1"/>
      <c r="H829" s="110"/>
      <c r="I829" s="110"/>
      <c r="J829" s="984"/>
      <c r="K829" s="985"/>
      <c r="L829" s="984"/>
      <c r="M829" s="1"/>
      <c r="N829" s="1"/>
      <c r="O829" s="1"/>
      <c r="P829" s="1"/>
      <c r="Q829" s="1"/>
      <c r="R829" s="1"/>
      <c r="S829" s="1"/>
      <c r="T829" s="1"/>
      <c r="U829" s="1"/>
      <c r="V829" s="1"/>
      <c r="W829" s="1"/>
      <c r="X829" s="1"/>
      <c r="Y829" s="1"/>
      <c r="Z829" s="1"/>
    </row>
    <row r="830" spans="1:26">
      <c r="A830" s="78"/>
      <c r="B830" s="1"/>
      <c r="C830" s="1"/>
      <c r="D830" s="429"/>
      <c r="E830" s="33"/>
      <c r="F830" s="1"/>
      <c r="G830" s="1"/>
      <c r="H830" s="110"/>
      <c r="I830" s="110"/>
      <c r="J830" s="984"/>
      <c r="K830" s="985"/>
      <c r="L830" s="984"/>
      <c r="M830" s="1"/>
      <c r="N830" s="1"/>
      <c r="O830" s="1"/>
      <c r="P830" s="1"/>
      <c r="Q830" s="1"/>
      <c r="R830" s="1"/>
      <c r="S830" s="1"/>
      <c r="T830" s="1"/>
      <c r="U830" s="1"/>
      <c r="V830" s="1"/>
      <c r="W830" s="1"/>
      <c r="X830" s="1"/>
      <c r="Y830" s="1"/>
      <c r="Z830" s="1"/>
    </row>
    <row r="831" spans="1:26">
      <c r="A831" s="78"/>
      <c r="B831" s="1"/>
      <c r="C831" s="1"/>
      <c r="D831" s="429"/>
      <c r="E831" s="33"/>
      <c r="F831" s="1"/>
      <c r="G831" s="1"/>
      <c r="H831" s="110"/>
      <c r="I831" s="110"/>
      <c r="J831" s="984"/>
      <c r="K831" s="985"/>
      <c r="L831" s="984"/>
      <c r="M831" s="1"/>
      <c r="N831" s="1"/>
      <c r="O831" s="1"/>
      <c r="P831" s="1"/>
      <c r="Q831" s="1"/>
      <c r="R831" s="1"/>
      <c r="S831" s="1"/>
      <c r="T831" s="1"/>
      <c r="U831" s="1"/>
      <c r="V831" s="1"/>
      <c r="W831" s="1"/>
      <c r="X831" s="1"/>
      <c r="Y831" s="1"/>
      <c r="Z831" s="1"/>
    </row>
    <row r="832" spans="1:26">
      <c r="A832" s="78"/>
      <c r="B832" s="1"/>
      <c r="C832" s="1"/>
      <c r="D832" s="429"/>
      <c r="E832" s="33"/>
      <c r="F832" s="1"/>
      <c r="G832" s="1"/>
      <c r="H832" s="110"/>
      <c r="I832" s="110"/>
      <c r="J832" s="984"/>
      <c r="K832" s="985"/>
      <c r="L832" s="984"/>
      <c r="M832" s="1"/>
      <c r="N832" s="1"/>
      <c r="O832" s="1"/>
      <c r="P832" s="1"/>
      <c r="Q832" s="1"/>
      <c r="R832" s="1"/>
      <c r="S832" s="1"/>
      <c r="T832" s="1"/>
      <c r="U832" s="1"/>
      <c r="V832" s="1"/>
      <c r="W832" s="1"/>
      <c r="X832" s="1"/>
      <c r="Y832" s="1"/>
      <c r="Z832" s="1"/>
    </row>
    <row r="833" spans="1:26">
      <c r="A833" s="78"/>
      <c r="B833" s="1"/>
      <c r="C833" s="1"/>
      <c r="D833" s="429"/>
      <c r="E833" s="33"/>
      <c r="F833" s="1"/>
      <c r="G833" s="1"/>
      <c r="H833" s="110"/>
      <c r="I833" s="110"/>
      <c r="J833" s="984"/>
      <c r="K833" s="985"/>
      <c r="L833" s="984"/>
      <c r="M833" s="1"/>
      <c r="N833" s="1"/>
      <c r="O833" s="1"/>
      <c r="P833" s="1"/>
      <c r="Q833" s="1"/>
      <c r="R833" s="1"/>
      <c r="S833" s="1"/>
      <c r="T833" s="1"/>
      <c r="U833" s="1"/>
      <c r="V833" s="1"/>
      <c r="W833" s="1"/>
      <c r="X833" s="1"/>
      <c r="Y833" s="1"/>
      <c r="Z833" s="1"/>
    </row>
    <row r="834" spans="1:26">
      <c r="A834" s="78"/>
      <c r="B834" s="1"/>
      <c r="C834" s="1"/>
      <c r="D834" s="429"/>
      <c r="E834" s="33"/>
      <c r="F834" s="1"/>
      <c r="G834" s="1"/>
      <c r="H834" s="110"/>
      <c r="I834" s="110"/>
      <c r="J834" s="984"/>
      <c r="K834" s="985"/>
      <c r="L834" s="984"/>
      <c r="M834" s="1"/>
      <c r="N834" s="1"/>
      <c r="O834" s="1"/>
      <c r="P834" s="1"/>
      <c r="Q834" s="1"/>
      <c r="R834" s="1"/>
      <c r="S834" s="1"/>
      <c r="T834" s="1"/>
      <c r="U834" s="1"/>
      <c r="V834" s="1"/>
      <c r="W834" s="1"/>
      <c r="X834" s="1"/>
      <c r="Y834" s="1"/>
      <c r="Z834" s="1"/>
    </row>
    <row r="835" spans="1:26">
      <c r="A835" s="78"/>
      <c r="B835" s="1"/>
      <c r="C835" s="1"/>
      <c r="D835" s="429"/>
      <c r="E835" s="33"/>
      <c r="F835" s="1"/>
      <c r="G835" s="1"/>
      <c r="H835" s="110"/>
      <c r="I835" s="110"/>
      <c r="J835" s="984"/>
      <c r="K835" s="985"/>
      <c r="L835" s="984"/>
      <c r="M835" s="1"/>
      <c r="N835" s="1"/>
      <c r="O835" s="1"/>
      <c r="P835" s="1"/>
      <c r="Q835" s="1"/>
      <c r="R835" s="1"/>
      <c r="S835" s="1"/>
      <c r="T835" s="1"/>
      <c r="U835" s="1"/>
      <c r="V835" s="1"/>
      <c r="W835" s="1"/>
      <c r="X835" s="1"/>
      <c r="Y835" s="1"/>
      <c r="Z835" s="1"/>
    </row>
    <row r="836" spans="1:26">
      <c r="A836" s="78"/>
      <c r="B836" s="1"/>
      <c r="C836" s="1"/>
      <c r="D836" s="429"/>
      <c r="E836" s="33"/>
      <c r="F836" s="1"/>
      <c r="G836" s="1"/>
      <c r="H836" s="110"/>
      <c r="I836" s="110"/>
      <c r="J836" s="984"/>
      <c r="K836" s="985"/>
      <c r="L836" s="984"/>
      <c r="M836" s="1"/>
      <c r="N836" s="1"/>
      <c r="O836" s="1"/>
      <c r="P836" s="1"/>
      <c r="Q836" s="1"/>
      <c r="R836" s="1"/>
      <c r="S836" s="1"/>
      <c r="T836" s="1"/>
      <c r="U836" s="1"/>
      <c r="V836" s="1"/>
      <c r="W836" s="1"/>
      <c r="X836" s="1"/>
      <c r="Y836" s="1"/>
      <c r="Z836" s="1"/>
    </row>
    <row r="837" spans="1:26">
      <c r="A837" s="78"/>
      <c r="B837" s="1"/>
      <c r="C837" s="1"/>
      <c r="D837" s="429"/>
      <c r="E837" s="33"/>
      <c r="F837" s="1"/>
      <c r="G837" s="1"/>
      <c r="H837" s="110"/>
      <c r="I837" s="110"/>
      <c r="J837" s="984"/>
      <c r="K837" s="985"/>
      <c r="L837" s="984"/>
      <c r="M837" s="1"/>
      <c r="N837" s="1"/>
      <c r="O837" s="1"/>
      <c r="P837" s="1"/>
      <c r="Q837" s="1"/>
      <c r="R837" s="1"/>
      <c r="S837" s="1"/>
      <c r="T837" s="1"/>
      <c r="U837" s="1"/>
      <c r="V837" s="1"/>
      <c r="W837" s="1"/>
      <c r="X837" s="1"/>
      <c r="Y837" s="1"/>
      <c r="Z837" s="1"/>
    </row>
    <row r="838" spans="1:26">
      <c r="A838" s="78"/>
      <c r="B838" s="1"/>
      <c r="C838" s="1"/>
      <c r="D838" s="429"/>
      <c r="E838" s="33"/>
      <c r="F838" s="1"/>
      <c r="G838" s="1"/>
      <c r="H838" s="110"/>
      <c r="I838" s="110"/>
      <c r="J838" s="984"/>
      <c r="K838" s="985"/>
      <c r="L838" s="984"/>
      <c r="M838" s="1"/>
      <c r="N838" s="1"/>
      <c r="O838" s="1"/>
      <c r="P838" s="1"/>
      <c r="Q838" s="1"/>
      <c r="R838" s="1"/>
      <c r="S838" s="1"/>
      <c r="T838" s="1"/>
      <c r="U838" s="1"/>
      <c r="V838" s="1"/>
      <c r="W838" s="1"/>
      <c r="X838" s="1"/>
      <c r="Y838" s="1"/>
      <c r="Z838" s="1"/>
    </row>
    <row r="839" spans="1:26">
      <c r="A839" s="78"/>
      <c r="B839" s="1"/>
      <c r="C839" s="1"/>
      <c r="D839" s="429"/>
      <c r="E839" s="33"/>
      <c r="F839" s="1"/>
      <c r="G839" s="1"/>
      <c r="H839" s="110"/>
      <c r="I839" s="110"/>
      <c r="J839" s="984"/>
      <c r="K839" s="985"/>
      <c r="L839" s="984"/>
      <c r="M839" s="1"/>
      <c r="N839" s="1"/>
      <c r="O839" s="1"/>
      <c r="P839" s="1"/>
      <c r="Q839" s="1"/>
      <c r="R839" s="1"/>
      <c r="S839" s="1"/>
      <c r="T839" s="1"/>
      <c r="U839" s="1"/>
      <c r="V839" s="1"/>
      <c r="W839" s="1"/>
      <c r="X839" s="1"/>
      <c r="Y839" s="1"/>
      <c r="Z839" s="1"/>
    </row>
    <row r="840" spans="1:26">
      <c r="A840" s="78"/>
      <c r="B840" s="1"/>
      <c r="C840" s="1"/>
      <c r="D840" s="429"/>
      <c r="E840" s="33"/>
      <c r="F840" s="1"/>
      <c r="G840" s="1"/>
      <c r="H840" s="110"/>
      <c r="I840" s="110"/>
      <c r="J840" s="984"/>
      <c r="K840" s="985"/>
      <c r="L840" s="984"/>
      <c r="M840" s="1"/>
      <c r="N840" s="1"/>
      <c r="O840" s="1"/>
      <c r="P840" s="1"/>
      <c r="Q840" s="1"/>
      <c r="R840" s="1"/>
      <c r="S840" s="1"/>
      <c r="T840" s="1"/>
      <c r="U840" s="1"/>
      <c r="V840" s="1"/>
      <c r="W840" s="1"/>
      <c r="X840" s="1"/>
      <c r="Y840" s="1"/>
      <c r="Z840" s="1"/>
    </row>
    <row r="841" spans="1:26">
      <c r="A841" s="78"/>
      <c r="B841" s="1"/>
      <c r="C841" s="1"/>
      <c r="D841" s="429"/>
      <c r="E841" s="33"/>
      <c r="F841" s="1"/>
      <c r="G841" s="1"/>
      <c r="H841" s="110"/>
      <c r="I841" s="110"/>
      <c r="J841" s="984"/>
      <c r="K841" s="985"/>
      <c r="L841" s="984"/>
      <c r="M841" s="1"/>
      <c r="N841" s="1"/>
      <c r="O841" s="1"/>
      <c r="P841" s="1"/>
      <c r="Q841" s="1"/>
      <c r="R841" s="1"/>
      <c r="S841" s="1"/>
      <c r="T841" s="1"/>
      <c r="U841" s="1"/>
      <c r="V841" s="1"/>
      <c r="W841" s="1"/>
      <c r="X841" s="1"/>
      <c r="Y841" s="1"/>
      <c r="Z841" s="1"/>
    </row>
    <row r="842" spans="1:26">
      <c r="A842" s="78"/>
      <c r="B842" s="1"/>
      <c r="C842" s="1"/>
      <c r="D842" s="429"/>
      <c r="E842" s="33"/>
      <c r="F842" s="1"/>
      <c r="G842" s="1"/>
      <c r="H842" s="110"/>
      <c r="I842" s="110"/>
      <c r="J842" s="984"/>
      <c r="K842" s="985"/>
      <c r="L842" s="984"/>
      <c r="M842" s="1"/>
      <c r="N842" s="1"/>
      <c r="O842" s="1"/>
      <c r="P842" s="1"/>
      <c r="Q842" s="1"/>
      <c r="R842" s="1"/>
      <c r="S842" s="1"/>
      <c r="T842" s="1"/>
      <c r="U842" s="1"/>
      <c r="V842" s="1"/>
      <c r="W842" s="1"/>
      <c r="X842" s="1"/>
      <c r="Y842" s="1"/>
      <c r="Z842" s="1"/>
    </row>
    <row r="843" spans="1:26">
      <c r="A843" s="78"/>
      <c r="B843" s="1"/>
      <c r="C843" s="1"/>
      <c r="D843" s="429"/>
      <c r="E843" s="33"/>
      <c r="F843" s="1"/>
      <c r="G843" s="1"/>
      <c r="H843" s="110"/>
      <c r="I843" s="110"/>
      <c r="J843" s="984"/>
      <c r="K843" s="985"/>
      <c r="L843" s="984"/>
      <c r="M843" s="1"/>
      <c r="N843" s="1"/>
      <c r="O843" s="1"/>
      <c r="P843" s="1"/>
      <c r="Q843" s="1"/>
      <c r="R843" s="1"/>
      <c r="S843" s="1"/>
      <c r="T843" s="1"/>
      <c r="U843" s="1"/>
      <c r="V843" s="1"/>
      <c r="W843" s="1"/>
      <c r="X843" s="1"/>
      <c r="Y843" s="1"/>
      <c r="Z843" s="1"/>
    </row>
    <row r="844" spans="1:26">
      <c r="A844" s="78"/>
      <c r="B844" s="1"/>
      <c r="C844" s="1"/>
      <c r="D844" s="429"/>
      <c r="E844" s="33"/>
      <c r="F844" s="1"/>
      <c r="G844" s="1"/>
      <c r="H844" s="110"/>
      <c r="I844" s="110"/>
      <c r="J844" s="984"/>
      <c r="K844" s="985"/>
      <c r="L844" s="984"/>
      <c r="M844" s="1"/>
      <c r="N844" s="1"/>
      <c r="O844" s="1"/>
      <c r="P844" s="1"/>
      <c r="Q844" s="1"/>
      <c r="R844" s="1"/>
      <c r="S844" s="1"/>
      <c r="T844" s="1"/>
      <c r="U844" s="1"/>
      <c r="V844" s="1"/>
      <c r="W844" s="1"/>
      <c r="X844" s="1"/>
      <c r="Y844" s="1"/>
      <c r="Z844" s="1"/>
    </row>
    <row r="845" spans="1:26">
      <c r="A845" s="78"/>
      <c r="B845" s="1"/>
      <c r="C845" s="1"/>
      <c r="D845" s="429"/>
      <c r="E845" s="33"/>
      <c r="F845" s="1"/>
      <c r="G845" s="1"/>
      <c r="H845" s="110"/>
      <c r="I845" s="110"/>
      <c r="J845" s="984"/>
      <c r="K845" s="985"/>
      <c r="L845" s="984"/>
      <c r="M845" s="1"/>
      <c r="N845" s="1"/>
      <c r="O845" s="1"/>
      <c r="P845" s="1"/>
      <c r="Q845" s="1"/>
      <c r="R845" s="1"/>
      <c r="S845" s="1"/>
      <c r="T845" s="1"/>
      <c r="U845" s="1"/>
      <c r="V845" s="1"/>
      <c r="W845" s="1"/>
      <c r="X845" s="1"/>
      <c r="Y845" s="1"/>
      <c r="Z845" s="1"/>
    </row>
    <row r="846" spans="1:26">
      <c r="A846" s="78"/>
      <c r="B846" s="1"/>
      <c r="C846" s="1"/>
      <c r="D846" s="429"/>
      <c r="E846" s="33"/>
      <c r="F846" s="1"/>
      <c r="G846" s="1"/>
      <c r="H846" s="110"/>
      <c r="I846" s="110"/>
      <c r="J846" s="984"/>
      <c r="K846" s="985"/>
      <c r="L846" s="984"/>
      <c r="M846" s="1"/>
      <c r="N846" s="1"/>
      <c r="O846" s="1"/>
      <c r="P846" s="1"/>
      <c r="Q846" s="1"/>
      <c r="R846" s="1"/>
      <c r="S846" s="1"/>
      <c r="T846" s="1"/>
      <c r="U846" s="1"/>
      <c r="V846" s="1"/>
      <c r="W846" s="1"/>
      <c r="X846" s="1"/>
      <c r="Y846" s="1"/>
      <c r="Z846" s="1"/>
    </row>
    <row r="847" spans="1:26">
      <c r="A847" s="78"/>
      <c r="B847" s="1"/>
      <c r="C847" s="1"/>
      <c r="D847" s="429"/>
      <c r="E847" s="33"/>
      <c r="F847" s="1"/>
      <c r="G847" s="1"/>
      <c r="H847" s="110"/>
      <c r="I847" s="110"/>
      <c r="J847" s="984"/>
      <c r="K847" s="985"/>
      <c r="L847" s="984"/>
      <c r="M847" s="1"/>
      <c r="N847" s="1"/>
      <c r="O847" s="1"/>
      <c r="P847" s="1"/>
      <c r="Q847" s="1"/>
      <c r="R847" s="1"/>
      <c r="S847" s="1"/>
      <c r="T847" s="1"/>
      <c r="U847" s="1"/>
      <c r="V847" s="1"/>
      <c r="W847" s="1"/>
      <c r="X847" s="1"/>
      <c r="Y847" s="1"/>
      <c r="Z847" s="1"/>
    </row>
    <row r="848" spans="1:26">
      <c r="A848" s="78"/>
      <c r="B848" s="1"/>
      <c r="C848" s="1"/>
      <c r="D848" s="429"/>
      <c r="E848" s="33"/>
      <c r="F848" s="1"/>
      <c r="G848" s="1"/>
      <c r="H848" s="110"/>
      <c r="I848" s="110"/>
      <c r="J848" s="984"/>
      <c r="K848" s="985"/>
      <c r="L848" s="984"/>
      <c r="M848" s="1"/>
      <c r="N848" s="1"/>
      <c r="O848" s="1"/>
      <c r="P848" s="1"/>
      <c r="Q848" s="1"/>
      <c r="R848" s="1"/>
      <c r="S848" s="1"/>
      <c r="T848" s="1"/>
      <c r="U848" s="1"/>
      <c r="V848" s="1"/>
      <c r="W848" s="1"/>
      <c r="X848" s="1"/>
      <c r="Y848" s="1"/>
      <c r="Z848" s="1"/>
    </row>
    <row r="849" spans="1:26">
      <c r="A849" s="78"/>
      <c r="B849" s="1"/>
      <c r="C849" s="1"/>
      <c r="D849" s="429"/>
      <c r="E849" s="33"/>
      <c r="F849" s="1"/>
      <c r="G849" s="1"/>
      <c r="H849" s="110"/>
      <c r="I849" s="110"/>
      <c r="J849" s="984"/>
      <c r="K849" s="985"/>
      <c r="L849" s="984"/>
      <c r="M849" s="1"/>
      <c r="N849" s="1"/>
      <c r="O849" s="1"/>
      <c r="P849" s="1"/>
      <c r="Q849" s="1"/>
      <c r="R849" s="1"/>
      <c r="S849" s="1"/>
      <c r="T849" s="1"/>
      <c r="U849" s="1"/>
      <c r="V849" s="1"/>
      <c r="W849" s="1"/>
      <c r="X849" s="1"/>
      <c r="Y849" s="1"/>
      <c r="Z849" s="1"/>
    </row>
    <row r="850" spans="1:26">
      <c r="A850" s="78"/>
      <c r="B850" s="1"/>
      <c r="C850" s="1"/>
      <c r="D850" s="429"/>
      <c r="E850" s="33"/>
      <c r="F850" s="1"/>
      <c r="G850" s="1"/>
      <c r="H850" s="110"/>
      <c r="I850" s="110"/>
      <c r="J850" s="984"/>
      <c r="K850" s="985"/>
      <c r="L850" s="984"/>
      <c r="M850" s="1"/>
      <c r="N850" s="1"/>
      <c r="O850" s="1"/>
      <c r="P850" s="1"/>
      <c r="Q850" s="1"/>
      <c r="R850" s="1"/>
      <c r="S850" s="1"/>
      <c r="T850" s="1"/>
      <c r="U850" s="1"/>
      <c r="V850" s="1"/>
      <c r="W850" s="1"/>
      <c r="X850" s="1"/>
      <c r="Y850" s="1"/>
      <c r="Z850" s="1"/>
    </row>
    <row r="851" spans="1:26">
      <c r="A851" s="78"/>
      <c r="B851" s="1"/>
      <c r="C851" s="1"/>
      <c r="D851" s="429"/>
      <c r="E851" s="33"/>
      <c r="F851" s="1"/>
      <c r="G851" s="1"/>
      <c r="H851" s="110"/>
      <c r="I851" s="110"/>
      <c r="J851" s="984"/>
      <c r="K851" s="985"/>
      <c r="L851" s="984"/>
      <c r="M851" s="1"/>
      <c r="N851" s="1"/>
      <c r="O851" s="1"/>
      <c r="P851" s="1"/>
      <c r="Q851" s="1"/>
      <c r="R851" s="1"/>
      <c r="S851" s="1"/>
      <c r="T851" s="1"/>
      <c r="U851" s="1"/>
      <c r="V851" s="1"/>
      <c r="W851" s="1"/>
      <c r="X851" s="1"/>
      <c r="Y851" s="1"/>
      <c r="Z851" s="1"/>
    </row>
    <row r="852" spans="1:26">
      <c r="A852" s="78"/>
      <c r="B852" s="1"/>
      <c r="C852" s="1"/>
      <c r="D852" s="429"/>
      <c r="E852" s="33"/>
      <c r="F852" s="1"/>
      <c r="G852" s="1"/>
      <c r="H852" s="110"/>
      <c r="I852" s="110"/>
      <c r="J852" s="984"/>
      <c r="K852" s="985"/>
      <c r="L852" s="984"/>
      <c r="M852" s="1"/>
      <c r="N852" s="1"/>
      <c r="O852" s="1"/>
      <c r="P852" s="1"/>
      <c r="Q852" s="1"/>
      <c r="R852" s="1"/>
      <c r="S852" s="1"/>
      <c r="T852" s="1"/>
      <c r="U852" s="1"/>
      <c r="V852" s="1"/>
      <c r="W852" s="1"/>
      <c r="X852" s="1"/>
      <c r="Y852" s="1"/>
      <c r="Z852" s="1"/>
    </row>
    <row r="853" spans="1:26">
      <c r="A853" s="78"/>
      <c r="B853" s="1"/>
      <c r="C853" s="1"/>
      <c r="D853" s="429"/>
      <c r="E853" s="33"/>
      <c r="F853" s="1"/>
      <c r="G853" s="1"/>
      <c r="H853" s="110"/>
      <c r="I853" s="110"/>
      <c r="J853" s="984"/>
      <c r="K853" s="985"/>
      <c r="L853" s="984"/>
      <c r="M853" s="1"/>
      <c r="N853" s="1"/>
      <c r="O853" s="1"/>
      <c r="P853" s="1"/>
      <c r="Q853" s="1"/>
      <c r="R853" s="1"/>
      <c r="S853" s="1"/>
      <c r="T853" s="1"/>
      <c r="U853" s="1"/>
      <c r="V853" s="1"/>
      <c r="W853" s="1"/>
      <c r="X853" s="1"/>
      <c r="Y853" s="1"/>
      <c r="Z853" s="1"/>
    </row>
    <row r="854" spans="1:26">
      <c r="A854" s="78"/>
      <c r="B854" s="1"/>
      <c r="C854" s="1"/>
      <c r="D854" s="429"/>
      <c r="E854" s="33"/>
      <c r="F854" s="1"/>
      <c r="G854" s="1"/>
      <c r="H854" s="110"/>
      <c r="I854" s="110"/>
      <c r="J854" s="984"/>
      <c r="K854" s="985"/>
      <c r="L854" s="984"/>
      <c r="M854" s="1"/>
      <c r="N854" s="1"/>
      <c r="O854" s="1"/>
      <c r="P854" s="1"/>
      <c r="Q854" s="1"/>
      <c r="R854" s="1"/>
      <c r="S854" s="1"/>
      <c r="T854" s="1"/>
      <c r="U854" s="1"/>
      <c r="V854" s="1"/>
      <c r="W854" s="1"/>
      <c r="X854" s="1"/>
      <c r="Y854" s="1"/>
      <c r="Z854" s="1"/>
    </row>
    <row r="855" spans="1:26">
      <c r="A855" s="78"/>
      <c r="B855" s="1"/>
      <c r="C855" s="1"/>
      <c r="D855" s="429"/>
      <c r="E855" s="33"/>
      <c r="F855" s="1"/>
      <c r="G855" s="1"/>
      <c r="H855" s="110"/>
      <c r="I855" s="110"/>
      <c r="J855" s="984"/>
      <c r="K855" s="985"/>
      <c r="L855" s="984"/>
      <c r="M855" s="1"/>
      <c r="N855" s="1"/>
      <c r="O855" s="1"/>
      <c r="P855" s="1"/>
      <c r="Q855" s="1"/>
      <c r="R855" s="1"/>
      <c r="S855" s="1"/>
      <c r="T855" s="1"/>
      <c r="U855" s="1"/>
      <c r="V855" s="1"/>
      <c r="W855" s="1"/>
      <c r="X855" s="1"/>
      <c r="Y855" s="1"/>
      <c r="Z855" s="1"/>
    </row>
    <row r="856" spans="1:26">
      <c r="A856" s="78"/>
      <c r="B856" s="1"/>
      <c r="C856" s="1"/>
      <c r="D856" s="429"/>
      <c r="E856" s="33"/>
      <c r="F856" s="1"/>
      <c r="G856" s="1"/>
      <c r="H856" s="110"/>
      <c r="I856" s="110"/>
      <c r="J856" s="984"/>
      <c r="K856" s="985"/>
      <c r="L856" s="984"/>
      <c r="M856" s="1"/>
      <c r="N856" s="1"/>
      <c r="O856" s="1"/>
      <c r="P856" s="1"/>
      <c r="Q856" s="1"/>
      <c r="R856" s="1"/>
      <c r="S856" s="1"/>
      <c r="T856" s="1"/>
      <c r="U856" s="1"/>
      <c r="V856" s="1"/>
      <c r="W856" s="1"/>
      <c r="X856" s="1"/>
      <c r="Y856" s="1"/>
      <c r="Z856" s="1"/>
    </row>
    <row r="857" spans="1:26">
      <c r="A857" s="78"/>
      <c r="B857" s="1"/>
      <c r="C857" s="1"/>
      <c r="D857" s="429"/>
      <c r="E857" s="33"/>
      <c r="F857" s="1"/>
      <c r="G857" s="1"/>
      <c r="H857" s="110"/>
      <c r="I857" s="110"/>
      <c r="J857" s="984"/>
      <c r="K857" s="985"/>
      <c r="L857" s="984"/>
      <c r="M857" s="1"/>
      <c r="N857" s="1"/>
      <c r="O857" s="1"/>
      <c r="P857" s="1"/>
      <c r="Q857" s="1"/>
      <c r="R857" s="1"/>
      <c r="S857" s="1"/>
      <c r="T857" s="1"/>
      <c r="U857" s="1"/>
      <c r="V857" s="1"/>
      <c r="W857" s="1"/>
      <c r="X857" s="1"/>
      <c r="Y857" s="1"/>
      <c r="Z857" s="1"/>
    </row>
    <row r="858" spans="1:26">
      <c r="A858" s="78"/>
      <c r="B858" s="1"/>
      <c r="C858" s="1"/>
      <c r="D858" s="429"/>
      <c r="E858" s="33"/>
      <c r="F858" s="1"/>
      <c r="G858" s="1"/>
      <c r="H858" s="110"/>
      <c r="I858" s="110"/>
      <c r="J858" s="453"/>
      <c r="K858" s="514"/>
      <c r="L858" s="453"/>
      <c r="M858" s="1"/>
      <c r="N858" s="1"/>
      <c r="O858" s="1"/>
      <c r="P858" s="1"/>
      <c r="Q858" s="1"/>
      <c r="R858" s="1"/>
      <c r="S858" s="1"/>
      <c r="T858" s="1"/>
      <c r="U858" s="1"/>
      <c r="V858" s="1"/>
      <c r="W858" s="1"/>
      <c r="X858" s="1"/>
      <c r="Y858" s="1"/>
      <c r="Z858" s="1"/>
    </row>
    <row r="859" spans="1:26">
      <c r="A859" s="78"/>
      <c r="B859" s="1"/>
      <c r="C859" s="1"/>
      <c r="D859" s="429"/>
      <c r="E859" s="33"/>
      <c r="F859" s="1"/>
      <c r="G859" s="1"/>
      <c r="H859" s="110"/>
      <c r="I859" s="110"/>
      <c r="J859" s="453"/>
      <c r="K859" s="514"/>
      <c r="L859" s="453"/>
      <c r="M859" s="1"/>
      <c r="N859" s="1"/>
      <c r="O859" s="1"/>
      <c r="P859" s="1"/>
      <c r="Q859" s="1"/>
      <c r="R859" s="1"/>
      <c r="S859" s="1"/>
      <c r="T859" s="1"/>
      <c r="U859" s="1"/>
      <c r="V859" s="1"/>
      <c r="W859" s="1"/>
      <c r="X859" s="1"/>
      <c r="Y859" s="1"/>
      <c r="Z859" s="1"/>
    </row>
    <row r="860" spans="1:26">
      <c r="A860" s="78"/>
      <c r="B860" s="1"/>
      <c r="C860" s="1"/>
      <c r="D860" s="429"/>
      <c r="E860" s="33"/>
      <c r="F860" s="1"/>
      <c r="G860" s="1"/>
      <c r="H860" s="110"/>
      <c r="I860" s="110"/>
      <c r="J860" s="453"/>
      <c r="K860" s="514"/>
      <c r="L860" s="453"/>
      <c r="M860" s="1"/>
      <c r="N860" s="1"/>
      <c r="O860" s="1"/>
      <c r="P860" s="1"/>
      <c r="Q860" s="1"/>
      <c r="R860" s="1"/>
      <c r="S860" s="1"/>
      <c r="T860" s="1"/>
      <c r="U860" s="1"/>
      <c r="V860" s="1"/>
      <c r="W860" s="1"/>
      <c r="X860" s="1"/>
      <c r="Y860" s="1"/>
      <c r="Z860" s="1"/>
    </row>
    <row r="861" spans="1:26">
      <c r="A861" s="78"/>
      <c r="B861" s="1"/>
      <c r="C861" s="1"/>
      <c r="D861" s="429"/>
      <c r="E861" s="33"/>
      <c r="F861" s="1"/>
      <c r="G861" s="1"/>
      <c r="H861" s="110"/>
      <c r="I861" s="110"/>
      <c r="J861" s="453"/>
      <c r="K861" s="514"/>
      <c r="L861" s="453"/>
      <c r="M861" s="1"/>
      <c r="N861" s="1"/>
      <c r="O861" s="1"/>
      <c r="P861" s="1"/>
      <c r="Q861" s="1"/>
      <c r="R861" s="1"/>
      <c r="S861" s="1"/>
      <c r="T861" s="1"/>
      <c r="U861" s="1"/>
      <c r="V861" s="1"/>
      <c r="W861" s="1"/>
      <c r="X861" s="1"/>
      <c r="Y861" s="1"/>
      <c r="Z861" s="1"/>
    </row>
    <row r="862" spans="1:26">
      <c r="A862" s="78"/>
      <c r="B862" s="1"/>
      <c r="C862" s="1"/>
      <c r="D862" s="429"/>
      <c r="E862" s="33"/>
      <c r="F862" s="1"/>
      <c r="G862" s="1"/>
      <c r="H862" s="110"/>
      <c r="I862" s="110"/>
      <c r="J862" s="453"/>
      <c r="K862" s="514"/>
      <c r="L862" s="453"/>
      <c r="M862" s="1"/>
      <c r="N862" s="1"/>
      <c r="O862" s="1"/>
      <c r="P862" s="1"/>
      <c r="Q862" s="1"/>
      <c r="R862" s="1"/>
      <c r="S862" s="1"/>
      <c r="T862" s="1"/>
      <c r="U862" s="1"/>
      <c r="V862" s="1"/>
      <c r="W862" s="1"/>
      <c r="X862" s="1"/>
      <c r="Y862" s="1"/>
      <c r="Z862" s="1"/>
    </row>
    <row r="863" spans="1:26">
      <c r="A863" s="78"/>
      <c r="B863" s="1"/>
      <c r="C863" s="1"/>
      <c r="D863" s="429"/>
      <c r="E863" s="33"/>
      <c r="F863" s="1"/>
      <c r="G863" s="1"/>
      <c r="H863" s="110"/>
      <c r="I863" s="110"/>
      <c r="J863" s="453"/>
      <c r="K863" s="514"/>
      <c r="L863" s="453"/>
      <c r="M863" s="1"/>
      <c r="N863" s="1"/>
      <c r="O863" s="1"/>
      <c r="P863" s="1"/>
      <c r="Q863" s="1"/>
      <c r="R863" s="1"/>
      <c r="S863" s="1"/>
      <c r="T863" s="1"/>
      <c r="U863" s="1"/>
      <c r="V863" s="1"/>
      <c r="W863" s="1"/>
      <c r="X863" s="1"/>
      <c r="Y863" s="1"/>
      <c r="Z863" s="1"/>
    </row>
    <row r="864" spans="1:26">
      <c r="A864" s="78"/>
      <c r="B864" s="1"/>
      <c r="C864" s="1"/>
      <c r="D864" s="429"/>
      <c r="E864" s="33"/>
      <c r="F864" s="1"/>
      <c r="G864" s="1"/>
      <c r="H864" s="110"/>
      <c r="I864" s="110"/>
      <c r="J864" s="453"/>
      <c r="K864" s="514"/>
      <c r="L864" s="453"/>
      <c r="M864" s="1"/>
      <c r="N864" s="1"/>
      <c r="O864" s="1"/>
      <c r="P864" s="1"/>
      <c r="Q864" s="1"/>
      <c r="R864" s="1"/>
      <c r="S864" s="1"/>
      <c r="T864" s="1"/>
      <c r="U864" s="1"/>
      <c r="V864" s="1"/>
      <c r="W864" s="1"/>
      <c r="X864" s="1"/>
      <c r="Y864" s="1"/>
      <c r="Z864" s="1"/>
    </row>
    <row r="865" spans="1:26">
      <c r="A865" s="78"/>
      <c r="B865" s="1"/>
      <c r="C865" s="1"/>
      <c r="D865" s="429"/>
      <c r="E865" s="33"/>
      <c r="F865" s="1"/>
      <c r="G865" s="1"/>
      <c r="H865" s="110"/>
      <c r="I865" s="110"/>
      <c r="J865" s="453"/>
      <c r="K865" s="514"/>
      <c r="L865" s="453"/>
      <c r="M865" s="1"/>
      <c r="N865" s="1"/>
      <c r="O865" s="1"/>
      <c r="P865" s="1"/>
      <c r="Q865" s="1"/>
      <c r="R865" s="1"/>
      <c r="S865" s="1"/>
      <c r="T865" s="1"/>
      <c r="U865" s="1"/>
      <c r="V865" s="1"/>
      <c r="W865" s="1"/>
      <c r="X865" s="1"/>
      <c r="Y865" s="1"/>
      <c r="Z865" s="1"/>
    </row>
    <row r="866" spans="1:26">
      <c r="A866" s="78"/>
      <c r="B866" s="1"/>
      <c r="C866" s="1"/>
      <c r="D866" s="429"/>
      <c r="E866" s="33"/>
      <c r="F866" s="1"/>
      <c r="G866" s="1"/>
      <c r="H866" s="110"/>
      <c r="I866" s="110"/>
      <c r="J866" s="453"/>
      <c r="K866" s="514"/>
      <c r="L866" s="453"/>
      <c r="M866" s="1"/>
      <c r="N866" s="1"/>
      <c r="O866" s="1"/>
      <c r="P866" s="1"/>
      <c r="Q866" s="1"/>
      <c r="R866" s="1"/>
      <c r="S866" s="1"/>
      <c r="T866" s="1"/>
      <c r="U866" s="1"/>
      <c r="V866" s="1"/>
      <c r="W866" s="1"/>
      <c r="X866" s="1"/>
      <c r="Y866" s="1"/>
      <c r="Z866" s="1"/>
    </row>
    <row r="867" spans="1:26">
      <c r="A867" s="78"/>
      <c r="B867" s="1"/>
      <c r="C867" s="1"/>
      <c r="D867" s="429"/>
      <c r="E867" s="33"/>
      <c r="F867" s="1"/>
      <c r="G867" s="1"/>
      <c r="H867" s="110"/>
      <c r="I867" s="110"/>
      <c r="J867" s="453"/>
      <c r="K867" s="514"/>
      <c r="L867" s="453"/>
      <c r="M867" s="1"/>
      <c r="N867" s="1"/>
      <c r="O867" s="1"/>
      <c r="P867" s="1"/>
      <c r="Q867" s="1"/>
      <c r="R867" s="1"/>
      <c r="S867" s="1"/>
      <c r="T867" s="1"/>
      <c r="U867" s="1"/>
      <c r="V867" s="1"/>
      <c r="W867" s="1"/>
      <c r="X867" s="1"/>
      <c r="Y867" s="1"/>
      <c r="Z867" s="1"/>
    </row>
    <row r="868" spans="1:26">
      <c r="A868" s="78"/>
      <c r="B868" s="1"/>
      <c r="C868" s="1"/>
      <c r="D868" s="429"/>
      <c r="E868" s="33"/>
      <c r="F868" s="1"/>
      <c r="G868" s="1"/>
      <c r="H868" s="110"/>
      <c r="I868" s="110"/>
      <c r="J868" s="453"/>
      <c r="K868" s="514"/>
      <c r="L868" s="453"/>
      <c r="M868" s="1"/>
      <c r="N868" s="1"/>
      <c r="O868" s="1"/>
      <c r="P868" s="1"/>
      <c r="Q868" s="1"/>
      <c r="R868" s="1"/>
      <c r="S868" s="1"/>
      <c r="T868" s="1"/>
      <c r="U868" s="1"/>
      <c r="V868" s="1"/>
      <c r="W868" s="1"/>
      <c r="X868" s="1"/>
      <c r="Y868" s="1"/>
      <c r="Z868" s="1"/>
    </row>
    <row r="869" spans="1:26">
      <c r="A869" s="78"/>
      <c r="B869" s="1"/>
      <c r="C869" s="1"/>
      <c r="D869" s="429"/>
      <c r="E869" s="33"/>
      <c r="F869" s="1"/>
      <c r="G869" s="1"/>
      <c r="H869" s="110"/>
      <c r="I869" s="110"/>
      <c r="J869" s="453"/>
      <c r="K869" s="514"/>
      <c r="L869" s="453"/>
      <c r="M869" s="1"/>
      <c r="N869" s="1"/>
      <c r="O869" s="1"/>
      <c r="P869" s="1"/>
      <c r="Q869" s="1"/>
      <c r="R869" s="1"/>
      <c r="S869" s="1"/>
      <c r="T869" s="1"/>
      <c r="U869" s="1"/>
      <c r="V869" s="1"/>
      <c r="W869" s="1"/>
      <c r="X869" s="1"/>
      <c r="Y869" s="1"/>
      <c r="Z869" s="1"/>
    </row>
    <row r="870" spans="1:26">
      <c r="A870" s="78"/>
      <c r="B870" s="1"/>
      <c r="C870" s="1"/>
      <c r="D870" s="429"/>
      <c r="E870" s="33"/>
      <c r="F870" s="1"/>
      <c r="G870" s="1"/>
      <c r="H870" s="110"/>
      <c r="I870" s="110"/>
      <c r="J870" s="453"/>
      <c r="K870" s="514"/>
      <c r="L870" s="453"/>
      <c r="M870" s="1"/>
      <c r="N870" s="1"/>
      <c r="O870" s="1"/>
      <c r="P870" s="1"/>
      <c r="Q870" s="1"/>
      <c r="R870" s="1"/>
      <c r="S870" s="1"/>
      <c r="T870" s="1"/>
      <c r="U870" s="1"/>
      <c r="V870" s="1"/>
      <c r="W870" s="1"/>
      <c r="X870" s="1"/>
      <c r="Y870" s="1"/>
      <c r="Z870" s="1"/>
    </row>
    <row r="871" spans="1:26">
      <c r="A871" s="78"/>
      <c r="B871" s="1"/>
      <c r="C871" s="1"/>
      <c r="D871" s="429"/>
      <c r="E871" s="33"/>
      <c r="F871" s="1"/>
      <c r="G871" s="1"/>
      <c r="H871" s="110"/>
      <c r="I871" s="110"/>
      <c r="J871" s="453"/>
      <c r="K871" s="514"/>
      <c r="L871" s="453"/>
      <c r="M871" s="1"/>
      <c r="N871" s="1"/>
      <c r="O871" s="1"/>
      <c r="P871" s="1"/>
      <c r="Q871" s="1"/>
      <c r="R871" s="1"/>
      <c r="S871" s="1"/>
      <c r="T871" s="1"/>
      <c r="U871" s="1"/>
      <c r="V871" s="1"/>
      <c r="W871" s="1"/>
      <c r="X871" s="1"/>
      <c r="Y871" s="1"/>
      <c r="Z871" s="1"/>
    </row>
    <row r="872" spans="1:26">
      <c r="A872" s="78"/>
      <c r="B872" s="1"/>
      <c r="C872" s="1"/>
      <c r="D872" s="429"/>
      <c r="E872" s="33"/>
      <c r="F872" s="1"/>
      <c r="G872" s="1"/>
      <c r="H872" s="110"/>
      <c r="I872" s="110"/>
      <c r="J872" s="453"/>
      <c r="K872" s="514"/>
      <c r="L872" s="453"/>
      <c r="M872" s="1"/>
      <c r="N872" s="1"/>
      <c r="O872" s="1"/>
      <c r="P872" s="1"/>
      <c r="Q872" s="1"/>
      <c r="R872" s="1"/>
      <c r="S872" s="1"/>
      <c r="T872" s="1"/>
      <c r="U872" s="1"/>
      <c r="V872" s="1"/>
      <c r="W872" s="1"/>
      <c r="X872" s="1"/>
      <c r="Y872" s="1"/>
      <c r="Z872" s="1"/>
    </row>
    <row r="873" spans="1:26">
      <c r="A873" s="78"/>
      <c r="B873" s="1"/>
      <c r="C873" s="1"/>
      <c r="D873" s="429"/>
      <c r="E873" s="33"/>
      <c r="F873" s="1"/>
      <c r="G873" s="1"/>
      <c r="H873" s="110"/>
      <c r="I873" s="110"/>
      <c r="J873" s="453"/>
      <c r="K873" s="514"/>
      <c r="L873" s="453"/>
      <c r="M873" s="1"/>
      <c r="N873" s="1"/>
      <c r="O873" s="1"/>
      <c r="P873" s="1"/>
      <c r="Q873" s="1"/>
      <c r="R873" s="1"/>
      <c r="S873" s="1"/>
      <c r="T873" s="1"/>
      <c r="U873" s="1"/>
      <c r="V873" s="1"/>
      <c r="W873" s="1"/>
      <c r="X873" s="1"/>
      <c r="Y873" s="1"/>
      <c r="Z873" s="1"/>
    </row>
    <row r="874" spans="1:26">
      <c r="A874" s="78"/>
      <c r="B874" s="1"/>
      <c r="C874" s="1"/>
      <c r="D874" s="429"/>
      <c r="E874" s="33"/>
      <c r="F874" s="1"/>
      <c r="G874" s="1"/>
      <c r="H874" s="110"/>
      <c r="I874" s="110"/>
      <c r="J874" s="453"/>
      <c r="K874" s="514"/>
      <c r="L874" s="453"/>
      <c r="M874" s="1"/>
      <c r="N874" s="1"/>
      <c r="O874" s="1"/>
      <c r="P874" s="1"/>
      <c r="Q874" s="1"/>
      <c r="R874" s="1"/>
      <c r="S874" s="1"/>
      <c r="T874" s="1"/>
      <c r="U874" s="1"/>
      <c r="V874" s="1"/>
      <c r="W874" s="1"/>
      <c r="X874" s="1"/>
      <c r="Y874" s="1"/>
      <c r="Z874" s="1"/>
    </row>
    <row r="875" spans="1:26">
      <c r="A875" s="78"/>
      <c r="B875" s="1"/>
      <c r="C875" s="1"/>
      <c r="D875" s="429"/>
      <c r="E875" s="33"/>
      <c r="F875" s="1"/>
      <c r="G875" s="1"/>
      <c r="H875" s="110"/>
      <c r="I875" s="110"/>
      <c r="J875" s="453"/>
      <c r="K875" s="514"/>
      <c r="L875" s="453"/>
      <c r="M875" s="1"/>
      <c r="N875" s="1"/>
      <c r="O875" s="1"/>
      <c r="P875" s="1"/>
      <c r="Q875" s="1"/>
      <c r="R875" s="1"/>
      <c r="S875" s="1"/>
      <c r="T875" s="1"/>
      <c r="U875" s="1"/>
      <c r="V875" s="1"/>
      <c r="W875" s="1"/>
      <c r="X875" s="1"/>
      <c r="Y875" s="1"/>
      <c r="Z875" s="1"/>
    </row>
    <row r="876" spans="1:26">
      <c r="A876" s="78"/>
      <c r="B876" s="1"/>
      <c r="C876" s="1"/>
      <c r="D876" s="429"/>
      <c r="E876" s="33"/>
      <c r="F876" s="1"/>
      <c r="G876" s="1"/>
      <c r="H876" s="110"/>
      <c r="I876" s="110"/>
      <c r="J876" s="453"/>
      <c r="K876" s="514"/>
      <c r="L876" s="453"/>
      <c r="M876" s="1"/>
      <c r="N876" s="1"/>
      <c r="O876" s="1"/>
      <c r="P876" s="1"/>
      <c r="Q876" s="1"/>
      <c r="R876" s="1"/>
      <c r="S876" s="1"/>
      <c r="T876" s="1"/>
      <c r="U876" s="1"/>
      <c r="V876" s="1"/>
      <c r="W876" s="1"/>
      <c r="X876" s="1"/>
      <c r="Y876" s="1"/>
      <c r="Z876" s="1"/>
    </row>
    <row r="877" spans="1:26">
      <c r="A877" s="78"/>
      <c r="B877" s="1"/>
      <c r="C877" s="1"/>
      <c r="D877" s="429"/>
      <c r="E877" s="33"/>
      <c r="F877" s="1"/>
      <c r="G877" s="1"/>
      <c r="H877" s="110"/>
      <c r="I877" s="110"/>
      <c r="J877" s="453"/>
      <c r="K877" s="514"/>
      <c r="L877" s="453"/>
      <c r="M877" s="1"/>
      <c r="N877" s="1"/>
      <c r="O877" s="1"/>
      <c r="P877" s="1"/>
      <c r="Q877" s="1"/>
      <c r="R877" s="1"/>
      <c r="S877" s="1"/>
      <c r="T877" s="1"/>
      <c r="U877" s="1"/>
      <c r="V877" s="1"/>
      <c r="W877" s="1"/>
      <c r="X877" s="1"/>
      <c r="Y877" s="1"/>
      <c r="Z877" s="1"/>
    </row>
    <row r="878" spans="1:26">
      <c r="A878" s="78"/>
      <c r="B878" s="1"/>
      <c r="C878" s="1"/>
      <c r="D878" s="429"/>
      <c r="E878" s="33"/>
      <c r="F878" s="1"/>
      <c r="G878" s="1"/>
      <c r="H878" s="110"/>
      <c r="I878" s="110"/>
      <c r="J878" s="453"/>
      <c r="K878" s="514"/>
      <c r="L878" s="453"/>
      <c r="M878" s="1"/>
      <c r="N878" s="1"/>
      <c r="O878" s="1"/>
      <c r="P878" s="1"/>
      <c r="Q878" s="1"/>
      <c r="R878" s="1"/>
      <c r="S878" s="1"/>
      <c r="T878" s="1"/>
      <c r="U878" s="1"/>
      <c r="V878" s="1"/>
      <c r="W878" s="1"/>
      <c r="X878" s="1"/>
      <c r="Y878" s="1"/>
      <c r="Z878" s="1"/>
    </row>
    <row r="879" spans="1:26">
      <c r="A879" s="78"/>
      <c r="B879" s="1"/>
      <c r="C879" s="1"/>
      <c r="D879" s="429"/>
      <c r="E879" s="33"/>
      <c r="F879" s="1"/>
      <c r="G879" s="1"/>
      <c r="H879" s="110"/>
      <c r="I879" s="110"/>
      <c r="J879" s="453"/>
      <c r="K879" s="514"/>
      <c r="L879" s="453"/>
      <c r="M879" s="1"/>
      <c r="N879" s="1"/>
      <c r="O879" s="1"/>
      <c r="P879" s="1"/>
      <c r="Q879" s="1"/>
      <c r="R879" s="1"/>
      <c r="S879" s="1"/>
      <c r="T879" s="1"/>
      <c r="U879" s="1"/>
      <c r="V879" s="1"/>
      <c r="W879" s="1"/>
      <c r="X879" s="1"/>
      <c r="Y879" s="1"/>
      <c r="Z879" s="1"/>
    </row>
    <row r="880" spans="1:26">
      <c r="A880" s="78"/>
      <c r="B880" s="1"/>
      <c r="C880" s="1"/>
      <c r="D880" s="429"/>
      <c r="E880" s="33"/>
      <c r="F880" s="1"/>
      <c r="G880" s="1"/>
      <c r="H880" s="110"/>
      <c r="I880" s="110"/>
      <c r="J880" s="453"/>
      <c r="K880" s="514"/>
      <c r="L880" s="453"/>
      <c r="M880" s="1"/>
      <c r="N880" s="1"/>
      <c r="O880" s="1"/>
      <c r="P880" s="1"/>
      <c r="Q880" s="1"/>
      <c r="R880" s="1"/>
      <c r="S880" s="1"/>
      <c r="T880" s="1"/>
      <c r="U880" s="1"/>
      <c r="V880" s="1"/>
      <c r="W880" s="1"/>
      <c r="X880" s="1"/>
      <c r="Y880" s="1"/>
      <c r="Z880" s="1"/>
    </row>
    <row r="881" spans="1:26">
      <c r="A881" s="78"/>
      <c r="B881" s="1"/>
      <c r="C881" s="1"/>
      <c r="D881" s="429"/>
      <c r="E881" s="33"/>
      <c r="F881" s="1"/>
      <c r="G881" s="1"/>
      <c r="H881" s="110"/>
      <c r="I881" s="110"/>
      <c r="J881" s="453"/>
      <c r="K881" s="514"/>
      <c r="L881" s="453"/>
      <c r="M881" s="1"/>
      <c r="N881" s="1"/>
      <c r="O881" s="1"/>
      <c r="P881" s="1"/>
      <c r="Q881" s="1"/>
      <c r="R881" s="1"/>
      <c r="S881" s="1"/>
      <c r="T881" s="1"/>
      <c r="U881" s="1"/>
      <c r="V881" s="1"/>
      <c r="W881" s="1"/>
      <c r="X881" s="1"/>
      <c r="Y881" s="1"/>
      <c r="Z881" s="1"/>
    </row>
    <row r="882" spans="1:26">
      <c r="A882" s="78"/>
      <c r="B882" s="1"/>
      <c r="C882" s="1"/>
      <c r="D882" s="429"/>
      <c r="E882" s="33"/>
      <c r="F882" s="1"/>
      <c r="G882" s="1"/>
      <c r="H882" s="110"/>
      <c r="I882" s="110"/>
      <c r="J882" s="453"/>
      <c r="K882" s="514"/>
      <c r="L882" s="453"/>
      <c r="M882" s="1"/>
      <c r="N882" s="1"/>
      <c r="O882" s="1"/>
      <c r="P882" s="1"/>
      <c r="Q882" s="1"/>
      <c r="R882" s="1"/>
      <c r="S882" s="1"/>
      <c r="T882" s="1"/>
      <c r="U882" s="1"/>
      <c r="V882" s="1"/>
      <c r="W882" s="1"/>
      <c r="X882" s="1"/>
      <c r="Y882" s="1"/>
      <c r="Z882" s="1"/>
    </row>
    <row r="883" spans="1:26">
      <c r="A883" s="78"/>
      <c r="B883" s="1"/>
      <c r="C883" s="1"/>
      <c r="D883" s="429"/>
      <c r="E883" s="33"/>
      <c r="F883" s="1"/>
      <c r="G883" s="1"/>
      <c r="H883" s="110"/>
      <c r="I883" s="110"/>
      <c r="J883" s="453"/>
      <c r="K883" s="514"/>
      <c r="L883" s="453"/>
      <c r="M883" s="1"/>
      <c r="N883" s="1"/>
      <c r="O883" s="1"/>
      <c r="P883" s="1"/>
      <c r="Q883" s="1"/>
      <c r="R883" s="1"/>
      <c r="S883" s="1"/>
      <c r="T883" s="1"/>
      <c r="U883" s="1"/>
      <c r="V883" s="1"/>
      <c r="W883" s="1"/>
      <c r="X883" s="1"/>
      <c r="Y883" s="1"/>
      <c r="Z883" s="1"/>
    </row>
    <row r="884" spans="1:26">
      <c r="A884" s="78"/>
      <c r="B884" s="1"/>
      <c r="C884" s="1"/>
      <c r="D884" s="429"/>
      <c r="E884" s="33"/>
      <c r="F884" s="1"/>
      <c r="G884" s="1"/>
      <c r="H884" s="110"/>
      <c r="I884" s="110"/>
      <c r="J884" s="453"/>
      <c r="K884" s="514"/>
      <c r="L884" s="453"/>
      <c r="M884" s="1"/>
      <c r="N884" s="1"/>
      <c r="O884" s="1"/>
      <c r="P884" s="1"/>
      <c r="Q884" s="1"/>
      <c r="R884" s="1"/>
      <c r="S884" s="1"/>
      <c r="T884" s="1"/>
      <c r="U884" s="1"/>
      <c r="V884" s="1"/>
      <c r="W884" s="1"/>
      <c r="X884" s="1"/>
      <c r="Y884" s="1"/>
      <c r="Z884" s="1"/>
    </row>
    <row r="885" spans="1:26">
      <c r="A885" s="78"/>
      <c r="B885" s="1"/>
      <c r="C885" s="1"/>
      <c r="D885" s="429"/>
      <c r="E885" s="33"/>
      <c r="F885" s="1"/>
      <c r="G885" s="1"/>
      <c r="H885" s="110"/>
      <c r="I885" s="110"/>
      <c r="J885" s="453"/>
      <c r="K885" s="514"/>
      <c r="L885" s="453"/>
      <c r="M885" s="1"/>
      <c r="N885" s="1"/>
      <c r="O885" s="1"/>
      <c r="P885" s="1"/>
      <c r="Q885" s="1"/>
      <c r="R885" s="1"/>
      <c r="S885" s="1"/>
      <c r="T885" s="1"/>
      <c r="U885" s="1"/>
      <c r="V885" s="1"/>
      <c r="W885" s="1"/>
      <c r="X885" s="1"/>
      <c r="Y885" s="1"/>
      <c r="Z885" s="1"/>
    </row>
    <row r="886" spans="1:26">
      <c r="A886" s="78"/>
      <c r="B886" s="1"/>
      <c r="C886" s="1"/>
      <c r="D886" s="429"/>
      <c r="E886" s="33"/>
      <c r="F886" s="1"/>
      <c r="G886" s="1"/>
      <c r="H886" s="110"/>
      <c r="I886" s="110"/>
      <c r="J886" s="453"/>
      <c r="K886" s="514"/>
      <c r="L886" s="453"/>
      <c r="M886" s="1"/>
      <c r="N886" s="1"/>
      <c r="O886" s="1"/>
      <c r="P886" s="1"/>
      <c r="Q886" s="1"/>
      <c r="R886" s="1"/>
      <c r="S886" s="1"/>
      <c r="T886" s="1"/>
      <c r="U886" s="1"/>
      <c r="V886" s="1"/>
      <c r="W886" s="1"/>
      <c r="X886" s="1"/>
      <c r="Y886" s="1"/>
      <c r="Z886" s="1"/>
    </row>
    <row r="887" spans="1:26">
      <c r="A887" s="78"/>
      <c r="B887" s="1"/>
      <c r="C887" s="1"/>
      <c r="D887" s="429"/>
      <c r="E887" s="33"/>
      <c r="F887" s="1"/>
      <c r="G887" s="1"/>
      <c r="H887" s="110"/>
      <c r="I887" s="110"/>
      <c r="J887" s="453"/>
      <c r="K887" s="514"/>
      <c r="L887" s="453"/>
      <c r="M887" s="1"/>
      <c r="N887" s="1"/>
      <c r="O887" s="1"/>
      <c r="P887" s="1"/>
      <c r="Q887" s="1"/>
      <c r="R887" s="1"/>
      <c r="S887" s="1"/>
      <c r="T887" s="1"/>
      <c r="U887" s="1"/>
      <c r="V887" s="1"/>
      <c r="W887" s="1"/>
      <c r="X887" s="1"/>
      <c r="Y887" s="1"/>
      <c r="Z887" s="1"/>
    </row>
    <row r="888" spans="1:26">
      <c r="A888" s="78"/>
      <c r="B888" s="1"/>
      <c r="C888" s="1"/>
      <c r="D888" s="429"/>
      <c r="E888" s="33"/>
      <c r="F888" s="1"/>
      <c r="G888" s="1"/>
      <c r="H888" s="110"/>
      <c r="I888" s="110"/>
      <c r="J888" s="453"/>
      <c r="K888" s="514"/>
      <c r="L888" s="453"/>
      <c r="M888" s="1"/>
      <c r="N888" s="1"/>
      <c r="O888" s="1"/>
      <c r="P888" s="1"/>
      <c r="Q888" s="1"/>
      <c r="R888" s="1"/>
      <c r="S888" s="1"/>
      <c r="T888" s="1"/>
      <c r="U888" s="1"/>
      <c r="V888" s="1"/>
      <c r="W888" s="1"/>
      <c r="X888" s="1"/>
      <c r="Y888" s="1"/>
      <c r="Z888" s="1"/>
    </row>
    <row r="889" spans="1:26">
      <c r="A889" s="78"/>
      <c r="B889" s="1"/>
      <c r="C889" s="1"/>
      <c r="D889" s="429"/>
      <c r="E889" s="33"/>
      <c r="F889" s="1"/>
      <c r="G889" s="1"/>
      <c r="H889" s="110"/>
      <c r="I889" s="110"/>
      <c r="J889" s="453"/>
      <c r="K889" s="514"/>
      <c r="L889" s="453"/>
      <c r="M889" s="1"/>
      <c r="N889" s="1"/>
      <c r="O889" s="1"/>
      <c r="P889" s="1"/>
      <c r="Q889" s="1"/>
      <c r="R889" s="1"/>
      <c r="S889" s="1"/>
      <c r="T889" s="1"/>
      <c r="U889" s="1"/>
      <c r="V889" s="1"/>
      <c r="W889" s="1"/>
      <c r="X889" s="1"/>
      <c r="Y889" s="1"/>
      <c r="Z889" s="1"/>
    </row>
    <row r="890" spans="1:26">
      <c r="A890" s="78"/>
      <c r="B890" s="1"/>
      <c r="C890" s="1"/>
      <c r="D890" s="429"/>
      <c r="E890" s="33"/>
      <c r="F890" s="1"/>
      <c r="G890" s="1"/>
      <c r="H890" s="110"/>
      <c r="I890" s="110"/>
      <c r="J890" s="453"/>
      <c r="K890" s="514"/>
      <c r="L890" s="453"/>
      <c r="M890" s="1"/>
      <c r="N890" s="1"/>
      <c r="O890" s="1"/>
      <c r="P890" s="1"/>
      <c r="Q890" s="1"/>
      <c r="R890" s="1"/>
      <c r="S890" s="1"/>
      <c r="T890" s="1"/>
      <c r="U890" s="1"/>
      <c r="V890" s="1"/>
      <c r="W890" s="1"/>
      <c r="X890" s="1"/>
      <c r="Y890" s="1"/>
      <c r="Z890" s="1"/>
    </row>
    <row r="891" spans="1:26">
      <c r="A891" s="78"/>
      <c r="B891" s="1"/>
      <c r="C891" s="1"/>
      <c r="D891" s="429"/>
      <c r="E891" s="33"/>
      <c r="F891" s="1"/>
      <c r="G891" s="1"/>
      <c r="H891" s="110"/>
      <c r="I891" s="110"/>
      <c r="J891" s="453"/>
      <c r="K891" s="514"/>
      <c r="L891" s="453"/>
      <c r="M891" s="1"/>
      <c r="N891" s="1"/>
      <c r="O891" s="1"/>
      <c r="P891" s="1"/>
      <c r="Q891" s="1"/>
      <c r="R891" s="1"/>
      <c r="S891" s="1"/>
      <c r="T891" s="1"/>
      <c r="U891" s="1"/>
      <c r="V891" s="1"/>
      <c r="W891" s="1"/>
      <c r="X891" s="1"/>
      <c r="Y891" s="1"/>
      <c r="Z891" s="1"/>
    </row>
    <row r="892" spans="1:26">
      <c r="A892" s="78"/>
      <c r="B892" s="1"/>
      <c r="C892" s="1"/>
      <c r="D892" s="429"/>
      <c r="E892" s="33"/>
      <c r="F892" s="1"/>
      <c r="G892" s="1"/>
      <c r="H892" s="110"/>
      <c r="I892" s="110"/>
      <c r="J892" s="453"/>
      <c r="K892" s="514"/>
      <c r="L892" s="453"/>
      <c r="M892" s="1"/>
      <c r="N892" s="1"/>
      <c r="O892" s="1"/>
      <c r="P892" s="1"/>
      <c r="Q892" s="1"/>
      <c r="R892" s="1"/>
      <c r="S892" s="1"/>
      <c r="T892" s="1"/>
      <c r="U892" s="1"/>
      <c r="V892" s="1"/>
      <c r="W892" s="1"/>
      <c r="X892" s="1"/>
      <c r="Y892" s="1"/>
      <c r="Z892" s="1"/>
    </row>
    <row r="893" spans="1:26">
      <c r="A893" s="78"/>
      <c r="B893" s="1"/>
      <c r="C893" s="1"/>
      <c r="D893" s="429"/>
      <c r="E893" s="33"/>
      <c r="F893" s="1"/>
      <c r="G893" s="1"/>
      <c r="H893" s="110"/>
      <c r="I893" s="110"/>
      <c r="J893" s="453"/>
      <c r="K893" s="514"/>
      <c r="L893" s="453"/>
      <c r="M893" s="1"/>
      <c r="N893" s="1"/>
      <c r="O893" s="1"/>
      <c r="P893" s="1"/>
      <c r="Q893" s="1"/>
      <c r="R893" s="1"/>
      <c r="S893" s="1"/>
      <c r="T893" s="1"/>
      <c r="U893" s="1"/>
      <c r="V893" s="1"/>
      <c r="W893" s="1"/>
      <c r="X893" s="1"/>
      <c r="Y893" s="1"/>
      <c r="Z893" s="1"/>
    </row>
    <row r="894" spans="1:26">
      <c r="A894" s="78"/>
      <c r="B894" s="1"/>
      <c r="C894" s="1"/>
      <c r="D894" s="429"/>
      <c r="E894" s="33"/>
      <c r="F894" s="1"/>
      <c r="G894" s="1"/>
      <c r="H894" s="110"/>
      <c r="I894" s="110"/>
      <c r="J894" s="453"/>
      <c r="K894" s="514"/>
      <c r="L894" s="453"/>
      <c r="M894" s="1"/>
      <c r="N894" s="1"/>
      <c r="O894" s="1"/>
      <c r="P894" s="1"/>
      <c r="Q894" s="1"/>
      <c r="R894" s="1"/>
      <c r="S894" s="1"/>
      <c r="T894" s="1"/>
      <c r="U894" s="1"/>
      <c r="V894" s="1"/>
      <c r="W894" s="1"/>
      <c r="X894" s="1"/>
      <c r="Y894" s="1"/>
      <c r="Z894" s="1"/>
    </row>
    <row r="895" spans="1:26">
      <c r="A895" s="78"/>
      <c r="B895" s="1"/>
      <c r="C895" s="1"/>
      <c r="D895" s="429"/>
      <c r="E895" s="33"/>
      <c r="F895" s="1"/>
      <c r="G895" s="1"/>
      <c r="H895" s="110"/>
      <c r="I895" s="110"/>
      <c r="J895" s="453"/>
      <c r="K895" s="514"/>
      <c r="L895" s="453"/>
      <c r="M895" s="1"/>
      <c r="N895" s="1"/>
      <c r="O895" s="1"/>
      <c r="P895" s="1"/>
      <c r="Q895" s="1"/>
      <c r="R895" s="1"/>
      <c r="S895" s="1"/>
      <c r="T895" s="1"/>
      <c r="U895" s="1"/>
      <c r="V895" s="1"/>
      <c r="W895" s="1"/>
      <c r="X895" s="1"/>
      <c r="Y895" s="1"/>
      <c r="Z895" s="1"/>
    </row>
    <row r="896" spans="1:26">
      <c r="A896" s="78"/>
      <c r="B896" s="1"/>
      <c r="C896" s="1"/>
      <c r="D896" s="429"/>
      <c r="E896" s="33"/>
      <c r="F896" s="1"/>
      <c r="G896" s="1"/>
      <c r="H896" s="110"/>
      <c r="I896" s="110"/>
      <c r="J896" s="453"/>
      <c r="K896" s="514"/>
      <c r="L896" s="453"/>
      <c r="M896" s="1"/>
      <c r="N896" s="1"/>
      <c r="O896" s="1"/>
      <c r="P896" s="1"/>
      <c r="Q896" s="1"/>
      <c r="R896" s="1"/>
      <c r="S896" s="1"/>
      <c r="T896" s="1"/>
      <c r="U896" s="1"/>
      <c r="V896" s="1"/>
      <c r="W896" s="1"/>
      <c r="X896" s="1"/>
      <c r="Y896" s="1"/>
      <c r="Z896" s="1"/>
    </row>
    <row r="897" spans="1:26">
      <c r="A897" s="78"/>
      <c r="B897" s="1"/>
      <c r="C897" s="1"/>
      <c r="D897" s="429"/>
      <c r="E897" s="33"/>
      <c r="F897" s="1"/>
      <c r="G897" s="1"/>
      <c r="H897" s="110"/>
      <c r="I897" s="110"/>
      <c r="J897" s="453"/>
      <c r="K897" s="514"/>
      <c r="L897" s="453"/>
      <c r="M897" s="1"/>
      <c r="N897" s="1"/>
      <c r="O897" s="1"/>
      <c r="P897" s="1"/>
      <c r="Q897" s="1"/>
      <c r="R897" s="1"/>
      <c r="S897" s="1"/>
      <c r="T897" s="1"/>
      <c r="U897" s="1"/>
      <c r="V897" s="1"/>
      <c r="W897" s="1"/>
      <c r="X897" s="1"/>
      <c r="Y897" s="1"/>
      <c r="Z897" s="1"/>
    </row>
    <row r="898" spans="1:26">
      <c r="A898" s="78"/>
      <c r="B898" s="1"/>
      <c r="C898" s="1"/>
      <c r="D898" s="429"/>
      <c r="E898" s="33"/>
      <c r="F898" s="1"/>
      <c r="G898" s="1"/>
      <c r="H898" s="110"/>
      <c r="I898" s="110"/>
      <c r="J898" s="453"/>
      <c r="K898" s="514"/>
      <c r="L898" s="453"/>
      <c r="M898" s="1"/>
      <c r="N898" s="1"/>
      <c r="O898" s="1"/>
      <c r="P898" s="1"/>
      <c r="Q898" s="1"/>
      <c r="R898" s="1"/>
      <c r="S898" s="1"/>
      <c r="T898" s="1"/>
      <c r="U898" s="1"/>
      <c r="V898" s="1"/>
      <c r="W898" s="1"/>
      <c r="X898" s="1"/>
      <c r="Y898" s="1"/>
      <c r="Z898" s="1"/>
    </row>
    <row r="899" spans="1:26">
      <c r="A899" s="78"/>
      <c r="B899" s="1"/>
      <c r="C899" s="1"/>
      <c r="D899" s="429"/>
      <c r="E899" s="33"/>
      <c r="F899" s="1"/>
      <c r="G899" s="1"/>
      <c r="H899" s="110"/>
      <c r="I899" s="110"/>
      <c r="J899" s="453"/>
      <c r="K899" s="514"/>
      <c r="L899" s="453"/>
      <c r="M899" s="1"/>
      <c r="N899" s="1"/>
      <c r="O899" s="1"/>
      <c r="P899" s="1"/>
      <c r="Q899" s="1"/>
      <c r="R899" s="1"/>
      <c r="S899" s="1"/>
      <c r="T899" s="1"/>
      <c r="U899" s="1"/>
      <c r="V899" s="1"/>
      <c r="W899" s="1"/>
      <c r="X899" s="1"/>
      <c r="Y899" s="1"/>
      <c r="Z899" s="1"/>
    </row>
    <row r="900" spans="1:26">
      <c r="A900" s="78"/>
      <c r="B900" s="1"/>
      <c r="C900" s="1"/>
      <c r="D900" s="429"/>
      <c r="E900" s="33"/>
      <c r="F900" s="1"/>
      <c r="G900" s="1"/>
      <c r="H900" s="110"/>
      <c r="I900" s="110"/>
      <c r="J900" s="453"/>
      <c r="K900" s="514"/>
      <c r="L900" s="453"/>
      <c r="M900" s="1"/>
      <c r="N900" s="1"/>
      <c r="O900" s="1"/>
      <c r="P900" s="1"/>
      <c r="Q900" s="1"/>
      <c r="R900" s="1"/>
      <c r="S900" s="1"/>
      <c r="T900" s="1"/>
      <c r="U900" s="1"/>
      <c r="V900" s="1"/>
      <c r="W900" s="1"/>
      <c r="X900" s="1"/>
      <c r="Y900" s="1"/>
      <c r="Z900" s="1"/>
    </row>
    <row r="901" spans="1:26">
      <c r="A901" s="78"/>
      <c r="B901" s="1"/>
      <c r="C901" s="1"/>
      <c r="D901" s="429"/>
      <c r="E901" s="33"/>
      <c r="F901" s="1"/>
      <c r="G901" s="1"/>
      <c r="H901" s="110"/>
      <c r="I901" s="110"/>
      <c r="J901" s="453"/>
      <c r="K901" s="514"/>
      <c r="L901" s="453"/>
      <c r="M901" s="1"/>
      <c r="N901" s="1"/>
      <c r="O901" s="1"/>
      <c r="P901" s="1"/>
      <c r="Q901" s="1"/>
      <c r="R901" s="1"/>
      <c r="S901" s="1"/>
      <c r="T901" s="1"/>
      <c r="U901" s="1"/>
      <c r="V901" s="1"/>
      <c r="W901" s="1"/>
      <c r="X901" s="1"/>
      <c r="Y901" s="1"/>
      <c r="Z901" s="1"/>
    </row>
    <row r="902" spans="1:26">
      <c r="A902" s="78"/>
      <c r="B902" s="1"/>
      <c r="C902" s="1"/>
      <c r="D902" s="429"/>
      <c r="E902" s="33"/>
      <c r="F902" s="1"/>
      <c r="G902" s="1"/>
      <c r="H902" s="110"/>
      <c r="I902" s="110"/>
      <c r="J902" s="453"/>
      <c r="K902" s="514"/>
      <c r="L902" s="453"/>
      <c r="M902" s="1"/>
      <c r="N902" s="1"/>
      <c r="O902" s="1"/>
      <c r="P902" s="1"/>
      <c r="Q902" s="1"/>
      <c r="R902" s="1"/>
      <c r="S902" s="1"/>
      <c r="T902" s="1"/>
      <c r="U902" s="1"/>
      <c r="V902" s="1"/>
      <c r="W902" s="1"/>
      <c r="X902" s="1"/>
      <c r="Y902" s="1"/>
      <c r="Z902" s="1"/>
    </row>
    <row r="903" spans="1:26">
      <c r="A903" s="78"/>
      <c r="B903" s="1"/>
      <c r="C903" s="1"/>
      <c r="D903" s="429"/>
      <c r="E903" s="33"/>
      <c r="F903" s="1"/>
      <c r="G903" s="1"/>
      <c r="H903" s="110"/>
      <c r="I903" s="110"/>
      <c r="J903" s="453"/>
      <c r="K903" s="514"/>
      <c r="L903" s="453"/>
      <c r="M903" s="1"/>
      <c r="N903" s="1"/>
      <c r="O903" s="1"/>
      <c r="P903" s="1"/>
      <c r="Q903" s="1"/>
      <c r="R903" s="1"/>
      <c r="S903" s="1"/>
      <c r="T903" s="1"/>
      <c r="U903" s="1"/>
      <c r="V903" s="1"/>
      <c r="W903" s="1"/>
      <c r="X903" s="1"/>
      <c r="Y903" s="1"/>
      <c r="Z903" s="1"/>
    </row>
    <row r="904" spans="1:26">
      <c r="A904" s="78"/>
      <c r="B904" s="1"/>
      <c r="C904" s="1"/>
      <c r="D904" s="429"/>
      <c r="E904" s="33"/>
      <c r="F904" s="1"/>
      <c r="G904" s="1"/>
      <c r="H904" s="110"/>
      <c r="I904" s="110"/>
      <c r="J904" s="453"/>
      <c r="K904" s="514"/>
      <c r="L904" s="453"/>
      <c r="M904" s="1"/>
      <c r="N904" s="1"/>
      <c r="O904" s="1"/>
      <c r="P904" s="1"/>
      <c r="Q904" s="1"/>
      <c r="R904" s="1"/>
      <c r="S904" s="1"/>
      <c r="T904" s="1"/>
      <c r="U904" s="1"/>
      <c r="V904" s="1"/>
      <c r="W904" s="1"/>
      <c r="X904" s="1"/>
      <c r="Y904" s="1"/>
      <c r="Z904" s="1"/>
    </row>
    <row r="905" spans="1:26">
      <c r="A905" s="78"/>
      <c r="B905" s="1"/>
      <c r="C905" s="1"/>
      <c r="D905" s="429"/>
      <c r="E905" s="33"/>
      <c r="F905" s="1"/>
      <c r="G905" s="1"/>
      <c r="H905" s="110"/>
      <c r="I905" s="110"/>
      <c r="J905" s="453"/>
      <c r="K905" s="514"/>
      <c r="L905" s="453"/>
      <c r="M905" s="1"/>
      <c r="N905" s="1"/>
      <c r="O905" s="1"/>
      <c r="P905" s="1"/>
      <c r="Q905" s="1"/>
      <c r="R905" s="1"/>
      <c r="S905" s="1"/>
      <c r="T905" s="1"/>
      <c r="U905" s="1"/>
      <c r="V905" s="1"/>
      <c r="W905" s="1"/>
      <c r="X905" s="1"/>
      <c r="Y905" s="1"/>
      <c r="Z905" s="1"/>
    </row>
    <row r="906" spans="1:26">
      <c r="A906" s="78"/>
      <c r="B906" s="1"/>
      <c r="C906" s="1"/>
      <c r="D906" s="429"/>
      <c r="E906" s="33"/>
      <c r="F906" s="1"/>
      <c r="G906" s="1"/>
      <c r="H906" s="110"/>
      <c r="I906" s="110"/>
      <c r="J906" s="453"/>
      <c r="K906" s="514"/>
      <c r="L906" s="453"/>
      <c r="M906" s="1"/>
      <c r="N906" s="1"/>
      <c r="O906" s="1"/>
      <c r="P906" s="1"/>
      <c r="Q906" s="1"/>
      <c r="R906" s="1"/>
      <c r="S906" s="1"/>
      <c r="T906" s="1"/>
      <c r="U906" s="1"/>
      <c r="V906" s="1"/>
      <c r="W906" s="1"/>
      <c r="X906" s="1"/>
      <c r="Y906" s="1"/>
      <c r="Z906" s="1"/>
    </row>
    <row r="907" spans="1:26">
      <c r="A907" s="78"/>
      <c r="B907" s="1"/>
      <c r="C907" s="1"/>
      <c r="D907" s="429"/>
      <c r="E907" s="33"/>
      <c r="F907" s="1"/>
      <c r="G907" s="1"/>
      <c r="H907" s="110"/>
      <c r="I907" s="110"/>
      <c r="J907" s="453"/>
      <c r="K907" s="514"/>
      <c r="L907" s="453"/>
      <c r="M907" s="1"/>
      <c r="N907" s="1"/>
      <c r="O907" s="1"/>
      <c r="P907" s="1"/>
      <c r="Q907" s="1"/>
      <c r="R907" s="1"/>
      <c r="S907" s="1"/>
      <c r="T907" s="1"/>
      <c r="U907" s="1"/>
      <c r="V907" s="1"/>
      <c r="W907" s="1"/>
      <c r="X907" s="1"/>
      <c r="Y907" s="1"/>
      <c r="Z907" s="1"/>
    </row>
    <row r="908" spans="1:26">
      <c r="A908" s="78"/>
      <c r="B908" s="1"/>
      <c r="C908" s="1"/>
      <c r="D908" s="429"/>
      <c r="E908" s="33"/>
      <c r="F908" s="1"/>
      <c r="G908" s="1"/>
      <c r="H908" s="110"/>
      <c r="I908" s="110"/>
      <c r="J908" s="453"/>
      <c r="K908" s="514"/>
      <c r="L908" s="453"/>
      <c r="M908" s="1"/>
      <c r="N908" s="1"/>
      <c r="O908" s="1"/>
      <c r="P908" s="1"/>
      <c r="Q908" s="1"/>
      <c r="R908" s="1"/>
      <c r="S908" s="1"/>
      <c r="T908" s="1"/>
      <c r="U908" s="1"/>
      <c r="V908" s="1"/>
      <c r="W908" s="1"/>
      <c r="X908" s="1"/>
      <c r="Y908" s="1"/>
      <c r="Z908" s="1"/>
    </row>
    <row r="909" spans="1:26">
      <c r="A909" s="78"/>
      <c r="B909" s="1"/>
      <c r="C909" s="1"/>
      <c r="D909" s="429"/>
      <c r="E909" s="33"/>
      <c r="F909" s="1"/>
      <c r="G909" s="1"/>
      <c r="H909" s="110"/>
      <c r="I909" s="110"/>
      <c r="J909" s="453"/>
      <c r="K909" s="514"/>
      <c r="L909" s="453"/>
      <c r="M909" s="1"/>
      <c r="N909" s="1"/>
      <c r="O909" s="1"/>
      <c r="P909" s="1"/>
      <c r="Q909" s="1"/>
      <c r="R909" s="1"/>
      <c r="S909" s="1"/>
      <c r="T909" s="1"/>
      <c r="U909" s="1"/>
      <c r="V909" s="1"/>
      <c r="W909" s="1"/>
      <c r="X909" s="1"/>
      <c r="Y909" s="1"/>
      <c r="Z909" s="1"/>
    </row>
    <row r="910" spans="1:26">
      <c r="A910" s="78"/>
      <c r="B910" s="1"/>
      <c r="C910" s="1"/>
      <c r="D910" s="429"/>
      <c r="E910" s="33"/>
      <c r="F910" s="1"/>
      <c r="G910" s="1"/>
      <c r="H910" s="110"/>
      <c r="I910" s="110"/>
      <c r="J910" s="453"/>
      <c r="K910" s="514"/>
      <c r="L910" s="453"/>
      <c r="M910" s="1"/>
      <c r="N910" s="1"/>
      <c r="O910" s="1"/>
      <c r="P910" s="1"/>
      <c r="Q910" s="1"/>
      <c r="R910" s="1"/>
      <c r="S910" s="1"/>
      <c r="T910" s="1"/>
      <c r="U910" s="1"/>
      <c r="V910" s="1"/>
      <c r="W910" s="1"/>
      <c r="X910" s="1"/>
      <c r="Y910" s="1"/>
      <c r="Z910" s="1"/>
    </row>
    <row r="911" spans="1:26">
      <c r="A911" s="78"/>
      <c r="B911" s="1"/>
      <c r="C911" s="1"/>
      <c r="D911" s="429"/>
      <c r="E911" s="33"/>
      <c r="F911" s="1"/>
      <c r="G911" s="1"/>
      <c r="H911" s="110"/>
      <c r="I911" s="110"/>
      <c r="J911" s="453"/>
      <c r="K911" s="514"/>
      <c r="L911" s="453"/>
      <c r="M911" s="1"/>
      <c r="N911" s="1"/>
      <c r="O911" s="1"/>
      <c r="P911" s="1"/>
      <c r="Q911" s="1"/>
      <c r="R911" s="1"/>
      <c r="S911" s="1"/>
      <c r="T911" s="1"/>
      <c r="U911" s="1"/>
      <c r="V911" s="1"/>
      <c r="W911" s="1"/>
      <c r="X911" s="1"/>
      <c r="Y911" s="1"/>
      <c r="Z911" s="1"/>
    </row>
    <row r="912" spans="1:26">
      <c r="A912" s="78"/>
      <c r="B912" s="1"/>
      <c r="C912" s="1"/>
      <c r="D912" s="429"/>
      <c r="E912" s="33"/>
      <c r="F912" s="1"/>
      <c r="G912" s="1"/>
      <c r="H912" s="110"/>
      <c r="I912" s="110"/>
      <c r="J912" s="453"/>
      <c r="K912" s="514"/>
      <c r="L912" s="453"/>
      <c r="M912" s="1"/>
      <c r="N912" s="1"/>
      <c r="O912" s="1"/>
      <c r="P912" s="1"/>
      <c r="Q912" s="1"/>
      <c r="R912" s="1"/>
      <c r="S912" s="1"/>
      <c r="T912" s="1"/>
      <c r="U912" s="1"/>
      <c r="V912" s="1"/>
      <c r="W912" s="1"/>
      <c r="X912" s="1"/>
      <c r="Y912" s="1"/>
      <c r="Z912" s="1"/>
    </row>
    <row r="913" spans="1:26">
      <c r="A913" s="78"/>
      <c r="B913" s="1"/>
      <c r="C913" s="1"/>
      <c r="D913" s="429"/>
      <c r="E913" s="33"/>
      <c r="F913" s="1"/>
      <c r="G913" s="1"/>
      <c r="H913" s="110"/>
      <c r="I913" s="110"/>
      <c r="J913" s="453"/>
      <c r="K913" s="514"/>
      <c r="L913" s="453"/>
      <c r="M913" s="1"/>
      <c r="N913" s="1"/>
      <c r="O913" s="1"/>
      <c r="P913" s="1"/>
      <c r="Q913" s="1"/>
      <c r="R913" s="1"/>
      <c r="S913" s="1"/>
      <c r="T913" s="1"/>
      <c r="U913" s="1"/>
      <c r="V913" s="1"/>
      <c r="W913" s="1"/>
      <c r="X913" s="1"/>
      <c r="Y913" s="1"/>
      <c r="Z913" s="1"/>
    </row>
    <row r="914" spans="1:26">
      <c r="A914" s="78"/>
      <c r="B914" s="1"/>
      <c r="C914" s="1"/>
      <c r="D914" s="429"/>
      <c r="E914" s="33"/>
      <c r="F914" s="1"/>
      <c r="G914" s="1"/>
      <c r="H914" s="110"/>
      <c r="I914" s="110"/>
      <c r="J914" s="453"/>
      <c r="K914" s="514"/>
      <c r="L914" s="453"/>
      <c r="M914" s="1"/>
      <c r="N914" s="1"/>
      <c r="O914" s="1"/>
      <c r="P914" s="1"/>
      <c r="Q914" s="1"/>
      <c r="R914" s="1"/>
      <c r="S914" s="1"/>
      <c r="T914" s="1"/>
      <c r="U914" s="1"/>
      <c r="V914" s="1"/>
      <c r="W914" s="1"/>
      <c r="X914" s="1"/>
      <c r="Y914" s="1"/>
      <c r="Z914" s="1"/>
    </row>
    <row r="915" spans="1:26">
      <c r="A915" s="78"/>
      <c r="B915" s="1"/>
      <c r="C915" s="1"/>
      <c r="D915" s="429"/>
      <c r="E915" s="33"/>
      <c r="F915" s="1"/>
      <c r="G915" s="1"/>
      <c r="H915" s="110"/>
      <c r="I915" s="110"/>
      <c r="J915" s="453"/>
      <c r="K915" s="514"/>
      <c r="L915" s="453"/>
      <c r="M915" s="1"/>
      <c r="N915" s="1"/>
      <c r="O915" s="1"/>
      <c r="P915" s="1"/>
      <c r="Q915" s="1"/>
      <c r="R915" s="1"/>
      <c r="S915" s="1"/>
      <c r="T915" s="1"/>
      <c r="U915" s="1"/>
      <c r="V915" s="1"/>
      <c r="W915" s="1"/>
      <c r="X915" s="1"/>
      <c r="Y915" s="1"/>
      <c r="Z915" s="1"/>
    </row>
    <row r="916" spans="1:26">
      <c r="A916" s="78"/>
      <c r="B916" s="1"/>
      <c r="C916" s="1"/>
      <c r="D916" s="429"/>
      <c r="E916" s="33"/>
      <c r="F916" s="1"/>
      <c r="G916" s="1"/>
      <c r="H916" s="110"/>
      <c r="I916" s="110"/>
      <c r="J916" s="453"/>
      <c r="K916" s="514"/>
      <c r="L916" s="453"/>
      <c r="M916" s="1"/>
      <c r="N916" s="1"/>
      <c r="O916" s="1"/>
      <c r="P916" s="1"/>
      <c r="Q916" s="1"/>
      <c r="R916" s="1"/>
      <c r="S916" s="1"/>
      <c r="T916" s="1"/>
      <c r="U916" s="1"/>
      <c r="V916" s="1"/>
      <c r="W916" s="1"/>
      <c r="X916" s="1"/>
      <c r="Y916" s="1"/>
      <c r="Z916" s="1"/>
    </row>
    <row r="917" spans="1:26">
      <c r="A917" s="78"/>
      <c r="B917" s="1"/>
      <c r="C917" s="1"/>
      <c r="D917" s="429"/>
      <c r="E917" s="33"/>
      <c r="F917" s="1"/>
      <c r="G917" s="1"/>
      <c r="H917" s="110"/>
      <c r="I917" s="110"/>
      <c r="J917" s="453"/>
      <c r="K917" s="514"/>
      <c r="L917" s="453"/>
      <c r="M917" s="1"/>
      <c r="N917" s="1"/>
      <c r="O917" s="1"/>
      <c r="P917" s="1"/>
      <c r="Q917" s="1"/>
      <c r="R917" s="1"/>
      <c r="S917" s="1"/>
      <c r="T917" s="1"/>
      <c r="U917" s="1"/>
      <c r="V917" s="1"/>
      <c r="W917" s="1"/>
      <c r="X917" s="1"/>
      <c r="Y917" s="1"/>
      <c r="Z917" s="1"/>
    </row>
    <row r="918" spans="1:26">
      <c r="A918" s="78"/>
      <c r="B918" s="1"/>
      <c r="C918" s="1"/>
      <c r="D918" s="429"/>
      <c r="E918" s="33"/>
      <c r="F918" s="1"/>
      <c r="G918" s="1"/>
      <c r="H918" s="110"/>
      <c r="I918" s="110"/>
      <c r="J918" s="453"/>
      <c r="K918" s="514"/>
      <c r="L918" s="453"/>
      <c r="M918" s="1"/>
      <c r="N918" s="1"/>
      <c r="O918" s="1"/>
      <c r="P918" s="1"/>
      <c r="Q918" s="1"/>
      <c r="R918" s="1"/>
      <c r="S918" s="1"/>
      <c r="T918" s="1"/>
      <c r="U918" s="1"/>
      <c r="V918" s="1"/>
      <c r="W918" s="1"/>
      <c r="X918" s="1"/>
      <c r="Y918" s="1"/>
      <c r="Z918" s="1"/>
    </row>
    <row r="919" spans="1:26">
      <c r="A919" s="78"/>
      <c r="B919" s="1"/>
      <c r="C919" s="1"/>
      <c r="D919" s="429"/>
      <c r="E919" s="33"/>
      <c r="F919" s="1"/>
      <c r="G919" s="1"/>
      <c r="H919" s="110"/>
      <c r="I919" s="110"/>
      <c r="J919" s="453"/>
      <c r="K919" s="514"/>
      <c r="L919" s="453"/>
      <c r="M919" s="1"/>
      <c r="N919" s="1"/>
      <c r="O919" s="1"/>
      <c r="P919" s="1"/>
      <c r="Q919" s="1"/>
      <c r="R919" s="1"/>
      <c r="S919" s="1"/>
      <c r="T919" s="1"/>
      <c r="U919" s="1"/>
      <c r="V919" s="1"/>
      <c r="W919" s="1"/>
      <c r="X919" s="1"/>
      <c r="Y919" s="1"/>
      <c r="Z919" s="1"/>
    </row>
    <row r="920" spans="1:26">
      <c r="A920" s="78"/>
      <c r="B920" s="1"/>
      <c r="C920" s="1"/>
      <c r="D920" s="429"/>
      <c r="E920" s="33"/>
      <c r="F920" s="1"/>
      <c r="G920" s="1"/>
      <c r="H920" s="110"/>
      <c r="I920" s="110"/>
      <c r="J920" s="453"/>
      <c r="K920" s="514"/>
      <c r="L920" s="453"/>
      <c r="M920" s="1"/>
      <c r="N920" s="1"/>
      <c r="O920" s="1"/>
      <c r="P920" s="1"/>
      <c r="Q920" s="1"/>
      <c r="R920" s="1"/>
      <c r="S920" s="1"/>
      <c r="T920" s="1"/>
      <c r="U920" s="1"/>
      <c r="V920" s="1"/>
      <c r="W920" s="1"/>
      <c r="X920" s="1"/>
      <c r="Y920" s="1"/>
      <c r="Z920" s="1"/>
    </row>
    <row r="921" spans="1:26">
      <c r="A921" s="78"/>
      <c r="B921" s="1"/>
      <c r="C921" s="1"/>
      <c r="D921" s="429"/>
      <c r="E921" s="33"/>
      <c r="F921" s="1"/>
      <c r="G921" s="1"/>
      <c r="H921" s="110"/>
      <c r="I921" s="110"/>
      <c r="J921" s="453"/>
      <c r="K921" s="514"/>
      <c r="L921" s="453"/>
      <c r="M921" s="1"/>
      <c r="N921" s="1"/>
      <c r="O921" s="1"/>
      <c r="P921" s="1"/>
      <c r="Q921" s="1"/>
      <c r="R921" s="1"/>
      <c r="S921" s="1"/>
      <c r="T921" s="1"/>
      <c r="U921" s="1"/>
      <c r="V921" s="1"/>
      <c r="W921" s="1"/>
      <c r="X921" s="1"/>
      <c r="Y921" s="1"/>
      <c r="Z921" s="1"/>
    </row>
    <row r="922" spans="1:26">
      <c r="A922" s="78"/>
      <c r="B922" s="1"/>
      <c r="C922" s="1"/>
      <c r="D922" s="429"/>
      <c r="E922" s="33"/>
      <c r="F922" s="1"/>
      <c r="G922" s="1"/>
      <c r="H922" s="110"/>
      <c r="I922" s="110"/>
      <c r="J922" s="453"/>
      <c r="K922" s="514"/>
      <c r="L922" s="453"/>
      <c r="M922" s="1"/>
      <c r="N922" s="1"/>
      <c r="O922" s="1"/>
      <c r="P922" s="1"/>
      <c r="Q922" s="1"/>
      <c r="R922" s="1"/>
      <c r="S922" s="1"/>
      <c r="T922" s="1"/>
      <c r="U922" s="1"/>
      <c r="V922" s="1"/>
      <c r="W922" s="1"/>
      <c r="X922" s="1"/>
      <c r="Y922" s="1"/>
      <c r="Z922" s="1"/>
    </row>
    <row r="923" spans="1:26">
      <c r="A923" s="78"/>
      <c r="B923" s="1"/>
      <c r="C923" s="1"/>
      <c r="D923" s="429"/>
      <c r="E923" s="33"/>
      <c r="F923" s="1"/>
      <c r="G923" s="1"/>
      <c r="H923" s="110"/>
      <c r="I923" s="110"/>
      <c r="J923" s="453"/>
      <c r="K923" s="514"/>
      <c r="L923" s="453"/>
      <c r="M923" s="1"/>
      <c r="N923" s="1"/>
      <c r="O923" s="1"/>
      <c r="P923" s="1"/>
      <c r="Q923" s="1"/>
      <c r="R923" s="1"/>
      <c r="S923" s="1"/>
      <c r="T923" s="1"/>
      <c r="U923" s="1"/>
      <c r="V923" s="1"/>
      <c r="W923" s="1"/>
      <c r="X923" s="1"/>
      <c r="Y923" s="1"/>
      <c r="Z923" s="1"/>
    </row>
    <row r="924" spans="1:26">
      <c r="A924" s="78"/>
      <c r="B924" s="1"/>
      <c r="C924" s="1"/>
      <c r="D924" s="429"/>
      <c r="E924" s="33"/>
      <c r="F924" s="1"/>
      <c r="G924" s="1"/>
      <c r="H924" s="110"/>
      <c r="I924" s="110"/>
      <c r="J924" s="453"/>
      <c r="K924" s="514"/>
      <c r="L924" s="453"/>
      <c r="M924" s="1"/>
      <c r="N924" s="1"/>
      <c r="O924" s="1"/>
      <c r="P924" s="1"/>
      <c r="Q924" s="1"/>
      <c r="R924" s="1"/>
      <c r="S924" s="1"/>
      <c r="T924" s="1"/>
      <c r="U924" s="1"/>
      <c r="V924" s="1"/>
      <c r="W924" s="1"/>
      <c r="X924" s="1"/>
      <c r="Y924" s="1"/>
      <c r="Z924" s="1"/>
    </row>
    <row r="925" spans="1:26">
      <c r="A925" s="78"/>
      <c r="B925" s="1"/>
      <c r="C925" s="1"/>
      <c r="D925" s="429"/>
      <c r="E925" s="33"/>
      <c r="F925" s="1"/>
      <c r="G925" s="1"/>
      <c r="H925" s="110"/>
      <c r="I925" s="110"/>
      <c r="J925" s="453"/>
      <c r="K925" s="514"/>
      <c r="L925" s="453"/>
      <c r="M925" s="1"/>
      <c r="N925" s="1"/>
      <c r="O925" s="1"/>
      <c r="P925" s="1"/>
      <c r="Q925" s="1"/>
      <c r="R925" s="1"/>
      <c r="S925" s="1"/>
      <c r="T925" s="1"/>
      <c r="U925" s="1"/>
      <c r="V925" s="1"/>
      <c r="W925" s="1"/>
      <c r="X925" s="1"/>
      <c r="Y925" s="1"/>
      <c r="Z925" s="1"/>
    </row>
    <row r="926" spans="1:26">
      <c r="A926" s="78"/>
      <c r="B926" s="1"/>
      <c r="C926" s="1"/>
      <c r="D926" s="429"/>
      <c r="E926" s="33"/>
      <c r="F926" s="1"/>
      <c r="G926" s="1"/>
      <c r="H926" s="110"/>
      <c r="I926" s="110"/>
      <c r="J926" s="453"/>
      <c r="K926" s="514"/>
      <c r="L926" s="453"/>
      <c r="M926" s="1"/>
      <c r="N926" s="1"/>
      <c r="O926" s="1"/>
      <c r="P926" s="1"/>
      <c r="Q926" s="1"/>
      <c r="R926" s="1"/>
      <c r="S926" s="1"/>
      <c r="T926" s="1"/>
      <c r="U926" s="1"/>
      <c r="V926" s="1"/>
      <c r="W926" s="1"/>
      <c r="X926" s="1"/>
      <c r="Y926" s="1"/>
      <c r="Z926" s="1"/>
    </row>
    <row r="927" spans="1:26">
      <c r="A927" s="78"/>
      <c r="B927" s="1"/>
      <c r="C927" s="1"/>
      <c r="D927" s="429"/>
      <c r="E927" s="33"/>
      <c r="F927" s="1"/>
      <c r="G927" s="1"/>
      <c r="H927" s="110"/>
      <c r="I927" s="110"/>
      <c r="J927" s="453"/>
      <c r="K927" s="514"/>
      <c r="L927" s="453"/>
      <c r="M927" s="1"/>
      <c r="N927" s="1"/>
      <c r="O927" s="1"/>
      <c r="P927" s="1"/>
      <c r="Q927" s="1"/>
      <c r="R927" s="1"/>
      <c r="S927" s="1"/>
      <c r="T927" s="1"/>
      <c r="U927" s="1"/>
      <c r="V927" s="1"/>
      <c r="W927" s="1"/>
      <c r="X927" s="1"/>
      <c r="Y927" s="1"/>
      <c r="Z927" s="1"/>
    </row>
    <row r="928" spans="1:26">
      <c r="A928" s="78"/>
      <c r="B928" s="1"/>
      <c r="C928" s="1"/>
      <c r="D928" s="429"/>
      <c r="E928" s="33"/>
      <c r="F928" s="1"/>
      <c r="G928" s="1"/>
      <c r="H928" s="110"/>
      <c r="I928" s="110"/>
      <c r="J928" s="453"/>
      <c r="K928" s="514"/>
      <c r="L928" s="453"/>
      <c r="M928" s="1"/>
      <c r="N928" s="1"/>
      <c r="O928" s="1"/>
      <c r="P928" s="1"/>
      <c r="Q928" s="1"/>
      <c r="R928" s="1"/>
      <c r="S928" s="1"/>
      <c r="T928" s="1"/>
      <c r="U928" s="1"/>
      <c r="V928" s="1"/>
      <c r="W928" s="1"/>
      <c r="X928" s="1"/>
      <c r="Y928" s="1"/>
      <c r="Z928" s="1"/>
    </row>
    <row r="929" spans="1:26">
      <c r="A929" s="78"/>
      <c r="B929" s="1"/>
      <c r="C929" s="1"/>
      <c r="D929" s="429"/>
      <c r="E929" s="33"/>
      <c r="F929" s="1"/>
      <c r="G929" s="1"/>
      <c r="H929" s="110"/>
      <c r="I929" s="110"/>
      <c r="J929" s="453"/>
      <c r="K929" s="514"/>
      <c r="L929" s="453"/>
      <c r="M929" s="1"/>
      <c r="N929" s="1"/>
      <c r="O929" s="1"/>
      <c r="P929" s="1"/>
      <c r="Q929" s="1"/>
      <c r="R929" s="1"/>
      <c r="S929" s="1"/>
      <c r="T929" s="1"/>
      <c r="U929" s="1"/>
      <c r="V929" s="1"/>
      <c r="W929" s="1"/>
      <c r="X929" s="1"/>
      <c r="Y929" s="1"/>
      <c r="Z929" s="1"/>
    </row>
    <row r="930" spans="1:26">
      <c r="A930" s="78"/>
      <c r="B930" s="1"/>
      <c r="C930" s="1"/>
      <c r="D930" s="429"/>
      <c r="E930" s="33"/>
      <c r="F930" s="1"/>
      <c r="G930" s="1"/>
      <c r="H930" s="110"/>
      <c r="I930" s="110"/>
      <c r="J930" s="453"/>
      <c r="K930" s="514"/>
      <c r="L930" s="453"/>
      <c r="M930" s="1"/>
      <c r="N930" s="1"/>
      <c r="O930" s="1"/>
      <c r="P930" s="1"/>
      <c r="Q930" s="1"/>
      <c r="R930" s="1"/>
      <c r="S930" s="1"/>
      <c r="T930" s="1"/>
      <c r="U930" s="1"/>
      <c r="V930" s="1"/>
      <c r="W930" s="1"/>
      <c r="X930" s="1"/>
      <c r="Y930" s="1"/>
      <c r="Z930" s="1"/>
    </row>
    <row r="931" spans="1:26">
      <c r="A931" s="78"/>
      <c r="B931" s="1"/>
      <c r="C931" s="1"/>
      <c r="D931" s="429"/>
      <c r="E931" s="33"/>
      <c r="F931" s="1"/>
      <c r="G931" s="1"/>
      <c r="H931" s="110"/>
      <c r="I931" s="110"/>
      <c r="J931" s="453"/>
      <c r="K931" s="514"/>
      <c r="L931" s="453"/>
      <c r="M931" s="1"/>
      <c r="N931" s="1"/>
      <c r="O931" s="1"/>
      <c r="P931" s="1"/>
      <c r="Q931" s="1"/>
      <c r="R931" s="1"/>
      <c r="S931" s="1"/>
      <c r="T931" s="1"/>
      <c r="U931" s="1"/>
      <c r="V931" s="1"/>
      <c r="W931" s="1"/>
      <c r="X931" s="1"/>
      <c r="Y931" s="1"/>
      <c r="Z931" s="1"/>
    </row>
    <row r="932" spans="1:26">
      <c r="A932" s="78"/>
      <c r="B932" s="1"/>
      <c r="C932" s="1"/>
      <c r="D932" s="429"/>
      <c r="E932" s="33"/>
      <c r="F932" s="1"/>
      <c r="G932" s="1"/>
      <c r="H932" s="110"/>
      <c r="I932" s="110"/>
      <c r="J932" s="453"/>
      <c r="K932" s="514"/>
      <c r="L932" s="453"/>
      <c r="M932" s="1"/>
      <c r="N932" s="1"/>
      <c r="O932" s="1"/>
      <c r="P932" s="1"/>
      <c r="Q932" s="1"/>
      <c r="R932" s="1"/>
      <c r="S932" s="1"/>
      <c r="T932" s="1"/>
      <c r="U932" s="1"/>
      <c r="V932" s="1"/>
      <c r="W932" s="1"/>
      <c r="X932" s="1"/>
      <c r="Y932" s="1"/>
      <c r="Z932" s="1"/>
    </row>
    <row r="933" spans="1:26">
      <c r="A933" s="78"/>
      <c r="B933" s="1"/>
      <c r="C933" s="1"/>
      <c r="D933" s="429"/>
      <c r="E933" s="33"/>
      <c r="F933" s="1"/>
      <c r="G933" s="1"/>
      <c r="H933" s="110"/>
      <c r="I933" s="110"/>
      <c r="J933" s="453"/>
      <c r="K933" s="514"/>
      <c r="L933" s="453"/>
      <c r="M933" s="1"/>
      <c r="N933" s="1"/>
      <c r="O933" s="1"/>
      <c r="P933" s="1"/>
      <c r="Q933" s="1"/>
      <c r="R933" s="1"/>
      <c r="S933" s="1"/>
      <c r="T933" s="1"/>
      <c r="U933" s="1"/>
      <c r="V933" s="1"/>
      <c r="W933" s="1"/>
      <c r="X933" s="1"/>
      <c r="Y933" s="1"/>
      <c r="Z933" s="1"/>
    </row>
    <row r="934" spans="1:26">
      <c r="A934" s="78"/>
      <c r="B934" s="1"/>
      <c r="C934" s="1"/>
      <c r="D934" s="429"/>
      <c r="E934" s="33"/>
      <c r="F934" s="1"/>
      <c r="G934" s="1"/>
      <c r="H934" s="110"/>
      <c r="I934" s="110"/>
      <c r="J934" s="453"/>
      <c r="K934" s="514"/>
      <c r="L934" s="453"/>
      <c r="M934" s="1"/>
      <c r="N934" s="1"/>
      <c r="O934" s="1"/>
      <c r="P934" s="1"/>
      <c r="Q934" s="1"/>
      <c r="R934" s="1"/>
      <c r="S934" s="1"/>
      <c r="T934" s="1"/>
      <c r="U934" s="1"/>
      <c r="V934" s="1"/>
      <c r="W934" s="1"/>
      <c r="X934" s="1"/>
      <c r="Y934" s="1"/>
      <c r="Z934" s="1"/>
    </row>
    <row r="935" spans="1:26">
      <c r="A935" s="78"/>
      <c r="B935" s="1"/>
      <c r="C935" s="1"/>
      <c r="D935" s="429"/>
      <c r="E935" s="33"/>
      <c r="F935" s="1"/>
      <c r="G935" s="1"/>
      <c r="H935" s="110"/>
      <c r="I935" s="110"/>
      <c r="J935" s="453"/>
      <c r="K935" s="514"/>
      <c r="L935" s="453"/>
      <c r="M935" s="1"/>
      <c r="N935" s="1"/>
      <c r="O935" s="1"/>
      <c r="P935" s="1"/>
      <c r="Q935" s="1"/>
      <c r="R935" s="1"/>
      <c r="S935" s="1"/>
      <c r="T935" s="1"/>
      <c r="U935" s="1"/>
      <c r="V935" s="1"/>
      <c r="W935" s="1"/>
      <c r="X935" s="1"/>
      <c r="Y935" s="1"/>
      <c r="Z935" s="1"/>
    </row>
    <row r="936" spans="1:26">
      <c r="A936" s="78"/>
      <c r="B936" s="1"/>
      <c r="C936" s="1"/>
      <c r="D936" s="429"/>
      <c r="E936" s="33"/>
      <c r="F936" s="1"/>
      <c r="G936" s="1"/>
      <c r="H936" s="110"/>
      <c r="I936" s="110"/>
      <c r="J936" s="453"/>
      <c r="K936" s="514"/>
      <c r="L936" s="453"/>
      <c r="M936" s="1"/>
      <c r="N936" s="1"/>
      <c r="O936" s="1"/>
      <c r="P936" s="1"/>
      <c r="Q936" s="1"/>
      <c r="R936" s="1"/>
      <c r="S936" s="1"/>
      <c r="T936" s="1"/>
      <c r="U936" s="1"/>
      <c r="V936" s="1"/>
      <c r="W936" s="1"/>
      <c r="X936" s="1"/>
      <c r="Y936" s="1"/>
      <c r="Z936" s="1"/>
    </row>
    <row r="937" spans="1:26">
      <c r="A937" s="78"/>
      <c r="B937" s="1"/>
      <c r="C937" s="1"/>
      <c r="D937" s="429"/>
      <c r="E937" s="33"/>
      <c r="F937" s="1"/>
      <c r="G937" s="1"/>
      <c r="H937" s="110"/>
      <c r="I937" s="110"/>
      <c r="J937" s="453"/>
      <c r="K937" s="514"/>
      <c r="L937" s="453"/>
      <c r="M937" s="1"/>
      <c r="N937" s="1"/>
      <c r="O937" s="1"/>
      <c r="P937" s="1"/>
      <c r="Q937" s="1"/>
      <c r="R937" s="1"/>
      <c r="S937" s="1"/>
      <c r="T937" s="1"/>
      <c r="U937" s="1"/>
      <c r="V937" s="1"/>
      <c r="W937" s="1"/>
      <c r="X937" s="1"/>
      <c r="Y937" s="1"/>
      <c r="Z937" s="1"/>
    </row>
    <row r="938" spans="1:26">
      <c r="A938" s="78"/>
      <c r="B938" s="1"/>
      <c r="C938" s="1"/>
      <c r="D938" s="429"/>
      <c r="E938" s="33"/>
      <c r="F938" s="1"/>
      <c r="G938" s="1"/>
      <c r="H938" s="110"/>
      <c r="I938" s="110"/>
      <c r="J938" s="453"/>
      <c r="K938" s="514"/>
      <c r="L938" s="453"/>
      <c r="M938" s="1"/>
      <c r="N938" s="1"/>
      <c r="O938" s="1"/>
      <c r="P938" s="1"/>
      <c r="Q938" s="1"/>
      <c r="R938" s="1"/>
      <c r="S938" s="1"/>
      <c r="T938" s="1"/>
      <c r="U938" s="1"/>
      <c r="V938" s="1"/>
      <c r="W938" s="1"/>
      <c r="X938" s="1"/>
      <c r="Y938" s="1"/>
      <c r="Z938" s="1"/>
    </row>
    <row r="939" spans="1:26">
      <c r="A939" s="78"/>
      <c r="B939" s="1"/>
      <c r="C939" s="1"/>
      <c r="D939" s="429"/>
      <c r="E939" s="33"/>
      <c r="F939" s="1"/>
      <c r="G939" s="1"/>
      <c r="H939" s="110"/>
      <c r="I939" s="110"/>
      <c r="J939" s="453"/>
      <c r="K939" s="514"/>
      <c r="L939" s="453"/>
      <c r="M939" s="1"/>
      <c r="N939" s="1"/>
      <c r="O939" s="1"/>
      <c r="P939" s="1"/>
      <c r="Q939" s="1"/>
      <c r="R939" s="1"/>
      <c r="S939" s="1"/>
      <c r="T939" s="1"/>
      <c r="U939" s="1"/>
      <c r="V939" s="1"/>
      <c r="W939" s="1"/>
      <c r="X939" s="1"/>
      <c r="Y939" s="1"/>
      <c r="Z939" s="1"/>
    </row>
    <row r="940" spans="1:26">
      <c r="A940" s="78"/>
      <c r="B940" s="1"/>
      <c r="C940" s="1"/>
      <c r="D940" s="429"/>
      <c r="E940" s="33"/>
      <c r="F940" s="1"/>
      <c r="G940" s="1"/>
      <c r="H940" s="110"/>
      <c r="I940" s="110"/>
      <c r="J940" s="453"/>
      <c r="K940" s="514"/>
      <c r="L940" s="453"/>
      <c r="M940" s="1"/>
      <c r="N940" s="1"/>
      <c r="O940" s="1"/>
      <c r="P940" s="1"/>
      <c r="Q940" s="1"/>
      <c r="R940" s="1"/>
      <c r="S940" s="1"/>
      <c r="T940" s="1"/>
      <c r="U940" s="1"/>
      <c r="V940" s="1"/>
      <c r="W940" s="1"/>
      <c r="X940" s="1"/>
      <c r="Y940" s="1"/>
      <c r="Z940" s="1"/>
    </row>
    <row r="941" spans="1:26">
      <c r="A941" s="78"/>
      <c r="B941" s="1"/>
      <c r="C941" s="1"/>
      <c r="D941" s="429"/>
      <c r="E941" s="33"/>
      <c r="F941" s="1"/>
      <c r="G941" s="1"/>
      <c r="H941" s="110"/>
      <c r="I941" s="110"/>
      <c r="J941" s="453"/>
      <c r="K941" s="514"/>
      <c r="L941" s="453"/>
      <c r="M941" s="1"/>
      <c r="N941" s="1"/>
      <c r="O941" s="1"/>
      <c r="P941" s="1"/>
      <c r="Q941" s="1"/>
      <c r="R941" s="1"/>
      <c r="S941" s="1"/>
      <c r="T941" s="1"/>
      <c r="U941" s="1"/>
      <c r="V941" s="1"/>
      <c r="W941" s="1"/>
      <c r="X941" s="1"/>
      <c r="Y941" s="1"/>
      <c r="Z941" s="1"/>
    </row>
    <row r="942" spans="1:26">
      <c r="A942" s="78"/>
      <c r="B942" s="1"/>
      <c r="C942" s="1"/>
      <c r="D942" s="429"/>
      <c r="E942" s="33"/>
      <c r="F942" s="1"/>
      <c r="G942" s="1"/>
      <c r="H942" s="110"/>
      <c r="I942" s="110"/>
      <c r="J942" s="453"/>
      <c r="K942" s="514"/>
      <c r="L942" s="453"/>
      <c r="M942" s="1"/>
      <c r="N942" s="1"/>
      <c r="O942" s="1"/>
      <c r="P942" s="1"/>
      <c r="Q942" s="1"/>
      <c r="R942" s="1"/>
      <c r="S942" s="1"/>
      <c r="T942" s="1"/>
      <c r="U942" s="1"/>
      <c r="V942" s="1"/>
      <c r="W942" s="1"/>
      <c r="X942" s="1"/>
      <c r="Y942" s="1"/>
      <c r="Z942" s="1"/>
    </row>
    <row r="943" spans="1:26">
      <c r="A943" s="78"/>
      <c r="B943" s="1"/>
      <c r="C943" s="1"/>
      <c r="D943" s="429"/>
      <c r="E943" s="33"/>
      <c r="F943" s="1"/>
      <c r="G943" s="1"/>
      <c r="H943" s="110"/>
      <c r="I943" s="110"/>
      <c r="J943" s="453"/>
      <c r="K943" s="514"/>
      <c r="L943" s="453"/>
      <c r="M943" s="1"/>
      <c r="N943" s="1"/>
      <c r="O943" s="1"/>
      <c r="P943" s="1"/>
      <c r="Q943" s="1"/>
      <c r="R943" s="1"/>
      <c r="S943" s="1"/>
      <c r="T943" s="1"/>
      <c r="U943" s="1"/>
      <c r="V943" s="1"/>
      <c r="W943" s="1"/>
      <c r="X943" s="1"/>
      <c r="Y943" s="1"/>
      <c r="Z943" s="1"/>
    </row>
    <row r="944" spans="1:26">
      <c r="A944" s="78"/>
      <c r="B944" s="1"/>
      <c r="C944" s="1"/>
      <c r="D944" s="429"/>
      <c r="E944" s="33"/>
      <c r="F944" s="1"/>
      <c r="G944" s="1"/>
      <c r="H944" s="110"/>
      <c r="I944" s="110"/>
      <c r="J944" s="453"/>
      <c r="K944" s="514"/>
      <c r="L944" s="453"/>
      <c r="M944" s="1"/>
      <c r="N944" s="1"/>
      <c r="O944" s="1"/>
      <c r="P944" s="1"/>
      <c r="Q944" s="1"/>
      <c r="R944" s="1"/>
      <c r="S944" s="1"/>
      <c r="T944" s="1"/>
      <c r="U944" s="1"/>
      <c r="V944" s="1"/>
      <c r="W944" s="1"/>
      <c r="X944" s="1"/>
      <c r="Y944" s="1"/>
      <c r="Z944" s="1"/>
    </row>
    <row r="945" spans="1:26">
      <c r="A945" s="78"/>
      <c r="B945" s="1"/>
      <c r="C945" s="1"/>
      <c r="D945" s="429"/>
      <c r="E945" s="33"/>
      <c r="F945" s="1"/>
      <c r="G945" s="1"/>
      <c r="H945" s="110"/>
      <c r="I945" s="110"/>
      <c r="J945" s="453"/>
      <c r="K945" s="514"/>
      <c r="L945" s="453"/>
      <c r="M945" s="1"/>
      <c r="N945" s="1"/>
      <c r="O945" s="1"/>
      <c r="P945" s="1"/>
      <c r="Q945" s="1"/>
      <c r="R945" s="1"/>
      <c r="S945" s="1"/>
      <c r="T945" s="1"/>
      <c r="U945" s="1"/>
      <c r="V945" s="1"/>
      <c r="W945" s="1"/>
      <c r="X945" s="1"/>
      <c r="Y945" s="1"/>
      <c r="Z945" s="1"/>
    </row>
    <row r="946" spans="1:26">
      <c r="A946" s="78"/>
      <c r="B946" s="1"/>
      <c r="C946" s="1"/>
      <c r="D946" s="429"/>
      <c r="E946" s="33"/>
      <c r="F946" s="1"/>
      <c r="G946" s="1"/>
      <c r="H946" s="110"/>
      <c r="I946" s="110"/>
      <c r="J946" s="453"/>
      <c r="K946" s="514"/>
      <c r="L946" s="453"/>
      <c r="M946" s="1"/>
      <c r="N946" s="1"/>
      <c r="O946" s="1"/>
      <c r="P946" s="1"/>
      <c r="Q946" s="1"/>
      <c r="R946" s="1"/>
      <c r="S946" s="1"/>
      <c r="T946" s="1"/>
      <c r="U946" s="1"/>
      <c r="V946" s="1"/>
      <c r="W946" s="1"/>
      <c r="X946" s="1"/>
      <c r="Y946" s="1"/>
      <c r="Z946" s="1"/>
    </row>
    <row r="947" spans="1:26">
      <c r="A947" s="78"/>
      <c r="B947" s="1"/>
      <c r="C947" s="1"/>
      <c r="D947" s="429"/>
      <c r="E947" s="33"/>
      <c r="F947" s="1"/>
      <c r="G947" s="1"/>
      <c r="H947" s="110"/>
      <c r="I947" s="110"/>
      <c r="J947" s="453"/>
      <c r="K947" s="514"/>
      <c r="L947" s="453"/>
      <c r="M947" s="1"/>
      <c r="N947" s="1"/>
      <c r="O947" s="1"/>
      <c r="P947" s="1"/>
      <c r="Q947" s="1"/>
      <c r="R947" s="1"/>
      <c r="S947" s="1"/>
      <c r="T947" s="1"/>
      <c r="U947" s="1"/>
      <c r="V947" s="1"/>
      <c r="W947" s="1"/>
      <c r="X947" s="1"/>
      <c r="Y947" s="1"/>
      <c r="Z947" s="1"/>
    </row>
    <row r="948" spans="1:26">
      <c r="A948" s="78"/>
      <c r="B948" s="1"/>
      <c r="C948" s="1"/>
      <c r="D948" s="429"/>
      <c r="E948" s="33"/>
      <c r="F948" s="1"/>
      <c r="G948" s="1"/>
      <c r="H948" s="110"/>
      <c r="I948" s="110"/>
      <c r="J948" s="453"/>
      <c r="K948" s="514"/>
      <c r="L948" s="453"/>
      <c r="M948" s="1"/>
      <c r="N948" s="1"/>
      <c r="O948" s="1"/>
      <c r="P948" s="1"/>
      <c r="Q948" s="1"/>
      <c r="R948" s="1"/>
      <c r="S948" s="1"/>
      <c r="T948" s="1"/>
      <c r="U948" s="1"/>
      <c r="V948" s="1"/>
      <c r="W948" s="1"/>
      <c r="X948" s="1"/>
      <c r="Y948" s="1"/>
      <c r="Z948" s="1"/>
    </row>
    <row r="949" spans="1:26">
      <c r="A949" s="78"/>
      <c r="B949" s="1"/>
      <c r="C949" s="1"/>
      <c r="D949" s="429"/>
      <c r="E949" s="33"/>
      <c r="F949" s="1"/>
      <c r="G949" s="1"/>
      <c r="H949" s="110"/>
      <c r="I949" s="110"/>
      <c r="J949" s="453"/>
      <c r="K949" s="514"/>
      <c r="L949" s="453"/>
      <c r="M949" s="1"/>
      <c r="N949" s="1"/>
      <c r="O949" s="1"/>
      <c r="P949" s="1"/>
      <c r="Q949" s="1"/>
      <c r="R949" s="1"/>
      <c r="S949" s="1"/>
      <c r="T949" s="1"/>
      <c r="U949" s="1"/>
      <c r="V949" s="1"/>
      <c r="W949" s="1"/>
      <c r="X949" s="1"/>
      <c r="Y949" s="1"/>
      <c r="Z949" s="1"/>
    </row>
    <row r="950" spans="1:26">
      <c r="A950" s="78"/>
      <c r="B950" s="1"/>
      <c r="C950" s="1"/>
      <c r="D950" s="429"/>
      <c r="E950" s="33"/>
      <c r="F950" s="1"/>
      <c r="G950" s="1"/>
      <c r="H950" s="110"/>
      <c r="I950" s="110"/>
      <c r="J950" s="453"/>
      <c r="K950" s="514"/>
      <c r="L950" s="453"/>
      <c r="M950" s="1"/>
      <c r="N950" s="1"/>
      <c r="O950" s="1"/>
      <c r="P950" s="1"/>
      <c r="Q950" s="1"/>
      <c r="R950" s="1"/>
      <c r="S950" s="1"/>
      <c r="T950" s="1"/>
      <c r="U950" s="1"/>
      <c r="V950" s="1"/>
      <c r="W950" s="1"/>
      <c r="X950" s="1"/>
      <c r="Y950" s="1"/>
      <c r="Z950" s="1"/>
    </row>
    <row r="951" spans="1:26">
      <c r="A951" s="78"/>
      <c r="B951" s="1"/>
      <c r="C951" s="1"/>
      <c r="D951" s="429"/>
      <c r="E951" s="33"/>
      <c r="F951" s="1"/>
      <c r="G951" s="1"/>
      <c r="H951" s="110"/>
      <c r="I951" s="110"/>
      <c r="J951" s="453"/>
      <c r="K951" s="514"/>
      <c r="L951" s="453"/>
      <c r="M951" s="1"/>
      <c r="N951" s="1"/>
      <c r="O951" s="1"/>
      <c r="P951" s="1"/>
      <c r="Q951" s="1"/>
      <c r="R951" s="1"/>
      <c r="S951" s="1"/>
      <c r="T951" s="1"/>
      <c r="U951" s="1"/>
      <c r="V951" s="1"/>
      <c r="W951" s="1"/>
      <c r="X951" s="1"/>
      <c r="Y951" s="1"/>
      <c r="Z951" s="1"/>
    </row>
    <row r="952" spans="1:26">
      <c r="A952" s="78"/>
      <c r="B952" s="1"/>
      <c r="C952" s="1"/>
      <c r="D952" s="429"/>
      <c r="E952" s="33"/>
      <c r="F952" s="1"/>
      <c r="G952" s="1"/>
      <c r="H952" s="110"/>
      <c r="I952" s="110"/>
      <c r="J952" s="453"/>
      <c r="K952" s="514"/>
      <c r="L952" s="453"/>
      <c r="M952" s="1"/>
      <c r="N952" s="1"/>
      <c r="O952" s="1"/>
      <c r="P952" s="1"/>
      <c r="Q952" s="1"/>
      <c r="R952" s="1"/>
      <c r="S952" s="1"/>
      <c r="T952" s="1"/>
      <c r="U952" s="1"/>
      <c r="V952" s="1"/>
      <c r="W952" s="1"/>
      <c r="X952" s="1"/>
      <c r="Y952" s="1"/>
      <c r="Z952" s="1"/>
    </row>
    <row r="953" spans="1:26">
      <c r="A953" s="78"/>
      <c r="B953" s="1"/>
      <c r="C953" s="1"/>
      <c r="D953" s="429"/>
      <c r="E953" s="33"/>
      <c r="F953" s="1"/>
      <c r="G953" s="1"/>
      <c r="H953" s="110"/>
      <c r="I953" s="110"/>
      <c r="J953" s="453"/>
      <c r="K953" s="514"/>
      <c r="L953" s="453"/>
      <c r="M953" s="1"/>
      <c r="N953" s="1"/>
      <c r="O953" s="1"/>
      <c r="P953" s="1"/>
      <c r="Q953" s="1"/>
      <c r="R953" s="1"/>
      <c r="S953" s="1"/>
      <c r="T953" s="1"/>
      <c r="U953" s="1"/>
      <c r="V953" s="1"/>
      <c r="W953" s="1"/>
      <c r="X953" s="1"/>
      <c r="Y953" s="1"/>
      <c r="Z953" s="1"/>
    </row>
    <row r="954" spans="1:26">
      <c r="A954" s="78"/>
      <c r="B954" s="1"/>
      <c r="C954" s="1"/>
      <c r="D954" s="429"/>
      <c r="E954" s="33"/>
      <c r="F954" s="1"/>
      <c r="G954" s="1"/>
      <c r="H954" s="110"/>
      <c r="I954" s="110"/>
      <c r="J954" s="453"/>
      <c r="K954" s="514"/>
      <c r="L954" s="453"/>
      <c r="M954" s="1"/>
      <c r="N954" s="1"/>
      <c r="O954" s="1"/>
      <c r="P954" s="1"/>
      <c r="Q954" s="1"/>
      <c r="R954" s="1"/>
      <c r="S954" s="1"/>
      <c r="T954" s="1"/>
      <c r="U954" s="1"/>
      <c r="V954" s="1"/>
      <c r="W954" s="1"/>
      <c r="X954" s="1"/>
      <c r="Y954" s="1"/>
      <c r="Z954" s="1"/>
    </row>
    <row r="955" spans="1:26">
      <c r="A955" s="78"/>
      <c r="B955" s="1"/>
      <c r="C955" s="1"/>
      <c r="D955" s="429"/>
      <c r="E955" s="33"/>
      <c r="F955" s="1"/>
      <c r="G955" s="1"/>
      <c r="H955" s="110"/>
      <c r="I955" s="110"/>
      <c r="J955" s="453"/>
      <c r="K955" s="514"/>
      <c r="L955" s="453"/>
      <c r="M955" s="1"/>
      <c r="N955" s="1"/>
      <c r="O955" s="1"/>
      <c r="P955" s="1"/>
      <c r="Q955" s="1"/>
      <c r="R955" s="1"/>
      <c r="S955" s="1"/>
      <c r="T955" s="1"/>
      <c r="U955" s="1"/>
      <c r="V955" s="1"/>
      <c r="W955" s="1"/>
      <c r="X955" s="1"/>
      <c r="Y955" s="1"/>
      <c r="Z955" s="1"/>
    </row>
    <row r="956" spans="1:26">
      <c r="A956" s="78"/>
      <c r="B956" s="1"/>
      <c r="C956" s="1"/>
      <c r="D956" s="429"/>
      <c r="E956" s="33"/>
      <c r="F956" s="1"/>
      <c r="G956" s="1"/>
      <c r="H956" s="110"/>
      <c r="I956" s="110"/>
      <c r="J956" s="453"/>
      <c r="K956" s="514"/>
      <c r="L956" s="453"/>
      <c r="M956" s="1"/>
      <c r="N956" s="1"/>
      <c r="O956" s="1"/>
      <c r="P956" s="1"/>
      <c r="Q956" s="1"/>
      <c r="R956" s="1"/>
      <c r="S956" s="1"/>
      <c r="T956" s="1"/>
      <c r="U956" s="1"/>
      <c r="V956" s="1"/>
      <c r="W956" s="1"/>
      <c r="X956" s="1"/>
      <c r="Y956" s="1"/>
      <c r="Z956" s="1"/>
    </row>
    <row r="957" spans="1:26">
      <c r="A957" s="78"/>
      <c r="B957" s="1"/>
      <c r="C957" s="1"/>
      <c r="D957" s="429"/>
      <c r="E957" s="33"/>
      <c r="F957" s="1"/>
      <c r="G957" s="1"/>
      <c r="H957" s="110"/>
      <c r="I957" s="110"/>
      <c r="J957" s="453"/>
      <c r="K957" s="514"/>
      <c r="L957" s="453"/>
      <c r="M957" s="1"/>
      <c r="N957" s="1"/>
      <c r="O957" s="1"/>
      <c r="P957" s="1"/>
      <c r="Q957" s="1"/>
      <c r="R957" s="1"/>
      <c r="S957" s="1"/>
      <c r="T957" s="1"/>
      <c r="U957" s="1"/>
      <c r="V957" s="1"/>
      <c r="W957" s="1"/>
      <c r="X957" s="1"/>
      <c r="Y957" s="1"/>
      <c r="Z957" s="1"/>
    </row>
    <row r="958" spans="1:26">
      <c r="A958" s="78"/>
      <c r="B958" s="1"/>
      <c r="C958" s="1"/>
      <c r="D958" s="429"/>
      <c r="E958" s="33"/>
      <c r="F958" s="1"/>
      <c r="G958" s="1"/>
      <c r="H958" s="110"/>
      <c r="I958" s="110"/>
      <c r="J958" s="453"/>
      <c r="K958" s="514"/>
      <c r="L958" s="453"/>
      <c r="M958" s="1"/>
      <c r="N958" s="1"/>
      <c r="O958" s="1"/>
      <c r="P958" s="1"/>
      <c r="Q958" s="1"/>
      <c r="R958" s="1"/>
      <c r="S958" s="1"/>
      <c r="T958" s="1"/>
      <c r="U958" s="1"/>
      <c r="V958" s="1"/>
      <c r="W958" s="1"/>
      <c r="X958" s="1"/>
      <c r="Y958" s="1"/>
      <c r="Z958" s="1"/>
    </row>
    <row r="959" spans="1:26">
      <c r="A959" s="78"/>
      <c r="B959" s="1"/>
      <c r="C959" s="1"/>
      <c r="D959" s="429"/>
      <c r="E959" s="33"/>
      <c r="F959" s="1"/>
      <c r="G959" s="1"/>
      <c r="H959" s="110"/>
      <c r="I959" s="110"/>
      <c r="J959" s="453"/>
      <c r="K959" s="514"/>
      <c r="L959" s="453"/>
      <c r="M959" s="1"/>
      <c r="N959" s="1"/>
      <c r="O959" s="1"/>
      <c r="P959" s="1"/>
      <c r="Q959" s="1"/>
      <c r="R959" s="1"/>
      <c r="S959" s="1"/>
      <c r="T959" s="1"/>
      <c r="U959" s="1"/>
      <c r="V959" s="1"/>
      <c r="W959" s="1"/>
      <c r="X959" s="1"/>
      <c r="Y959" s="1"/>
      <c r="Z959" s="1"/>
    </row>
    <row r="960" spans="1:26">
      <c r="A960" s="78"/>
      <c r="B960" s="1"/>
      <c r="C960" s="1"/>
      <c r="D960" s="429"/>
      <c r="E960" s="33"/>
      <c r="F960" s="1"/>
      <c r="G960" s="1"/>
      <c r="H960" s="110"/>
      <c r="I960" s="110"/>
      <c r="J960" s="453"/>
      <c r="K960" s="514"/>
      <c r="L960" s="453"/>
      <c r="M960" s="1"/>
      <c r="N960" s="1"/>
      <c r="O960" s="1"/>
      <c r="P960" s="1"/>
      <c r="Q960" s="1"/>
      <c r="R960" s="1"/>
      <c r="S960" s="1"/>
      <c r="T960" s="1"/>
      <c r="U960" s="1"/>
      <c r="V960" s="1"/>
      <c r="W960" s="1"/>
      <c r="X960" s="1"/>
      <c r="Y960" s="1"/>
      <c r="Z960" s="1"/>
    </row>
    <row r="961" spans="1:26">
      <c r="A961" s="78"/>
      <c r="B961" s="1"/>
      <c r="C961" s="1"/>
      <c r="D961" s="429"/>
      <c r="E961" s="33"/>
      <c r="F961" s="1"/>
      <c r="G961" s="1"/>
      <c r="H961" s="110"/>
      <c r="I961" s="110"/>
      <c r="J961" s="453"/>
      <c r="K961" s="514"/>
      <c r="L961" s="453"/>
      <c r="M961" s="1"/>
      <c r="N961" s="1"/>
      <c r="O961" s="1"/>
      <c r="P961" s="1"/>
      <c r="Q961" s="1"/>
      <c r="R961" s="1"/>
      <c r="S961" s="1"/>
      <c r="T961" s="1"/>
      <c r="U961" s="1"/>
      <c r="V961" s="1"/>
      <c r="W961" s="1"/>
      <c r="X961" s="1"/>
      <c r="Y961" s="1"/>
      <c r="Z961" s="1"/>
    </row>
    <row r="962" spans="1:26">
      <c r="A962" s="78"/>
      <c r="B962" s="1"/>
      <c r="C962" s="1"/>
      <c r="D962" s="429"/>
      <c r="E962" s="33"/>
      <c r="F962" s="1"/>
      <c r="G962" s="1"/>
      <c r="H962" s="110"/>
      <c r="I962" s="110"/>
      <c r="J962" s="453"/>
      <c r="K962" s="514"/>
      <c r="L962" s="453"/>
      <c r="M962" s="1"/>
      <c r="N962" s="1"/>
      <c r="O962" s="1"/>
      <c r="P962" s="1"/>
      <c r="Q962" s="1"/>
      <c r="R962" s="1"/>
      <c r="S962" s="1"/>
      <c r="T962" s="1"/>
      <c r="U962" s="1"/>
      <c r="V962" s="1"/>
      <c r="W962" s="1"/>
      <c r="X962" s="1"/>
      <c r="Y962" s="1"/>
      <c r="Z962" s="1"/>
    </row>
    <row r="963" spans="1:26">
      <c r="A963" s="78"/>
      <c r="B963" s="1"/>
      <c r="C963" s="1"/>
      <c r="D963" s="429"/>
      <c r="E963" s="33"/>
      <c r="F963" s="1"/>
      <c r="G963" s="1"/>
      <c r="H963" s="110"/>
      <c r="I963" s="110"/>
      <c r="J963" s="453"/>
      <c r="K963" s="514"/>
      <c r="L963" s="453"/>
      <c r="M963" s="1"/>
      <c r="N963" s="1"/>
      <c r="O963" s="1"/>
      <c r="P963" s="1"/>
      <c r="Q963" s="1"/>
      <c r="R963" s="1"/>
      <c r="S963" s="1"/>
      <c r="T963" s="1"/>
      <c r="U963" s="1"/>
      <c r="V963" s="1"/>
      <c r="W963" s="1"/>
      <c r="X963" s="1"/>
      <c r="Y963" s="1"/>
      <c r="Z963" s="1"/>
    </row>
    <row r="964" spans="1:26">
      <c r="A964" s="78"/>
      <c r="B964" s="1"/>
      <c r="C964" s="1"/>
      <c r="D964" s="429"/>
      <c r="E964" s="33"/>
      <c r="F964" s="1"/>
      <c r="G964" s="1"/>
      <c r="H964" s="110"/>
      <c r="I964" s="110"/>
      <c r="J964" s="453"/>
      <c r="K964" s="514"/>
      <c r="L964" s="453"/>
      <c r="M964" s="1"/>
      <c r="N964" s="1"/>
      <c r="O964" s="1"/>
      <c r="P964" s="1"/>
      <c r="Q964" s="1"/>
      <c r="R964" s="1"/>
      <c r="S964" s="1"/>
      <c r="T964" s="1"/>
      <c r="U964" s="1"/>
      <c r="V964" s="1"/>
      <c r="W964" s="1"/>
      <c r="X964" s="1"/>
      <c r="Y964" s="1"/>
      <c r="Z964" s="1"/>
    </row>
    <row r="965" spans="1:26">
      <c r="A965" s="78"/>
      <c r="B965" s="1"/>
      <c r="C965" s="1"/>
      <c r="D965" s="429"/>
      <c r="E965" s="33"/>
      <c r="F965" s="1"/>
      <c r="G965" s="1"/>
      <c r="H965" s="110"/>
      <c r="I965" s="110"/>
      <c r="J965" s="453"/>
      <c r="K965" s="514"/>
      <c r="L965" s="453"/>
      <c r="M965" s="1"/>
      <c r="N965" s="1"/>
      <c r="O965" s="1"/>
      <c r="P965" s="1"/>
      <c r="Q965" s="1"/>
      <c r="R965" s="1"/>
      <c r="S965" s="1"/>
      <c r="T965" s="1"/>
      <c r="U965" s="1"/>
      <c r="V965" s="1"/>
      <c r="W965" s="1"/>
      <c r="X965" s="1"/>
      <c r="Y965" s="1"/>
      <c r="Z965" s="1"/>
    </row>
    <row r="966" spans="1:26">
      <c r="A966" s="78"/>
      <c r="B966" s="1"/>
      <c r="C966" s="1"/>
      <c r="D966" s="429"/>
      <c r="E966" s="33"/>
      <c r="F966" s="1"/>
      <c r="G966" s="1"/>
      <c r="H966" s="110"/>
      <c r="I966" s="110"/>
      <c r="J966" s="453"/>
      <c r="K966" s="514"/>
      <c r="L966" s="453"/>
      <c r="M966" s="1"/>
      <c r="N966" s="1"/>
      <c r="O966" s="1"/>
      <c r="P966" s="1"/>
      <c r="Q966" s="1"/>
      <c r="R966" s="1"/>
      <c r="S966" s="1"/>
      <c r="T966" s="1"/>
      <c r="U966" s="1"/>
      <c r="V966" s="1"/>
      <c r="W966" s="1"/>
      <c r="X966" s="1"/>
      <c r="Y966" s="1"/>
      <c r="Z966" s="1"/>
    </row>
    <row r="967" spans="1:26">
      <c r="A967" s="78"/>
      <c r="B967" s="1"/>
      <c r="C967" s="1"/>
      <c r="D967" s="429"/>
      <c r="E967" s="33"/>
      <c r="F967" s="1"/>
      <c r="G967" s="1"/>
      <c r="H967" s="110"/>
      <c r="I967" s="110"/>
      <c r="J967" s="453"/>
      <c r="K967" s="514"/>
      <c r="L967" s="453"/>
      <c r="M967" s="1"/>
      <c r="N967" s="1"/>
      <c r="O967" s="1"/>
      <c r="P967" s="1"/>
      <c r="Q967" s="1"/>
      <c r="R967" s="1"/>
      <c r="S967" s="1"/>
      <c r="T967" s="1"/>
      <c r="U967" s="1"/>
      <c r="V967" s="1"/>
      <c r="W967" s="1"/>
      <c r="X967" s="1"/>
      <c r="Y967" s="1"/>
      <c r="Z967" s="1"/>
    </row>
    <row r="968" spans="1:26">
      <c r="A968" s="78"/>
      <c r="B968" s="1"/>
      <c r="C968" s="1"/>
      <c r="D968" s="429"/>
      <c r="E968" s="33"/>
      <c r="F968" s="1"/>
      <c r="G968" s="1"/>
      <c r="H968" s="110"/>
      <c r="I968" s="110"/>
      <c r="J968" s="453"/>
      <c r="K968" s="514"/>
      <c r="L968" s="453"/>
      <c r="M968" s="1"/>
      <c r="N968" s="1"/>
      <c r="O968" s="1"/>
      <c r="P968" s="1"/>
      <c r="Q968" s="1"/>
      <c r="R968" s="1"/>
      <c r="S968" s="1"/>
      <c r="T968" s="1"/>
      <c r="U968" s="1"/>
      <c r="V968" s="1"/>
      <c r="W968" s="1"/>
      <c r="X968" s="1"/>
      <c r="Y968" s="1"/>
      <c r="Z968" s="1"/>
    </row>
    <row r="969" spans="1:26">
      <c r="A969" s="78"/>
      <c r="B969" s="1"/>
      <c r="C969" s="1"/>
      <c r="D969" s="429"/>
      <c r="E969" s="33"/>
      <c r="F969" s="1"/>
      <c r="G969" s="1"/>
      <c r="H969" s="110"/>
      <c r="I969" s="110"/>
      <c r="J969" s="453"/>
      <c r="K969" s="514"/>
      <c r="L969" s="453"/>
      <c r="M969" s="1"/>
      <c r="N969" s="1"/>
      <c r="O969" s="1"/>
      <c r="P969" s="1"/>
      <c r="Q969" s="1"/>
      <c r="R969" s="1"/>
      <c r="S969" s="1"/>
      <c r="T969" s="1"/>
      <c r="U969" s="1"/>
      <c r="V969" s="1"/>
      <c r="W969" s="1"/>
      <c r="X969" s="1"/>
      <c r="Y969" s="1"/>
      <c r="Z969" s="1"/>
    </row>
    <row r="970" spans="1:26">
      <c r="A970" s="78"/>
      <c r="B970" s="1"/>
      <c r="C970" s="1"/>
      <c r="D970" s="429"/>
      <c r="E970" s="33"/>
      <c r="F970" s="1"/>
      <c r="G970" s="1"/>
      <c r="H970" s="110"/>
      <c r="I970" s="110"/>
      <c r="J970" s="453"/>
      <c r="K970" s="514"/>
      <c r="L970" s="453"/>
      <c r="M970" s="1"/>
      <c r="N970" s="1"/>
      <c r="O970" s="1"/>
      <c r="P970" s="1"/>
      <c r="Q970" s="1"/>
      <c r="R970" s="1"/>
      <c r="S970" s="1"/>
      <c r="T970" s="1"/>
      <c r="U970" s="1"/>
      <c r="V970" s="1"/>
      <c r="W970" s="1"/>
      <c r="X970" s="1"/>
      <c r="Y970" s="1"/>
      <c r="Z970" s="1"/>
    </row>
    <row r="971" spans="1:26">
      <c r="A971" s="78"/>
      <c r="B971" s="1"/>
      <c r="C971" s="1"/>
      <c r="D971" s="429"/>
      <c r="E971" s="33"/>
      <c r="F971" s="1"/>
      <c r="G971" s="1"/>
      <c r="H971" s="110"/>
      <c r="I971" s="110"/>
      <c r="J971" s="453"/>
      <c r="K971" s="514"/>
      <c r="L971" s="453"/>
      <c r="M971" s="1"/>
      <c r="N971" s="1"/>
      <c r="O971" s="1"/>
      <c r="P971" s="1"/>
      <c r="Q971" s="1"/>
      <c r="R971" s="1"/>
      <c r="S971" s="1"/>
      <c r="T971" s="1"/>
      <c r="U971" s="1"/>
      <c r="V971" s="1"/>
      <c r="W971" s="1"/>
      <c r="X971" s="1"/>
      <c r="Y971" s="1"/>
      <c r="Z971" s="1"/>
    </row>
    <row r="972" spans="1:26">
      <c r="A972" s="78"/>
      <c r="B972" s="1"/>
      <c r="C972" s="1"/>
      <c r="D972" s="429"/>
      <c r="E972" s="33"/>
      <c r="F972" s="1"/>
      <c r="G972" s="1"/>
      <c r="H972" s="110"/>
      <c r="I972" s="110"/>
      <c r="J972" s="453"/>
      <c r="K972" s="514"/>
      <c r="L972" s="453"/>
      <c r="M972" s="1"/>
      <c r="N972" s="1"/>
      <c r="O972" s="1"/>
      <c r="P972" s="1"/>
      <c r="Q972" s="1"/>
      <c r="R972" s="1"/>
      <c r="S972" s="1"/>
      <c r="T972" s="1"/>
      <c r="U972" s="1"/>
      <c r="V972" s="1"/>
      <c r="W972" s="1"/>
      <c r="X972" s="1"/>
      <c r="Y972" s="1"/>
      <c r="Z972" s="1"/>
    </row>
    <row r="973" spans="1:26">
      <c r="A973" s="78"/>
      <c r="B973" s="1"/>
      <c r="C973" s="1"/>
      <c r="D973" s="429"/>
      <c r="E973" s="33"/>
      <c r="F973" s="1"/>
      <c r="G973" s="1"/>
      <c r="H973" s="110"/>
      <c r="I973" s="110"/>
      <c r="J973" s="453"/>
      <c r="K973" s="514"/>
      <c r="L973" s="453"/>
      <c r="M973" s="1"/>
      <c r="N973" s="1"/>
      <c r="O973" s="1"/>
      <c r="P973" s="1"/>
      <c r="Q973" s="1"/>
      <c r="R973" s="1"/>
      <c r="S973" s="1"/>
      <c r="T973" s="1"/>
      <c r="U973" s="1"/>
      <c r="V973" s="1"/>
      <c r="W973" s="1"/>
      <c r="X973" s="1"/>
      <c r="Y973" s="1"/>
      <c r="Z973" s="1"/>
    </row>
    <row r="974" spans="1:26">
      <c r="A974" s="78"/>
      <c r="B974" s="1"/>
      <c r="C974" s="1"/>
      <c r="D974" s="429"/>
      <c r="E974" s="33"/>
      <c r="F974" s="1"/>
      <c r="G974" s="1"/>
      <c r="H974" s="110"/>
      <c r="I974" s="110"/>
      <c r="J974" s="453"/>
      <c r="K974" s="514"/>
      <c r="L974" s="453"/>
      <c r="M974" s="1"/>
      <c r="N974" s="1"/>
      <c r="O974" s="1"/>
      <c r="P974" s="1"/>
      <c r="Q974" s="1"/>
      <c r="R974" s="1"/>
      <c r="S974" s="1"/>
      <c r="T974" s="1"/>
      <c r="U974" s="1"/>
      <c r="V974" s="1"/>
      <c r="W974" s="1"/>
      <c r="X974" s="1"/>
      <c r="Y974" s="1"/>
      <c r="Z974" s="1"/>
    </row>
    <row r="975" spans="1:26">
      <c r="A975" s="78"/>
      <c r="B975" s="1"/>
      <c r="C975" s="1"/>
      <c r="D975" s="429"/>
      <c r="E975" s="33"/>
      <c r="F975" s="1"/>
      <c r="G975" s="1"/>
      <c r="H975" s="110"/>
      <c r="I975" s="110"/>
      <c r="J975" s="453"/>
      <c r="K975" s="514"/>
      <c r="L975" s="453"/>
      <c r="M975" s="1"/>
      <c r="N975" s="1"/>
      <c r="O975" s="1"/>
      <c r="P975" s="1"/>
      <c r="Q975" s="1"/>
      <c r="R975" s="1"/>
      <c r="S975" s="1"/>
      <c r="T975" s="1"/>
      <c r="U975" s="1"/>
      <c r="V975" s="1"/>
      <c r="W975" s="1"/>
      <c r="X975" s="1"/>
      <c r="Y975" s="1"/>
      <c r="Z975" s="1"/>
    </row>
    <row r="976" spans="1:26">
      <c r="A976" s="78"/>
      <c r="B976" s="1"/>
      <c r="C976" s="1"/>
      <c r="D976" s="429"/>
      <c r="E976" s="33"/>
      <c r="F976" s="1"/>
      <c r="G976" s="1"/>
      <c r="H976" s="110"/>
      <c r="I976" s="110"/>
      <c r="J976" s="453"/>
      <c r="K976" s="514"/>
      <c r="L976" s="453"/>
      <c r="M976" s="1"/>
      <c r="N976" s="1"/>
      <c r="O976" s="1"/>
      <c r="P976" s="1"/>
      <c r="Q976" s="1"/>
      <c r="R976" s="1"/>
      <c r="S976" s="1"/>
      <c r="T976" s="1"/>
      <c r="U976" s="1"/>
      <c r="V976" s="1"/>
      <c r="W976" s="1"/>
      <c r="X976" s="1"/>
      <c r="Y976" s="1"/>
      <c r="Z976" s="1"/>
    </row>
    <row r="977" spans="1:26">
      <c r="A977" s="78"/>
      <c r="B977" s="1"/>
      <c r="C977" s="1"/>
      <c r="D977" s="429"/>
      <c r="E977" s="33"/>
      <c r="F977" s="1"/>
      <c r="G977" s="1"/>
      <c r="H977" s="110"/>
      <c r="I977" s="110"/>
      <c r="J977" s="453"/>
      <c r="K977" s="514"/>
      <c r="L977" s="453"/>
      <c r="M977" s="1"/>
      <c r="N977" s="1"/>
      <c r="O977" s="1"/>
      <c r="P977" s="1"/>
      <c r="Q977" s="1"/>
      <c r="R977" s="1"/>
      <c r="S977" s="1"/>
      <c r="T977" s="1"/>
      <c r="U977" s="1"/>
      <c r="V977" s="1"/>
      <c r="W977" s="1"/>
      <c r="X977" s="1"/>
      <c r="Y977" s="1"/>
      <c r="Z977" s="1"/>
    </row>
    <row r="978" spans="1:26">
      <c r="A978" s="78"/>
      <c r="B978" s="1"/>
      <c r="C978" s="1"/>
      <c r="D978" s="429"/>
      <c r="E978" s="33"/>
      <c r="F978" s="1"/>
      <c r="G978" s="1"/>
      <c r="H978" s="110"/>
      <c r="I978" s="110"/>
      <c r="J978" s="453"/>
      <c r="K978" s="514"/>
      <c r="L978" s="453"/>
      <c r="M978" s="1"/>
      <c r="N978" s="1"/>
      <c r="O978" s="1"/>
      <c r="P978" s="1"/>
      <c r="Q978" s="1"/>
      <c r="R978" s="1"/>
      <c r="S978" s="1"/>
      <c r="T978" s="1"/>
      <c r="U978" s="1"/>
      <c r="V978" s="1"/>
      <c r="W978" s="1"/>
      <c r="X978" s="1"/>
      <c r="Y978" s="1"/>
      <c r="Z978" s="1"/>
    </row>
    <row r="979" spans="1:26">
      <c r="A979" s="78"/>
      <c r="B979" s="1"/>
      <c r="C979" s="1"/>
      <c r="D979" s="429"/>
      <c r="E979" s="33"/>
      <c r="F979" s="1"/>
      <c r="G979" s="1"/>
      <c r="H979" s="110"/>
      <c r="I979" s="110"/>
      <c r="J979" s="453"/>
      <c r="K979" s="514"/>
      <c r="L979" s="453"/>
      <c r="M979" s="1"/>
      <c r="N979" s="1"/>
      <c r="O979" s="1"/>
      <c r="P979" s="1"/>
      <c r="Q979" s="1"/>
      <c r="R979" s="1"/>
      <c r="S979" s="1"/>
      <c r="T979" s="1"/>
      <c r="U979" s="1"/>
      <c r="V979" s="1"/>
      <c r="W979" s="1"/>
      <c r="X979" s="1"/>
      <c r="Y979" s="1"/>
      <c r="Z979" s="1"/>
    </row>
    <row r="980" spans="1:26">
      <c r="A980" s="78"/>
      <c r="B980" s="1"/>
      <c r="C980" s="1"/>
      <c r="D980" s="429"/>
      <c r="E980" s="33"/>
      <c r="F980" s="1"/>
      <c r="G980" s="1"/>
      <c r="H980" s="110"/>
      <c r="I980" s="110"/>
      <c r="J980" s="453"/>
      <c r="K980" s="514"/>
      <c r="L980" s="453"/>
      <c r="M980" s="1"/>
      <c r="N980" s="1"/>
      <c r="O980" s="1"/>
      <c r="P980" s="1"/>
      <c r="Q980" s="1"/>
      <c r="R980" s="1"/>
      <c r="S980" s="1"/>
      <c r="T980" s="1"/>
      <c r="U980" s="1"/>
      <c r="V980" s="1"/>
      <c r="W980" s="1"/>
      <c r="X980" s="1"/>
      <c r="Y980" s="1"/>
      <c r="Z980" s="1"/>
    </row>
    <row r="981" spans="1:26">
      <c r="A981" s="78"/>
      <c r="B981" s="1"/>
      <c r="C981" s="1"/>
      <c r="D981" s="429"/>
      <c r="E981" s="33"/>
      <c r="F981" s="1"/>
      <c r="G981" s="1"/>
      <c r="H981" s="110"/>
      <c r="I981" s="110"/>
      <c r="J981" s="453"/>
      <c r="K981" s="514"/>
      <c r="L981" s="453"/>
      <c r="M981" s="1"/>
      <c r="N981" s="1"/>
      <c r="O981" s="1"/>
      <c r="P981" s="1"/>
      <c r="Q981" s="1"/>
      <c r="R981" s="1"/>
      <c r="S981" s="1"/>
      <c r="T981" s="1"/>
      <c r="U981" s="1"/>
      <c r="V981" s="1"/>
      <c r="W981" s="1"/>
      <c r="X981" s="1"/>
      <c r="Y981" s="1"/>
      <c r="Z981" s="1"/>
    </row>
    <row r="982" spans="1:26">
      <c r="A982" s="78"/>
      <c r="B982" s="1"/>
      <c r="C982" s="1"/>
      <c r="D982" s="429"/>
      <c r="E982" s="33"/>
      <c r="F982" s="1"/>
      <c r="G982" s="1"/>
      <c r="H982" s="110"/>
      <c r="I982" s="110"/>
      <c r="J982" s="453"/>
      <c r="K982" s="514"/>
      <c r="L982" s="453"/>
      <c r="M982" s="1"/>
      <c r="N982" s="1"/>
      <c r="O982" s="1"/>
      <c r="P982" s="1"/>
      <c r="Q982" s="1"/>
      <c r="R982" s="1"/>
      <c r="S982" s="1"/>
      <c r="T982" s="1"/>
      <c r="U982" s="1"/>
      <c r="V982" s="1"/>
      <c r="W982" s="1"/>
      <c r="X982" s="1"/>
      <c r="Y982" s="1"/>
      <c r="Z982" s="1"/>
    </row>
    <row r="983" spans="1:26">
      <c r="A983" s="78"/>
      <c r="B983" s="1"/>
      <c r="C983" s="1"/>
      <c r="D983" s="429"/>
      <c r="E983" s="33"/>
      <c r="F983" s="1"/>
      <c r="G983" s="1"/>
      <c r="H983" s="110"/>
      <c r="I983" s="110"/>
      <c r="J983" s="453"/>
      <c r="K983" s="514"/>
      <c r="L983" s="453"/>
      <c r="M983" s="1"/>
      <c r="N983" s="1"/>
      <c r="O983" s="1"/>
      <c r="P983" s="1"/>
      <c r="Q983" s="1"/>
      <c r="R983" s="1"/>
      <c r="S983" s="1"/>
      <c r="T983" s="1"/>
      <c r="U983" s="1"/>
      <c r="V983" s="1"/>
      <c r="W983" s="1"/>
      <c r="X983" s="1"/>
      <c r="Y983" s="1"/>
      <c r="Z983" s="1"/>
    </row>
    <row r="984" spans="1:26">
      <c r="A984" s="78"/>
      <c r="B984" s="1"/>
      <c r="C984" s="1"/>
      <c r="D984" s="429"/>
      <c r="E984" s="33"/>
      <c r="F984" s="1"/>
      <c r="G984" s="1"/>
      <c r="H984" s="110"/>
      <c r="I984" s="110"/>
      <c r="J984" s="453"/>
      <c r="K984" s="514"/>
      <c r="L984" s="453"/>
      <c r="M984" s="1"/>
      <c r="N984" s="1"/>
      <c r="O984" s="1"/>
      <c r="P984" s="1"/>
      <c r="Q984" s="1"/>
      <c r="R984" s="1"/>
      <c r="S984" s="1"/>
      <c r="T984" s="1"/>
      <c r="U984" s="1"/>
      <c r="V984" s="1"/>
      <c r="W984" s="1"/>
      <c r="X984" s="1"/>
      <c r="Y984" s="1"/>
      <c r="Z984" s="1"/>
    </row>
    <row r="985" spans="1:26">
      <c r="A985" s="78"/>
      <c r="B985" s="1"/>
      <c r="C985" s="1"/>
      <c r="D985" s="429"/>
      <c r="E985" s="33"/>
      <c r="F985" s="1"/>
      <c r="G985" s="1"/>
      <c r="H985" s="110"/>
      <c r="I985" s="110"/>
      <c r="J985" s="453"/>
      <c r="K985" s="514"/>
      <c r="L985" s="453"/>
      <c r="M985" s="1"/>
      <c r="N985" s="1"/>
      <c r="O985" s="1"/>
      <c r="P985" s="1"/>
      <c r="Q985" s="1"/>
      <c r="R985" s="1"/>
      <c r="S985" s="1"/>
      <c r="T985" s="1"/>
      <c r="U985" s="1"/>
      <c r="V985" s="1"/>
      <c r="W985" s="1"/>
      <c r="X985" s="1"/>
      <c r="Y985" s="1"/>
      <c r="Z985" s="1"/>
    </row>
    <row r="986" spans="1:26">
      <c r="A986" s="78"/>
      <c r="B986" s="1"/>
      <c r="C986" s="1"/>
      <c r="D986" s="429"/>
      <c r="E986" s="33"/>
      <c r="F986" s="1"/>
      <c r="G986" s="1"/>
      <c r="H986" s="110"/>
      <c r="I986" s="110"/>
      <c r="J986" s="453"/>
      <c r="K986" s="514"/>
      <c r="L986" s="453"/>
      <c r="M986" s="1"/>
      <c r="N986" s="1"/>
      <c r="O986" s="1"/>
      <c r="P986" s="1"/>
      <c r="Q986" s="1"/>
      <c r="R986" s="1"/>
      <c r="S986" s="1"/>
      <c r="T986" s="1"/>
      <c r="U986" s="1"/>
      <c r="V986" s="1"/>
      <c r="W986" s="1"/>
      <c r="X986" s="1"/>
      <c r="Y986" s="1"/>
      <c r="Z986" s="1"/>
    </row>
    <row r="987" spans="1:26">
      <c r="A987" s="78"/>
      <c r="B987" s="1"/>
      <c r="C987" s="1"/>
      <c r="D987" s="429"/>
      <c r="E987" s="33"/>
      <c r="F987" s="1"/>
      <c r="G987" s="1"/>
      <c r="H987" s="110"/>
      <c r="I987" s="110"/>
      <c r="J987" s="453"/>
      <c r="K987" s="514"/>
      <c r="L987" s="453"/>
      <c r="M987" s="1"/>
      <c r="N987" s="1"/>
      <c r="O987" s="1"/>
      <c r="P987" s="1"/>
      <c r="Q987" s="1"/>
      <c r="R987" s="1"/>
      <c r="S987" s="1"/>
      <c r="T987" s="1"/>
      <c r="U987" s="1"/>
      <c r="V987" s="1"/>
      <c r="W987" s="1"/>
      <c r="X987" s="1"/>
      <c r="Y987" s="1"/>
      <c r="Z987" s="1"/>
    </row>
    <row r="988" spans="1:26">
      <c r="A988" s="78"/>
      <c r="B988" s="1"/>
      <c r="C988" s="1"/>
      <c r="D988" s="429"/>
      <c r="E988" s="33"/>
      <c r="F988" s="1"/>
      <c r="G988" s="1"/>
      <c r="H988" s="110"/>
      <c r="I988" s="110"/>
      <c r="J988" s="453"/>
      <c r="K988" s="514"/>
      <c r="L988" s="453"/>
      <c r="M988" s="1"/>
      <c r="N988" s="1"/>
      <c r="O988" s="1"/>
      <c r="P988" s="1"/>
      <c r="Q988" s="1"/>
      <c r="R988" s="1"/>
      <c r="S988" s="1"/>
      <c r="T988" s="1"/>
      <c r="U988" s="1"/>
      <c r="V988" s="1"/>
      <c r="W988" s="1"/>
      <c r="X988" s="1"/>
      <c r="Y988" s="1"/>
      <c r="Z988" s="1"/>
    </row>
    <row r="989" spans="1:26">
      <c r="A989" s="78"/>
      <c r="B989" s="1"/>
      <c r="C989" s="1"/>
      <c r="D989" s="429"/>
      <c r="E989" s="33"/>
      <c r="F989" s="1"/>
      <c r="G989" s="1"/>
      <c r="H989" s="110"/>
      <c r="I989" s="110"/>
      <c r="J989" s="453"/>
      <c r="K989" s="514"/>
      <c r="L989" s="453"/>
      <c r="M989" s="1"/>
      <c r="N989" s="1"/>
      <c r="O989" s="1"/>
      <c r="P989" s="1"/>
      <c r="Q989" s="1"/>
      <c r="R989" s="1"/>
      <c r="S989" s="1"/>
      <c r="T989" s="1"/>
      <c r="U989" s="1"/>
      <c r="V989" s="1"/>
      <c r="W989" s="1"/>
      <c r="X989" s="1"/>
      <c r="Y989" s="1"/>
      <c r="Z989" s="1"/>
    </row>
    <row r="990" spans="1:26">
      <c r="A990" s="78"/>
      <c r="B990" s="1"/>
      <c r="C990" s="1"/>
      <c r="D990" s="429"/>
      <c r="E990" s="33"/>
      <c r="F990" s="1"/>
      <c r="G990" s="1"/>
      <c r="H990" s="110"/>
      <c r="I990" s="110"/>
      <c r="J990" s="453"/>
      <c r="K990" s="514"/>
      <c r="L990" s="453"/>
      <c r="M990" s="1"/>
      <c r="N990" s="1"/>
      <c r="O990" s="1"/>
      <c r="P990" s="1"/>
      <c r="Q990" s="1"/>
      <c r="R990" s="1"/>
      <c r="S990" s="1"/>
      <c r="T990" s="1"/>
      <c r="U990" s="1"/>
      <c r="V990" s="1"/>
      <c r="W990" s="1"/>
      <c r="X990" s="1"/>
      <c r="Y990" s="1"/>
      <c r="Z990" s="1"/>
    </row>
    <row r="991" spans="1:26">
      <c r="A991" s="78"/>
      <c r="B991" s="1"/>
      <c r="C991" s="1"/>
      <c r="D991" s="429"/>
      <c r="E991" s="33"/>
      <c r="F991" s="1"/>
      <c r="G991" s="1"/>
      <c r="H991" s="110"/>
      <c r="I991" s="110"/>
      <c r="J991" s="453"/>
      <c r="K991" s="514"/>
      <c r="L991" s="453"/>
      <c r="M991" s="1"/>
      <c r="N991" s="1"/>
      <c r="O991" s="1"/>
      <c r="P991" s="1"/>
      <c r="Q991" s="1"/>
      <c r="R991" s="1"/>
      <c r="S991" s="1"/>
      <c r="T991" s="1"/>
      <c r="U991" s="1"/>
      <c r="V991" s="1"/>
      <c r="W991" s="1"/>
      <c r="X991" s="1"/>
      <c r="Y991" s="1"/>
      <c r="Z991" s="1"/>
    </row>
    <row r="992" spans="1:26">
      <c r="A992" s="78"/>
      <c r="B992" s="1"/>
      <c r="C992" s="1"/>
      <c r="D992" s="429"/>
      <c r="E992" s="33"/>
      <c r="F992" s="1"/>
      <c r="G992" s="1"/>
      <c r="H992" s="110"/>
      <c r="I992" s="110"/>
      <c r="J992" s="453"/>
      <c r="K992" s="514"/>
      <c r="L992" s="453"/>
      <c r="M992" s="1"/>
      <c r="N992" s="1"/>
      <c r="O992" s="1"/>
      <c r="P992" s="1"/>
      <c r="Q992" s="1"/>
      <c r="R992" s="1"/>
      <c r="S992" s="1"/>
      <c r="T992" s="1"/>
      <c r="U992" s="1"/>
      <c r="V992" s="1"/>
      <c r="W992" s="1"/>
      <c r="X992" s="1"/>
      <c r="Y992" s="1"/>
      <c r="Z992" s="1"/>
    </row>
    <row r="993" spans="1:26">
      <c r="A993" s="78"/>
      <c r="B993" s="1"/>
      <c r="C993" s="1"/>
      <c r="D993" s="429"/>
      <c r="E993" s="33"/>
      <c r="F993" s="1"/>
      <c r="G993" s="1"/>
      <c r="H993" s="110"/>
      <c r="I993" s="110"/>
      <c r="J993" s="453"/>
      <c r="K993" s="514"/>
      <c r="L993" s="453"/>
      <c r="M993" s="1"/>
      <c r="N993" s="1"/>
      <c r="O993" s="1"/>
      <c r="P993" s="1"/>
      <c r="Q993" s="1"/>
      <c r="R993" s="1"/>
      <c r="S993" s="1"/>
      <c r="T993" s="1"/>
      <c r="U993" s="1"/>
      <c r="V993" s="1"/>
      <c r="W993" s="1"/>
      <c r="X993" s="1"/>
      <c r="Y993" s="1"/>
      <c r="Z993" s="1"/>
    </row>
    <row r="994" spans="1:26">
      <c r="A994" s="78"/>
      <c r="B994" s="1"/>
      <c r="C994" s="1"/>
      <c r="D994" s="429"/>
      <c r="E994" s="33"/>
      <c r="F994" s="1"/>
      <c r="G994" s="1"/>
      <c r="H994" s="110"/>
      <c r="I994" s="110"/>
      <c r="J994" s="453"/>
      <c r="K994" s="514"/>
      <c r="L994" s="453"/>
      <c r="M994" s="1"/>
      <c r="N994" s="1"/>
      <c r="O994" s="1"/>
      <c r="P994" s="1"/>
      <c r="Q994" s="1"/>
      <c r="R994" s="1"/>
      <c r="S994" s="1"/>
      <c r="T994" s="1"/>
      <c r="U994" s="1"/>
      <c r="V994" s="1"/>
      <c r="W994" s="1"/>
      <c r="X994" s="1"/>
      <c r="Y994" s="1"/>
      <c r="Z994" s="1"/>
    </row>
    <row r="995" spans="1:26">
      <c r="A995" s="78"/>
      <c r="B995" s="1"/>
      <c r="C995" s="1"/>
      <c r="D995" s="429"/>
      <c r="E995" s="33"/>
      <c r="F995" s="1"/>
      <c r="G995" s="1"/>
      <c r="H995" s="110"/>
      <c r="I995" s="110"/>
      <c r="J995" s="453"/>
      <c r="K995" s="514"/>
      <c r="L995" s="453"/>
      <c r="M995" s="1"/>
      <c r="N995" s="1"/>
      <c r="O995" s="1"/>
      <c r="P995" s="1"/>
      <c r="Q995" s="1"/>
      <c r="R995" s="1"/>
      <c r="S995" s="1"/>
      <c r="T995" s="1"/>
      <c r="U995" s="1"/>
      <c r="V995" s="1"/>
      <c r="W995" s="1"/>
      <c r="X995" s="1"/>
      <c r="Y995" s="1"/>
      <c r="Z995" s="1"/>
    </row>
    <row r="996" spans="1:26">
      <c r="A996" s="78"/>
      <c r="B996" s="1"/>
      <c r="C996" s="1"/>
      <c r="D996" s="429"/>
      <c r="E996" s="33"/>
      <c r="F996" s="1"/>
      <c r="G996" s="1"/>
      <c r="H996" s="110"/>
      <c r="I996" s="110"/>
      <c r="J996" s="453"/>
      <c r="K996" s="514"/>
      <c r="L996" s="453"/>
      <c r="M996" s="1"/>
      <c r="N996" s="1"/>
      <c r="O996" s="1"/>
      <c r="P996" s="1"/>
      <c r="Q996" s="1"/>
      <c r="R996" s="1"/>
      <c r="S996" s="1"/>
      <c r="T996" s="1"/>
      <c r="U996" s="1"/>
      <c r="V996" s="1"/>
      <c r="W996" s="1"/>
      <c r="X996" s="1"/>
      <c r="Y996" s="1"/>
      <c r="Z996" s="1"/>
    </row>
    <row r="997" spans="1:26">
      <c r="A997" s="78"/>
      <c r="B997" s="1"/>
      <c r="C997" s="1"/>
      <c r="D997" s="429"/>
      <c r="E997" s="33"/>
      <c r="F997" s="1"/>
      <c r="G997" s="1"/>
      <c r="H997" s="110"/>
      <c r="I997" s="110"/>
      <c r="J997" s="453"/>
      <c r="K997" s="514"/>
      <c r="L997" s="453"/>
      <c r="M997" s="1"/>
      <c r="N997" s="1"/>
      <c r="O997" s="1"/>
      <c r="P997" s="1"/>
      <c r="Q997" s="1"/>
      <c r="R997" s="1"/>
      <c r="S997" s="1"/>
      <c r="T997" s="1"/>
      <c r="U997" s="1"/>
      <c r="V997" s="1"/>
      <c r="W997" s="1"/>
      <c r="X997" s="1"/>
      <c r="Y997" s="1"/>
      <c r="Z997" s="1"/>
    </row>
    <row r="998" spans="1:26">
      <c r="A998" s="78"/>
      <c r="B998" s="1"/>
      <c r="C998" s="1"/>
      <c r="D998" s="429"/>
      <c r="E998" s="33"/>
      <c r="F998" s="1"/>
      <c r="G998" s="1"/>
      <c r="H998" s="110"/>
      <c r="I998" s="110"/>
      <c r="J998" s="453"/>
      <c r="K998" s="514"/>
      <c r="L998" s="453"/>
      <c r="M998" s="1"/>
      <c r="N998" s="1"/>
      <c r="O998" s="1"/>
      <c r="P998" s="1"/>
      <c r="Q998" s="1"/>
      <c r="R998" s="1"/>
      <c r="S998" s="1"/>
      <c r="T998" s="1"/>
      <c r="U998" s="1"/>
      <c r="V998" s="1"/>
      <c r="W998" s="1"/>
      <c r="X998" s="1"/>
      <c r="Y998" s="1"/>
      <c r="Z998" s="1"/>
    </row>
    <row r="999" spans="1:26">
      <c r="A999" s="78"/>
      <c r="B999" s="1"/>
      <c r="C999" s="1"/>
      <c r="D999" s="429"/>
      <c r="E999" s="33"/>
      <c r="F999" s="1"/>
      <c r="G999" s="1"/>
      <c r="H999" s="110"/>
      <c r="I999" s="110"/>
      <c r="J999" s="453"/>
      <c r="K999" s="514"/>
      <c r="L999" s="453"/>
      <c r="M999" s="1"/>
      <c r="N999" s="1"/>
      <c r="O999" s="1"/>
      <c r="P999" s="1"/>
      <c r="Q999" s="1"/>
      <c r="R999" s="1"/>
      <c r="S999" s="1"/>
      <c r="T999" s="1"/>
      <c r="U999" s="1"/>
      <c r="V999" s="1"/>
      <c r="W999" s="1"/>
      <c r="X999" s="1"/>
      <c r="Y999" s="1"/>
      <c r="Z999" s="1"/>
    </row>
    <row r="1000" spans="1:26">
      <c r="A1000" s="78"/>
      <c r="B1000" s="1"/>
      <c r="C1000" s="1"/>
      <c r="D1000" s="429"/>
      <c r="E1000" s="33"/>
      <c r="F1000" s="1"/>
      <c r="G1000" s="1"/>
      <c r="H1000" s="110"/>
      <c r="I1000" s="110"/>
      <c r="J1000" s="453"/>
      <c r="K1000" s="514"/>
      <c r="L1000" s="453"/>
      <c r="M1000" s="1"/>
      <c r="N1000" s="1"/>
      <c r="O1000" s="1"/>
      <c r="P1000" s="1"/>
      <c r="Q1000" s="1"/>
      <c r="R1000" s="1"/>
      <c r="S1000" s="1"/>
      <c r="T1000" s="1"/>
      <c r="U1000" s="1"/>
      <c r="V1000" s="1"/>
      <c r="W1000" s="1"/>
      <c r="X1000" s="1"/>
      <c r="Y1000" s="1"/>
      <c r="Z1000" s="1"/>
    </row>
    <row r="1001" spans="1:26">
      <c r="A1001" s="78"/>
      <c r="B1001" s="1"/>
      <c r="C1001" s="1"/>
      <c r="D1001" s="429"/>
      <c r="E1001" s="33"/>
      <c r="F1001" s="1"/>
      <c r="G1001" s="1"/>
      <c r="H1001" s="110"/>
      <c r="I1001" s="110"/>
      <c r="J1001" s="453"/>
      <c r="K1001" s="514"/>
      <c r="L1001" s="453"/>
      <c r="M1001" s="1"/>
      <c r="N1001" s="1"/>
      <c r="O1001" s="1"/>
      <c r="P1001" s="1"/>
      <c r="Q1001" s="1"/>
      <c r="R1001" s="1"/>
      <c r="S1001" s="1"/>
      <c r="T1001" s="1"/>
      <c r="U1001" s="1"/>
      <c r="V1001" s="1"/>
      <c r="W1001" s="1"/>
      <c r="X1001" s="1"/>
      <c r="Y1001" s="1"/>
      <c r="Z1001" s="1"/>
    </row>
    <row r="1002" spans="1:26">
      <c r="A1002" s="78"/>
      <c r="B1002" s="1"/>
      <c r="C1002" s="1"/>
      <c r="D1002" s="429"/>
      <c r="E1002" s="33"/>
      <c r="F1002" s="1"/>
      <c r="G1002" s="1"/>
      <c r="H1002" s="110"/>
      <c r="I1002" s="110"/>
      <c r="J1002" s="453"/>
      <c r="K1002" s="514"/>
      <c r="L1002" s="453"/>
      <c r="M1002" s="1"/>
      <c r="N1002" s="1"/>
      <c r="O1002" s="1"/>
      <c r="P1002" s="1"/>
      <c r="Q1002" s="1"/>
      <c r="R1002" s="1"/>
      <c r="S1002" s="1"/>
      <c r="T1002" s="1"/>
      <c r="U1002" s="1"/>
      <c r="V1002" s="1"/>
      <c r="W1002" s="1"/>
      <c r="X1002" s="1"/>
      <c r="Y1002" s="1"/>
      <c r="Z1002" s="1"/>
    </row>
    <row r="1003" spans="1:26">
      <c r="A1003" s="78"/>
      <c r="B1003" s="1"/>
      <c r="C1003" s="1"/>
      <c r="D1003" s="429"/>
      <c r="E1003" s="33"/>
      <c r="F1003" s="1"/>
      <c r="G1003" s="1"/>
      <c r="H1003" s="110"/>
      <c r="I1003" s="110"/>
      <c r="J1003" s="453"/>
      <c r="K1003" s="514"/>
      <c r="L1003" s="453"/>
      <c r="M1003" s="1"/>
      <c r="N1003" s="1"/>
      <c r="O1003" s="1"/>
      <c r="P1003" s="1"/>
      <c r="Q1003" s="1"/>
      <c r="R1003" s="1"/>
      <c r="S1003" s="1"/>
      <c r="T1003" s="1"/>
      <c r="U1003" s="1"/>
      <c r="V1003" s="1"/>
      <c r="W1003" s="1"/>
      <c r="X1003" s="1"/>
      <c r="Y1003" s="1"/>
      <c r="Z1003" s="1"/>
    </row>
    <row r="1004" spans="1:26">
      <c r="A1004" s="78"/>
      <c r="B1004" s="1"/>
      <c r="C1004" s="1"/>
      <c r="D1004" s="429"/>
      <c r="E1004" s="33"/>
      <c r="F1004" s="1"/>
      <c r="G1004" s="1"/>
      <c r="H1004" s="110"/>
      <c r="I1004" s="110"/>
      <c r="J1004" s="453"/>
      <c r="K1004" s="514"/>
      <c r="L1004" s="453"/>
      <c r="M1004" s="1"/>
      <c r="N1004" s="1"/>
      <c r="O1004" s="1"/>
      <c r="P1004" s="1"/>
      <c r="Q1004" s="1"/>
      <c r="R1004" s="1"/>
      <c r="S1004" s="1"/>
      <c r="T1004" s="1"/>
      <c r="U1004" s="1"/>
      <c r="V1004" s="1"/>
      <c r="W1004" s="1"/>
      <c r="X1004" s="1"/>
      <c r="Y1004" s="1"/>
      <c r="Z1004" s="1"/>
    </row>
    <row r="1005" spans="1:26">
      <c r="A1005" s="78"/>
      <c r="B1005" s="1"/>
      <c r="C1005" s="1"/>
      <c r="D1005" s="429"/>
      <c r="E1005" s="33"/>
      <c r="F1005" s="1"/>
      <c r="G1005" s="1"/>
      <c r="H1005" s="110"/>
      <c r="I1005" s="110"/>
      <c r="J1005" s="453"/>
      <c r="K1005" s="514"/>
      <c r="L1005" s="453"/>
      <c r="M1005" s="1"/>
      <c r="N1005" s="1"/>
      <c r="O1005" s="1"/>
      <c r="P1005" s="1"/>
      <c r="Q1005" s="1"/>
      <c r="R1005" s="1"/>
      <c r="S1005" s="1"/>
      <c r="T1005" s="1"/>
      <c r="U1005" s="1"/>
      <c r="V1005" s="1"/>
      <c r="W1005" s="1"/>
      <c r="X1005" s="1"/>
      <c r="Y1005" s="1"/>
      <c r="Z1005" s="1"/>
    </row>
    <row r="1006" spans="1:26">
      <c r="A1006" s="78"/>
      <c r="B1006" s="1"/>
      <c r="C1006" s="1"/>
      <c r="D1006" s="429"/>
      <c r="E1006" s="33"/>
      <c r="F1006" s="1"/>
      <c r="G1006" s="1"/>
      <c r="H1006" s="110"/>
      <c r="I1006" s="110"/>
      <c r="J1006" s="453"/>
      <c r="K1006" s="514"/>
      <c r="L1006" s="453"/>
      <c r="M1006" s="1"/>
      <c r="N1006" s="1"/>
      <c r="O1006" s="1"/>
      <c r="P1006" s="1"/>
      <c r="Q1006" s="1"/>
      <c r="R1006" s="1"/>
      <c r="S1006" s="1"/>
      <c r="T1006" s="1"/>
      <c r="U1006" s="1"/>
      <c r="V1006" s="1"/>
      <c r="W1006" s="1"/>
      <c r="X1006" s="1"/>
      <c r="Y1006" s="1"/>
      <c r="Z1006" s="1"/>
    </row>
    <row r="1007" spans="1:26">
      <c r="A1007" s="78"/>
      <c r="B1007" s="1"/>
      <c r="C1007" s="1"/>
      <c r="D1007" s="429"/>
      <c r="E1007" s="33"/>
      <c r="F1007" s="1"/>
      <c r="G1007" s="1"/>
      <c r="H1007" s="110"/>
      <c r="I1007" s="110"/>
      <c r="J1007" s="453"/>
      <c r="K1007" s="514"/>
      <c r="L1007" s="453"/>
      <c r="M1007" s="1"/>
      <c r="N1007" s="1"/>
      <c r="O1007" s="1"/>
      <c r="P1007" s="1"/>
      <c r="Q1007" s="1"/>
      <c r="R1007" s="1"/>
      <c r="S1007" s="1"/>
      <c r="T1007" s="1"/>
      <c r="U1007" s="1"/>
      <c r="V1007" s="1"/>
      <c r="W1007" s="1"/>
      <c r="X1007" s="1"/>
      <c r="Y1007" s="1"/>
      <c r="Z1007" s="1"/>
    </row>
    <row r="1008" spans="1:26">
      <c r="A1008" s="78"/>
      <c r="B1008" s="1"/>
      <c r="C1008" s="1"/>
      <c r="D1008" s="429"/>
      <c r="E1008" s="33"/>
      <c r="F1008" s="1"/>
      <c r="G1008" s="1"/>
      <c r="H1008" s="110"/>
      <c r="I1008" s="110"/>
      <c r="J1008" s="453"/>
      <c r="K1008" s="514"/>
      <c r="L1008" s="453"/>
      <c r="M1008" s="1"/>
      <c r="N1008" s="1"/>
      <c r="O1008" s="1"/>
      <c r="P1008" s="1"/>
      <c r="Q1008" s="1"/>
      <c r="R1008" s="1"/>
      <c r="S1008" s="1"/>
      <c r="T1008" s="1"/>
      <c r="U1008" s="1"/>
      <c r="V1008" s="1"/>
      <c r="W1008" s="1"/>
      <c r="X1008" s="1"/>
      <c r="Y1008" s="1"/>
      <c r="Z1008" s="1"/>
    </row>
    <row r="1009" spans="1:26">
      <c r="A1009" s="78"/>
      <c r="B1009" s="1"/>
      <c r="C1009" s="1"/>
      <c r="D1009" s="429"/>
      <c r="E1009" s="33"/>
      <c r="F1009" s="1"/>
      <c r="G1009" s="1"/>
      <c r="H1009" s="110"/>
      <c r="I1009" s="110"/>
      <c r="J1009" s="453"/>
      <c r="K1009" s="514"/>
      <c r="L1009" s="453"/>
      <c r="M1009" s="1"/>
      <c r="N1009" s="1"/>
      <c r="O1009" s="1"/>
      <c r="P1009" s="1"/>
      <c r="Q1009" s="1"/>
      <c r="R1009" s="1"/>
      <c r="S1009" s="1"/>
      <c r="T1009" s="1"/>
      <c r="U1009" s="1"/>
      <c r="V1009" s="1"/>
      <c r="W1009" s="1"/>
      <c r="X1009" s="1"/>
      <c r="Y1009" s="1"/>
      <c r="Z1009" s="1"/>
    </row>
    <row r="1010" spans="1:26">
      <c r="A1010" s="78"/>
      <c r="B1010" s="1"/>
      <c r="C1010" s="1"/>
      <c r="D1010" s="429"/>
      <c r="E1010" s="33"/>
      <c r="F1010" s="1"/>
      <c r="G1010" s="1"/>
      <c r="H1010" s="110"/>
      <c r="I1010" s="110"/>
      <c r="J1010" s="453"/>
      <c r="K1010" s="514"/>
      <c r="L1010" s="453"/>
      <c r="M1010" s="1"/>
      <c r="N1010" s="1"/>
      <c r="O1010" s="1"/>
      <c r="P1010" s="1"/>
      <c r="Q1010" s="1"/>
      <c r="R1010" s="1"/>
      <c r="S1010" s="1"/>
      <c r="T1010" s="1"/>
      <c r="U1010" s="1"/>
      <c r="V1010" s="1"/>
      <c r="W1010" s="1"/>
      <c r="X1010" s="1"/>
      <c r="Y1010" s="1"/>
      <c r="Z1010" s="1"/>
    </row>
    <row r="1011" spans="1:26">
      <c r="A1011" s="78"/>
      <c r="B1011" s="1"/>
      <c r="C1011" s="1"/>
      <c r="D1011" s="429"/>
      <c r="E1011" s="33"/>
      <c r="F1011" s="1"/>
      <c r="G1011" s="1"/>
      <c r="H1011" s="110"/>
      <c r="I1011" s="110"/>
      <c r="J1011" s="453"/>
      <c r="K1011" s="514"/>
      <c r="L1011" s="453"/>
      <c r="M1011" s="1"/>
      <c r="N1011" s="1"/>
      <c r="O1011" s="1"/>
      <c r="P1011" s="1"/>
      <c r="Q1011" s="1"/>
      <c r="R1011" s="1"/>
      <c r="S1011" s="1"/>
      <c r="T1011" s="1"/>
      <c r="U1011" s="1"/>
      <c r="V1011" s="1"/>
      <c r="W1011" s="1"/>
      <c r="X1011" s="1"/>
      <c r="Y1011" s="1"/>
      <c r="Z1011" s="1"/>
    </row>
    <row r="1012" spans="1:26">
      <c r="A1012" s="78"/>
      <c r="B1012" s="1"/>
      <c r="C1012" s="1"/>
      <c r="D1012" s="429"/>
      <c r="E1012" s="33"/>
      <c r="F1012" s="1"/>
      <c r="G1012" s="1"/>
      <c r="H1012" s="110"/>
      <c r="I1012" s="110"/>
      <c r="J1012" s="453"/>
      <c r="K1012" s="514"/>
      <c r="L1012" s="453"/>
      <c r="M1012" s="1"/>
      <c r="N1012" s="1"/>
      <c r="O1012" s="1"/>
      <c r="P1012" s="1"/>
      <c r="Q1012" s="1"/>
      <c r="R1012" s="1"/>
      <c r="S1012" s="1"/>
      <c r="T1012" s="1"/>
      <c r="U1012" s="1"/>
      <c r="V1012" s="1"/>
      <c r="W1012" s="1"/>
      <c r="X1012" s="1"/>
      <c r="Y1012" s="1"/>
      <c r="Z1012" s="1"/>
    </row>
    <row r="1013" spans="1:26">
      <c r="A1013" s="78"/>
      <c r="B1013" s="1"/>
      <c r="C1013" s="1"/>
      <c r="D1013" s="429"/>
      <c r="E1013" s="33"/>
      <c r="F1013" s="1"/>
      <c r="G1013" s="1"/>
      <c r="H1013" s="110"/>
      <c r="I1013" s="110"/>
      <c r="J1013" s="453"/>
      <c r="K1013" s="514"/>
      <c r="L1013" s="453"/>
      <c r="M1013" s="1"/>
      <c r="N1013" s="1"/>
      <c r="O1013" s="1"/>
      <c r="P1013" s="1"/>
      <c r="Q1013" s="1"/>
      <c r="R1013" s="1"/>
      <c r="S1013" s="1"/>
      <c r="T1013" s="1"/>
      <c r="U1013" s="1"/>
      <c r="V1013" s="1"/>
      <c r="W1013" s="1"/>
      <c r="X1013" s="1"/>
      <c r="Y1013" s="1"/>
      <c r="Z1013" s="1"/>
    </row>
    <row r="1014" spans="1:26">
      <c r="A1014" s="78"/>
      <c r="B1014" s="1"/>
      <c r="C1014" s="1"/>
      <c r="D1014" s="429"/>
      <c r="E1014" s="33"/>
      <c r="F1014" s="1"/>
      <c r="G1014" s="1"/>
      <c r="H1014" s="110"/>
      <c r="I1014" s="110"/>
      <c r="J1014" s="453"/>
      <c r="K1014" s="514"/>
      <c r="L1014" s="453"/>
      <c r="M1014" s="1"/>
      <c r="N1014" s="1"/>
      <c r="O1014" s="1"/>
      <c r="P1014" s="1"/>
      <c r="Q1014" s="1"/>
      <c r="R1014" s="1"/>
      <c r="S1014" s="1"/>
      <c r="T1014" s="1"/>
      <c r="U1014" s="1"/>
      <c r="V1014" s="1"/>
      <c r="W1014" s="1"/>
      <c r="X1014" s="1"/>
      <c r="Y1014" s="1"/>
      <c r="Z1014" s="1"/>
    </row>
    <row r="1015" spans="1:26">
      <c r="A1015" s="78"/>
      <c r="B1015" s="1"/>
      <c r="C1015" s="1"/>
      <c r="D1015" s="429"/>
      <c r="E1015" s="33"/>
      <c r="F1015" s="1"/>
      <c r="G1015" s="1"/>
      <c r="H1015" s="110"/>
      <c r="I1015" s="110"/>
      <c r="J1015" s="453"/>
      <c r="K1015" s="514"/>
      <c r="L1015" s="453"/>
      <c r="M1015" s="1"/>
      <c r="N1015" s="1"/>
      <c r="O1015" s="1"/>
      <c r="P1015" s="1"/>
      <c r="Q1015" s="1"/>
      <c r="R1015" s="1"/>
      <c r="S1015" s="1"/>
      <c r="T1015" s="1"/>
      <c r="U1015" s="1"/>
      <c r="V1015" s="1"/>
      <c r="W1015" s="1"/>
      <c r="X1015" s="1"/>
      <c r="Y1015" s="1"/>
      <c r="Z1015" s="1"/>
    </row>
    <row r="1016" spans="1:26">
      <c r="A1016" s="78"/>
      <c r="B1016" s="1"/>
      <c r="C1016" s="1"/>
      <c r="D1016" s="429"/>
      <c r="E1016" s="33"/>
      <c r="F1016" s="1"/>
      <c r="G1016" s="1"/>
      <c r="H1016" s="110"/>
      <c r="I1016" s="110"/>
      <c r="J1016" s="453"/>
      <c r="K1016" s="514"/>
      <c r="L1016" s="453"/>
      <c r="M1016" s="1"/>
      <c r="N1016" s="1"/>
      <c r="O1016" s="1"/>
      <c r="P1016" s="1"/>
      <c r="Q1016" s="1"/>
      <c r="R1016" s="1"/>
      <c r="S1016" s="1"/>
      <c r="T1016" s="1"/>
      <c r="U1016" s="1"/>
      <c r="V1016" s="1"/>
      <c r="W1016" s="1"/>
      <c r="X1016" s="1"/>
      <c r="Y1016" s="1"/>
      <c r="Z1016" s="1"/>
    </row>
    <row r="1017" spans="1:26">
      <c r="A1017" s="78"/>
      <c r="B1017" s="1"/>
      <c r="C1017" s="1"/>
      <c r="D1017" s="429"/>
      <c r="E1017" s="33"/>
      <c r="F1017" s="1"/>
      <c r="G1017" s="1"/>
      <c r="H1017" s="110"/>
      <c r="I1017" s="110"/>
      <c r="J1017" s="453"/>
      <c r="K1017" s="514"/>
      <c r="L1017" s="453"/>
      <c r="M1017" s="1"/>
      <c r="N1017" s="1"/>
      <c r="O1017" s="1"/>
      <c r="P1017" s="1"/>
      <c r="Q1017" s="1"/>
      <c r="R1017" s="1"/>
      <c r="S1017" s="1"/>
      <c r="T1017" s="1"/>
      <c r="U1017" s="1"/>
      <c r="V1017" s="1"/>
      <c r="W1017" s="1"/>
      <c r="X1017" s="1"/>
      <c r="Y1017" s="1"/>
      <c r="Z1017" s="1"/>
    </row>
    <row r="1018" spans="1:26">
      <c r="A1018" s="78"/>
      <c r="B1018" s="1"/>
      <c r="C1018" s="1"/>
      <c r="D1018" s="429"/>
      <c r="E1018" s="33"/>
      <c r="F1018" s="1"/>
      <c r="G1018" s="1"/>
      <c r="H1018" s="110"/>
      <c r="I1018" s="110"/>
      <c r="J1018" s="453"/>
      <c r="K1018" s="514"/>
      <c r="L1018" s="453"/>
      <c r="M1018" s="1"/>
      <c r="N1018" s="1"/>
      <c r="O1018" s="1"/>
      <c r="P1018" s="1"/>
      <c r="Q1018" s="1"/>
      <c r="R1018" s="1"/>
      <c r="S1018" s="1"/>
      <c r="T1018" s="1"/>
      <c r="U1018" s="1"/>
      <c r="V1018" s="1"/>
      <c r="W1018" s="1"/>
      <c r="X1018" s="1"/>
      <c r="Y1018" s="1"/>
      <c r="Z1018" s="1"/>
    </row>
    <row r="1019" spans="1:26">
      <c r="A1019" s="78"/>
      <c r="B1019" s="1"/>
      <c r="C1019" s="1"/>
      <c r="D1019" s="429"/>
      <c r="E1019" s="33"/>
      <c r="F1019" s="1"/>
      <c r="G1019" s="1"/>
      <c r="H1019" s="110"/>
      <c r="I1019" s="110"/>
      <c r="J1019" s="453"/>
      <c r="K1019" s="514"/>
      <c r="L1019" s="453"/>
      <c r="M1019" s="1"/>
      <c r="N1019" s="1"/>
      <c r="O1019" s="1"/>
      <c r="P1019" s="1"/>
      <c r="Q1019" s="1"/>
      <c r="R1019" s="1"/>
      <c r="S1019" s="1"/>
      <c r="T1019" s="1"/>
      <c r="U1019" s="1"/>
      <c r="V1019" s="1"/>
      <c r="W1019" s="1"/>
      <c r="X1019" s="1"/>
      <c r="Y1019" s="1"/>
      <c r="Z1019" s="1"/>
    </row>
    <row r="1020" spans="1:26">
      <c r="A1020" s="78"/>
      <c r="B1020" s="1"/>
      <c r="C1020" s="1"/>
      <c r="D1020" s="429"/>
      <c r="E1020" s="33"/>
      <c r="F1020" s="1"/>
      <c r="G1020" s="1"/>
      <c r="H1020" s="110"/>
      <c r="I1020" s="110"/>
      <c r="J1020" s="453"/>
      <c r="K1020" s="514"/>
      <c r="L1020" s="453"/>
      <c r="M1020" s="1"/>
      <c r="N1020" s="1"/>
      <c r="O1020" s="1"/>
      <c r="P1020" s="1"/>
      <c r="Q1020" s="1"/>
      <c r="R1020" s="1"/>
      <c r="S1020" s="1"/>
      <c r="T1020" s="1"/>
      <c r="U1020" s="1"/>
      <c r="V1020" s="1"/>
      <c r="W1020" s="1"/>
      <c r="X1020" s="1"/>
      <c r="Y1020" s="1"/>
      <c r="Z1020" s="1"/>
    </row>
    <row r="1021" spans="1:26">
      <c r="A1021" s="78"/>
      <c r="B1021" s="1"/>
      <c r="C1021" s="1"/>
      <c r="D1021" s="429"/>
      <c r="E1021" s="33"/>
      <c r="F1021" s="1"/>
      <c r="G1021" s="1"/>
      <c r="H1021" s="110"/>
      <c r="I1021" s="110"/>
      <c r="J1021" s="453"/>
      <c r="K1021" s="514"/>
      <c r="L1021" s="453"/>
      <c r="M1021" s="1"/>
      <c r="N1021" s="1"/>
      <c r="O1021" s="1"/>
      <c r="P1021" s="1"/>
      <c r="Q1021" s="1"/>
      <c r="R1021" s="1"/>
      <c r="S1021" s="1"/>
      <c r="T1021" s="1"/>
      <c r="U1021" s="1"/>
      <c r="V1021" s="1"/>
      <c r="W1021" s="1"/>
      <c r="X1021" s="1"/>
      <c r="Y1021" s="1"/>
      <c r="Z1021" s="1"/>
    </row>
    <row r="1022" spans="1:26">
      <c r="A1022" s="78"/>
      <c r="B1022" s="1"/>
      <c r="C1022" s="1"/>
      <c r="D1022" s="429"/>
      <c r="E1022" s="33"/>
      <c r="F1022" s="1"/>
      <c r="G1022" s="1"/>
      <c r="H1022" s="110"/>
      <c r="I1022" s="110"/>
      <c r="J1022" s="453"/>
      <c r="K1022" s="514"/>
      <c r="L1022" s="453"/>
      <c r="M1022" s="1"/>
      <c r="N1022" s="1"/>
      <c r="O1022" s="1"/>
      <c r="P1022" s="1"/>
      <c r="Q1022" s="1"/>
      <c r="R1022" s="1"/>
      <c r="S1022" s="1"/>
      <c r="T1022" s="1"/>
      <c r="U1022" s="1"/>
      <c r="V1022" s="1"/>
      <c r="W1022" s="1"/>
      <c r="X1022" s="1"/>
      <c r="Y1022" s="1"/>
      <c r="Z1022" s="1"/>
    </row>
    <row r="1023" spans="1:26">
      <c r="A1023" s="78"/>
      <c r="B1023" s="1"/>
      <c r="C1023" s="1"/>
      <c r="D1023" s="429"/>
      <c r="E1023" s="33"/>
      <c r="F1023" s="1"/>
      <c r="G1023" s="1"/>
      <c r="H1023" s="110"/>
      <c r="I1023" s="110"/>
      <c r="J1023" s="453"/>
      <c r="K1023" s="514"/>
      <c r="L1023" s="453"/>
      <c r="M1023" s="1"/>
      <c r="N1023" s="1"/>
      <c r="O1023" s="1"/>
      <c r="P1023" s="1"/>
      <c r="Q1023" s="1"/>
      <c r="R1023" s="1"/>
      <c r="S1023" s="1"/>
      <c r="T1023" s="1"/>
      <c r="U1023" s="1"/>
      <c r="V1023" s="1"/>
      <c r="W1023" s="1"/>
      <c r="X1023" s="1"/>
      <c r="Y1023" s="1"/>
      <c r="Z1023" s="1"/>
    </row>
    <row r="1024" spans="1:26">
      <c r="A1024" s="78"/>
      <c r="B1024" s="1"/>
      <c r="C1024" s="1"/>
      <c r="D1024" s="429"/>
      <c r="E1024" s="33"/>
      <c r="F1024" s="1"/>
      <c r="G1024" s="1"/>
      <c r="H1024" s="110"/>
      <c r="I1024" s="110"/>
      <c r="J1024" s="453"/>
      <c r="K1024" s="514"/>
      <c r="L1024" s="453"/>
      <c r="M1024" s="1"/>
      <c r="N1024" s="1"/>
      <c r="O1024" s="1"/>
      <c r="P1024" s="1"/>
      <c r="Q1024" s="1"/>
      <c r="R1024" s="1"/>
      <c r="S1024" s="1"/>
      <c r="T1024" s="1"/>
      <c r="U1024" s="1"/>
      <c r="V1024" s="1"/>
      <c r="W1024" s="1"/>
      <c r="X1024" s="1"/>
      <c r="Y1024" s="1"/>
      <c r="Z1024" s="1"/>
    </row>
    <row r="1025" spans="1:26">
      <c r="A1025" s="78"/>
      <c r="B1025" s="1"/>
      <c r="C1025" s="1"/>
      <c r="D1025" s="429"/>
      <c r="E1025" s="33"/>
      <c r="F1025" s="1"/>
      <c r="G1025" s="1"/>
      <c r="H1025" s="110"/>
      <c r="I1025" s="110"/>
      <c r="J1025" s="453"/>
      <c r="K1025" s="514"/>
      <c r="L1025" s="453"/>
      <c r="M1025" s="1"/>
      <c r="N1025" s="1"/>
      <c r="O1025" s="1"/>
      <c r="P1025" s="1"/>
      <c r="Q1025" s="1"/>
      <c r="R1025" s="1"/>
      <c r="S1025" s="1"/>
      <c r="T1025" s="1"/>
      <c r="U1025" s="1"/>
      <c r="V1025" s="1"/>
      <c r="W1025" s="1"/>
      <c r="X1025" s="1"/>
      <c r="Y1025" s="1"/>
      <c r="Z1025" s="1"/>
    </row>
    <row r="1026" spans="1:26">
      <c r="A1026" s="78"/>
      <c r="B1026" s="1"/>
      <c r="C1026" s="1"/>
      <c r="D1026" s="429"/>
      <c r="E1026" s="33"/>
      <c r="F1026" s="1"/>
      <c r="G1026" s="1"/>
      <c r="H1026" s="110"/>
      <c r="I1026" s="110"/>
      <c r="J1026" s="453"/>
      <c r="K1026" s="514"/>
      <c r="L1026" s="453"/>
      <c r="M1026" s="1"/>
      <c r="N1026" s="1"/>
      <c r="O1026" s="1"/>
      <c r="P1026" s="1"/>
      <c r="Q1026" s="1"/>
      <c r="R1026" s="1"/>
      <c r="S1026" s="1"/>
      <c r="T1026" s="1"/>
      <c r="U1026" s="1"/>
      <c r="V1026" s="1"/>
      <c r="W1026" s="1"/>
      <c r="X1026" s="1"/>
      <c r="Y1026" s="1"/>
      <c r="Z1026" s="1"/>
    </row>
    <row r="1027" spans="1:26">
      <c r="A1027" s="78"/>
      <c r="B1027" s="1"/>
      <c r="C1027" s="1"/>
      <c r="D1027" s="429"/>
      <c r="E1027" s="33"/>
      <c r="F1027" s="1"/>
      <c r="G1027" s="1"/>
      <c r="H1027" s="110"/>
      <c r="I1027" s="110"/>
      <c r="J1027" s="453"/>
      <c r="K1027" s="514"/>
      <c r="L1027" s="453"/>
      <c r="M1027" s="1"/>
      <c r="N1027" s="1"/>
      <c r="O1027" s="1"/>
      <c r="P1027" s="1"/>
      <c r="Q1027" s="1"/>
      <c r="R1027" s="1"/>
      <c r="S1027" s="1"/>
      <c r="T1027" s="1"/>
      <c r="U1027" s="1"/>
      <c r="V1027" s="1"/>
      <c r="W1027" s="1"/>
      <c r="X1027" s="1"/>
      <c r="Y1027" s="1"/>
      <c r="Z1027" s="1"/>
    </row>
    <row r="1028" spans="1:26">
      <c r="A1028" s="78"/>
      <c r="B1028" s="1"/>
      <c r="C1028" s="1"/>
      <c r="D1028" s="429"/>
      <c r="E1028" s="33"/>
      <c r="F1028" s="1"/>
      <c r="G1028" s="1"/>
      <c r="H1028" s="110"/>
      <c r="I1028" s="110"/>
      <c r="J1028" s="453"/>
      <c r="K1028" s="514"/>
      <c r="L1028" s="453"/>
      <c r="M1028" s="1"/>
      <c r="N1028" s="1"/>
      <c r="O1028" s="1"/>
      <c r="P1028" s="1"/>
      <c r="Q1028" s="1"/>
      <c r="R1028" s="1"/>
      <c r="S1028" s="1"/>
      <c r="T1028" s="1"/>
      <c r="U1028" s="1"/>
      <c r="V1028" s="1"/>
      <c r="W1028" s="1"/>
      <c r="X1028" s="1"/>
      <c r="Y1028" s="1"/>
      <c r="Z1028" s="1"/>
    </row>
    <row r="1029" spans="1:26">
      <c r="A1029" s="78"/>
      <c r="B1029" s="1"/>
      <c r="C1029" s="1"/>
      <c r="D1029" s="429"/>
      <c r="E1029" s="33"/>
      <c r="F1029" s="1"/>
      <c r="G1029" s="1"/>
      <c r="H1029" s="110"/>
      <c r="I1029" s="110"/>
      <c r="J1029" s="453"/>
      <c r="K1029" s="514"/>
      <c r="L1029" s="453"/>
      <c r="M1029" s="1"/>
      <c r="N1029" s="1"/>
      <c r="O1029" s="1"/>
      <c r="P1029" s="1"/>
      <c r="Q1029" s="1"/>
      <c r="R1029" s="1"/>
      <c r="S1029" s="1"/>
      <c r="T1029" s="1"/>
      <c r="U1029" s="1"/>
      <c r="V1029" s="1"/>
      <c r="W1029" s="1"/>
      <c r="X1029" s="1"/>
      <c r="Y1029" s="1"/>
      <c r="Z1029" s="1"/>
    </row>
    <row r="1030" spans="1:26">
      <c r="A1030" s="78"/>
      <c r="B1030" s="1"/>
      <c r="C1030" s="1"/>
      <c r="D1030" s="429"/>
      <c r="E1030" s="33"/>
      <c r="F1030" s="1"/>
      <c r="G1030" s="1"/>
      <c r="H1030" s="110"/>
      <c r="I1030" s="110"/>
      <c r="J1030" s="453"/>
      <c r="K1030" s="514"/>
      <c r="L1030" s="453"/>
      <c r="M1030" s="1"/>
      <c r="N1030" s="1"/>
      <c r="O1030" s="1"/>
      <c r="P1030" s="1"/>
      <c r="Q1030" s="1"/>
      <c r="R1030" s="1"/>
      <c r="S1030" s="1"/>
      <c r="T1030" s="1"/>
      <c r="U1030" s="1"/>
      <c r="V1030" s="1"/>
      <c r="W1030" s="1"/>
      <c r="X1030" s="1"/>
      <c r="Y1030" s="1"/>
      <c r="Z1030" s="1"/>
    </row>
    <row r="1031" spans="1:26">
      <c r="A1031" s="78"/>
      <c r="B1031" s="1"/>
      <c r="C1031" s="1"/>
      <c r="D1031" s="429"/>
      <c r="E1031" s="33"/>
      <c r="F1031" s="1"/>
      <c r="G1031" s="1"/>
      <c r="H1031" s="110"/>
      <c r="I1031" s="110"/>
      <c r="J1031" s="453"/>
      <c r="K1031" s="514"/>
      <c r="L1031" s="453"/>
      <c r="M1031" s="1"/>
      <c r="N1031" s="1"/>
      <c r="O1031" s="1"/>
      <c r="P1031" s="1"/>
      <c r="Q1031" s="1"/>
      <c r="R1031" s="1"/>
      <c r="S1031" s="1"/>
      <c r="T1031" s="1"/>
      <c r="U1031" s="1"/>
      <c r="V1031" s="1"/>
      <c r="W1031" s="1"/>
      <c r="X1031" s="1"/>
      <c r="Y1031" s="1"/>
      <c r="Z1031" s="1"/>
    </row>
    <row r="1032" spans="1:26">
      <c r="A1032" s="78"/>
      <c r="B1032" s="1"/>
      <c r="C1032" s="1"/>
      <c r="D1032" s="429"/>
      <c r="E1032" s="33"/>
      <c r="F1032" s="1"/>
      <c r="G1032" s="1"/>
      <c r="H1032" s="110"/>
      <c r="I1032" s="110"/>
      <c r="J1032" s="453"/>
      <c r="K1032" s="514"/>
      <c r="L1032" s="453"/>
      <c r="M1032" s="1"/>
      <c r="N1032" s="1"/>
      <c r="O1032" s="1"/>
      <c r="P1032" s="1"/>
      <c r="Q1032" s="1"/>
      <c r="R1032" s="1"/>
      <c r="S1032" s="1"/>
      <c r="T1032" s="1"/>
      <c r="U1032" s="1"/>
      <c r="V1032" s="1"/>
      <c r="W1032" s="1"/>
      <c r="X1032" s="1"/>
      <c r="Y1032" s="1"/>
      <c r="Z1032" s="1"/>
    </row>
    <row r="1033" spans="1:26">
      <c r="A1033" s="78"/>
      <c r="B1033" s="1"/>
      <c r="C1033" s="1"/>
      <c r="D1033" s="429"/>
      <c r="E1033" s="33"/>
      <c r="F1033" s="1"/>
      <c r="G1033" s="1"/>
      <c r="H1033" s="110"/>
      <c r="I1033" s="110"/>
      <c r="J1033" s="453"/>
      <c r="K1033" s="514"/>
      <c r="L1033" s="453"/>
      <c r="M1033" s="1"/>
      <c r="N1033" s="1"/>
      <c r="O1033" s="1"/>
      <c r="P1033" s="1"/>
      <c r="Q1033" s="1"/>
      <c r="R1033" s="1"/>
      <c r="S1033" s="1"/>
      <c r="T1033" s="1"/>
      <c r="U1033" s="1"/>
      <c r="V1033" s="1"/>
      <c r="W1033" s="1"/>
      <c r="X1033" s="1"/>
      <c r="Y1033" s="1"/>
      <c r="Z1033" s="1"/>
    </row>
    <row r="1034" spans="1:26">
      <c r="A1034" s="78"/>
      <c r="B1034" s="1"/>
      <c r="C1034" s="1"/>
      <c r="D1034" s="429"/>
      <c r="E1034" s="33"/>
      <c r="F1034" s="1"/>
      <c r="G1034" s="1"/>
      <c r="H1034" s="110"/>
      <c r="I1034" s="110"/>
      <c r="J1034" s="453"/>
      <c r="K1034" s="514"/>
      <c r="L1034" s="453"/>
      <c r="M1034" s="1"/>
      <c r="N1034" s="1"/>
      <c r="O1034" s="1"/>
      <c r="P1034" s="1"/>
      <c r="Q1034" s="1"/>
      <c r="R1034" s="1"/>
      <c r="S1034" s="1"/>
      <c r="T1034" s="1"/>
      <c r="U1034" s="1"/>
      <c r="V1034" s="1"/>
      <c r="W1034" s="1"/>
      <c r="X1034" s="1"/>
      <c r="Y1034" s="1"/>
      <c r="Z1034" s="1"/>
    </row>
    <row r="1035" spans="1:26">
      <c r="A1035" s="78"/>
      <c r="B1035" s="1"/>
      <c r="C1035" s="1"/>
      <c r="D1035" s="429"/>
      <c r="E1035" s="33"/>
      <c r="F1035" s="1"/>
      <c r="G1035" s="1"/>
      <c r="H1035" s="110"/>
      <c r="I1035" s="110"/>
      <c r="J1035" s="453"/>
      <c r="K1035" s="514"/>
      <c r="L1035" s="453"/>
      <c r="M1035" s="1"/>
      <c r="N1035" s="1"/>
      <c r="O1035" s="1"/>
      <c r="P1035" s="1"/>
      <c r="Q1035" s="1"/>
      <c r="R1035" s="1"/>
      <c r="S1035" s="1"/>
      <c r="T1035" s="1"/>
      <c r="U1035" s="1"/>
      <c r="V1035" s="1"/>
      <c r="W1035" s="1"/>
      <c r="X1035" s="1"/>
      <c r="Y1035" s="1"/>
      <c r="Z1035" s="1"/>
    </row>
    <row r="1036" spans="1:26">
      <c r="A1036" s="78"/>
      <c r="B1036" s="1"/>
      <c r="C1036" s="1"/>
      <c r="D1036" s="429"/>
      <c r="E1036" s="33"/>
      <c r="F1036" s="1"/>
      <c r="G1036" s="1"/>
      <c r="H1036" s="110"/>
      <c r="I1036" s="110"/>
      <c r="J1036" s="453"/>
      <c r="K1036" s="514"/>
      <c r="L1036" s="453"/>
      <c r="M1036" s="1"/>
      <c r="N1036" s="1"/>
      <c r="O1036" s="1"/>
      <c r="P1036" s="1"/>
      <c r="Q1036" s="1"/>
      <c r="R1036" s="1"/>
      <c r="S1036" s="1"/>
      <c r="T1036" s="1"/>
      <c r="U1036" s="1"/>
      <c r="V1036" s="1"/>
      <c r="W1036" s="1"/>
      <c r="X1036" s="1"/>
      <c r="Y1036" s="1"/>
      <c r="Z1036" s="1"/>
    </row>
    <row r="1037" spans="1:26">
      <c r="A1037" s="78"/>
      <c r="B1037" s="1"/>
      <c r="C1037" s="1"/>
      <c r="D1037" s="429"/>
      <c r="E1037" s="33"/>
      <c r="F1037" s="1"/>
      <c r="G1037" s="1"/>
      <c r="H1037" s="110"/>
      <c r="I1037" s="110"/>
      <c r="J1037" s="453"/>
      <c r="K1037" s="514"/>
      <c r="L1037" s="453"/>
      <c r="M1037" s="1"/>
      <c r="N1037" s="1"/>
      <c r="O1037" s="1"/>
      <c r="P1037" s="1"/>
      <c r="Q1037" s="1"/>
      <c r="R1037" s="1"/>
      <c r="S1037" s="1"/>
      <c r="T1037" s="1"/>
      <c r="U1037" s="1"/>
      <c r="V1037" s="1"/>
      <c r="W1037" s="1"/>
      <c r="X1037" s="1"/>
      <c r="Y1037" s="1"/>
      <c r="Z1037" s="1"/>
    </row>
    <row r="1038" spans="1:26">
      <c r="A1038" s="78"/>
      <c r="B1038" s="1"/>
      <c r="C1038" s="1"/>
      <c r="D1038" s="429"/>
      <c r="E1038" s="33"/>
      <c r="F1038" s="1"/>
      <c r="G1038" s="1"/>
      <c r="H1038" s="110"/>
      <c r="I1038" s="110"/>
      <c r="J1038" s="453"/>
      <c r="K1038" s="514"/>
      <c r="L1038" s="453"/>
      <c r="M1038" s="1"/>
      <c r="N1038" s="1"/>
      <c r="O1038" s="1"/>
      <c r="P1038" s="1"/>
      <c r="Q1038" s="1"/>
      <c r="R1038" s="1"/>
      <c r="S1038" s="1"/>
      <c r="T1038" s="1"/>
      <c r="U1038" s="1"/>
      <c r="V1038" s="1"/>
      <c r="W1038" s="1"/>
      <c r="X1038" s="1"/>
      <c r="Y1038" s="1"/>
      <c r="Z1038" s="1"/>
    </row>
    <row r="1039" spans="1:26">
      <c r="A1039" s="78"/>
      <c r="B1039" s="1"/>
      <c r="C1039" s="1"/>
      <c r="D1039" s="429"/>
      <c r="E1039" s="33"/>
      <c r="F1039" s="1"/>
      <c r="G1039" s="1"/>
      <c r="H1039" s="110"/>
      <c r="I1039" s="110"/>
      <c r="J1039" s="453"/>
      <c r="K1039" s="514"/>
      <c r="L1039" s="453"/>
      <c r="M1039" s="1"/>
      <c r="N1039" s="1"/>
      <c r="O1039" s="1"/>
      <c r="P1039" s="1"/>
      <c r="Q1039" s="1"/>
      <c r="R1039" s="1"/>
      <c r="S1039" s="1"/>
      <c r="T1039" s="1"/>
      <c r="U1039" s="1"/>
      <c r="V1039" s="1"/>
      <c r="W1039" s="1"/>
      <c r="X1039" s="1"/>
      <c r="Y1039" s="1"/>
      <c r="Z1039" s="1"/>
    </row>
    <row r="1040" spans="1:26">
      <c r="A1040" s="78"/>
      <c r="B1040" s="1"/>
      <c r="C1040" s="1"/>
      <c r="D1040" s="429"/>
      <c r="E1040" s="33"/>
      <c r="F1040" s="1"/>
      <c r="G1040" s="1"/>
      <c r="H1040" s="110"/>
      <c r="I1040" s="110"/>
      <c r="J1040" s="453"/>
      <c r="K1040" s="514"/>
      <c r="L1040" s="453"/>
      <c r="M1040" s="1"/>
      <c r="N1040" s="1"/>
      <c r="O1040" s="1"/>
      <c r="P1040" s="1"/>
      <c r="Q1040" s="1"/>
      <c r="R1040" s="1"/>
      <c r="S1040" s="1"/>
      <c r="T1040" s="1"/>
      <c r="U1040" s="1"/>
      <c r="V1040" s="1"/>
      <c r="W1040" s="1"/>
      <c r="X1040" s="1"/>
      <c r="Y1040" s="1"/>
      <c r="Z1040" s="1"/>
    </row>
    <row r="1041" spans="1:26">
      <c r="A1041" s="78"/>
      <c r="B1041" s="1"/>
      <c r="C1041" s="1"/>
      <c r="D1041" s="429"/>
      <c r="E1041" s="33"/>
      <c r="F1041" s="1"/>
      <c r="G1041" s="1"/>
      <c r="H1041" s="110"/>
      <c r="I1041" s="110"/>
      <c r="J1041" s="453"/>
      <c r="K1041" s="514"/>
      <c r="L1041" s="453"/>
      <c r="M1041" s="1"/>
      <c r="N1041" s="1"/>
      <c r="O1041" s="1"/>
      <c r="P1041" s="1"/>
      <c r="Q1041" s="1"/>
      <c r="R1041" s="1"/>
      <c r="S1041" s="1"/>
      <c r="T1041" s="1"/>
      <c r="U1041" s="1"/>
      <c r="V1041" s="1"/>
      <c r="W1041" s="1"/>
      <c r="X1041" s="1"/>
      <c r="Y1041" s="1"/>
      <c r="Z1041" s="1"/>
    </row>
  </sheetData>
  <sheetProtection sheet="1" objects="1" scenarios="1"/>
  <protectedRanges>
    <protectedRange sqref="D137:D142" name="Range5"/>
    <protectedRange sqref="G2" name="Range2"/>
    <protectedRange sqref="G2:G100 G195:G506 G113:G178 G508:G515 G534:G1048576" name="Range1"/>
    <protectedRange sqref="G1" name="Range1_1"/>
    <protectedRange sqref="D130:D135" name="Range4"/>
    <protectedRange sqref="D180:D193" name="Range1_2"/>
    <protectedRange sqref="G180:G193" name="Range2_1"/>
  </protectedRanges>
  <autoFilter ref="A3:G553"/>
  <mergeCells count="86">
    <mergeCell ref="B512:G512"/>
    <mergeCell ref="B500:G500"/>
    <mergeCell ref="B507:G507"/>
    <mergeCell ref="B432:G432"/>
    <mergeCell ref="B421:G421"/>
    <mergeCell ref="B466:G466"/>
    <mergeCell ref="B469:G469"/>
    <mergeCell ref="B473:G473"/>
    <mergeCell ref="B496:G496"/>
    <mergeCell ref="B478:G478"/>
    <mergeCell ref="B383:G383"/>
    <mergeCell ref="B390:G390"/>
    <mergeCell ref="B416:G416"/>
    <mergeCell ref="B465:G465"/>
    <mergeCell ref="B446:G446"/>
    <mergeCell ref="B449:G449"/>
    <mergeCell ref="B452:G452"/>
    <mergeCell ref="B458:G458"/>
    <mergeCell ref="B433:G433"/>
    <mergeCell ref="B441:G441"/>
    <mergeCell ref="A556:C556"/>
    <mergeCell ref="B558:C558"/>
    <mergeCell ref="B534:G534"/>
    <mergeCell ref="B535:G535"/>
    <mergeCell ref="B540:G540"/>
    <mergeCell ref="B291:G291"/>
    <mergeCell ref="B272:G272"/>
    <mergeCell ref="B275:G275"/>
    <mergeCell ref="B545:G545"/>
    <mergeCell ref="B551:G551"/>
    <mergeCell ref="B401:G401"/>
    <mergeCell ref="B409:G409"/>
    <mergeCell ref="B354:G354"/>
    <mergeCell ref="B347:G347"/>
    <mergeCell ref="B338:G338"/>
    <mergeCell ref="B343:G343"/>
    <mergeCell ref="B395:G395"/>
    <mergeCell ref="B358:G358"/>
    <mergeCell ref="B369:G369"/>
    <mergeCell ref="B373:G373"/>
    <mergeCell ref="B378:G378"/>
    <mergeCell ref="B329:G329"/>
    <mergeCell ref="B296:G296"/>
    <mergeCell ref="B299:G299"/>
    <mergeCell ref="B304:G304"/>
    <mergeCell ref="B310:G310"/>
    <mergeCell ref="B313:G313"/>
    <mergeCell ref="B323:G323"/>
    <mergeCell ref="B129:G129"/>
    <mergeCell ref="B195:G195"/>
    <mergeCell ref="B149:G149"/>
    <mergeCell ref="B171:G171"/>
    <mergeCell ref="B82:G82"/>
    <mergeCell ref="B114:G114"/>
    <mergeCell ref="B64:G64"/>
    <mergeCell ref="B101:G101"/>
    <mergeCell ref="B290:G290"/>
    <mergeCell ref="B287:G287"/>
    <mergeCell ref="B278:G278"/>
    <mergeCell ref="B282:G282"/>
    <mergeCell ref="B136:G136"/>
    <mergeCell ref="B143:G143"/>
    <mergeCell ref="B196:G196"/>
    <mergeCell ref="B201:G201"/>
    <mergeCell ref="B241:G241"/>
    <mergeCell ref="B248:G248"/>
    <mergeCell ref="B268:G268"/>
    <mergeCell ref="B259:G259"/>
    <mergeCell ref="B264:G264"/>
    <mergeCell ref="B179:G179"/>
    <mergeCell ref="B516:G516"/>
    <mergeCell ref="B523:G523"/>
    <mergeCell ref="A1:F1"/>
    <mergeCell ref="A2:F2"/>
    <mergeCell ref="B87:G87"/>
    <mergeCell ref="B93:G93"/>
    <mergeCell ref="B113:G113"/>
    <mergeCell ref="B36:G36"/>
    <mergeCell ref="B49:G49"/>
    <mergeCell ref="B60:G60"/>
    <mergeCell ref="B63:G63"/>
    <mergeCell ref="B76:G76"/>
    <mergeCell ref="B4:G4"/>
    <mergeCell ref="B5:G5"/>
    <mergeCell ref="B26:G26"/>
    <mergeCell ref="B32:G32"/>
  </mergeCells>
  <dataValidations count="4">
    <dataValidation type="list" allowBlank="1" showErrorMessage="1" sqref="D195:D458 D2:D100 D465:D506 D113:D178 D508:D515 D534:D1048576">
      <formula1>$A$580:$A$582</formula1>
    </dataValidation>
    <dataValidation type="list" allowBlank="1" showInputMessage="1" showErrorMessage="1" sqref="D459:D464 D102:D112 D180:D194 D524:D533 D517:D522">
      <formula1>$A$580:$A$582</formula1>
    </dataValidation>
    <dataValidation type="list" allowBlank="1" showInputMessage="1" showErrorMessage="1" sqref="D507">
      <formula1>$A$799:$A$801</formula1>
    </dataValidation>
    <dataValidation type="list" allowBlank="1" showInputMessage="1" showErrorMessage="1" sqref="D517:D522">
      <formula1>$A$620:$A$622</formula1>
    </dataValidation>
  </dataValidations>
  <pageMargins left="0.70866141732283472" right="0.70866141732283472" top="0.74803149606299213" bottom="0.74803149606299213" header="0" footer="0"/>
  <pageSetup paperSize="9" scale="60" orientation="portrait" r:id="rId1"/>
  <headerFooter>
    <oddHeader>&amp;LChecklist No. 13&amp;CPharmacy&amp;RVersion - NHSRC/3.0</oddHeader>
  </headerFooter>
</worksheet>
</file>

<file path=xl/worksheets/sheet12.xml><?xml version="1.0" encoding="utf-8"?>
<worksheet xmlns="http://schemas.openxmlformats.org/spreadsheetml/2006/main" xmlns:r="http://schemas.openxmlformats.org/officeDocument/2006/relationships">
  <sheetPr>
    <outlinePr summaryBelow="0" summaryRight="0"/>
  </sheetPr>
  <dimension ref="A1:Z1040"/>
  <sheetViews>
    <sheetView zoomScale="80" zoomScaleNormal="80" workbookViewId="0">
      <selection activeCell="I46" sqref="I46"/>
    </sheetView>
  </sheetViews>
  <sheetFormatPr defaultColWidth="14.42578125" defaultRowHeight="15" customHeight="1"/>
  <cols>
    <col min="1" max="1" width="17.140625" style="745" customWidth="1"/>
    <col min="2" max="2" width="32.28515625" customWidth="1"/>
    <col min="3" max="3" width="27.42578125" customWidth="1"/>
    <col min="4" max="4" width="12.28515625" style="430" customWidth="1"/>
    <col min="5" max="5" width="12.42578125" customWidth="1"/>
    <col min="6" max="6" width="30" customWidth="1"/>
    <col min="7" max="7" width="26.140625" customWidth="1"/>
    <col min="8" max="8" width="17.7109375" style="111" customWidth="1"/>
    <col min="9" max="9" width="12.28515625" style="111" customWidth="1"/>
    <col min="10" max="10" width="25" customWidth="1"/>
    <col min="11" max="11" width="10.42578125" customWidth="1"/>
    <col min="12" max="12" width="14.42578125" customWidth="1"/>
    <col min="13" max="26" width="9.140625" customWidth="1"/>
  </cols>
  <sheetData>
    <row r="1" spans="1:26" ht="33.75">
      <c r="A1" s="1318" t="s">
        <v>0</v>
      </c>
      <c r="B1" s="1319"/>
      <c r="C1" s="1319"/>
      <c r="D1" s="1319"/>
      <c r="E1" s="1319"/>
      <c r="F1" s="1320"/>
      <c r="G1" s="750" t="s">
        <v>5518</v>
      </c>
      <c r="H1" s="110"/>
      <c r="I1" s="110"/>
      <c r="J1" s="847"/>
      <c r="K1" s="848"/>
      <c r="L1" s="847"/>
      <c r="M1" s="1"/>
      <c r="N1" s="1"/>
      <c r="O1" s="1"/>
      <c r="P1" s="1"/>
      <c r="Q1" s="1"/>
      <c r="R1" s="1"/>
      <c r="S1" s="1"/>
      <c r="T1" s="1"/>
      <c r="U1" s="1"/>
      <c r="V1" s="1"/>
      <c r="W1" s="1"/>
      <c r="X1" s="1"/>
      <c r="Y1" s="1"/>
      <c r="Z1" s="1"/>
    </row>
    <row r="2" spans="1:26" ht="26.25">
      <c r="A2" s="1221" t="s">
        <v>3318</v>
      </c>
      <c r="B2" s="1049"/>
      <c r="C2" s="1049"/>
      <c r="D2" s="1049"/>
      <c r="E2" s="1049"/>
      <c r="F2" s="1049"/>
      <c r="G2" s="578">
        <v>11</v>
      </c>
      <c r="H2" s="110"/>
      <c r="I2" s="110"/>
      <c r="J2" s="849"/>
      <c r="K2" s="850"/>
      <c r="L2" s="849"/>
      <c r="M2" s="1"/>
      <c r="N2" s="1"/>
      <c r="O2" s="1"/>
      <c r="P2" s="1"/>
      <c r="Q2" s="1"/>
      <c r="R2" s="1"/>
      <c r="S2" s="1"/>
      <c r="T2" s="1"/>
      <c r="U2" s="1"/>
      <c r="V2" s="1"/>
      <c r="W2" s="1"/>
      <c r="X2" s="1"/>
      <c r="Y2" s="1"/>
      <c r="Z2" s="1"/>
    </row>
    <row r="3" spans="1:26" ht="31.5">
      <c r="A3" s="741" t="s">
        <v>1953</v>
      </c>
      <c r="B3" s="656" t="s">
        <v>2012</v>
      </c>
      <c r="C3" s="538" t="s">
        <v>5</v>
      </c>
      <c r="D3" s="676" t="s">
        <v>7</v>
      </c>
      <c r="E3" s="657" t="s">
        <v>3320</v>
      </c>
      <c r="F3" s="677" t="s">
        <v>11</v>
      </c>
      <c r="G3" s="677" t="s">
        <v>10</v>
      </c>
      <c r="H3" s="110"/>
      <c r="I3" s="110"/>
      <c r="J3" s="851"/>
      <c r="K3" s="852"/>
      <c r="L3" s="851"/>
      <c r="M3" s="1"/>
      <c r="N3" s="1"/>
      <c r="O3" s="1"/>
      <c r="P3" s="1"/>
      <c r="Q3" s="1"/>
      <c r="R3" s="1"/>
      <c r="S3" s="1"/>
      <c r="T3" s="1"/>
      <c r="U3" s="1"/>
      <c r="V3" s="1"/>
      <c r="W3" s="1"/>
      <c r="X3" s="1"/>
      <c r="Y3" s="1"/>
      <c r="Z3" s="1"/>
    </row>
    <row r="4" spans="1:26" ht="18.75">
      <c r="A4" s="588"/>
      <c r="B4" s="1211" t="s">
        <v>15</v>
      </c>
      <c r="C4" s="1049"/>
      <c r="D4" s="1049"/>
      <c r="E4" s="1049"/>
      <c r="F4" s="1049"/>
      <c r="G4" s="1049"/>
      <c r="H4" s="110">
        <f>H46+H59+H74+H79+H85</f>
        <v>0</v>
      </c>
      <c r="I4" s="110">
        <f>I46+I59+I74+I79+I85</f>
        <v>30</v>
      </c>
      <c r="J4" s="1"/>
      <c r="K4" s="1"/>
      <c r="L4" s="1"/>
      <c r="M4" s="1"/>
      <c r="N4" s="1"/>
      <c r="O4" s="1"/>
      <c r="P4" s="1"/>
      <c r="Q4" s="1"/>
      <c r="R4" s="1"/>
      <c r="S4" s="1"/>
      <c r="T4" s="1"/>
      <c r="U4" s="1"/>
      <c r="V4" s="1"/>
      <c r="W4" s="1"/>
      <c r="X4" s="1"/>
      <c r="Y4" s="1"/>
      <c r="Z4" s="1"/>
    </row>
    <row r="5" spans="1:26" ht="39.75" hidden="1" customHeight="1">
      <c r="A5" s="583" t="s">
        <v>16</v>
      </c>
      <c r="B5" s="1210" t="s">
        <v>18</v>
      </c>
      <c r="C5" s="1049"/>
      <c r="D5" s="1049"/>
      <c r="E5" s="1049"/>
      <c r="F5" s="1049"/>
      <c r="G5" s="1049"/>
      <c r="H5" s="110"/>
      <c r="I5" s="110"/>
      <c r="J5" s="1"/>
      <c r="K5" s="1"/>
      <c r="L5" s="1"/>
      <c r="M5" s="1"/>
      <c r="N5" s="1"/>
      <c r="O5" s="1"/>
      <c r="P5" s="1"/>
      <c r="Q5" s="1"/>
      <c r="R5" s="1"/>
      <c r="S5" s="1"/>
      <c r="T5" s="1"/>
      <c r="U5" s="1"/>
      <c r="V5" s="1"/>
      <c r="W5" s="1"/>
      <c r="X5" s="1"/>
      <c r="Y5" s="1"/>
      <c r="Z5" s="1"/>
    </row>
    <row r="6" spans="1:26" ht="31.5" hidden="1">
      <c r="A6" s="583" t="s">
        <v>19</v>
      </c>
      <c r="B6" s="484" t="s">
        <v>21</v>
      </c>
      <c r="C6" s="441"/>
      <c r="D6" s="439"/>
      <c r="E6" s="440"/>
      <c r="F6" s="441"/>
      <c r="G6" s="441"/>
      <c r="H6" s="110"/>
      <c r="I6" s="110"/>
      <c r="J6" s="1"/>
      <c r="K6" s="1"/>
      <c r="L6" s="1"/>
      <c r="M6" s="1"/>
      <c r="N6" s="1"/>
      <c r="O6" s="1"/>
      <c r="P6" s="1"/>
      <c r="Q6" s="1"/>
      <c r="R6" s="1"/>
      <c r="S6" s="1"/>
      <c r="T6" s="1"/>
      <c r="U6" s="1"/>
      <c r="V6" s="1"/>
      <c r="W6" s="1"/>
      <c r="X6" s="1"/>
      <c r="Y6" s="1"/>
      <c r="Z6" s="1"/>
    </row>
    <row r="7" spans="1:26" ht="31.5" hidden="1">
      <c r="A7" s="583" t="s">
        <v>22</v>
      </c>
      <c r="B7" s="484" t="s">
        <v>23</v>
      </c>
      <c r="C7" s="441"/>
      <c r="D7" s="439"/>
      <c r="E7" s="440"/>
      <c r="F7" s="441"/>
      <c r="G7" s="441"/>
      <c r="H7" s="110"/>
      <c r="I7" s="110"/>
      <c r="J7" s="1"/>
      <c r="K7" s="1"/>
      <c r="L7" s="1"/>
      <c r="M7" s="1"/>
      <c r="N7" s="1"/>
      <c r="O7" s="1"/>
      <c r="P7" s="1"/>
      <c r="Q7" s="1"/>
      <c r="R7" s="1"/>
      <c r="S7" s="1"/>
      <c r="T7" s="1"/>
      <c r="U7" s="1"/>
      <c r="V7" s="1"/>
      <c r="W7" s="1"/>
      <c r="X7" s="1"/>
      <c r="Y7" s="1"/>
      <c r="Z7" s="1"/>
    </row>
    <row r="8" spans="1:26" ht="31.5" hidden="1">
      <c r="A8" s="583" t="s">
        <v>24</v>
      </c>
      <c r="B8" s="484" t="s">
        <v>25</v>
      </c>
      <c r="C8" s="441"/>
      <c r="D8" s="439"/>
      <c r="E8" s="440"/>
      <c r="F8" s="441"/>
      <c r="G8" s="441"/>
      <c r="H8" s="110"/>
      <c r="I8" s="110"/>
      <c r="J8" s="1"/>
      <c r="K8" s="1"/>
      <c r="L8" s="1"/>
      <c r="M8" s="1"/>
      <c r="N8" s="1"/>
      <c r="O8" s="1"/>
      <c r="P8" s="1"/>
      <c r="Q8" s="1"/>
      <c r="R8" s="1"/>
      <c r="S8" s="1"/>
      <c r="T8" s="1"/>
      <c r="U8" s="1"/>
      <c r="V8" s="1"/>
      <c r="W8" s="1"/>
      <c r="X8" s="1"/>
      <c r="Y8" s="1"/>
      <c r="Z8" s="1"/>
    </row>
    <row r="9" spans="1:26" ht="31.5" hidden="1">
      <c r="A9" s="583" t="s">
        <v>29</v>
      </c>
      <c r="B9" s="484" t="s">
        <v>30</v>
      </c>
      <c r="C9" s="441"/>
      <c r="D9" s="439"/>
      <c r="E9" s="440"/>
      <c r="F9" s="441"/>
      <c r="G9" s="441"/>
      <c r="H9" s="110"/>
      <c r="I9" s="110"/>
      <c r="J9" s="1"/>
      <c r="K9" s="1"/>
      <c r="L9" s="1"/>
      <c r="M9" s="1"/>
      <c r="N9" s="1"/>
      <c r="O9" s="1"/>
      <c r="P9" s="1"/>
      <c r="Q9" s="1"/>
      <c r="R9" s="1"/>
      <c r="S9" s="1"/>
      <c r="T9" s="1"/>
      <c r="U9" s="1"/>
      <c r="V9" s="1"/>
      <c r="W9" s="1"/>
      <c r="X9" s="1"/>
      <c r="Y9" s="1"/>
      <c r="Z9" s="1"/>
    </row>
    <row r="10" spans="1:26" ht="31.5" hidden="1">
      <c r="A10" s="583" t="s">
        <v>34</v>
      </c>
      <c r="B10" s="484" t="s">
        <v>35</v>
      </c>
      <c r="C10" s="441"/>
      <c r="D10" s="439"/>
      <c r="E10" s="440"/>
      <c r="F10" s="441"/>
      <c r="G10" s="441"/>
      <c r="H10" s="110"/>
      <c r="I10" s="110"/>
      <c r="J10" s="1"/>
      <c r="K10" s="1"/>
      <c r="L10" s="1"/>
      <c r="M10" s="1"/>
      <c r="N10" s="1"/>
      <c r="O10" s="1"/>
      <c r="P10" s="1"/>
      <c r="Q10" s="1"/>
      <c r="R10" s="1"/>
      <c r="S10" s="1"/>
      <c r="T10" s="1"/>
      <c r="U10" s="1"/>
      <c r="V10" s="1"/>
      <c r="W10" s="1"/>
      <c r="X10" s="1"/>
      <c r="Y10" s="1"/>
      <c r="Z10" s="1"/>
    </row>
    <row r="11" spans="1:26" ht="31.5" hidden="1">
      <c r="A11" s="583" t="s">
        <v>36</v>
      </c>
      <c r="B11" s="484" t="s">
        <v>39</v>
      </c>
      <c r="C11" s="441"/>
      <c r="D11" s="439"/>
      <c r="E11" s="440"/>
      <c r="F11" s="441"/>
      <c r="G11" s="441"/>
      <c r="H11" s="110"/>
      <c r="I11" s="110"/>
      <c r="J11" s="1"/>
      <c r="K11" s="1"/>
      <c r="L11" s="1"/>
      <c r="M11" s="1"/>
      <c r="N11" s="1"/>
      <c r="O11" s="1"/>
      <c r="P11" s="1"/>
      <c r="Q11" s="1"/>
      <c r="R11" s="1"/>
      <c r="S11" s="1"/>
      <c r="T11" s="1"/>
      <c r="U11" s="1"/>
      <c r="V11" s="1"/>
      <c r="W11" s="1"/>
      <c r="X11" s="1"/>
      <c r="Y11" s="1"/>
      <c r="Z11" s="1"/>
    </row>
    <row r="12" spans="1:26" ht="31.5" hidden="1">
      <c r="A12" s="583" t="s">
        <v>54</v>
      </c>
      <c r="B12" s="484" t="s">
        <v>45</v>
      </c>
      <c r="C12" s="441"/>
      <c r="D12" s="439"/>
      <c r="E12" s="440"/>
      <c r="F12" s="441"/>
      <c r="G12" s="441"/>
      <c r="H12" s="110"/>
      <c r="I12" s="110"/>
      <c r="J12" s="1"/>
      <c r="K12" s="1"/>
      <c r="L12" s="1"/>
      <c r="M12" s="1"/>
      <c r="N12" s="1"/>
      <c r="O12" s="1"/>
      <c r="P12" s="1"/>
      <c r="Q12" s="1"/>
      <c r="R12" s="1"/>
      <c r="S12" s="1"/>
      <c r="T12" s="1"/>
      <c r="U12" s="1"/>
      <c r="V12" s="1"/>
      <c r="W12" s="1"/>
      <c r="X12" s="1"/>
      <c r="Y12" s="1"/>
      <c r="Z12" s="1"/>
    </row>
    <row r="13" spans="1:26" ht="31.5" hidden="1">
      <c r="A13" s="583" t="s">
        <v>46</v>
      </c>
      <c r="B13" s="484" t="s">
        <v>47</v>
      </c>
      <c r="C13" s="441"/>
      <c r="D13" s="439"/>
      <c r="E13" s="440"/>
      <c r="F13" s="441"/>
      <c r="G13" s="441"/>
      <c r="H13" s="110"/>
      <c r="I13" s="110"/>
      <c r="J13" s="1"/>
      <c r="K13" s="1"/>
      <c r="L13" s="1"/>
      <c r="M13" s="1"/>
      <c r="N13" s="1"/>
      <c r="O13" s="1"/>
      <c r="P13" s="1"/>
      <c r="Q13" s="1"/>
      <c r="R13" s="1"/>
      <c r="S13" s="1"/>
      <c r="T13" s="1"/>
      <c r="U13" s="1"/>
      <c r="V13" s="1"/>
      <c r="W13" s="1"/>
      <c r="X13" s="1"/>
      <c r="Y13" s="1"/>
      <c r="Z13" s="1"/>
    </row>
    <row r="14" spans="1:26" ht="31.5" hidden="1">
      <c r="A14" s="583" t="s">
        <v>59</v>
      </c>
      <c r="B14" s="484" t="s">
        <v>49</v>
      </c>
      <c r="C14" s="441"/>
      <c r="D14" s="439"/>
      <c r="E14" s="440"/>
      <c r="F14" s="441"/>
      <c r="G14" s="441"/>
      <c r="H14" s="110"/>
      <c r="I14" s="110"/>
      <c r="J14" s="1"/>
      <c r="K14" s="1"/>
      <c r="L14" s="1"/>
      <c r="M14" s="1"/>
      <c r="N14" s="1"/>
      <c r="O14" s="1"/>
      <c r="P14" s="1"/>
      <c r="Q14" s="1"/>
      <c r="R14" s="1"/>
      <c r="S14" s="1"/>
      <c r="T14" s="1"/>
      <c r="U14" s="1"/>
      <c r="V14" s="1"/>
      <c r="W14" s="1"/>
      <c r="X14" s="1"/>
      <c r="Y14" s="1"/>
      <c r="Z14" s="1"/>
    </row>
    <row r="15" spans="1:26" ht="31.5" hidden="1">
      <c r="A15" s="583" t="s">
        <v>50</v>
      </c>
      <c r="B15" s="484" t="s">
        <v>51</v>
      </c>
      <c r="C15" s="441"/>
      <c r="D15" s="439"/>
      <c r="E15" s="440"/>
      <c r="F15" s="441"/>
      <c r="G15" s="441"/>
      <c r="H15" s="110"/>
      <c r="I15" s="110"/>
      <c r="J15" s="1"/>
      <c r="K15" s="1"/>
      <c r="L15" s="1"/>
      <c r="M15" s="1"/>
      <c r="N15" s="1"/>
      <c r="O15" s="1"/>
      <c r="P15" s="1"/>
      <c r="Q15" s="1"/>
      <c r="R15" s="1"/>
      <c r="S15" s="1"/>
      <c r="T15" s="1"/>
      <c r="U15" s="1"/>
      <c r="V15" s="1"/>
      <c r="W15" s="1"/>
      <c r="X15" s="1"/>
      <c r="Y15" s="1"/>
      <c r="Z15" s="1"/>
    </row>
    <row r="16" spans="1:26" ht="31.5" hidden="1">
      <c r="A16" s="583" t="s">
        <v>52</v>
      </c>
      <c r="B16" s="484" t="s">
        <v>53</v>
      </c>
      <c r="C16" s="441"/>
      <c r="D16" s="439"/>
      <c r="E16" s="440"/>
      <c r="F16" s="441"/>
      <c r="G16" s="441"/>
      <c r="H16" s="110"/>
      <c r="I16" s="110"/>
      <c r="J16" s="1"/>
      <c r="K16" s="1"/>
      <c r="L16" s="1"/>
      <c r="M16" s="1"/>
      <c r="N16" s="1"/>
      <c r="O16" s="1"/>
      <c r="P16" s="1"/>
      <c r="Q16" s="1"/>
      <c r="R16" s="1"/>
      <c r="S16" s="1"/>
      <c r="T16" s="1"/>
      <c r="U16" s="1"/>
      <c r="V16" s="1"/>
      <c r="W16" s="1"/>
      <c r="X16" s="1"/>
      <c r="Y16" s="1"/>
      <c r="Z16" s="1"/>
    </row>
    <row r="17" spans="1:26" ht="31.5" hidden="1">
      <c r="A17" s="583" t="s">
        <v>55</v>
      </c>
      <c r="B17" s="484" t="s">
        <v>56</v>
      </c>
      <c r="C17" s="441"/>
      <c r="D17" s="439"/>
      <c r="E17" s="440"/>
      <c r="F17" s="441"/>
      <c r="G17" s="441"/>
      <c r="H17" s="110"/>
      <c r="I17" s="110"/>
      <c r="J17" s="1"/>
      <c r="K17" s="1"/>
      <c r="L17" s="1"/>
      <c r="M17" s="1"/>
      <c r="N17" s="1"/>
      <c r="O17" s="1"/>
      <c r="P17" s="1"/>
      <c r="Q17" s="1"/>
      <c r="R17" s="1"/>
      <c r="S17" s="1"/>
      <c r="T17" s="1"/>
      <c r="U17" s="1"/>
      <c r="V17" s="1"/>
      <c r="W17" s="1"/>
      <c r="X17" s="1"/>
      <c r="Y17" s="1"/>
      <c r="Z17" s="1"/>
    </row>
    <row r="18" spans="1:26" ht="31.5" hidden="1">
      <c r="A18" s="583" t="s">
        <v>64</v>
      </c>
      <c r="B18" s="484" t="s">
        <v>58</v>
      </c>
      <c r="C18" s="441"/>
      <c r="D18" s="439"/>
      <c r="E18" s="440"/>
      <c r="F18" s="441"/>
      <c r="G18" s="441"/>
      <c r="H18" s="110"/>
      <c r="I18" s="110"/>
      <c r="J18" s="1"/>
      <c r="K18" s="1"/>
      <c r="L18" s="1"/>
      <c r="M18" s="1"/>
      <c r="N18" s="1"/>
      <c r="O18" s="1"/>
      <c r="P18" s="1"/>
      <c r="Q18" s="1"/>
      <c r="R18" s="1"/>
      <c r="S18" s="1"/>
      <c r="T18" s="1"/>
      <c r="U18" s="1"/>
      <c r="V18" s="1"/>
      <c r="W18" s="1"/>
      <c r="X18" s="1"/>
      <c r="Y18" s="1"/>
      <c r="Z18" s="1"/>
    </row>
    <row r="19" spans="1:26" ht="31.5" hidden="1">
      <c r="A19" s="583" t="s">
        <v>70</v>
      </c>
      <c r="B19" s="484" t="s">
        <v>61</v>
      </c>
      <c r="C19" s="308"/>
      <c r="D19" s="439"/>
      <c r="E19" s="440"/>
      <c r="F19" s="441"/>
      <c r="G19" s="441"/>
      <c r="H19" s="110"/>
      <c r="I19" s="110"/>
      <c r="J19" s="1"/>
      <c r="K19" s="1"/>
      <c r="L19" s="1"/>
      <c r="M19" s="1"/>
      <c r="N19" s="1"/>
      <c r="O19" s="1"/>
      <c r="P19" s="1"/>
      <c r="Q19" s="1"/>
      <c r="R19" s="1"/>
      <c r="S19" s="1"/>
      <c r="T19" s="1"/>
      <c r="U19" s="1"/>
      <c r="V19" s="1"/>
      <c r="W19" s="1"/>
      <c r="X19" s="1"/>
      <c r="Y19" s="1"/>
      <c r="Z19" s="1"/>
    </row>
    <row r="20" spans="1:26" ht="30" hidden="1" customHeight="1">
      <c r="A20" s="583" t="s">
        <v>65</v>
      </c>
      <c r="B20" s="484" t="s">
        <v>67</v>
      </c>
      <c r="C20" s="441"/>
      <c r="D20" s="439"/>
      <c r="E20" s="440"/>
      <c r="F20" s="441"/>
      <c r="G20" s="441"/>
      <c r="H20" s="110"/>
      <c r="I20" s="110"/>
      <c r="J20" s="1"/>
      <c r="K20" s="1"/>
      <c r="L20" s="1"/>
      <c r="M20" s="1"/>
      <c r="N20" s="1"/>
      <c r="O20" s="1"/>
      <c r="P20" s="1"/>
      <c r="Q20" s="1"/>
      <c r="R20" s="1"/>
      <c r="S20" s="1"/>
      <c r="T20" s="1"/>
      <c r="U20" s="1"/>
      <c r="V20" s="1"/>
      <c r="W20" s="1"/>
      <c r="X20" s="1"/>
      <c r="Y20" s="1"/>
      <c r="Z20" s="1"/>
    </row>
    <row r="21" spans="1:26" ht="31.5" hidden="1">
      <c r="A21" s="583" t="s">
        <v>81</v>
      </c>
      <c r="B21" s="484" t="s">
        <v>71</v>
      </c>
      <c r="C21" s="441"/>
      <c r="D21" s="439"/>
      <c r="E21" s="440"/>
      <c r="F21" s="441"/>
      <c r="G21" s="441"/>
      <c r="H21" s="110"/>
      <c r="I21" s="110"/>
      <c r="J21" s="1"/>
      <c r="K21" s="1"/>
      <c r="L21" s="1"/>
      <c r="M21" s="1"/>
      <c r="N21" s="1"/>
      <c r="O21" s="1"/>
      <c r="P21" s="1"/>
      <c r="Q21" s="1"/>
      <c r="R21" s="1"/>
      <c r="S21" s="1"/>
      <c r="T21" s="1"/>
      <c r="U21" s="1"/>
      <c r="V21" s="1"/>
      <c r="W21" s="1"/>
      <c r="X21" s="1"/>
      <c r="Y21" s="1"/>
      <c r="Z21" s="1"/>
    </row>
    <row r="22" spans="1:26" ht="31.5" hidden="1">
      <c r="A22" s="583" t="s">
        <v>75</v>
      </c>
      <c r="B22" s="484" t="s">
        <v>76</v>
      </c>
      <c r="C22" s="441"/>
      <c r="D22" s="439"/>
      <c r="E22" s="440"/>
      <c r="F22" s="441"/>
      <c r="G22" s="441"/>
      <c r="H22" s="110"/>
      <c r="I22" s="110"/>
      <c r="J22" s="1"/>
      <c r="K22" s="1"/>
      <c r="L22" s="1"/>
      <c r="M22" s="1"/>
      <c r="N22" s="1"/>
      <c r="O22" s="1"/>
      <c r="P22" s="1"/>
      <c r="Q22" s="1"/>
      <c r="R22" s="1"/>
      <c r="S22" s="1"/>
      <c r="T22" s="1"/>
      <c r="U22" s="1"/>
      <c r="V22" s="1"/>
      <c r="W22" s="1"/>
      <c r="X22" s="1"/>
      <c r="Y22" s="1"/>
      <c r="Z22" s="1"/>
    </row>
    <row r="23" spans="1:26" ht="31.5" hidden="1">
      <c r="A23" s="583" t="s">
        <v>77</v>
      </c>
      <c r="B23" s="484" t="s">
        <v>78</v>
      </c>
      <c r="C23" s="441"/>
      <c r="D23" s="439"/>
      <c r="E23" s="440"/>
      <c r="F23" s="441"/>
      <c r="G23" s="441"/>
      <c r="H23" s="110"/>
      <c r="I23" s="110"/>
      <c r="J23" s="1"/>
      <c r="K23" s="1"/>
      <c r="L23" s="1"/>
      <c r="M23" s="1"/>
      <c r="N23" s="1"/>
      <c r="O23" s="1"/>
      <c r="P23" s="1"/>
      <c r="Q23" s="1"/>
      <c r="R23" s="1"/>
      <c r="S23" s="1"/>
      <c r="T23" s="1"/>
      <c r="U23" s="1"/>
      <c r="V23" s="1"/>
      <c r="W23" s="1"/>
      <c r="X23" s="1"/>
      <c r="Y23" s="1"/>
      <c r="Z23" s="1"/>
    </row>
    <row r="24" spans="1:26" ht="39.75" hidden="1" customHeight="1">
      <c r="A24" s="583" t="s">
        <v>79</v>
      </c>
      <c r="B24" s="1210" t="s">
        <v>80</v>
      </c>
      <c r="C24" s="1049"/>
      <c r="D24" s="1049"/>
      <c r="E24" s="1049"/>
      <c r="F24" s="1049"/>
      <c r="G24" s="1049"/>
      <c r="H24" s="110"/>
      <c r="I24" s="110"/>
      <c r="J24" s="1"/>
      <c r="K24" s="1"/>
      <c r="L24" s="1"/>
      <c r="M24" s="1"/>
      <c r="N24" s="1"/>
      <c r="O24" s="1"/>
      <c r="P24" s="1"/>
      <c r="Q24" s="1"/>
      <c r="R24" s="1"/>
      <c r="S24" s="1"/>
      <c r="T24" s="1"/>
      <c r="U24" s="1"/>
      <c r="V24" s="1"/>
      <c r="W24" s="1"/>
      <c r="X24" s="1"/>
      <c r="Y24" s="1"/>
      <c r="Z24" s="1"/>
    </row>
    <row r="25" spans="1:26" ht="31.5" hidden="1">
      <c r="A25" s="583" t="s">
        <v>82</v>
      </c>
      <c r="B25" s="437" t="s">
        <v>83</v>
      </c>
      <c r="C25" s="441"/>
      <c r="D25" s="439"/>
      <c r="E25" s="440"/>
      <c r="F25" s="441"/>
      <c r="G25" s="441"/>
      <c r="H25" s="110"/>
      <c r="I25" s="110"/>
      <c r="J25" s="1"/>
      <c r="K25" s="1"/>
      <c r="L25" s="1"/>
      <c r="M25" s="1"/>
      <c r="N25" s="1"/>
      <c r="O25" s="1"/>
      <c r="P25" s="1"/>
      <c r="Q25" s="1"/>
      <c r="R25" s="1"/>
      <c r="S25" s="1"/>
      <c r="T25" s="1"/>
      <c r="U25" s="1"/>
      <c r="V25" s="1"/>
      <c r="W25" s="1"/>
      <c r="X25" s="1"/>
      <c r="Y25" s="1"/>
      <c r="Z25" s="1"/>
    </row>
    <row r="26" spans="1:26" ht="31.5" hidden="1">
      <c r="A26" s="583" t="s">
        <v>84</v>
      </c>
      <c r="B26" s="437" t="s">
        <v>85</v>
      </c>
      <c r="C26" s="441"/>
      <c r="D26" s="439"/>
      <c r="E26" s="440"/>
      <c r="F26" s="441"/>
      <c r="G26" s="441"/>
      <c r="H26" s="110"/>
      <c r="I26" s="110"/>
      <c r="J26" s="1"/>
      <c r="K26" s="1"/>
      <c r="L26" s="1"/>
      <c r="M26" s="1"/>
      <c r="N26" s="1"/>
      <c r="O26" s="1"/>
      <c r="P26" s="1"/>
      <c r="Q26" s="1"/>
      <c r="R26" s="1"/>
      <c r="S26" s="1"/>
      <c r="T26" s="1"/>
      <c r="U26" s="1"/>
      <c r="V26" s="1"/>
      <c r="W26" s="1"/>
      <c r="X26" s="1"/>
      <c r="Y26" s="1"/>
      <c r="Z26" s="1"/>
    </row>
    <row r="27" spans="1:26" ht="31.5" hidden="1">
      <c r="A27" s="583" t="s">
        <v>90</v>
      </c>
      <c r="B27" s="437" t="s">
        <v>91</v>
      </c>
      <c r="C27" s="441"/>
      <c r="D27" s="439"/>
      <c r="E27" s="440"/>
      <c r="F27" s="441"/>
      <c r="G27" s="441"/>
      <c r="H27" s="110"/>
      <c r="I27" s="110"/>
      <c r="J27" s="1"/>
      <c r="K27" s="1"/>
      <c r="L27" s="1"/>
      <c r="M27" s="1"/>
      <c r="N27" s="1"/>
      <c r="O27" s="1"/>
      <c r="P27" s="1"/>
      <c r="Q27" s="1"/>
      <c r="R27" s="1"/>
      <c r="S27" s="1"/>
      <c r="T27" s="1"/>
      <c r="U27" s="1"/>
      <c r="V27" s="1"/>
      <c r="W27" s="1"/>
      <c r="X27" s="1"/>
      <c r="Y27" s="1"/>
      <c r="Z27" s="1"/>
    </row>
    <row r="28" spans="1:26" ht="31.5" hidden="1">
      <c r="A28" s="583" t="s">
        <v>96</v>
      </c>
      <c r="B28" s="437" t="s">
        <v>97</v>
      </c>
      <c r="C28" s="441"/>
      <c r="D28" s="439"/>
      <c r="E28" s="440"/>
      <c r="F28" s="441"/>
      <c r="G28" s="441"/>
      <c r="H28" s="110"/>
      <c r="I28" s="110"/>
      <c r="J28" s="1"/>
      <c r="K28" s="1"/>
      <c r="L28" s="1"/>
      <c r="M28" s="1"/>
      <c r="N28" s="1"/>
      <c r="O28" s="1"/>
      <c r="P28" s="1"/>
      <c r="Q28" s="1"/>
      <c r="R28" s="1"/>
      <c r="S28" s="1"/>
      <c r="T28" s="1"/>
      <c r="U28" s="1"/>
      <c r="V28" s="1"/>
      <c r="W28" s="1"/>
      <c r="X28" s="1"/>
      <c r="Y28" s="1"/>
      <c r="Z28" s="1"/>
    </row>
    <row r="29" spans="1:26" ht="31.5" hidden="1">
      <c r="A29" s="583" t="s">
        <v>98</v>
      </c>
      <c r="B29" s="437" t="s">
        <v>99</v>
      </c>
      <c r="C29" s="441"/>
      <c r="D29" s="439"/>
      <c r="E29" s="440"/>
      <c r="F29" s="441"/>
      <c r="G29" s="441"/>
      <c r="H29" s="110"/>
      <c r="I29" s="110"/>
      <c r="J29" s="1"/>
      <c r="K29" s="1"/>
      <c r="L29" s="1"/>
      <c r="M29" s="1"/>
      <c r="N29" s="1"/>
      <c r="O29" s="1"/>
      <c r="P29" s="1"/>
      <c r="Q29" s="1"/>
      <c r="R29" s="1"/>
      <c r="S29" s="1"/>
      <c r="T29" s="1"/>
      <c r="U29" s="1"/>
      <c r="V29" s="1"/>
      <c r="W29" s="1"/>
      <c r="X29" s="1"/>
      <c r="Y29" s="1"/>
      <c r="Z29" s="1"/>
    </row>
    <row r="30" spans="1:26" ht="39.75" hidden="1" customHeight="1">
      <c r="A30" s="583" t="s">
        <v>101</v>
      </c>
      <c r="B30" s="1210" t="s">
        <v>102</v>
      </c>
      <c r="C30" s="1049"/>
      <c r="D30" s="1049"/>
      <c r="E30" s="1049"/>
      <c r="F30" s="1049"/>
      <c r="G30" s="1049"/>
      <c r="H30" s="110"/>
      <c r="I30" s="110"/>
      <c r="J30" s="1"/>
      <c r="K30" s="1"/>
      <c r="L30" s="1"/>
      <c r="M30" s="1"/>
      <c r="N30" s="1"/>
      <c r="O30" s="1"/>
      <c r="P30" s="1"/>
      <c r="Q30" s="1"/>
      <c r="R30" s="1"/>
      <c r="S30" s="1"/>
      <c r="T30" s="1"/>
      <c r="U30" s="1"/>
      <c r="V30" s="1"/>
      <c r="W30" s="1"/>
      <c r="X30" s="1"/>
      <c r="Y30" s="1"/>
      <c r="Z30" s="1"/>
    </row>
    <row r="31" spans="1:26" ht="31.5" hidden="1">
      <c r="A31" s="583" t="s">
        <v>104</v>
      </c>
      <c r="B31" s="437" t="s">
        <v>105</v>
      </c>
      <c r="C31" s="441"/>
      <c r="D31" s="439"/>
      <c r="E31" s="440"/>
      <c r="F31" s="441"/>
      <c r="G31" s="441"/>
      <c r="H31" s="110"/>
      <c r="I31" s="110"/>
      <c r="J31" s="1"/>
      <c r="K31" s="1"/>
      <c r="L31" s="1"/>
      <c r="M31" s="1"/>
      <c r="N31" s="1"/>
      <c r="O31" s="1"/>
      <c r="P31" s="1"/>
      <c r="Q31" s="1"/>
      <c r="R31" s="1"/>
      <c r="S31" s="1"/>
      <c r="T31" s="1"/>
      <c r="U31" s="1"/>
      <c r="V31" s="1"/>
      <c r="W31" s="1"/>
      <c r="X31" s="1"/>
      <c r="Y31" s="1"/>
      <c r="Z31" s="1"/>
    </row>
    <row r="32" spans="1:26" ht="31.5" hidden="1">
      <c r="A32" s="583" t="s">
        <v>106</v>
      </c>
      <c r="B32" s="437" t="s">
        <v>107</v>
      </c>
      <c r="C32" s="441"/>
      <c r="D32" s="439"/>
      <c r="E32" s="440"/>
      <c r="F32" s="441"/>
      <c r="G32" s="441"/>
      <c r="H32" s="110"/>
      <c r="I32" s="110"/>
      <c r="J32" s="1"/>
      <c r="K32" s="1"/>
      <c r="L32" s="1"/>
      <c r="M32" s="1"/>
      <c r="N32" s="1"/>
      <c r="O32" s="1"/>
      <c r="P32" s="1"/>
      <c r="Q32" s="1"/>
      <c r="R32" s="1"/>
      <c r="S32" s="1"/>
      <c r="T32" s="1"/>
      <c r="U32" s="1"/>
      <c r="V32" s="1"/>
      <c r="W32" s="1"/>
      <c r="X32" s="1"/>
      <c r="Y32" s="1"/>
      <c r="Z32" s="1"/>
    </row>
    <row r="33" spans="1:26" ht="47.25" hidden="1">
      <c r="A33" s="583" t="s">
        <v>108</v>
      </c>
      <c r="B33" s="437" t="s">
        <v>109</v>
      </c>
      <c r="C33" s="441"/>
      <c r="D33" s="439"/>
      <c r="E33" s="440"/>
      <c r="F33" s="441"/>
      <c r="G33" s="441"/>
      <c r="H33" s="110"/>
      <c r="I33" s="110"/>
      <c r="J33" s="1"/>
      <c r="K33" s="1"/>
      <c r="L33" s="1"/>
      <c r="M33" s="1"/>
      <c r="N33" s="1"/>
      <c r="O33" s="1"/>
      <c r="P33" s="1"/>
      <c r="Q33" s="1"/>
      <c r="R33" s="1"/>
      <c r="S33" s="1"/>
      <c r="T33" s="1"/>
      <c r="U33" s="1"/>
      <c r="V33" s="1"/>
      <c r="W33" s="1"/>
      <c r="X33" s="1"/>
      <c r="Y33" s="1"/>
      <c r="Z33" s="1"/>
    </row>
    <row r="34" spans="1:26" ht="39.75" hidden="1" customHeight="1">
      <c r="A34" s="583" t="s">
        <v>110</v>
      </c>
      <c r="B34" s="1210" t="s">
        <v>111</v>
      </c>
      <c r="C34" s="1049"/>
      <c r="D34" s="1049"/>
      <c r="E34" s="1049"/>
      <c r="F34" s="1049"/>
      <c r="G34" s="1049"/>
      <c r="H34" s="110"/>
      <c r="I34" s="110"/>
      <c r="J34" s="1"/>
      <c r="K34" s="1"/>
      <c r="L34" s="1"/>
      <c r="M34" s="1"/>
      <c r="N34" s="1"/>
      <c r="O34" s="1"/>
      <c r="P34" s="1"/>
      <c r="Q34" s="1"/>
      <c r="R34" s="1"/>
      <c r="S34" s="1"/>
      <c r="T34" s="1"/>
      <c r="U34" s="1"/>
      <c r="V34" s="1"/>
      <c r="W34" s="1"/>
      <c r="X34" s="1"/>
      <c r="Y34" s="1"/>
      <c r="Z34" s="1"/>
    </row>
    <row r="35" spans="1:26" ht="63" hidden="1">
      <c r="A35" s="583" t="s">
        <v>119</v>
      </c>
      <c r="B35" s="484" t="s">
        <v>120</v>
      </c>
      <c r="C35" s="441"/>
      <c r="D35" s="439"/>
      <c r="E35" s="440"/>
      <c r="F35" s="441"/>
      <c r="G35" s="441"/>
      <c r="H35" s="110"/>
      <c r="I35" s="110"/>
      <c r="J35" s="1"/>
      <c r="K35" s="1"/>
      <c r="L35" s="1"/>
      <c r="M35" s="1"/>
      <c r="N35" s="1"/>
      <c r="O35" s="1"/>
      <c r="P35" s="1"/>
      <c r="Q35" s="1"/>
      <c r="R35" s="1"/>
      <c r="S35" s="1"/>
      <c r="T35" s="1"/>
      <c r="U35" s="1"/>
      <c r="V35" s="1"/>
      <c r="W35" s="1"/>
      <c r="X35" s="1"/>
      <c r="Y35" s="1"/>
      <c r="Z35" s="1"/>
    </row>
    <row r="36" spans="1:26" ht="63" hidden="1">
      <c r="A36" s="583" t="s">
        <v>121</v>
      </c>
      <c r="B36" s="484" t="s">
        <v>122</v>
      </c>
      <c r="C36" s="441"/>
      <c r="D36" s="439"/>
      <c r="E36" s="440"/>
      <c r="F36" s="441"/>
      <c r="G36" s="441"/>
      <c r="H36" s="110"/>
      <c r="I36" s="110"/>
      <c r="J36" s="1"/>
      <c r="K36" s="1"/>
      <c r="L36" s="1"/>
      <c r="M36" s="1"/>
      <c r="N36" s="1"/>
      <c r="O36" s="1"/>
      <c r="P36" s="1"/>
      <c r="Q36" s="1"/>
      <c r="R36" s="1"/>
      <c r="S36" s="1"/>
      <c r="T36" s="1"/>
      <c r="U36" s="1"/>
      <c r="V36" s="1"/>
      <c r="W36" s="1"/>
      <c r="X36" s="1"/>
      <c r="Y36" s="1"/>
      <c r="Z36" s="1"/>
    </row>
    <row r="37" spans="1:26" ht="63" hidden="1">
      <c r="A37" s="583" t="s">
        <v>123</v>
      </c>
      <c r="B37" s="484" t="s">
        <v>124</v>
      </c>
      <c r="C37" s="441"/>
      <c r="D37" s="439"/>
      <c r="E37" s="440"/>
      <c r="F37" s="441"/>
      <c r="G37" s="441"/>
      <c r="H37" s="110"/>
      <c r="I37" s="110"/>
      <c r="J37" s="1"/>
      <c r="K37" s="1"/>
      <c r="L37" s="1"/>
      <c r="M37" s="1"/>
      <c r="N37" s="1"/>
      <c r="O37" s="1"/>
      <c r="P37" s="1"/>
      <c r="Q37" s="1"/>
      <c r="R37" s="1"/>
      <c r="S37" s="1"/>
      <c r="T37" s="1"/>
      <c r="U37" s="1"/>
      <c r="V37" s="1"/>
      <c r="W37" s="1"/>
      <c r="X37" s="1"/>
      <c r="Y37" s="1"/>
      <c r="Z37" s="1"/>
    </row>
    <row r="38" spans="1:26" ht="47.25" hidden="1">
      <c r="A38" s="583" t="s">
        <v>125</v>
      </c>
      <c r="B38" s="484" t="s">
        <v>126</v>
      </c>
      <c r="C38" s="441"/>
      <c r="D38" s="439"/>
      <c r="E38" s="440"/>
      <c r="F38" s="441"/>
      <c r="G38" s="441"/>
      <c r="H38" s="110"/>
      <c r="I38" s="110"/>
      <c r="J38" s="1"/>
      <c r="K38" s="1"/>
      <c r="L38" s="1"/>
      <c r="M38" s="1"/>
      <c r="N38" s="1"/>
      <c r="O38" s="1"/>
      <c r="P38" s="1"/>
      <c r="Q38" s="1"/>
      <c r="R38" s="1"/>
      <c r="S38" s="1"/>
      <c r="T38" s="1"/>
      <c r="U38" s="1"/>
      <c r="V38" s="1"/>
      <c r="W38" s="1"/>
      <c r="X38" s="1"/>
      <c r="Y38" s="1"/>
      <c r="Z38" s="1"/>
    </row>
    <row r="39" spans="1:26" ht="63" hidden="1">
      <c r="A39" s="583" t="s">
        <v>127</v>
      </c>
      <c r="B39" s="484" t="s">
        <v>2081</v>
      </c>
      <c r="C39" s="441"/>
      <c r="D39" s="439"/>
      <c r="E39" s="440"/>
      <c r="F39" s="441"/>
      <c r="G39" s="441"/>
      <c r="H39" s="110"/>
      <c r="I39" s="110"/>
      <c r="J39" s="1"/>
      <c r="K39" s="1"/>
      <c r="L39" s="1"/>
      <c r="M39" s="1"/>
      <c r="N39" s="1"/>
      <c r="O39" s="1"/>
      <c r="P39" s="1"/>
      <c r="Q39" s="1"/>
      <c r="R39" s="1"/>
      <c r="S39" s="1"/>
      <c r="T39" s="1"/>
      <c r="U39" s="1"/>
      <c r="V39" s="1"/>
      <c r="W39" s="1"/>
      <c r="X39" s="1"/>
      <c r="Y39" s="1"/>
      <c r="Z39" s="1"/>
    </row>
    <row r="40" spans="1:26" ht="47.25" hidden="1">
      <c r="A40" s="583" t="s">
        <v>129</v>
      </c>
      <c r="B40" s="484" t="s">
        <v>130</v>
      </c>
      <c r="C40" s="441"/>
      <c r="D40" s="439"/>
      <c r="E40" s="440"/>
      <c r="F40" s="441"/>
      <c r="G40" s="441"/>
      <c r="H40" s="110"/>
      <c r="I40" s="110"/>
      <c r="J40" s="1"/>
      <c r="K40" s="1"/>
      <c r="L40" s="1"/>
      <c r="M40" s="1"/>
      <c r="N40" s="1"/>
      <c r="O40" s="1"/>
      <c r="P40" s="1"/>
      <c r="Q40" s="1"/>
      <c r="R40" s="1"/>
      <c r="S40" s="1"/>
      <c r="T40" s="1"/>
      <c r="U40" s="1"/>
      <c r="V40" s="1"/>
      <c r="W40" s="1"/>
      <c r="X40" s="1"/>
      <c r="Y40" s="1"/>
      <c r="Z40" s="1"/>
    </row>
    <row r="41" spans="1:26" ht="63" hidden="1">
      <c r="A41" s="583" t="s">
        <v>131</v>
      </c>
      <c r="B41" s="484" t="s">
        <v>133</v>
      </c>
      <c r="C41" s="441"/>
      <c r="D41" s="439"/>
      <c r="E41" s="440"/>
      <c r="F41" s="441"/>
      <c r="G41" s="441"/>
      <c r="H41" s="110"/>
      <c r="I41" s="110"/>
      <c r="J41" s="1"/>
      <c r="K41" s="1"/>
      <c r="L41" s="1"/>
      <c r="M41" s="1"/>
      <c r="N41" s="1"/>
      <c r="O41" s="1"/>
      <c r="P41" s="1"/>
      <c r="Q41" s="1"/>
      <c r="R41" s="1"/>
      <c r="S41" s="1"/>
      <c r="T41" s="1"/>
      <c r="U41" s="1"/>
      <c r="V41" s="1"/>
      <c r="W41" s="1"/>
      <c r="X41" s="1"/>
      <c r="Y41" s="1"/>
      <c r="Z41" s="1"/>
    </row>
    <row r="42" spans="1:26" ht="110.25" hidden="1">
      <c r="A42" s="583" t="s">
        <v>134</v>
      </c>
      <c r="B42" s="484" t="s">
        <v>136</v>
      </c>
      <c r="C42" s="441"/>
      <c r="D42" s="439"/>
      <c r="E42" s="440"/>
      <c r="F42" s="441"/>
      <c r="G42" s="441"/>
      <c r="H42" s="110"/>
      <c r="I42" s="110"/>
      <c r="J42" s="1"/>
      <c r="K42" s="1"/>
      <c r="L42" s="1"/>
      <c r="M42" s="1"/>
      <c r="N42" s="1"/>
      <c r="O42" s="1"/>
      <c r="P42" s="1"/>
      <c r="Q42" s="1"/>
      <c r="R42" s="1"/>
      <c r="S42" s="1"/>
      <c r="T42" s="1"/>
      <c r="U42" s="1"/>
      <c r="V42" s="1"/>
      <c r="W42" s="1"/>
      <c r="X42" s="1"/>
      <c r="Y42" s="1"/>
      <c r="Z42" s="1"/>
    </row>
    <row r="43" spans="1:26" ht="63" hidden="1">
      <c r="A43" s="583" t="s">
        <v>139</v>
      </c>
      <c r="B43" s="484" t="s">
        <v>140</v>
      </c>
      <c r="C43" s="441"/>
      <c r="D43" s="439"/>
      <c r="E43" s="440"/>
      <c r="F43" s="441"/>
      <c r="G43" s="441"/>
      <c r="H43" s="110"/>
      <c r="I43" s="110"/>
      <c r="J43" s="1"/>
      <c r="K43" s="1"/>
      <c r="L43" s="1"/>
      <c r="M43" s="1"/>
      <c r="N43" s="1"/>
      <c r="O43" s="1"/>
      <c r="P43" s="1"/>
      <c r="Q43" s="1"/>
      <c r="R43" s="1"/>
      <c r="S43" s="1"/>
      <c r="T43" s="1"/>
      <c r="U43" s="1"/>
      <c r="V43" s="1"/>
      <c r="W43" s="1"/>
      <c r="X43" s="1"/>
      <c r="Y43" s="1"/>
      <c r="Z43" s="1"/>
    </row>
    <row r="44" spans="1:26" ht="47.25" hidden="1">
      <c r="A44" s="583" t="s">
        <v>142</v>
      </c>
      <c r="B44" s="484" t="s">
        <v>143</v>
      </c>
      <c r="C44" s="441"/>
      <c r="D44" s="439"/>
      <c r="E44" s="440"/>
      <c r="F44" s="441"/>
      <c r="G44" s="441"/>
      <c r="H44" s="110"/>
      <c r="I44" s="110"/>
      <c r="J44" s="1"/>
      <c r="K44" s="1"/>
      <c r="L44" s="1"/>
      <c r="M44" s="1"/>
      <c r="N44" s="1"/>
      <c r="O44" s="1"/>
      <c r="P44" s="1"/>
      <c r="Q44" s="1"/>
      <c r="R44" s="1"/>
      <c r="S44" s="1"/>
      <c r="T44" s="1"/>
      <c r="U44" s="1"/>
      <c r="V44" s="1"/>
      <c r="W44" s="1"/>
      <c r="X44" s="1"/>
      <c r="Y44" s="1"/>
      <c r="Z44" s="1"/>
    </row>
    <row r="45" spans="1:26" ht="45" hidden="1">
      <c r="A45" s="583" t="s">
        <v>144</v>
      </c>
      <c r="B45" s="489" t="s">
        <v>145</v>
      </c>
      <c r="C45" s="441"/>
      <c r="D45" s="439"/>
      <c r="E45" s="440"/>
      <c r="F45" s="441"/>
      <c r="G45" s="441"/>
      <c r="H45" s="110"/>
      <c r="I45" s="110"/>
      <c r="J45" s="1"/>
      <c r="K45" s="1"/>
      <c r="L45" s="1"/>
      <c r="M45" s="1"/>
      <c r="N45" s="1"/>
      <c r="O45" s="1"/>
      <c r="P45" s="1"/>
      <c r="Q45" s="1"/>
      <c r="R45" s="1"/>
      <c r="S45" s="1"/>
      <c r="T45" s="1"/>
      <c r="U45" s="1"/>
      <c r="V45" s="1"/>
      <c r="W45" s="1"/>
      <c r="X45" s="1"/>
      <c r="Y45" s="1"/>
      <c r="Z45" s="1"/>
    </row>
    <row r="46" spans="1:26" ht="39.75" customHeight="1">
      <c r="A46" s="413" t="s">
        <v>148</v>
      </c>
      <c r="B46" s="1210" t="s">
        <v>147</v>
      </c>
      <c r="C46" s="1049"/>
      <c r="D46" s="1049"/>
      <c r="E46" s="1049"/>
      <c r="F46" s="1049"/>
      <c r="G46" s="1049"/>
      <c r="H46" s="110">
        <f>SUM(D47:D54)</f>
        <v>0</v>
      </c>
      <c r="I46" s="110">
        <f>COUNT(D47:D54)*2</f>
        <v>14</v>
      </c>
      <c r="J46" s="1"/>
      <c r="K46" s="1"/>
      <c r="L46" s="1"/>
      <c r="M46" s="1"/>
      <c r="N46" s="1"/>
      <c r="O46" s="1"/>
      <c r="P46" s="1"/>
      <c r="Q46" s="1"/>
      <c r="R46" s="1"/>
      <c r="S46" s="1"/>
      <c r="T46" s="1"/>
      <c r="U46" s="1"/>
      <c r="V46" s="1"/>
      <c r="W46" s="1"/>
      <c r="X46" s="1"/>
      <c r="Y46" s="1"/>
      <c r="Z46" s="1"/>
    </row>
    <row r="47" spans="1:26" ht="45" customHeight="1">
      <c r="A47" s="413" t="s">
        <v>149</v>
      </c>
      <c r="B47" s="484" t="s">
        <v>150</v>
      </c>
      <c r="C47" s="342" t="s">
        <v>3334</v>
      </c>
      <c r="D47" s="446">
        <v>0</v>
      </c>
      <c r="E47" s="454" t="s">
        <v>87</v>
      </c>
      <c r="F47" s="342" t="s">
        <v>3335</v>
      </c>
      <c r="G47" s="441"/>
      <c r="H47" s="110"/>
      <c r="I47" s="110"/>
      <c r="J47" s="1"/>
      <c r="K47" s="1"/>
      <c r="L47" s="1"/>
      <c r="M47" s="1"/>
      <c r="N47" s="1"/>
      <c r="O47" s="1"/>
      <c r="P47" s="1"/>
      <c r="Q47" s="1"/>
      <c r="R47" s="1"/>
      <c r="S47" s="1"/>
      <c r="T47" s="1"/>
      <c r="U47" s="1"/>
      <c r="V47" s="1"/>
      <c r="W47" s="1"/>
      <c r="X47" s="1"/>
      <c r="Y47" s="1"/>
      <c r="Z47" s="1"/>
    </row>
    <row r="48" spans="1:26" ht="45" customHeight="1">
      <c r="A48" s="413"/>
      <c r="B48" s="484" t="s">
        <v>152</v>
      </c>
      <c r="C48" s="342" t="s">
        <v>3336</v>
      </c>
      <c r="D48" s="446">
        <v>0</v>
      </c>
      <c r="E48" s="454" t="s">
        <v>87</v>
      </c>
      <c r="F48" s="342" t="s">
        <v>3337</v>
      </c>
      <c r="G48" s="441"/>
      <c r="H48" s="110"/>
      <c r="I48" s="110"/>
      <c r="J48" s="1"/>
      <c r="K48" s="1"/>
      <c r="L48" s="1"/>
      <c r="M48" s="1"/>
      <c r="N48" s="1"/>
      <c r="O48" s="1"/>
      <c r="P48" s="1"/>
      <c r="Q48" s="1"/>
      <c r="R48" s="1"/>
      <c r="S48" s="1"/>
      <c r="T48" s="1"/>
      <c r="U48" s="1"/>
      <c r="V48" s="1"/>
      <c r="W48" s="1"/>
      <c r="X48" s="1"/>
      <c r="Y48" s="1"/>
      <c r="Z48" s="1"/>
    </row>
    <row r="49" spans="1:26" ht="45" customHeight="1">
      <c r="A49" s="413"/>
      <c r="B49" s="484" t="s">
        <v>154</v>
      </c>
      <c r="C49" s="342" t="s">
        <v>3338</v>
      </c>
      <c r="D49" s="446">
        <v>0</v>
      </c>
      <c r="E49" s="454" t="s">
        <v>87</v>
      </c>
      <c r="F49" s="565"/>
      <c r="G49" s="441"/>
      <c r="H49" s="110"/>
      <c r="I49" s="110"/>
      <c r="J49" s="1"/>
      <c r="K49" s="1"/>
      <c r="L49" s="1"/>
      <c r="M49" s="1"/>
      <c r="N49" s="1"/>
      <c r="O49" s="1"/>
      <c r="P49" s="1"/>
      <c r="Q49" s="1"/>
      <c r="R49" s="1"/>
      <c r="S49" s="1"/>
      <c r="T49" s="1"/>
      <c r="U49" s="1"/>
      <c r="V49" s="1"/>
      <c r="W49" s="1"/>
      <c r="X49" s="1"/>
      <c r="Y49" s="1"/>
      <c r="Z49" s="1"/>
    </row>
    <row r="50" spans="1:26" ht="45" customHeight="1">
      <c r="A50" s="413"/>
      <c r="B50" s="484" t="s">
        <v>157</v>
      </c>
      <c r="C50" s="342" t="s">
        <v>3339</v>
      </c>
      <c r="D50" s="446">
        <v>0</v>
      </c>
      <c r="E50" s="454" t="s">
        <v>87</v>
      </c>
      <c r="F50" s="565"/>
      <c r="G50" s="441"/>
      <c r="H50" s="110"/>
      <c r="I50" s="110"/>
      <c r="J50" s="1"/>
      <c r="K50" s="1"/>
      <c r="L50" s="1"/>
      <c r="M50" s="1"/>
      <c r="N50" s="1"/>
      <c r="O50" s="1"/>
      <c r="P50" s="1"/>
      <c r="Q50" s="1"/>
      <c r="R50" s="1"/>
      <c r="S50" s="1"/>
      <c r="T50" s="1"/>
      <c r="U50" s="1"/>
      <c r="V50" s="1"/>
      <c r="W50" s="1"/>
      <c r="X50" s="1"/>
      <c r="Y50" s="1"/>
      <c r="Z50" s="1"/>
    </row>
    <row r="51" spans="1:26" ht="45" customHeight="1">
      <c r="A51" s="413"/>
      <c r="B51" s="484"/>
      <c r="C51" s="342" t="s">
        <v>3341</v>
      </c>
      <c r="D51" s="446">
        <v>0</v>
      </c>
      <c r="E51" s="454" t="s">
        <v>87</v>
      </c>
      <c r="F51" s="342" t="s">
        <v>3342</v>
      </c>
      <c r="G51" s="441"/>
      <c r="H51" s="110"/>
      <c r="I51" s="110"/>
      <c r="J51" s="1"/>
      <c r="K51" s="1"/>
      <c r="L51" s="1"/>
      <c r="M51" s="1"/>
      <c r="N51" s="1"/>
      <c r="O51" s="1"/>
      <c r="P51" s="1"/>
      <c r="Q51" s="1"/>
      <c r="R51" s="1"/>
      <c r="S51" s="1"/>
      <c r="T51" s="1"/>
      <c r="U51" s="1"/>
      <c r="V51" s="1"/>
      <c r="W51" s="1"/>
      <c r="X51" s="1"/>
      <c r="Y51" s="1"/>
      <c r="Z51" s="1"/>
    </row>
    <row r="52" spans="1:26" ht="45" customHeight="1">
      <c r="A52" s="413"/>
      <c r="B52" s="484" t="s">
        <v>159</v>
      </c>
      <c r="C52" s="342" t="s">
        <v>3343</v>
      </c>
      <c r="D52" s="446">
        <v>0</v>
      </c>
      <c r="E52" s="454" t="s">
        <v>87</v>
      </c>
      <c r="F52" s="342" t="s">
        <v>3344</v>
      </c>
      <c r="G52" s="441"/>
      <c r="H52" s="110"/>
      <c r="I52" s="110"/>
      <c r="J52" s="1"/>
      <c r="K52" s="1"/>
      <c r="L52" s="1"/>
      <c r="M52" s="1"/>
      <c r="N52" s="1"/>
      <c r="O52" s="1"/>
      <c r="P52" s="1"/>
      <c r="Q52" s="1"/>
      <c r="R52" s="1"/>
      <c r="S52" s="1"/>
      <c r="T52" s="1"/>
      <c r="U52" s="1"/>
      <c r="V52" s="1"/>
      <c r="W52" s="1"/>
      <c r="X52" s="1"/>
      <c r="Y52" s="1"/>
      <c r="Z52" s="1"/>
    </row>
    <row r="53" spans="1:26" ht="45" hidden="1" customHeight="1">
      <c r="A53" s="583"/>
      <c r="B53" s="484" t="s">
        <v>161</v>
      </c>
      <c r="C53" s="308"/>
      <c r="D53" s="446"/>
      <c r="E53" s="454"/>
      <c r="F53" s="565"/>
      <c r="G53" s="441"/>
      <c r="H53" s="110"/>
      <c r="I53" s="110"/>
      <c r="J53" s="1"/>
      <c r="K53" s="1"/>
      <c r="L53" s="1"/>
      <c r="M53" s="1"/>
      <c r="N53" s="1"/>
      <c r="O53" s="1"/>
      <c r="P53" s="1"/>
      <c r="Q53" s="1"/>
      <c r="R53" s="1"/>
      <c r="S53" s="1"/>
      <c r="T53" s="1"/>
      <c r="U53" s="1"/>
      <c r="V53" s="1"/>
      <c r="W53" s="1"/>
      <c r="X53" s="1"/>
      <c r="Y53" s="1"/>
      <c r="Z53" s="1"/>
    </row>
    <row r="54" spans="1:26" ht="31.5">
      <c r="A54" s="413" t="s">
        <v>162</v>
      </c>
      <c r="B54" s="484" t="s">
        <v>163</v>
      </c>
      <c r="C54" s="342" t="s">
        <v>3346</v>
      </c>
      <c r="D54" s="446">
        <v>0</v>
      </c>
      <c r="E54" s="454" t="s">
        <v>87</v>
      </c>
      <c r="F54" s="441"/>
      <c r="G54" s="441"/>
      <c r="H54" s="110"/>
      <c r="I54" s="110"/>
      <c r="J54" s="1"/>
      <c r="K54" s="1"/>
      <c r="L54" s="1"/>
      <c r="M54" s="1"/>
      <c r="N54" s="1"/>
      <c r="O54" s="1"/>
      <c r="P54" s="1"/>
      <c r="Q54" s="1"/>
      <c r="R54" s="1"/>
      <c r="S54" s="1"/>
      <c r="T54" s="1"/>
      <c r="U54" s="1"/>
      <c r="V54" s="1"/>
      <c r="W54" s="1"/>
      <c r="X54" s="1"/>
      <c r="Y54" s="1"/>
      <c r="Z54" s="1"/>
    </row>
    <row r="55" spans="1:26" ht="39.75" hidden="1" customHeight="1">
      <c r="A55" s="583" t="s">
        <v>164</v>
      </c>
      <c r="B55" s="1048" t="s">
        <v>165</v>
      </c>
      <c r="C55" s="1049"/>
      <c r="D55" s="1049"/>
      <c r="E55" s="1049"/>
      <c r="F55" s="1049"/>
      <c r="G55" s="1049"/>
      <c r="H55" s="110"/>
      <c r="I55" s="110"/>
      <c r="J55" s="1"/>
      <c r="K55" s="1"/>
      <c r="L55" s="1"/>
      <c r="M55" s="1"/>
      <c r="N55" s="1"/>
      <c r="O55" s="1"/>
      <c r="P55" s="1"/>
      <c r="Q55" s="1"/>
      <c r="R55" s="1"/>
      <c r="S55" s="1"/>
      <c r="T55" s="1"/>
      <c r="U55" s="1"/>
      <c r="V55" s="1"/>
      <c r="W55" s="1"/>
      <c r="X55" s="1"/>
      <c r="Y55" s="1"/>
      <c r="Z55" s="1"/>
    </row>
    <row r="56" spans="1:26" ht="63" hidden="1">
      <c r="A56" s="583" t="s">
        <v>169</v>
      </c>
      <c r="B56" s="484" t="s">
        <v>170</v>
      </c>
      <c r="C56" s="441"/>
      <c r="D56" s="439"/>
      <c r="E56" s="440"/>
      <c r="F56" s="441"/>
      <c r="G56" s="441"/>
      <c r="H56" s="110"/>
      <c r="I56" s="110"/>
      <c r="J56" s="1"/>
      <c r="K56" s="1"/>
      <c r="L56" s="1"/>
      <c r="M56" s="1"/>
      <c r="N56" s="1"/>
      <c r="O56" s="1"/>
      <c r="P56" s="1"/>
      <c r="Q56" s="1"/>
      <c r="R56" s="1"/>
      <c r="S56" s="1"/>
      <c r="T56" s="1"/>
      <c r="U56" s="1"/>
      <c r="V56" s="1"/>
      <c r="W56" s="1"/>
      <c r="X56" s="1"/>
      <c r="Y56" s="1"/>
      <c r="Z56" s="1"/>
    </row>
    <row r="57" spans="1:26" ht="78.75" hidden="1">
      <c r="A57" s="583" t="s">
        <v>171</v>
      </c>
      <c r="B57" s="484" t="s">
        <v>172</v>
      </c>
      <c r="C57" s="441"/>
      <c r="D57" s="439"/>
      <c r="E57" s="440"/>
      <c r="F57" s="441"/>
      <c r="G57" s="441"/>
      <c r="H57" s="110"/>
      <c r="I57" s="110"/>
      <c r="J57" s="1"/>
      <c r="K57" s="1"/>
      <c r="L57" s="1"/>
      <c r="M57" s="1"/>
      <c r="N57" s="1"/>
      <c r="O57" s="1"/>
      <c r="P57" s="1"/>
      <c r="Q57" s="1"/>
      <c r="R57" s="1"/>
      <c r="S57" s="1"/>
      <c r="T57" s="1"/>
      <c r="U57" s="1"/>
      <c r="V57" s="1"/>
      <c r="W57" s="1"/>
      <c r="X57" s="1"/>
      <c r="Y57" s="1"/>
      <c r="Z57" s="1"/>
    </row>
    <row r="58" spans="1:26" ht="18.75">
      <c r="A58" s="588"/>
      <c r="B58" s="1211" t="s">
        <v>173</v>
      </c>
      <c r="C58" s="1049"/>
      <c r="D58" s="1049"/>
      <c r="E58" s="1049"/>
      <c r="F58" s="1049"/>
      <c r="G58" s="1049"/>
      <c r="H58" s="110">
        <f>H59+H74+H79+H85+H92</f>
        <v>0</v>
      </c>
      <c r="I58" s="110">
        <f>I59+I74+I79+I85+I92</f>
        <v>16</v>
      </c>
      <c r="J58" s="1"/>
      <c r="K58" s="1"/>
      <c r="L58" s="1"/>
      <c r="M58" s="1"/>
      <c r="N58" s="1"/>
      <c r="O58" s="1"/>
      <c r="P58" s="1"/>
      <c r="Q58" s="1"/>
      <c r="R58" s="1"/>
      <c r="S58" s="1"/>
      <c r="T58" s="1"/>
      <c r="U58" s="1"/>
      <c r="V58" s="1"/>
      <c r="W58" s="1"/>
      <c r="X58" s="1"/>
      <c r="Y58" s="1"/>
      <c r="Z58" s="1"/>
    </row>
    <row r="59" spans="1:26" ht="39.75" customHeight="1">
      <c r="A59" s="417" t="s">
        <v>177</v>
      </c>
      <c r="B59" s="1210" t="s">
        <v>178</v>
      </c>
      <c r="C59" s="1049"/>
      <c r="D59" s="1049"/>
      <c r="E59" s="1049"/>
      <c r="F59" s="1049"/>
      <c r="G59" s="1049"/>
      <c r="H59" s="110">
        <f>SUM(D60:D67)</f>
        <v>0</v>
      </c>
      <c r="I59" s="110">
        <f>COUNT(D60:D67)*2</f>
        <v>6</v>
      </c>
      <c r="J59" s="1"/>
      <c r="K59" s="1"/>
      <c r="L59" s="1"/>
      <c r="M59" s="1"/>
      <c r="N59" s="1"/>
      <c r="O59" s="1"/>
      <c r="P59" s="1"/>
      <c r="Q59" s="1"/>
      <c r="R59" s="1"/>
      <c r="S59" s="1"/>
      <c r="T59" s="1"/>
      <c r="U59" s="1"/>
      <c r="V59" s="1"/>
      <c r="W59" s="1"/>
      <c r="X59" s="1"/>
      <c r="Y59" s="1"/>
      <c r="Z59" s="1"/>
    </row>
    <row r="60" spans="1:26" ht="45">
      <c r="A60" s="413" t="s">
        <v>180</v>
      </c>
      <c r="B60" s="491" t="s">
        <v>181</v>
      </c>
      <c r="C60" s="308" t="s">
        <v>3353</v>
      </c>
      <c r="D60" s="446">
        <v>0</v>
      </c>
      <c r="E60" s="440" t="s">
        <v>183</v>
      </c>
      <c r="F60" s="441"/>
      <c r="G60" s="441"/>
      <c r="H60" s="110"/>
      <c r="I60" s="110"/>
      <c r="J60" s="1"/>
      <c r="K60" s="1"/>
      <c r="L60" s="1"/>
      <c r="M60" s="1"/>
      <c r="N60" s="1"/>
      <c r="O60" s="1"/>
      <c r="P60" s="1"/>
      <c r="Q60" s="1"/>
      <c r="R60" s="1"/>
      <c r="S60" s="1"/>
      <c r="T60" s="1"/>
      <c r="U60" s="1"/>
      <c r="V60" s="1"/>
      <c r="W60" s="1"/>
      <c r="X60" s="1"/>
      <c r="Y60" s="1"/>
      <c r="Z60" s="1"/>
    </row>
    <row r="61" spans="1:26" ht="47.25" hidden="1">
      <c r="A61" s="583" t="s">
        <v>187</v>
      </c>
      <c r="B61" s="491" t="s">
        <v>188</v>
      </c>
      <c r="C61" s="441"/>
      <c r="D61" s="446"/>
      <c r="E61" s="440"/>
      <c r="F61" s="441"/>
      <c r="G61" s="441"/>
      <c r="H61" s="110"/>
      <c r="I61" s="110"/>
      <c r="J61" s="1"/>
      <c r="K61" s="1"/>
      <c r="L61" s="1"/>
      <c r="M61" s="1"/>
      <c r="N61" s="1"/>
      <c r="O61" s="1"/>
      <c r="P61" s="1"/>
      <c r="Q61" s="1"/>
      <c r="R61" s="1"/>
      <c r="S61" s="1"/>
      <c r="T61" s="1"/>
      <c r="U61" s="1"/>
      <c r="V61" s="1"/>
      <c r="W61" s="1"/>
      <c r="X61" s="1"/>
      <c r="Y61" s="1"/>
      <c r="Z61" s="1"/>
    </row>
    <row r="62" spans="1:26" ht="47.25" hidden="1">
      <c r="A62" s="583" t="s">
        <v>202</v>
      </c>
      <c r="B62" s="491" t="s">
        <v>203</v>
      </c>
      <c r="C62" s="441"/>
      <c r="D62" s="446"/>
      <c r="E62" s="440"/>
      <c r="F62" s="441"/>
      <c r="G62" s="441"/>
      <c r="H62" s="110"/>
      <c r="I62" s="110"/>
      <c r="J62" s="1"/>
      <c r="K62" s="1"/>
      <c r="L62" s="1"/>
      <c r="M62" s="1"/>
      <c r="N62" s="1"/>
      <c r="O62" s="1"/>
      <c r="P62" s="1"/>
      <c r="Q62" s="1"/>
      <c r="R62" s="1"/>
      <c r="S62" s="1"/>
      <c r="T62" s="1"/>
      <c r="U62" s="1"/>
      <c r="V62" s="1"/>
      <c r="W62" s="1"/>
      <c r="X62" s="1"/>
      <c r="Y62" s="1"/>
      <c r="Z62" s="1"/>
    </row>
    <row r="63" spans="1:26" ht="47.25" hidden="1">
      <c r="A63" s="583" t="s">
        <v>205</v>
      </c>
      <c r="B63" s="491" t="s">
        <v>206</v>
      </c>
      <c r="C63" s="441"/>
      <c r="D63" s="446"/>
      <c r="E63" s="440"/>
      <c r="F63" s="441"/>
      <c r="G63" s="441"/>
      <c r="H63" s="110"/>
      <c r="I63" s="110"/>
      <c r="J63" s="1"/>
      <c r="K63" s="1"/>
      <c r="L63" s="1"/>
      <c r="M63" s="1"/>
      <c r="N63" s="1"/>
      <c r="O63" s="1"/>
      <c r="P63" s="1"/>
      <c r="Q63" s="1"/>
      <c r="R63" s="1"/>
      <c r="S63" s="1"/>
      <c r="T63" s="1"/>
      <c r="U63" s="1"/>
      <c r="V63" s="1"/>
      <c r="W63" s="1"/>
      <c r="X63" s="1"/>
      <c r="Y63" s="1"/>
      <c r="Z63" s="1"/>
    </row>
    <row r="64" spans="1:26" ht="63" hidden="1">
      <c r="A64" s="583" t="s">
        <v>208</v>
      </c>
      <c r="B64" s="491" t="s">
        <v>209</v>
      </c>
      <c r="C64" s="441"/>
      <c r="D64" s="446"/>
      <c r="E64" s="440"/>
      <c r="F64" s="441"/>
      <c r="G64" s="441"/>
      <c r="H64" s="110"/>
      <c r="I64" s="110"/>
      <c r="J64" s="1"/>
      <c r="K64" s="1"/>
      <c r="L64" s="1"/>
      <c r="M64" s="1"/>
      <c r="N64" s="1"/>
      <c r="O64" s="1"/>
      <c r="P64" s="1"/>
      <c r="Q64" s="1"/>
      <c r="R64" s="1"/>
      <c r="S64" s="1"/>
      <c r="T64" s="1"/>
      <c r="U64" s="1"/>
      <c r="V64" s="1"/>
      <c r="W64" s="1"/>
      <c r="X64" s="1"/>
      <c r="Y64" s="1"/>
      <c r="Z64" s="1"/>
    </row>
    <row r="65" spans="1:26" ht="47.25">
      <c r="A65" s="413" t="s">
        <v>215</v>
      </c>
      <c r="B65" s="491" t="s">
        <v>216</v>
      </c>
      <c r="C65" s="489" t="s">
        <v>217</v>
      </c>
      <c r="D65" s="446">
        <v>0</v>
      </c>
      <c r="E65" s="440" t="s">
        <v>183</v>
      </c>
      <c r="F65" s="441"/>
      <c r="G65" s="441"/>
      <c r="H65" s="110"/>
      <c r="I65" s="110"/>
      <c r="J65" s="1"/>
      <c r="K65" s="1"/>
      <c r="L65" s="1"/>
      <c r="M65" s="1"/>
      <c r="N65" s="1"/>
      <c r="O65" s="1"/>
      <c r="P65" s="1"/>
      <c r="Q65" s="1"/>
      <c r="R65" s="1"/>
      <c r="S65" s="1"/>
      <c r="T65" s="1"/>
      <c r="U65" s="1"/>
      <c r="V65" s="1"/>
      <c r="W65" s="1"/>
      <c r="X65" s="1"/>
      <c r="Y65" s="1"/>
      <c r="Z65" s="1"/>
    </row>
    <row r="66" spans="1:26" ht="47.25" hidden="1">
      <c r="A66" s="583" t="s">
        <v>218</v>
      </c>
      <c r="B66" s="491" t="s">
        <v>219</v>
      </c>
      <c r="C66" s="441"/>
      <c r="D66" s="446"/>
      <c r="E66" s="440"/>
      <c r="F66" s="441"/>
      <c r="G66" s="441"/>
      <c r="H66" s="110"/>
      <c r="I66" s="110"/>
      <c r="J66" s="1"/>
      <c r="K66" s="1"/>
      <c r="L66" s="1"/>
      <c r="M66" s="1"/>
      <c r="N66" s="1"/>
      <c r="O66" s="1"/>
      <c r="P66" s="1"/>
      <c r="Q66" s="1"/>
      <c r="R66" s="1"/>
      <c r="S66" s="1"/>
      <c r="T66" s="1"/>
      <c r="U66" s="1"/>
      <c r="V66" s="1"/>
      <c r="W66" s="1"/>
      <c r="X66" s="1"/>
      <c r="Y66" s="1"/>
      <c r="Z66" s="1"/>
    </row>
    <row r="67" spans="1:26" ht="47.25">
      <c r="A67" s="413" t="s">
        <v>222</v>
      </c>
      <c r="B67" s="492" t="s">
        <v>223</v>
      </c>
      <c r="C67" s="342" t="s">
        <v>3363</v>
      </c>
      <c r="D67" s="446">
        <v>0</v>
      </c>
      <c r="E67" s="440" t="s">
        <v>225</v>
      </c>
      <c r="F67" s="441"/>
      <c r="G67" s="441"/>
      <c r="H67" s="110"/>
      <c r="I67" s="110"/>
      <c r="J67" s="1"/>
      <c r="K67" s="1"/>
      <c r="L67" s="1"/>
      <c r="M67" s="1"/>
      <c r="N67" s="1"/>
      <c r="O67" s="1"/>
      <c r="P67" s="1"/>
      <c r="Q67" s="1"/>
      <c r="R67" s="1"/>
      <c r="S67" s="1"/>
      <c r="T67" s="1"/>
      <c r="U67" s="1"/>
      <c r="V67" s="1"/>
      <c r="W67" s="1"/>
      <c r="X67" s="1"/>
      <c r="Y67" s="1"/>
      <c r="Z67" s="1"/>
    </row>
    <row r="68" spans="1:26" ht="39.75" hidden="1" customHeight="1">
      <c r="A68" s="585" t="s">
        <v>226</v>
      </c>
      <c r="B68" s="1048" t="s">
        <v>2694</v>
      </c>
      <c r="C68" s="1049"/>
      <c r="D68" s="1049"/>
      <c r="E68" s="1049"/>
      <c r="F68" s="1049"/>
      <c r="G68" s="1049"/>
      <c r="H68" s="110"/>
      <c r="I68" s="110"/>
      <c r="J68" s="1"/>
      <c r="K68" s="1"/>
      <c r="L68" s="1"/>
      <c r="M68" s="1"/>
      <c r="N68" s="1"/>
      <c r="O68" s="1"/>
      <c r="P68" s="1"/>
      <c r="Q68" s="1"/>
      <c r="R68" s="1"/>
      <c r="S68" s="1"/>
      <c r="T68" s="1"/>
      <c r="U68" s="1"/>
      <c r="V68" s="1"/>
      <c r="W68" s="1"/>
      <c r="X68" s="1"/>
      <c r="Y68" s="1"/>
      <c r="Z68" s="1"/>
    </row>
    <row r="69" spans="1:26" ht="31.5" hidden="1">
      <c r="A69" s="583" t="s">
        <v>229</v>
      </c>
      <c r="B69" s="492" t="s">
        <v>230</v>
      </c>
      <c r="C69" s="441"/>
      <c r="D69" s="439"/>
      <c r="E69" s="440"/>
      <c r="F69" s="441"/>
      <c r="G69" s="441"/>
      <c r="H69" s="110"/>
      <c r="I69" s="110"/>
      <c r="J69" s="1"/>
      <c r="K69" s="1"/>
      <c r="L69" s="1"/>
      <c r="M69" s="1"/>
      <c r="N69" s="1"/>
      <c r="O69" s="1"/>
      <c r="P69" s="1"/>
      <c r="Q69" s="1"/>
      <c r="R69" s="1"/>
      <c r="S69" s="1"/>
      <c r="T69" s="1"/>
      <c r="U69" s="1"/>
      <c r="V69" s="1"/>
      <c r="W69" s="1"/>
      <c r="X69" s="1"/>
      <c r="Y69" s="1"/>
      <c r="Z69" s="1"/>
    </row>
    <row r="70" spans="1:26" ht="78.75" hidden="1">
      <c r="A70" s="583" t="s">
        <v>239</v>
      </c>
      <c r="B70" s="492" t="s">
        <v>240</v>
      </c>
      <c r="C70" s="441"/>
      <c r="D70" s="439"/>
      <c r="E70" s="440"/>
      <c r="F70" s="441"/>
      <c r="G70" s="441"/>
      <c r="H70" s="110"/>
      <c r="I70" s="110"/>
      <c r="J70" s="1"/>
      <c r="K70" s="1"/>
      <c r="L70" s="1"/>
      <c r="M70" s="1"/>
      <c r="N70" s="1"/>
      <c r="O70" s="1"/>
      <c r="P70" s="1"/>
      <c r="Q70" s="1"/>
      <c r="R70" s="1"/>
      <c r="S70" s="1"/>
      <c r="T70" s="1"/>
      <c r="U70" s="1"/>
      <c r="V70" s="1"/>
      <c r="W70" s="1"/>
      <c r="X70" s="1"/>
      <c r="Y70" s="1"/>
      <c r="Z70" s="1"/>
    </row>
    <row r="71" spans="1:26" ht="63" hidden="1">
      <c r="A71" s="583" t="s">
        <v>242</v>
      </c>
      <c r="B71" s="494" t="s">
        <v>243</v>
      </c>
      <c r="C71" s="441"/>
      <c r="D71" s="439"/>
      <c r="E71" s="440"/>
      <c r="F71" s="441"/>
      <c r="G71" s="441"/>
      <c r="H71" s="110"/>
      <c r="I71" s="110"/>
      <c r="J71" s="1"/>
      <c r="K71" s="1"/>
      <c r="L71" s="1"/>
      <c r="M71" s="1"/>
      <c r="N71" s="1"/>
      <c r="O71" s="1"/>
      <c r="P71" s="1"/>
      <c r="Q71" s="1"/>
      <c r="R71" s="1"/>
      <c r="S71" s="1"/>
      <c r="T71" s="1"/>
      <c r="U71" s="1"/>
      <c r="V71" s="1"/>
      <c r="W71" s="1"/>
      <c r="X71" s="1"/>
      <c r="Y71" s="1"/>
      <c r="Z71" s="1"/>
    </row>
    <row r="72" spans="1:26" ht="47.25" hidden="1">
      <c r="A72" s="583" t="s">
        <v>250</v>
      </c>
      <c r="B72" s="492" t="s">
        <v>251</v>
      </c>
      <c r="C72" s="441"/>
      <c r="D72" s="439"/>
      <c r="E72" s="440"/>
      <c r="F72" s="441"/>
      <c r="G72" s="441"/>
      <c r="H72" s="110"/>
      <c r="I72" s="110"/>
      <c r="J72" s="1"/>
      <c r="K72" s="1"/>
      <c r="L72" s="1"/>
      <c r="M72" s="1"/>
      <c r="N72" s="1"/>
      <c r="O72" s="1"/>
      <c r="P72" s="1"/>
      <c r="Q72" s="1"/>
      <c r="R72" s="1"/>
      <c r="S72" s="1"/>
      <c r="T72" s="1"/>
      <c r="U72" s="1"/>
      <c r="V72" s="1"/>
      <c r="W72" s="1"/>
      <c r="X72" s="1"/>
      <c r="Y72" s="1"/>
      <c r="Z72" s="1"/>
    </row>
    <row r="73" spans="1:26" ht="47.25" hidden="1">
      <c r="A73" s="583" t="s">
        <v>252</v>
      </c>
      <c r="B73" s="495" t="s">
        <v>254</v>
      </c>
      <c r="C73" s="441"/>
      <c r="D73" s="439"/>
      <c r="E73" s="440"/>
      <c r="F73" s="441"/>
      <c r="G73" s="441"/>
      <c r="H73" s="110"/>
      <c r="I73" s="110"/>
      <c r="J73" s="1"/>
      <c r="K73" s="1"/>
      <c r="L73" s="1"/>
      <c r="M73" s="1"/>
      <c r="N73" s="1"/>
      <c r="O73" s="1"/>
      <c r="P73" s="1"/>
      <c r="Q73" s="1"/>
      <c r="R73" s="1"/>
      <c r="S73" s="1"/>
      <c r="T73" s="1"/>
      <c r="U73" s="1"/>
      <c r="V73" s="1"/>
      <c r="W73" s="1"/>
      <c r="X73" s="1"/>
      <c r="Y73" s="1"/>
      <c r="Z73" s="1"/>
    </row>
    <row r="74" spans="1:26" ht="39.75" customHeight="1">
      <c r="A74" s="417" t="s">
        <v>257</v>
      </c>
      <c r="B74" s="1210" t="s">
        <v>258</v>
      </c>
      <c r="C74" s="1049"/>
      <c r="D74" s="1049"/>
      <c r="E74" s="1049"/>
      <c r="F74" s="1049"/>
      <c r="G74" s="1049"/>
      <c r="H74" s="110">
        <f>SUM(D76:D77)</f>
        <v>0</v>
      </c>
      <c r="I74" s="110">
        <f>COUNT(D76:D77)*2</f>
        <v>4</v>
      </c>
      <c r="J74" s="1"/>
      <c r="K74" s="1"/>
      <c r="L74" s="1"/>
      <c r="M74" s="1"/>
      <c r="N74" s="1"/>
      <c r="O74" s="1"/>
      <c r="P74" s="1"/>
      <c r="Q74" s="1"/>
      <c r="R74" s="1"/>
      <c r="S74" s="1"/>
      <c r="T74" s="1"/>
      <c r="U74" s="1"/>
      <c r="V74" s="1"/>
      <c r="W74" s="1"/>
      <c r="X74" s="1"/>
      <c r="Y74" s="1"/>
      <c r="Z74" s="1"/>
    </row>
    <row r="75" spans="1:26" ht="31.5" hidden="1">
      <c r="A75" s="583" t="s">
        <v>265</v>
      </c>
      <c r="B75" s="492" t="s">
        <v>266</v>
      </c>
      <c r="C75" s="441"/>
      <c r="D75" s="439"/>
      <c r="E75" s="440"/>
      <c r="F75" s="441"/>
      <c r="G75" s="441"/>
      <c r="H75" s="110"/>
      <c r="I75" s="110"/>
      <c r="J75" s="1"/>
      <c r="K75" s="1"/>
      <c r="L75" s="1"/>
      <c r="M75" s="1"/>
      <c r="N75" s="1"/>
      <c r="O75" s="1"/>
      <c r="P75" s="1"/>
      <c r="Q75" s="1"/>
      <c r="R75" s="1"/>
      <c r="S75" s="1"/>
      <c r="T75" s="1"/>
      <c r="U75" s="1"/>
      <c r="V75" s="1"/>
      <c r="W75" s="1"/>
      <c r="X75" s="1"/>
      <c r="Y75" s="1"/>
      <c r="Z75" s="1"/>
    </row>
    <row r="76" spans="1:26" ht="47.25">
      <c r="A76" s="413" t="s">
        <v>270</v>
      </c>
      <c r="B76" s="492" t="s">
        <v>271</v>
      </c>
      <c r="C76" s="342" t="s">
        <v>3373</v>
      </c>
      <c r="D76" s="446">
        <v>0</v>
      </c>
      <c r="E76" s="454" t="s">
        <v>137</v>
      </c>
      <c r="F76" s="342" t="s">
        <v>3374</v>
      </c>
      <c r="G76" s="441"/>
      <c r="H76" s="110"/>
      <c r="I76" s="110"/>
      <c r="J76" s="1"/>
      <c r="K76" s="1"/>
      <c r="L76" s="1"/>
      <c r="M76" s="1"/>
      <c r="N76" s="1"/>
      <c r="O76" s="1"/>
      <c r="P76" s="1"/>
      <c r="Q76" s="1"/>
      <c r="R76" s="1"/>
      <c r="S76" s="1"/>
      <c r="T76" s="1"/>
      <c r="U76" s="1"/>
      <c r="V76" s="1"/>
      <c r="W76" s="1"/>
      <c r="X76" s="1"/>
      <c r="Y76" s="1"/>
      <c r="Z76" s="1"/>
    </row>
    <row r="77" spans="1:26" ht="63">
      <c r="A77" s="413" t="s">
        <v>273</v>
      </c>
      <c r="B77" s="492" t="s">
        <v>275</v>
      </c>
      <c r="C77" s="489" t="s">
        <v>276</v>
      </c>
      <c r="D77" s="446">
        <v>0</v>
      </c>
      <c r="E77" s="440" t="s">
        <v>301</v>
      </c>
      <c r="F77" s="441"/>
      <c r="G77" s="441"/>
      <c r="H77" s="110"/>
      <c r="I77" s="110"/>
      <c r="J77" s="1"/>
      <c r="K77" s="1"/>
      <c r="L77" s="1"/>
      <c r="M77" s="1"/>
      <c r="N77" s="1"/>
      <c r="O77" s="1"/>
      <c r="P77" s="1"/>
      <c r="Q77" s="1"/>
      <c r="R77" s="1"/>
      <c r="S77" s="1"/>
      <c r="T77" s="1"/>
      <c r="U77" s="1"/>
      <c r="V77" s="1"/>
      <c r="W77" s="1"/>
      <c r="X77" s="1"/>
      <c r="Y77" s="1"/>
      <c r="Z77" s="1"/>
    </row>
    <row r="78" spans="1:26" ht="78.75" hidden="1">
      <c r="A78" s="583" t="s">
        <v>279</v>
      </c>
      <c r="B78" s="492" t="s">
        <v>280</v>
      </c>
      <c r="C78" s="441"/>
      <c r="D78" s="439"/>
      <c r="E78" s="440"/>
      <c r="F78" s="441"/>
      <c r="G78" s="441"/>
      <c r="H78" s="110"/>
      <c r="I78" s="110"/>
      <c r="J78" s="1"/>
      <c r="K78" s="1"/>
      <c r="L78" s="1"/>
      <c r="M78" s="1"/>
      <c r="N78" s="1"/>
      <c r="O78" s="1"/>
      <c r="P78" s="1"/>
      <c r="Q78" s="1"/>
      <c r="R78" s="1"/>
      <c r="S78" s="1"/>
      <c r="T78" s="1"/>
      <c r="U78" s="1"/>
      <c r="V78" s="1"/>
      <c r="W78" s="1"/>
      <c r="X78" s="1"/>
      <c r="Y78" s="1"/>
      <c r="Z78" s="1"/>
    </row>
    <row r="79" spans="1:26" ht="39.75" customHeight="1">
      <c r="A79" s="413" t="s">
        <v>283</v>
      </c>
      <c r="B79" s="1210" t="s">
        <v>284</v>
      </c>
      <c r="C79" s="1049"/>
      <c r="D79" s="1049"/>
      <c r="E79" s="1049"/>
      <c r="F79" s="1049"/>
      <c r="G79" s="1049"/>
      <c r="H79" s="110">
        <f>SUM(D84)</f>
        <v>0</v>
      </c>
      <c r="I79" s="110">
        <f>COUNT(D84)*2</f>
        <v>2</v>
      </c>
      <c r="J79" s="1"/>
      <c r="K79" s="1"/>
      <c r="L79" s="1"/>
      <c r="M79" s="1"/>
      <c r="N79" s="1"/>
      <c r="O79" s="1"/>
      <c r="P79" s="1"/>
      <c r="Q79" s="1"/>
      <c r="R79" s="1"/>
      <c r="S79" s="1"/>
      <c r="T79" s="1"/>
      <c r="U79" s="1"/>
      <c r="V79" s="1"/>
      <c r="W79" s="1"/>
      <c r="X79" s="1"/>
      <c r="Y79" s="1"/>
      <c r="Z79" s="1"/>
    </row>
    <row r="80" spans="1:26" ht="47.25" hidden="1">
      <c r="A80" s="583" t="s">
        <v>289</v>
      </c>
      <c r="B80" s="564" t="s">
        <v>291</v>
      </c>
      <c r="C80" s="441"/>
      <c r="D80" s="439"/>
      <c r="E80" s="440"/>
      <c r="F80" s="441"/>
      <c r="G80" s="441"/>
      <c r="H80" s="110"/>
      <c r="I80" s="110"/>
      <c r="J80" s="1"/>
      <c r="K80" s="1"/>
      <c r="L80" s="1"/>
      <c r="M80" s="1"/>
      <c r="N80" s="1"/>
      <c r="O80" s="1"/>
      <c r="P80" s="1"/>
      <c r="Q80" s="1"/>
      <c r="R80" s="1"/>
      <c r="S80" s="1"/>
      <c r="T80" s="1"/>
      <c r="U80" s="1"/>
      <c r="V80" s="1"/>
      <c r="W80" s="1"/>
      <c r="X80" s="1"/>
      <c r="Y80" s="1"/>
      <c r="Z80" s="1"/>
    </row>
    <row r="81" spans="1:26" ht="31.5" hidden="1">
      <c r="A81" s="583" t="s">
        <v>293</v>
      </c>
      <c r="B81" s="564" t="s">
        <v>294</v>
      </c>
      <c r="C81" s="441"/>
      <c r="D81" s="439"/>
      <c r="E81" s="440"/>
      <c r="F81" s="441"/>
      <c r="G81" s="441"/>
      <c r="H81" s="110"/>
      <c r="I81" s="110"/>
      <c r="J81" s="1"/>
      <c r="K81" s="1"/>
      <c r="L81" s="1"/>
      <c r="M81" s="1"/>
      <c r="N81" s="1"/>
      <c r="O81" s="1"/>
      <c r="P81" s="1"/>
      <c r="Q81" s="1"/>
      <c r="R81" s="1"/>
      <c r="S81" s="1"/>
      <c r="T81" s="1"/>
      <c r="U81" s="1"/>
      <c r="V81" s="1"/>
      <c r="W81" s="1"/>
      <c r="X81" s="1"/>
      <c r="Y81" s="1"/>
      <c r="Z81" s="1"/>
    </row>
    <row r="82" spans="1:26" ht="31.5" hidden="1">
      <c r="A82" s="583" t="s">
        <v>296</v>
      </c>
      <c r="B82" s="564" t="s">
        <v>297</v>
      </c>
      <c r="C82" s="441"/>
      <c r="D82" s="439"/>
      <c r="E82" s="440"/>
      <c r="F82" s="441"/>
      <c r="G82" s="441"/>
      <c r="H82" s="110"/>
      <c r="I82" s="110"/>
      <c r="J82" s="1"/>
      <c r="K82" s="1"/>
      <c r="L82" s="1"/>
      <c r="M82" s="1"/>
      <c r="N82" s="1"/>
      <c r="O82" s="1"/>
      <c r="P82" s="1"/>
      <c r="Q82" s="1"/>
      <c r="R82" s="1"/>
      <c r="S82" s="1"/>
      <c r="T82" s="1"/>
      <c r="U82" s="1"/>
      <c r="V82" s="1"/>
      <c r="W82" s="1"/>
      <c r="X82" s="1"/>
      <c r="Y82" s="1"/>
      <c r="Z82" s="1"/>
    </row>
    <row r="83" spans="1:26" ht="47.25" hidden="1">
      <c r="A83" s="583" t="s">
        <v>298</v>
      </c>
      <c r="B83" s="564" t="s">
        <v>299</v>
      </c>
      <c r="C83" s="441"/>
      <c r="D83" s="439"/>
      <c r="E83" s="440"/>
      <c r="F83" s="441"/>
      <c r="G83" s="441"/>
      <c r="H83" s="110"/>
      <c r="I83" s="110"/>
      <c r="J83" s="1"/>
      <c r="K83" s="1"/>
      <c r="L83" s="1"/>
      <c r="M83" s="1"/>
      <c r="N83" s="1"/>
      <c r="O83" s="1"/>
      <c r="P83" s="1"/>
      <c r="Q83" s="1"/>
      <c r="R83" s="1"/>
      <c r="S83" s="1"/>
      <c r="T83" s="1"/>
      <c r="U83" s="1"/>
      <c r="V83" s="1"/>
      <c r="W83" s="1"/>
      <c r="X83" s="1"/>
      <c r="Y83" s="1"/>
      <c r="Z83" s="1"/>
    </row>
    <row r="84" spans="1:26" ht="60">
      <c r="A84" s="413" t="s">
        <v>309</v>
      </c>
      <c r="B84" s="437" t="s">
        <v>310</v>
      </c>
      <c r="C84" s="487" t="s">
        <v>2167</v>
      </c>
      <c r="D84" s="446">
        <v>0</v>
      </c>
      <c r="E84" s="440" t="s">
        <v>183</v>
      </c>
      <c r="F84" s="441"/>
      <c r="G84" s="441"/>
      <c r="H84" s="110"/>
      <c r="I84" s="110"/>
      <c r="J84" s="1"/>
      <c r="K84" s="1"/>
      <c r="L84" s="1"/>
      <c r="M84" s="1"/>
      <c r="N84" s="1"/>
      <c r="O84" s="1"/>
      <c r="P84" s="1"/>
      <c r="Q84" s="1"/>
      <c r="R84" s="1"/>
      <c r="S84" s="1"/>
      <c r="T84" s="1"/>
      <c r="U84" s="1"/>
      <c r="V84" s="1"/>
      <c r="W84" s="1"/>
      <c r="X84" s="1"/>
      <c r="Y84" s="1"/>
      <c r="Z84" s="1"/>
    </row>
    <row r="85" spans="1:26" ht="39.75" customHeight="1">
      <c r="A85" s="417" t="s">
        <v>314</v>
      </c>
      <c r="B85" s="1210" t="s">
        <v>315</v>
      </c>
      <c r="C85" s="1049"/>
      <c r="D85" s="1049"/>
      <c r="E85" s="1049"/>
      <c r="F85" s="1049"/>
      <c r="G85" s="1049"/>
      <c r="H85" s="110">
        <f>SUM(D86:D89)</f>
        <v>0</v>
      </c>
      <c r="I85" s="110">
        <f>COUNT(D86:D89)*2</f>
        <v>4</v>
      </c>
      <c r="J85" s="1"/>
      <c r="K85" s="1"/>
      <c r="L85" s="1"/>
      <c r="M85" s="1"/>
      <c r="N85" s="1"/>
      <c r="O85" s="1"/>
      <c r="P85" s="1"/>
      <c r="Q85" s="1"/>
      <c r="R85" s="1"/>
      <c r="S85" s="1"/>
      <c r="T85" s="1"/>
      <c r="U85" s="1"/>
      <c r="V85" s="1"/>
      <c r="W85" s="1"/>
      <c r="X85" s="1"/>
      <c r="Y85" s="1"/>
      <c r="Z85" s="1"/>
    </row>
    <row r="86" spans="1:26" ht="63">
      <c r="A86" s="413" t="s">
        <v>321</v>
      </c>
      <c r="B86" s="492" t="s">
        <v>323</v>
      </c>
      <c r="C86" s="441" t="s">
        <v>3381</v>
      </c>
      <c r="D86" s="446">
        <v>0</v>
      </c>
      <c r="E86" s="440" t="s">
        <v>326</v>
      </c>
      <c r="F86" s="441"/>
      <c r="G86" s="441"/>
      <c r="H86" s="110"/>
      <c r="I86" s="110"/>
      <c r="J86" s="1"/>
      <c r="K86" s="1"/>
      <c r="L86" s="1"/>
      <c r="M86" s="1"/>
      <c r="N86" s="1"/>
      <c r="O86" s="1"/>
      <c r="P86" s="1"/>
      <c r="Q86" s="1"/>
      <c r="R86" s="1"/>
      <c r="S86" s="1"/>
      <c r="T86" s="1"/>
      <c r="U86" s="1"/>
      <c r="V86" s="1"/>
      <c r="W86" s="1"/>
      <c r="X86" s="1"/>
      <c r="Y86" s="1"/>
      <c r="Z86" s="1"/>
    </row>
    <row r="87" spans="1:26" ht="47.25" hidden="1">
      <c r="A87" s="583" t="s">
        <v>328</v>
      </c>
      <c r="B87" s="492" t="s">
        <v>329</v>
      </c>
      <c r="C87" s="308"/>
      <c r="D87" s="446"/>
      <c r="E87" s="440"/>
      <c r="F87" s="441"/>
      <c r="G87" s="441"/>
      <c r="H87" s="110"/>
      <c r="I87" s="110"/>
      <c r="J87" s="1"/>
      <c r="K87" s="1"/>
      <c r="L87" s="1"/>
      <c r="M87" s="1"/>
      <c r="N87" s="1"/>
      <c r="O87" s="1"/>
      <c r="P87" s="1"/>
      <c r="Q87" s="1"/>
      <c r="R87" s="1"/>
      <c r="S87" s="1"/>
      <c r="T87" s="1"/>
      <c r="U87" s="1"/>
      <c r="V87" s="1"/>
      <c r="W87" s="1"/>
      <c r="X87" s="1"/>
      <c r="Y87" s="1"/>
      <c r="Z87" s="1"/>
    </row>
    <row r="88" spans="1:26" ht="47.25" hidden="1">
      <c r="A88" s="583" t="s">
        <v>331</v>
      </c>
      <c r="B88" s="492" t="s">
        <v>332</v>
      </c>
      <c r="C88" s="441"/>
      <c r="D88" s="446"/>
      <c r="E88" s="440"/>
      <c r="F88" s="441"/>
      <c r="G88" s="441"/>
      <c r="H88" s="110"/>
      <c r="I88" s="110"/>
      <c r="J88" s="1"/>
      <c r="K88" s="1"/>
      <c r="L88" s="1"/>
      <c r="M88" s="1"/>
      <c r="N88" s="1"/>
      <c r="O88" s="1"/>
      <c r="P88" s="1"/>
      <c r="Q88" s="1"/>
      <c r="R88" s="1"/>
      <c r="S88" s="1"/>
      <c r="T88" s="1"/>
      <c r="U88" s="1"/>
      <c r="V88" s="1"/>
      <c r="W88" s="1"/>
      <c r="X88" s="1"/>
      <c r="Y88" s="1"/>
      <c r="Z88" s="1"/>
    </row>
    <row r="89" spans="1:26" ht="63">
      <c r="A89" s="413" t="s">
        <v>334</v>
      </c>
      <c r="B89" s="492" t="s">
        <v>335</v>
      </c>
      <c r="C89" s="308" t="s">
        <v>3383</v>
      </c>
      <c r="D89" s="446">
        <v>0</v>
      </c>
      <c r="E89" s="440" t="s">
        <v>326</v>
      </c>
      <c r="F89" s="441"/>
      <c r="G89" s="441"/>
      <c r="H89" s="110"/>
      <c r="I89" s="110"/>
      <c r="J89" s="1"/>
      <c r="K89" s="1"/>
      <c r="L89" s="1"/>
      <c r="M89" s="1"/>
      <c r="N89" s="1"/>
      <c r="O89" s="1"/>
      <c r="P89" s="1"/>
      <c r="Q89" s="1"/>
      <c r="R89" s="1"/>
      <c r="S89" s="1"/>
      <c r="T89" s="1"/>
      <c r="U89" s="1"/>
      <c r="V89" s="1"/>
      <c r="W89" s="1"/>
      <c r="X89" s="1"/>
      <c r="Y89" s="1"/>
      <c r="Z89" s="1"/>
    </row>
    <row r="90" spans="1:26" ht="63" hidden="1">
      <c r="A90" s="583" t="s">
        <v>338</v>
      </c>
      <c r="B90" s="492" t="s">
        <v>339</v>
      </c>
      <c r="C90" s="441"/>
      <c r="D90" s="439"/>
      <c r="E90" s="440"/>
      <c r="F90" s="441"/>
      <c r="G90" s="441"/>
      <c r="H90" s="110"/>
      <c r="I90" s="110"/>
      <c r="J90" s="1"/>
      <c r="K90" s="1"/>
      <c r="L90" s="1"/>
      <c r="M90" s="1"/>
      <c r="N90" s="1"/>
      <c r="O90" s="1"/>
      <c r="P90" s="1"/>
      <c r="Q90" s="1"/>
      <c r="R90" s="1"/>
      <c r="S90" s="1"/>
      <c r="T90" s="1"/>
      <c r="U90" s="1"/>
      <c r="V90" s="1"/>
      <c r="W90" s="1"/>
      <c r="X90" s="1"/>
      <c r="Y90" s="1"/>
      <c r="Z90" s="1"/>
    </row>
    <row r="91" spans="1:26" ht="63" hidden="1">
      <c r="A91" s="583" t="s">
        <v>341</v>
      </c>
      <c r="B91" s="567" t="s">
        <v>342</v>
      </c>
      <c r="C91" s="441"/>
      <c r="D91" s="439"/>
      <c r="E91" s="440"/>
      <c r="F91" s="441"/>
      <c r="G91" s="441"/>
      <c r="H91" s="110"/>
      <c r="I91" s="110"/>
      <c r="J91" s="1"/>
      <c r="K91" s="1"/>
      <c r="L91" s="1"/>
      <c r="M91" s="1"/>
      <c r="N91" s="1"/>
      <c r="O91" s="1"/>
      <c r="P91" s="1"/>
      <c r="Q91" s="1"/>
      <c r="R91" s="1"/>
      <c r="S91" s="1"/>
      <c r="T91" s="1"/>
      <c r="U91" s="1"/>
      <c r="V91" s="1"/>
      <c r="W91" s="1"/>
      <c r="X91" s="1"/>
      <c r="Y91" s="1"/>
      <c r="Z91" s="1"/>
    </row>
    <row r="92" spans="1:26" ht="15.75" hidden="1">
      <c r="A92" s="761" t="s">
        <v>5383</v>
      </c>
      <c r="B92" s="1042" t="s">
        <v>4386</v>
      </c>
      <c r="C92" s="1043"/>
      <c r="D92" s="1043"/>
      <c r="E92" s="1043"/>
      <c r="F92" s="1043"/>
      <c r="G92" s="1047"/>
      <c r="H92" s="797">
        <f>SUM(D93:D103)</f>
        <v>0</v>
      </c>
      <c r="I92" s="797">
        <f>COUNT(D93:D103)*2</f>
        <v>0</v>
      </c>
      <c r="J92" s="1"/>
      <c r="K92" s="1"/>
      <c r="L92" s="1"/>
      <c r="M92" s="1"/>
      <c r="N92" s="1"/>
      <c r="O92" s="1"/>
      <c r="P92" s="1"/>
      <c r="Q92" s="1"/>
      <c r="R92" s="1"/>
      <c r="S92" s="1"/>
      <c r="T92" s="1"/>
      <c r="U92" s="1"/>
      <c r="V92" s="1"/>
      <c r="W92" s="1"/>
      <c r="X92" s="1"/>
      <c r="Y92" s="1"/>
      <c r="Z92" s="1"/>
    </row>
    <row r="93" spans="1:26" ht="75" hidden="1">
      <c r="A93" s="761" t="s">
        <v>4387</v>
      </c>
      <c r="B93" s="378" t="s">
        <v>4388</v>
      </c>
      <c r="C93" s="378" t="s">
        <v>5384</v>
      </c>
      <c r="D93" s="762"/>
      <c r="E93" s="749"/>
      <c r="F93" s="378" t="s">
        <v>5385</v>
      </c>
      <c r="G93" s="784"/>
      <c r="H93" s="797"/>
      <c r="I93" s="797"/>
      <c r="J93" s="1"/>
      <c r="K93" s="1"/>
      <c r="L93" s="1"/>
      <c r="M93" s="1"/>
      <c r="N93" s="1"/>
      <c r="O93" s="1"/>
      <c r="P93" s="1"/>
      <c r="Q93" s="1"/>
      <c r="R93" s="1"/>
      <c r="S93" s="1"/>
      <c r="T93" s="1"/>
      <c r="U93" s="1"/>
      <c r="V93" s="1"/>
      <c r="W93" s="1"/>
      <c r="X93" s="1"/>
      <c r="Y93" s="1"/>
      <c r="Z93" s="1"/>
    </row>
    <row r="94" spans="1:26" ht="45" hidden="1">
      <c r="A94" s="761" t="s">
        <v>4389</v>
      </c>
      <c r="B94" s="378" t="s">
        <v>4390</v>
      </c>
      <c r="C94" s="378" t="s">
        <v>5386</v>
      </c>
      <c r="D94" s="762"/>
      <c r="E94" s="749"/>
      <c r="F94" s="378" t="s">
        <v>5387</v>
      </c>
      <c r="G94" s="784"/>
      <c r="H94" s="797"/>
      <c r="I94" s="797"/>
      <c r="J94" s="1"/>
      <c r="K94" s="1"/>
      <c r="L94" s="1"/>
      <c r="M94" s="1"/>
      <c r="N94" s="1"/>
      <c r="O94" s="1"/>
      <c r="P94" s="1"/>
      <c r="Q94" s="1"/>
      <c r="R94" s="1"/>
      <c r="S94" s="1"/>
      <c r="T94" s="1"/>
      <c r="U94" s="1"/>
      <c r="V94" s="1"/>
      <c r="W94" s="1"/>
      <c r="X94" s="1"/>
      <c r="Y94" s="1"/>
      <c r="Z94" s="1"/>
    </row>
    <row r="95" spans="1:26" ht="120" hidden="1">
      <c r="A95" s="761" t="s">
        <v>4391</v>
      </c>
      <c r="B95" s="378" t="s">
        <v>4392</v>
      </c>
      <c r="C95" s="378" t="s">
        <v>5388</v>
      </c>
      <c r="D95" s="762"/>
      <c r="E95" s="749"/>
      <c r="F95" s="378" t="s">
        <v>5389</v>
      </c>
      <c r="G95" s="784"/>
      <c r="H95" s="797"/>
      <c r="I95" s="797"/>
      <c r="J95" s="1"/>
      <c r="K95" s="1"/>
      <c r="L95" s="1"/>
      <c r="M95" s="1"/>
      <c r="N95" s="1"/>
      <c r="O95" s="1"/>
      <c r="P95" s="1"/>
      <c r="Q95" s="1"/>
      <c r="R95" s="1"/>
      <c r="S95" s="1"/>
      <c r="T95" s="1"/>
      <c r="U95" s="1"/>
      <c r="V95" s="1"/>
      <c r="W95" s="1"/>
      <c r="X95" s="1"/>
      <c r="Y95" s="1"/>
      <c r="Z95" s="1"/>
    </row>
    <row r="96" spans="1:26" ht="105" hidden="1">
      <c r="A96" s="761" t="s">
        <v>4393</v>
      </c>
      <c r="B96" s="378" t="s">
        <v>4394</v>
      </c>
      <c r="C96" s="378" t="s">
        <v>5390</v>
      </c>
      <c r="D96" s="762"/>
      <c r="E96" s="749"/>
      <c r="F96" s="378" t="s">
        <v>5391</v>
      </c>
      <c r="G96" s="784"/>
      <c r="H96" s="797"/>
      <c r="I96" s="797"/>
      <c r="J96" s="1"/>
      <c r="K96" s="1"/>
      <c r="L96" s="1"/>
      <c r="M96" s="1"/>
      <c r="N96" s="1"/>
      <c r="O96" s="1"/>
      <c r="P96" s="1"/>
      <c r="Q96" s="1"/>
      <c r="R96" s="1"/>
      <c r="S96" s="1"/>
      <c r="T96" s="1"/>
      <c r="U96" s="1"/>
      <c r="V96" s="1"/>
      <c r="W96" s="1"/>
      <c r="X96" s="1"/>
      <c r="Y96" s="1"/>
      <c r="Z96" s="1"/>
    </row>
    <row r="97" spans="1:26" ht="135" hidden="1">
      <c r="A97" s="761" t="s">
        <v>4395</v>
      </c>
      <c r="B97" s="378" t="s">
        <v>4396</v>
      </c>
      <c r="C97" s="378" t="s">
        <v>5392</v>
      </c>
      <c r="D97" s="762"/>
      <c r="E97" s="749"/>
      <c r="F97" s="378" t="s">
        <v>5393</v>
      </c>
      <c r="G97" s="784"/>
      <c r="H97" s="797"/>
      <c r="I97" s="797"/>
      <c r="J97" s="1"/>
      <c r="K97" s="1"/>
      <c r="L97" s="1"/>
      <c r="M97" s="1"/>
      <c r="N97" s="1"/>
      <c r="O97" s="1"/>
      <c r="P97" s="1"/>
      <c r="Q97" s="1"/>
      <c r="R97" s="1"/>
      <c r="S97" s="1"/>
      <c r="T97" s="1"/>
      <c r="U97" s="1"/>
      <c r="V97" s="1"/>
      <c r="W97" s="1"/>
      <c r="X97" s="1"/>
      <c r="Y97" s="1"/>
      <c r="Z97" s="1"/>
    </row>
    <row r="98" spans="1:26" ht="30" hidden="1">
      <c r="A98" s="761" t="s">
        <v>4397</v>
      </c>
      <c r="B98" s="378" t="s">
        <v>4398</v>
      </c>
      <c r="C98" s="316"/>
      <c r="D98" s="788"/>
      <c r="E98" s="810"/>
      <c r="F98" s="316"/>
      <c r="G98" s="784"/>
      <c r="H98" s="797"/>
      <c r="I98" s="797"/>
      <c r="J98" s="1"/>
      <c r="K98" s="1"/>
      <c r="L98" s="1"/>
      <c r="M98" s="1"/>
      <c r="N98" s="1"/>
      <c r="O98" s="1"/>
      <c r="P98" s="1"/>
      <c r="Q98" s="1"/>
      <c r="R98" s="1"/>
      <c r="S98" s="1"/>
      <c r="T98" s="1"/>
      <c r="U98" s="1"/>
      <c r="V98" s="1"/>
      <c r="W98" s="1"/>
      <c r="X98" s="1"/>
      <c r="Y98" s="1"/>
      <c r="Z98" s="1"/>
    </row>
    <row r="99" spans="1:26" ht="75" hidden="1">
      <c r="A99" s="761" t="s">
        <v>5394</v>
      </c>
      <c r="B99" s="378" t="s">
        <v>4400</v>
      </c>
      <c r="C99" s="378" t="s">
        <v>5461</v>
      </c>
      <c r="D99" s="788"/>
      <c r="E99" s="748"/>
      <c r="F99" s="749"/>
      <c r="G99" s="784"/>
      <c r="H99" s="797"/>
      <c r="I99" s="797"/>
      <c r="J99" s="1"/>
      <c r="K99" s="1"/>
      <c r="L99" s="1"/>
      <c r="M99" s="1"/>
      <c r="N99" s="1"/>
      <c r="O99" s="1"/>
      <c r="P99" s="1"/>
      <c r="Q99" s="1"/>
      <c r="R99" s="1"/>
      <c r="S99" s="1"/>
      <c r="T99" s="1"/>
      <c r="U99" s="1"/>
      <c r="V99" s="1"/>
      <c r="W99" s="1"/>
      <c r="X99" s="1"/>
      <c r="Y99" s="1"/>
      <c r="Z99" s="1"/>
    </row>
    <row r="100" spans="1:26" ht="75" hidden="1">
      <c r="A100" s="761" t="s">
        <v>4401</v>
      </c>
      <c r="B100" s="378" t="s">
        <v>4402</v>
      </c>
      <c r="C100" s="378" t="s">
        <v>5395</v>
      </c>
      <c r="D100" s="762"/>
      <c r="E100" s="749"/>
      <c r="F100" s="378" t="s">
        <v>5396</v>
      </c>
      <c r="G100" s="784"/>
      <c r="H100" s="797"/>
      <c r="I100" s="797"/>
      <c r="J100" s="1"/>
      <c r="K100" s="1"/>
      <c r="L100" s="1"/>
      <c r="M100" s="1"/>
      <c r="N100" s="1"/>
      <c r="O100" s="1"/>
      <c r="P100" s="1"/>
      <c r="Q100" s="1"/>
      <c r="R100" s="1"/>
      <c r="S100" s="1"/>
      <c r="T100" s="1"/>
      <c r="U100" s="1"/>
      <c r="V100" s="1"/>
      <c r="W100" s="1"/>
      <c r="X100" s="1"/>
      <c r="Y100" s="1"/>
      <c r="Z100" s="1"/>
    </row>
    <row r="101" spans="1:26" ht="165" hidden="1">
      <c r="A101" s="761" t="s">
        <v>4403</v>
      </c>
      <c r="B101" s="378" t="s">
        <v>4404</v>
      </c>
      <c r="C101" s="378" t="s">
        <v>5397</v>
      </c>
      <c r="D101" s="762"/>
      <c r="E101" s="749"/>
      <c r="F101" s="378" t="s">
        <v>5398</v>
      </c>
      <c r="G101" s="784"/>
      <c r="H101" s="797"/>
      <c r="I101" s="797"/>
      <c r="J101" s="1"/>
      <c r="K101" s="1"/>
      <c r="L101" s="1"/>
      <c r="M101" s="1"/>
      <c r="N101" s="1"/>
      <c r="O101" s="1"/>
      <c r="P101" s="1"/>
      <c r="Q101" s="1"/>
      <c r="R101" s="1"/>
      <c r="S101" s="1"/>
      <c r="T101" s="1"/>
      <c r="U101" s="1"/>
      <c r="V101" s="1"/>
      <c r="W101" s="1"/>
      <c r="X101" s="1"/>
      <c r="Y101" s="1"/>
      <c r="Z101" s="1"/>
    </row>
    <row r="102" spans="1:26" ht="135" hidden="1">
      <c r="A102" s="761" t="s">
        <v>4405</v>
      </c>
      <c r="B102" s="378" t="s">
        <v>4406</v>
      </c>
      <c r="C102" s="378" t="s">
        <v>5399</v>
      </c>
      <c r="D102" s="762"/>
      <c r="E102" s="749"/>
      <c r="F102" s="378" t="s">
        <v>5400</v>
      </c>
      <c r="G102" s="784"/>
      <c r="H102" s="797"/>
      <c r="I102" s="797"/>
      <c r="J102" s="1"/>
      <c r="K102" s="1"/>
      <c r="L102" s="1"/>
      <c r="M102" s="1"/>
      <c r="N102" s="1"/>
      <c r="O102" s="1"/>
      <c r="P102" s="1"/>
      <c r="Q102" s="1"/>
      <c r="R102" s="1"/>
      <c r="S102" s="1"/>
      <c r="T102" s="1"/>
      <c r="U102" s="1"/>
      <c r="V102" s="1"/>
      <c r="W102" s="1"/>
      <c r="X102" s="1"/>
      <c r="Y102" s="1"/>
      <c r="Z102" s="1"/>
    </row>
    <row r="103" spans="1:26" ht="45" hidden="1">
      <c r="A103" s="761" t="s">
        <v>4407</v>
      </c>
      <c r="B103" s="378" t="s">
        <v>4408</v>
      </c>
      <c r="C103" s="378" t="s">
        <v>5401</v>
      </c>
      <c r="D103" s="766"/>
      <c r="E103" s="740"/>
      <c r="F103" s="378" t="s">
        <v>5402</v>
      </c>
      <c r="G103" s="784"/>
      <c r="H103" s="797"/>
      <c r="I103" s="797"/>
      <c r="J103" s="1"/>
      <c r="K103" s="1"/>
      <c r="L103" s="1"/>
      <c r="M103" s="1"/>
      <c r="N103" s="1"/>
      <c r="O103" s="1"/>
      <c r="P103" s="1"/>
      <c r="Q103" s="1"/>
      <c r="R103" s="1"/>
      <c r="S103" s="1"/>
      <c r="T103" s="1"/>
      <c r="U103" s="1"/>
      <c r="V103" s="1"/>
      <c r="W103" s="1"/>
      <c r="X103" s="1"/>
      <c r="Y103" s="1"/>
      <c r="Z103" s="1"/>
    </row>
    <row r="104" spans="1:26" ht="18.75">
      <c r="A104" s="588"/>
      <c r="B104" s="1211" t="s">
        <v>345</v>
      </c>
      <c r="C104" s="1049"/>
      <c r="D104" s="1049"/>
      <c r="E104" s="1049"/>
      <c r="F104" s="1049"/>
      <c r="G104" s="1049"/>
      <c r="H104" s="110">
        <f>H105+H120+H126+H133+H143+H148+H161</f>
        <v>0</v>
      </c>
      <c r="I104" s="110">
        <f>I105+I120+I126+I133+I143+I148+I161</f>
        <v>84</v>
      </c>
      <c r="J104" s="1"/>
      <c r="K104" s="1"/>
      <c r="L104" s="1"/>
      <c r="M104" s="1"/>
      <c r="N104" s="1"/>
      <c r="O104" s="1"/>
      <c r="P104" s="1"/>
      <c r="Q104" s="1"/>
      <c r="R104" s="1"/>
      <c r="S104" s="1"/>
      <c r="T104" s="1"/>
      <c r="U104" s="1"/>
      <c r="V104" s="1"/>
      <c r="W104" s="1"/>
      <c r="X104" s="1"/>
      <c r="Y104" s="1"/>
      <c r="Z104" s="1"/>
    </row>
    <row r="105" spans="1:26" ht="39.75" customHeight="1">
      <c r="A105" s="413" t="s">
        <v>355</v>
      </c>
      <c r="B105" s="1048" t="s">
        <v>356</v>
      </c>
      <c r="C105" s="1049"/>
      <c r="D105" s="1049"/>
      <c r="E105" s="1049"/>
      <c r="F105" s="1049"/>
      <c r="G105" s="1049"/>
      <c r="H105" s="110">
        <f>SUM(D106:D118)</f>
        <v>0</v>
      </c>
      <c r="I105" s="110">
        <f>COUNT(D106:D119)*2</f>
        <v>24</v>
      </c>
      <c r="J105" s="1"/>
      <c r="K105" s="1"/>
      <c r="L105" s="1"/>
      <c r="M105" s="1"/>
      <c r="N105" s="1"/>
      <c r="O105" s="1"/>
      <c r="P105" s="1"/>
      <c r="Q105" s="1"/>
      <c r="R105" s="1"/>
      <c r="S105" s="1"/>
      <c r="T105" s="1"/>
      <c r="U105" s="1"/>
      <c r="V105" s="1"/>
      <c r="W105" s="1"/>
      <c r="X105" s="1"/>
      <c r="Y105" s="1"/>
      <c r="Z105" s="1"/>
    </row>
    <row r="106" spans="1:26" ht="47.25">
      <c r="A106" s="413" t="s">
        <v>358</v>
      </c>
      <c r="B106" s="484" t="s">
        <v>359</v>
      </c>
      <c r="C106" s="342" t="s">
        <v>3384</v>
      </c>
      <c r="D106" s="446">
        <v>0</v>
      </c>
      <c r="E106" s="440" t="s">
        <v>183</v>
      </c>
      <c r="F106" s="342" t="s">
        <v>3385</v>
      </c>
      <c r="G106" s="441"/>
      <c r="H106" s="110"/>
      <c r="I106" s="110"/>
      <c r="J106" s="1"/>
      <c r="K106" s="1"/>
      <c r="L106" s="1"/>
      <c r="M106" s="1"/>
      <c r="N106" s="1"/>
      <c r="O106" s="1"/>
      <c r="P106" s="1"/>
      <c r="Q106" s="1"/>
      <c r="R106" s="1"/>
      <c r="S106" s="1"/>
      <c r="T106" s="1"/>
      <c r="U106" s="1"/>
      <c r="V106" s="1"/>
      <c r="W106" s="1"/>
      <c r="X106" s="1"/>
      <c r="Y106" s="1"/>
      <c r="Z106" s="1"/>
    </row>
    <row r="107" spans="1:26" ht="45">
      <c r="A107" s="413"/>
      <c r="B107" s="484"/>
      <c r="C107" s="342" t="s">
        <v>3386</v>
      </c>
      <c r="D107" s="446">
        <v>0</v>
      </c>
      <c r="E107" s="440" t="s">
        <v>183</v>
      </c>
      <c r="F107" s="342" t="s">
        <v>3388</v>
      </c>
      <c r="G107" s="441"/>
      <c r="H107" s="110"/>
      <c r="I107" s="110"/>
      <c r="J107" s="1"/>
      <c r="K107" s="1"/>
      <c r="L107" s="1"/>
      <c r="M107" s="1"/>
      <c r="N107" s="1"/>
      <c r="O107" s="1"/>
      <c r="P107" s="1"/>
      <c r="Q107" s="1"/>
      <c r="R107" s="1"/>
      <c r="S107" s="1"/>
      <c r="T107" s="1"/>
      <c r="U107" s="1"/>
      <c r="V107" s="1"/>
      <c r="W107" s="1"/>
      <c r="X107" s="1"/>
      <c r="Y107" s="1"/>
      <c r="Z107" s="1"/>
    </row>
    <row r="108" spans="1:26" ht="45">
      <c r="A108" s="413"/>
      <c r="B108" s="484"/>
      <c r="C108" s="342" t="s">
        <v>3389</v>
      </c>
      <c r="D108" s="446">
        <v>0</v>
      </c>
      <c r="E108" s="440" t="s">
        <v>183</v>
      </c>
      <c r="F108" s="342" t="s">
        <v>3390</v>
      </c>
      <c r="G108" s="441"/>
      <c r="H108" s="110"/>
      <c r="I108" s="110"/>
      <c r="J108" s="1"/>
      <c r="K108" s="1"/>
      <c r="L108" s="1"/>
      <c r="M108" s="1"/>
      <c r="N108" s="1"/>
      <c r="O108" s="1"/>
      <c r="P108" s="1"/>
      <c r="Q108" s="1"/>
      <c r="R108" s="1"/>
      <c r="S108" s="1"/>
      <c r="T108" s="1"/>
      <c r="U108" s="1"/>
      <c r="V108" s="1"/>
      <c r="W108" s="1"/>
      <c r="X108" s="1"/>
      <c r="Y108" s="1"/>
      <c r="Z108" s="1"/>
    </row>
    <row r="109" spans="1:26" ht="31.5" hidden="1">
      <c r="A109" s="583" t="s">
        <v>368</v>
      </c>
      <c r="B109" s="496" t="s">
        <v>370</v>
      </c>
      <c r="C109" s="441"/>
      <c r="D109" s="446"/>
      <c r="E109" s="440"/>
      <c r="F109" s="441"/>
      <c r="G109" s="441"/>
      <c r="H109" s="110"/>
      <c r="I109" s="110"/>
      <c r="J109" s="1"/>
      <c r="K109" s="1"/>
      <c r="L109" s="1"/>
      <c r="M109" s="1"/>
      <c r="N109" s="1"/>
      <c r="O109" s="1"/>
      <c r="P109" s="1"/>
      <c r="Q109" s="1"/>
      <c r="R109" s="1"/>
      <c r="S109" s="1"/>
      <c r="T109" s="1"/>
      <c r="U109" s="1"/>
      <c r="V109" s="1"/>
      <c r="W109" s="1"/>
      <c r="X109" s="1"/>
      <c r="Y109" s="1"/>
      <c r="Z109" s="1"/>
    </row>
    <row r="110" spans="1:26" ht="90">
      <c r="A110" s="413" t="s">
        <v>384</v>
      </c>
      <c r="B110" s="484" t="s">
        <v>385</v>
      </c>
      <c r="C110" s="342" t="s">
        <v>3392</v>
      </c>
      <c r="D110" s="446">
        <v>0</v>
      </c>
      <c r="E110" s="440" t="s">
        <v>183</v>
      </c>
      <c r="F110" s="342" t="s">
        <v>3393</v>
      </c>
      <c r="G110" s="441"/>
      <c r="H110" s="110"/>
      <c r="I110" s="110"/>
      <c r="J110" s="1"/>
      <c r="K110" s="1"/>
      <c r="L110" s="1"/>
      <c r="M110" s="1"/>
      <c r="N110" s="1"/>
      <c r="O110" s="1"/>
      <c r="P110" s="1"/>
      <c r="Q110" s="1"/>
      <c r="R110" s="1"/>
      <c r="S110" s="1"/>
      <c r="T110" s="1"/>
      <c r="U110" s="1"/>
      <c r="V110" s="1"/>
      <c r="W110" s="1"/>
      <c r="X110" s="1"/>
      <c r="Y110" s="1"/>
      <c r="Z110" s="1"/>
    </row>
    <row r="111" spans="1:26" ht="90">
      <c r="A111" s="413"/>
      <c r="B111" s="484"/>
      <c r="C111" s="342" t="s">
        <v>3395</v>
      </c>
      <c r="D111" s="446">
        <v>0</v>
      </c>
      <c r="E111" s="440" t="s">
        <v>183</v>
      </c>
      <c r="F111" s="342" t="s">
        <v>3396</v>
      </c>
      <c r="G111" s="441"/>
      <c r="H111" s="110"/>
      <c r="I111" s="110"/>
      <c r="J111" s="1"/>
      <c r="K111" s="1"/>
      <c r="L111" s="1"/>
      <c r="M111" s="1"/>
      <c r="N111" s="1"/>
      <c r="O111" s="1"/>
      <c r="P111" s="1"/>
      <c r="Q111" s="1"/>
      <c r="R111" s="1"/>
      <c r="S111" s="1"/>
      <c r="T111" s="1"/>
      <c r="U111" s="1"/>
      <c r="V111" s="1"/>
      <c r="W111" s="1"/>
      <c r="X111" s="1"/>
      <c r="Y111" s="1"/>
      <c r="Z111" s="1"/>
    </row>
    <row r="112" spans="1:26" ht="60">
      <c r="A112" s="413"/>
      <c r="B112" s="484"/>
      <c r="C112" s="487" t="s">
        <v>3397</v>
      </c>
      <c r="D112" s="446">
        <v>0</v>
      </c>
      <c r="E112" s="440" t="s">
        <v>183</v>
      </c>
      <c r="F112" s="342" t="s">
        <v>3398</v>
      </c>
      <c r="G112" s="441"/>
      <c r="H112" s="110"/>
      <c r="I112" s="110"/>
      <c r="J112" s="1"/>
      <c r="K112" s="1"/>
      <c r="L112" s="1"/>
      <c r="M112" s="1"/>
      <c r="N112" s="1"/>
      <c r="O112" s="1"/>
      <c r="P112" s="1"/>
      <c r="Q112" s="1"/>
      <c r="R112" s="1"/>
      <c r="S112" s="1"/>
      <c r="T112" s="1"/>
      <c r="U112" s="1"/>
      <c r="V112" s="1"/>
      <c r="W112" s="1"/>
      <c r="X112" s="1"/>
      <c r="Y112" s="1"/>
      <c r="Z112" s="1"/>
    </row>
    <row r="113" spans="1:26" ht="75">
      <c r="A113" s="413" t="s">
        <v>413</v>
      </c>
      <c r="B113" s="484" t="s">
        <v>414</v>
      </c>
      <c r="C113" s="342" t="s">
        <v>3401</v>
      </c>
      <c r="D113" s="446">
        <v>0</v>
      </c>
      <c r="E113" s="440" t="s">
        <v>183</v>
      </c>
      <c r="F113" s="441"/>
      <c r="G113" s="441"/>
      <c r="H113" s="110"/>
      <c r="I113" s="110"/>
      <c r="J113" s="1"/>
      <c r="K113" s="1"/>
      <c r="L113" s="1"/>
      <c r="M113" s="1"/>
      <c r="N113" s="1"/>
      <c r="O113" s="1"/>
      <c r="P113" s="1"/>
      <c r="Q113" s="1"/>
      <c r="R113" s="1"/>
      <c r="S113" s="1"/>
      <c r="T113" s="1"/>
      <c r="U113" s="1"/>
      <c r="V113" s="1"/>
      <c r="W113" s="1"/>
      <c r="X113" s="1"/>
      <c r="Y113" s="1"/>
      <c r="Z113" s="1"/>
    </row>
    <row r="114" spans="1:26" ht="75">
      <c r="A114" s="413"/>
      <c r="B114" s="484"/>
      <c r="C114" s="342" t="s">
        <v>3402</v>
      </c>
      <c r="D114" s="446">
        <v>0</v>
      </c>
      <c r="E114" s="440" t="s">
        <v>183</v>
      </c>
      <c r="F114" s="441"/>
      <c r="G114" s="441"/>
      <c r="H114" s="110"/>
      <c r="I114" s="110"/>
      <c r="J114" s="1"/>
      <c r="K114" s="1"/>
      <c r="L114" s="1"/>
      <c r="M114" s="1"/>
      <c r="N114" s="1"/>
      <c r="O114" s="1"/>
      <c r="P114" s="1"/>
      <c r="Q114" s="1"/>
      <c r="R114" s="1"/>
      <c r="S114" s="1"/>
      <c r="T114" s="1"/>
      <c r="U114" s="1"/>
      <c r="V114" s="1"/>
      <c r="W114" s="1"/>
      <c r="X114" s="1"/>
      <c r="Y114" s="1"/>
      <c r="Z114" s="1"/>
    </row>
    <row r="115" spans="1:26" ht="30">
      <c r="A115" s="413"/>
      <c r="B115" s="484"/>
      <c r="C115" s="342" t="s">
        <v>3403</v>
      </c>
      <c r="D115" s="446">
        <v>0</v>
      </c>
      <c r="E115" s="440" t="s">
        <v>183</v>
      </c>
      <c r="F115" s="441"/>
      <c r="G115" s="441"/>
      <c r="H115" s="110"/>
      <c r="I115" s="110"/>
      <c r="J115" s="1"/>
      <c r="K115" s="1"/>
      <c r="L115" s="1"/>
      <c r="M115" s="1"/>
      <c r="N115" s="1"/>
      <c r="O115" s="1"/>
      <c r="P115" s="1"/>
      <c r="Q115" s="1"/>
      <c r="R115" s="1"/>
      <c r="S115" s="1"/>
      <c r="T115" s="1"/>
      <c r="U115" s="1"/>
      <c r="V115" s="1"/>
      <c r="W115" s="1"/>
      <c r="X115" s="1"/>
      <c r="Y115" s="1"/>
      <c r="Z115" s="1"/>
    </row>
    <row r="116" spans="1:26" ht="47.25">
      <c r="A116" s="413" t="s">
        <v>433</v>
      </c>
      <c r="B116" s="484" t="s">
        <v>424</v>
      </c>
      <c r="C116" s="308" t="s">
        <v>3404</v>
      </c>
      <c r="D116" s="446">
        <v>0</v>
      </c>
      <c r="E116" s="440" t="s">
        <v>183</v>
      </c>
      <c r="F116" s="441"/>
      <c r="G116" s="441"/>
      <c r="H116" s="110"/>
      <c r="I116" s="110"/>
      <c r="J116" s="1"/>
      <c r="K116" s="1"/>
      <c r="L116" s="1"/>
      <c r="M116" s="1"/>
      <c r="N116" s="1"/>
      <c r="O116" s="1"/>
      <c r="P116" s="1"/>
      <c r="Q116" s="1"/>
      <c r="R116" s="1"/>
      <c r="S116" s="1"/>
      <c r="T116" s="1"/>
      <c r="U116" s="1"/>
      <c r="V116" s="1"/>
      <c r="W116" s="1"/>
      <c r="X116" s="1"/>
      <c r="Y116" s="1"/>
      <c r="Z116" s="1"/>
    </row>
    <row r="117" spans="1:26" ht="45">
      <c r="A117" s="413" t="s">
        <v>436</v>
      </c>
      <c r="B117" s="484" t="s">
        <v>428</v>
      </c>
      <c r="C117" s="342" t="s">
        <v>3406</v>
      </c>
      <c r="D117" s="446">
        <v>0</v>
      </c>
      <c r="E117" s="440" t="s">
        <v>183</v>
      </c>
      <c r="F117" s="441"/>
      <c r="G117" s="441"/>
      <c r="H117" s="110"/>
      <c r="I117" s="110"/>
      <c r="J117" s="1"/>
      <c r="K117" s="1"/>
      <c r="L117" s="1"/>
      <c r="M117" s="1"/>
      <c r="N117" s="1"/>
      <c r="O117" s="1"/>
      <c r="P117" s="1"/>
      <c r="Q117" s="1"/>
      <c r="R117" s="1"/>
      <c r="S117" s="1"/>
      <c r="T117" s="1"/>
      <c r="U117" s="1"/>
      <c r="V117" s="1"/>
      <c r="W117" s="1"/>
      <c r="X117" s="1"/>
      <c r="Y117" s="1"/>
      <c r="Z117" s="1"/>
    </row>
    <row r="118" spans="1:26" ht="45">
      <c r="A118" s="413"/>
      <c r="B118" s="484"/>
      <c r="C118" s="342" t="s">
        <v>3407</v>
      </c>
      <c r="D118" s="446">
        <v>0</v>
      </c>
      <c r="E118" s="440" t="s">
        <v>183</v>
      </c>
      <c r="F118" s="441"/>
      <c r="G118" s="441"/>
      <c r="H118" s="110"/>
      <c r="I118" s="110"/>
      <c r="J118" s="1"/>
      <c r="K118" s="1"/>
      <c r="L118" s="1"/>
      <c r="M118" s="1"/>
      <c r="N118" s="1"/>
      <c r="O118" s="1"/>
      <c r="P118" s="1"/>
      <c r="Q118" s="1"/>
      <c r="R118" s="1"/>
      <c r="S118" s="1"/>
      <c r="T118" s="1"/>
      <c r="U118" s="1"/>
      <c r="V118" s="1"/>
      <c r="W118" s="1"/>
      <c r="X118" s="1"/>
      <c r="Y118" s="1"/>
      <c r="Z118" s="1"/>
    </row>
    <row r="119" spans="1:26" ht="78.75" hidden="1">
      <c r="A119" s="583" t="s">
        <v>443</v>
      </c>
      <c r="B119" s="484" t="s">
        <v>431</v>
      </c>
      <c r="C119" s="441"/>
      <c r="D119" s="439"/>
      <c r="E119" s="440"/>
      <c r="F119" s="441"/>
      <c r="G119" s="441"/>
      <c r="H119" s="110"/>
      <c r="I119" s="110"/>
      <c r="J119" s="1"/>
      <c r="K119" s="1"/>
      <c r="L119" s="1"/>
      <c r="M119" s="1"/>
      <c r="N119" s="1"/>
      <c r="O119" s="1"/>
      <c r="P119" s="1"/>
      <c r="Q119" s="1"/>
      <c r="R119" s="1"/>
      <c r="S119" s="1"/>
      <c r="T119" s="1"/>
      <c r="U119" s="1"/>
      <c r="V119" s="1"/>
      <c r="W119" s="1"/>
      <c r="X119" s="1"/>
      <c r="Y119" s="1"/>
      <c r="Z119" s="1"/>
    </row>
    <row r="120" spans="1:26" ht="39.75" customHeight="1">
      <c r="A120" s="413" t="s">
        <v>451</v>
      </c>
      <c r="B120" s="1210" t="s">
        <v>449</v>
      </c>
      <c r="C120" s="1049"/>
      <c r="D120" s="1049"/>
      <c r="E120" s="1049"/>
      <c r="F120" s="1049"/>
      <c r="G120" s="1049"/>
      <c r="H120" s="110">
        <f>SUM(D121:D125)</f>
        <v>0</v>
      </c>
      <c r="I120" s="110">
        <f>COUNT(D121:D125)*2</f>
        <v>8</v>
      </c>
      <c r="J120" s="1"/>
      <c r="K120" s="1"/>
      <c r="L120" s="1"/>
      <c r="M120" s="1"/>
      <c r="N120" s="1"/>
      <c r="O120" s="1"/>
      <c r="P120" s="1"/>
      <c r="Q120" s="1"/>
      <c r="R120" s="1"/>
      <c r="S120" s="1"/>
      <c r="T120" s="1"/>
      <c r="U120" s="1"/>
      <c r="V120" s="1"/>
      <c r="W120" s="1"/>
      <c r="X120" s="1"/>
      <c r="Y120" s="1"/>
      <c r="Z120" s="1"/>
    </row>
    <row r="121" spans="1:26" ht="75">
      <c r="A121" s="413" t="s">
        <v>454</v>
      </c>
      <c r="B121" s="567" t="s">
        <v>455</v>
      </c>
      <c r="C121" s="489" t="s">
        <v>456</v>
      </c>
      <c r="D121" s="488">
        <v>0</v>
      </c>
      <c r="E121" s="440" t="s">
        <v>183</v>
      </c>
      <c r="F121" s="489" t="s">
        <v>457</v>
      </c>
      <c r="G121" s="441"/>
      <c r="H121" s="110"/>
      <c r="I121" s="110"/>
      <c r="J121" s="1"/>
      <c r="K121" s="1"/>
      <c r="L121" s="1"/>
      <c r="M121" s="1"/>
      <c r="N121" s="1"/>
      <c r="O121" s="1"/>
      <c r="P121" s="1"/>
      <c r="Q121" s="1"/>
      <c r="R121" s="1"/>
      <c r="S121" s="1"/>
      <c r="T121" s="1"/>
      <c r="U121" s="1"/>
      <c r="V121" s="1"/>
      <c r="W121" s="1"/>
      <c r="X121" s="1"/>
      <c r="Y121" s="1"/>
      <c r="Z121" s="1"/>
    </row>
    <row r="122" spans="1:26" ht="63" hidden="1">
      <c r="A122" s="583" t="s">
        <v>458</v>
      </c>
      <c r="B122" s="496" t="s">
        <v>459</v>
      </c>
      <c r="C122" s="441"/>
      <c r="D122" s="446"/>
      <c r="E122" s="440"/>
      <c r="F122" s="441"/>
      <c r="G122" s="441"/>
      <c r="H122" s="110"/>
      <c r="I122" s="110"/>
      <c r="J122" s="1"/>
      <c r="K122" s="1"/>
      <c r="L122" s="1"/>
      <c r="M122" s="1"/>
      <c r="N122" s="1"/>
      <c r="O122" s="1"/>
      <c r="P122" s="1"/>
      <c r="Q122" s="1"/>
      <c r="R122" s="1"/>
      <c r="S122" s="1"/>
      <c r="T122" s="1"/>
      <c r="U122" s="1"/>
      <c r="V122" s="1"/>
      <c r="W122" s="1"/>
      <c r="X122" s="1"/>
      <c r="Y122" s="1"/>
      <c r="Z122" s="1"/>
    </row>
    <row r="123" spans="1:26" ht="60">
      <c r="A123" s="413" t="s">
        <v>467</v>
      </c>
      <c r="B123" s="484" t="s">
        <v>462</v>
      </c>
      <c r="C123" s="342" t="s">
        <v>3410</v>
      </c>
      <c r="D123" s="446">
        <v>0</v>
      </c>
      <c r="E123" s="440" t="s">
        <v>183</v>
      </c>
      <c r="F123" s="441"/>
      <c r="G123" s="441"/>
      <c r="H123" s="110"/>
      <c r="I123" s="110"/>
      <c r="J123" s="1"/>
      <c r="K123" s="1"/>
      <c r="L123" s="1"/>
      <c r="M123" s="1"/>
      <c r="N123" s="1"/>
      <c r="O123" s="1"/>
      <c r="P123" s="1"/>
      <c r="Q123" s="1"/>
      <c r="R123" s="1"/>
      <c r="S123" s="1"/>
      <c r="T123" s="1"/>
      <c r="U123" s="1"/>
      <c r="V123" s="1"/>
      <c r="W123" s="1"/>
      <c r="X123" s="1"/>
      <c r="Y123" s="1"/>
      <c r="Z123" s="1"/>
    </row>
    <row r="124" spans="1:26" ht="75">
      <c r="A124" s="413"/>
      <c r="B124" s="484"/>
      <c r="C124" s="342" t="s">
        <v>3411</v>
      </c>
      <c r="D124" s="446">
        <v>0</v>
      </c>
      <c r="E124" s="440" t="s">
        <v>183</v>
      </c>
      <c r="F124" s="342"/>
      <c r="G124" s="441"/>
      <c r="H124" s="110"/>
      <c r="I124" s="110"/>
      <c r="J124" s="1"/>
      <c r="K124" s="1"/>
      <c r="L124" s="1"/>
      <c r="M124" s="1"/>
      <c r="N124" s="1"/>
      <c r="O124" s="1"/>
      <c r="P124" s="1"/>
      <c r="Q124" s="1"/>
      <c r="R124" s="1"/>
      <c r="S124" s="1"/>
      <c r="T124" s="1"/>
      <c r="U124" s="1"/>
      <c r="V124" s="1"/>
      <c r="W124" s="1"/>
      <c r="X124" s="1"/>
      <c r="Y124" s="1"/>
      <c r="Z124" s="1"/>
    </row>
    <row r="125" spans="1:26" ht="47.25">
      <c r="A125" s="413" t="s">
        <v>469</v>
      </c>
      <c r="B125" s="567" t="s">
        <v>466</v>
      </c>
      <c r="C125" s="493" t="s">
        <v>3413</v>
      </c>
      <c r="D125" s="446">
        <v>0</v>
      </c>
      <c r="E125" s="440" t="s">
        <v>183</v>
      </c>
      <c r="F125" s="441"/>
      <c r="G125" s="441"/>
      <c r="H125" s="110"/>
      <c r="I125" s="110"/>
      <c r="J125" s="1"/>
      <c r="K125" s="1"/>
      <c r="L125" s="1"/>
      <c r="M125" s="1"/>
      <c r="N125" s="1"/>
      <c r="O125" s="1"/>
      <c r="P125" s="1"/>
      <c r="Q125" s="1"/>
      <c r="R125" s="1"/>
      <c r="S125" s="1"/>
      <c r="T125" s="1"/>
      <c r="U125" s="1"/>
      <c r="V125" s="1"/>
      <c r="W125" s="1"/>
      <c r="X125" s="1"/>
      <c r="Y125" s="1"/>
      <c r="Z125" s="1"/>
    </row>
    <row r="126" spans="1:26" ht="39.75" customHeight="1">
      <c r="A126" s="413" t="s">
        <v>473</v>
      </c>
      <c r="B126" s="1210" t="s">
        <v>474</v>
      </c>
      <c r="C126" s="1049"/>
      <c r="D126" s="1049"/>
      <c r="E126" s="1049"/>
      <c r="F126" s="1049"/>
      <c r="G126" s="1049"/>
      <c r="H126" s="110">
        <f>SUM(D127:D132)</f>
        <v>0</v>
      </c>
      <c r="I126" s="110">
        <f>COUNT(D127:D132)*2</f>
        <v>12</v>
      </c>
      <c r="J126" s="1"/>
      <c r="K126" s="1"/>
      <c r="L126" s="1"/>
      <c r="M126" s="1"/>
      <c r="N126" s="1"/>
      <c r="O126" s="1"/>
      <c r="P126" s="1"/>
      <c r="Q126" s="1"/>
      <c r="R126" s="1"/>
      <c r="S126" s="1"/>
      <c r="T126" s="1"/>
      <c r="U126" s="1"/>
      <c r="V126" s="1"/>
      <c r="W126" s="1"/>
      <c r="X126" s="1"/>
      <c r="Y126" s="1"/>
      <c r="Z126" s="1"/>
    </row>
    <row r="127" spans="1:26" ht="45">
      <c r="A127" s="413" t="s">
        <v>476</v>
      </c>
      <c r="B127" s="437" t="s">
        <v>477</v>
      </c>
      <c r="C127" s="568" t="s">
        <v>3419</v>
      </c>
      <c r="D127" s="446">
        <v>0</v>
      </c>
      <c r="E127" s="440" t="s">
        <v>264</v>
      </c>
      <c r="F127" s="568" t="s">
        <v>3420</v>
      </c>
      <c r="G127" s="441"/>
      <c r="H127" s="110"/>
      <c r="I127" s="110"/>
      <c r="J127" s="1"/>
      <c r="K127" s="1"/>
      <c r="L127" s="1"/>
      <c r="M127" s="1"/>
      <c r="N127" s="1"/>
      <c r="O127" s="1"/>
      <c r="P127" s="1"/>
      <c r="Q127" s="1"/>
      <c r="R127" s="1"/>
      <c r="S127" s="1"/>
      <c r="T127" s="1"/>
      <c r="U127" s="1"/>
      <c r="V127" s="1"/>
      <c r="W127" s="1"/>
      <c r="X127" s="1"/>
      <c r="Y127" s="1"/>
      <c r="Z127" s="1"/>
    </row>
    <row r="128" spans="1:26" ht="60">
      <c r="A128" s="413"/>
      <c r="B128" s="437"/>
      <c r="C128" s="568" t="s">
        <v>483</v>
      </c>
      <c r="D128" s="446">
        <v>0</v>
      </c>
      <c r="E128" s="440" t="s">
        <v>183</v>
      </c>
      <c r="F128" s="568" t="s">
        <v>3420</v>
      </c>
      <c r="G128" s="441"/>
      <c r="H128" s="110"/>
      <c r="I128" s="110"/>
      <c r="J128" s="1"/>
      <c r="K128" s="1"/>
      <c r="L128" s="1"/>
      <c r="M128" s="1"/>
      <c r="N128" s="1"/>
      <c r="O128" s="1"/>
      <c r="P128" s="1"/>
      <c r="Q128" s="1"/>
      <c r="R128" s="1"/>
      <c r="S128" s="1"/>
      <c r="T128" s="1"/>
      <c r="U128" s="1"/>
      <c r="V128" s="1"/>
      <c r="W128" s="1"/>
      <c r="X128" s="1"/>
      <c r="Y128" s="1"/>
      <c r="Z128" s="1"/>
    </row>
    <row r="129" spans="1:26" ht="60">
      <c r="A129" s="413"/>
      <c r="B129" s="437"/>
      <c r="C129" s="669" t="s">
        <v>3424</v>
      </c>
      <c r="D129" s="446">
        <v>0</v>
      </c>
      <c r="E129" s="440" t="s">
        <v>183</v>
      </c>
      <c r="F129" s="568" t="s">
        <v>3425</v>
      </c>
      <c r="G129" s="441"/>
      <c r="H129" s="110"/>
      <c r="I129" s="110"/>
      <c r="J129" s="1"/>
      <c r="K129" s="1"/>
      <c r="L129" s="1"/>
      <c r="M129" s="1"/>
      <c r="N129" s="1"/>
      <c r="O129" s="1"/>
      <c r="P129" s="1"/>
      <c r="Q129" s="1"/>
      <c r="R129" s="1"/>
      <c r="S129" s="1"/>
      <c r="T129" s="1"/>
      <c r="U129" s="1"/>
      <c r="V129" s="1"/>
      <c r="W129" s="1"/>
      <c r="X129" s="1"/>
      <c r="Y129" s="1"/>
      <c r="Z129" s="1"/>
    </row>
    <row r="130" spans="1:26" ht="90">
      <c r="A130" s="413" t="s">
        <v>484</v>
      </c>
      <c r="B130" s="437" t="s">
        <v>485</v>
      </c>
      <c r="C130" s="568" t="s">
        <v>3427</v>
      </c>
      <c r="D130" s="446">
        <v>0</v>
      </c>
      <c r="E130" s="440" t="s">
        <v>262</v>
      </c>
      <c r="F130" s="568" t="s">
        <v>3428</v>
      </c>
      <c r="G130" s="441"/>
      <c r="H130" s="110"/>
      <c r="I130" s="110"/>
      <c r="J130" s="1"/>
      <c r="K130" s="1"/>
      <c r="L130" s="1"/>
      <c r="M130" s="1"/>
      <c r="N130" s="1"/>
      <c r="O130" s="1"/>
      <c r="P130" s="1"/>
      <c r="Q130" s="1"/>
      <c r="R130" s="1"/>
      <c r="S130" s="1"/>
      <c r="T130" s="1"/>
      <c r="U130" s="1"/>
      <c r="V130" s="1"/>
      <c r="W130" s="1"/>
      <c r="X130" s="1"/>
      <c r="Y130" s="1"/>
      <c r="Z130" s="1"/>
    </row>
    <row r="131" spans="1:26" ht="75">
      <c r="A131" s="413"/>
      <c r="B131" s="437"/>
      <c r="C131" s="568" t="s">
        <v>487</v>
      </c>
      <c r="D131" s="446">
        <v>0</v>
      </c>
      <c r="E131" s="440" t="s">
        <v>262</v>
      </c>
      <c r="F131" s="568" t="s">
        <v>3428</v>
      </c>
      <c r="G131" s="441"/>
      <c r="H131" s="110"/>
      <c r="I131" s="110"/>
      <c r="J131" s="1"/>
      <c r="K131" s="1"/>
      <c r="L131" s="1"/>
      <c r="M131" s="1"/>
      <c r="N131" s="1"/>
      <c r="O131" s="1"/>
      <c r="P131" s="1"/>
      <c r="Q131" s="1"/>
      <c r="R131" s="1"/>
      <c r="S131" s="1"/>
      <c r="T131" s="1"/>
      <c r="U131" s="1"/>
      <c r="V131" s="1"/>
      <c r="W131" s="1"/>
      <c r="X131" s="1"/>
      <c r="Y131" s="1"/>
      <c r="Z131" s="1"/>
    </row>
    <row r="132" spans="1:26" ht="78.75">
      <c r="A132" s="413" t="s">
        <v>488</v>
      </c>
      <c r="B132" s="437" t="s">
        <v>489</v>
      </c>
      <c r="C132" s="489" t="s">
        <v>490</v>
      </c>
      <c r="D132" s="446">
        <v>0</v>
      </c>
      <c r="E132" s="440" t="s">
        <v>63</v>
      </c>
      <c r="F132" s="441"/>
      <c r="G132" s="441"/>
      <c r="H132" s="110"/>
      <c r="I132" s="110"/>
      <c r="J132" s="1"/>
      <c r="K132" s="1"/>
      <c r="L132" s="1"/>
      <c r="M132" s="1"/>
      <c r="N132" s="1"/>
      <c r="O132" s="1"/>
      <c r="P132" s="1"/>
      <c r="Q132" s="1"/>
      <c r="R132" s="1"/>
      <c r="S132" s="1"/>
      <c r="T132" s="1"/>
      <c r="U132" s="1"/>
      <c r="V132" s="1"/>
      <c r="W132" s="1"/>
      <c r="X132" s="1"/>
      <c r="Y132" s="1"/>
      <c r="Z132" s="1"/>
    </row>
    <row r="133" spans="1:26" ht="39.75" customHeight="1">
      <c r="A133" s="413" t="s">
        <v>493</v>
      </c>
      <c r="B133" s="1048" t="s">
        <v>494</v>
      </c>
      <c r="C133" s="1049"/>
      <c r="D133" s="1049"/>
      <c r="E133" s="1049"/>
      <c r="F133" s="1049"/>
      <c r="G133" s="1049"/>
      <c r="H133" s="110">
        <f>SUM(D137:D142)</f>
        <v>0</v>
      </c>
      <c r="I133" s="110">
        <f>COUNT(D137:D141)*2</f>
        <v>10</v>
      </c>
      <c r="J133" s="1"/>
      <c r="K133" s="1"/>
      <c r="L133" s="1"/>
      <c r="M133" s="1"/>
      <c r="N133" s="1"/>
      <c r="O133" s="1"/>
      <c r="P133" s="1"/>
      <c r="Q133" s="1"/>
      <c r="R133" s="1"/>
      <c r="S133" s="1"/>
      <c r="T133" s="1"/>
      <c r="U133" s="1"/>
      <c r="V133" s="1"/>
      <c r="W133" s="1"/>
      <c r="X133" s="1"/>
      <c r="Y133" s="1"/>
      <c r="Z133" s="1"/>
    </row>
    <row r="134" spans="1:26" ht="47.25" hidden="1">
      <c r="A134" s="583" t="s">
        <v>500</v>
      </c>
      <c r="B134" s="437" t="s">
        <v>501</v>
      </c>
      <c r="C134" s="441"/>
      <c r="D134" s="439"/>
      <c r="E134" s="440"/>
      <c r="F134" s="441"/>
      <c r="G134" s="441"/>
      <c r="H134" s="110"/>
      <c r="I134" s="110"/>
      <c r="J134" s="1"/>
      <c r="K134" s="1"/>
      <c r="L134" s="1"/>
      <c r="M134" s="1"/>
      <c r="N134" s="1"/>
      <c r="O134" s="1"/>
      <c r="P134" s="1"/>
      <c r="Q134" s="1"/>
      <c r="R134" s="1"/>
      <c r="S134" s="1"/>
      <c r="T134" s="1"/>
      <c r="U134" s="1"/>
      <c r="V134" s="1"/>
      <c r="W134" s="1"/>
      <c r="X134" s="1"/>
      <c r="Y134" s="1"/>
      <c r="Z134" s="1"/>
    </row>
    <row r="135" spans="1:26" ht="47.25" hidden="1">
      <c r="A135" s="583" t="s">
        <v>504</v>
      </c>
      <c r="B135" s="437" t="s">
        <v>505</v>
      </c>
      <c r="C135" s="441"/>
      <c r="D135" s="439"/>
      <c r="E135" s="440"/>
      <c r="F135" s="441"/>
      <c r="G135" s="441"/>
      <c r="H135" s="110"/>
      <c r="I135" s="110"/>
      <c r="J135" s="1"/>
      <c r="K135" s="1"/>
      <c r="L135" s="1"/>
      <c r="M135" s="1"/>
      <c r="N135" s="1"/>
      <c r="O135" s="1"/>
      <c r="P135" s="1"/>
      <c r="Q135" s="1"/>
      <c r="R135" s="1"/>
      <c r="S135" s="1"/>
      <c r="T135" s="1"/>
      <c r="U135" s="1"/>
      <c r="V135" s="1"/>
      <c r="W135" s="1"/>
      <c r="X135" s="1"/>
      <c r="Y135" s="1"/>
      <c r="Z135" s="1"/>
    </row>
    <row r="136" spans="1:26" ht="47.25" hidden="1">
      <c r="A136" s="583" t="s">
        <v>507</v>
      </c>
      <c r="B136" s="437" t="s">
        <v>508</v>
      </c>
      <c r="C136" s="441"/>
      <c r="D136" s="439"/>
      <c r="E136" s="440"/>
      <c r="F136" s="441"/>
      <c r="G136" s="441"/>
      <c r="H136" s="110"/>
      <c r="I136" s="110"/>
      <c r="J136" s="1"/>
      <c r="K136" s="1"/>
      <c r="L136" s="1"/>
      <c r="M136" s="1"/>
      <c r="N136" s="1"/>
      <c r="O136" s="1"/>
      <c r="P136" s="1"/>
      <c r="Q136" s="1"/>
      <c r="R136" s="1"/>
      <c r="S136" s="1"/>
      <c r="T136" s="1"/>
      <c r="U136" s="1"/>
      <c r="V136" s="1"/>
      <c r="W136" s="1"/>
      <c r="X136" s="1"/>
      <c r="Y136" s="1"/>
      <c r="Z136" s="1"/>
    </row>
    <row r="137" spans="1:26" ht="47.25">
      <c r="A137" s="413" t="s">
        <v>512</v>
      </c>
      <c r="B137" s="437" t="s">
        <v>513</v>
      </c>
      <c r="C137" s="441" t="s">
        <v>3437</v>
      </c>
      <c r="D137" s="446">
        <v>0</v>
      </c>
      <c r="E137" s="440" t="s">
        <v>137</v>
      </c>
      <c r="F137" s="441"/>
      <c r="G137" s="441"/>
      <c r="H137" s="110"/>
      <c r="I137" s="110"/>
      <c r="J137" s="1"/>
      <c r="K137" s="1"/>
      <c r="L137" s="1"/>
      <c r="M137" s="1"/>
      <c r="N137" s="1"/>
      <c r="O137" s="1"/>
      <c r="P137" s="1"/>
      <c r="Q137" s="1"/>
      <c r="R137" s="1"/>
      <c r="S137" s="1"/>
      <c r="T137" s="1"/>
      <c r="U137" s="1"/>
      <c r="V137" s="1"/>
      <c r="W137" s="1"/>
      <c r="X137" s="1"/>
      <c r="Y137" s="1"/>
      <c r="Z137" s="1"/>
    </row>
    <row r="138" spans="1:26" ht="39.75" customHeight="1">
      <c r="A138" s="413"/>
      <c r="B138" s="437"/>
      <c r="C138" s="308" t="s">
        <v>3439</v>
      </c>
      <c r="D138" s="950">
        <v>0</v>
      </c>
      <c r="E138" s="440" t="s">
        <v>137</v>
      </c>
      <c r="F138" s="441"/>
      <c r="G138" s="441"/>
      <c r="H138" s="110"/>
      <c r="I138" s="110"/>
      <c r="J138" s="1"/>
      <c r="K138" s="1"/>
      <c r="L138" s="1"/>
      <c r="M138" s="1"/>
      <c r="N138" s="1"/>
      <c r="O138" s="1"/>
      <c r="P138" s="1"/>
      <c r="Q138" s="1"/>
      <c r="R138" s="1"/>
      <c r="S138" s="1"/>
      <c r="T138" s="1"/>
      <c r="U138" s="1"/>
      <c r="V138" s="1"/>
      <c r="W138" s="1"/>
      <c r="X138" s="1"/>
      <c r="Y138" s="1"/>
      <c r="Z138" s="1"/>
    </row>
    <row r="139" spans="1:26" ht="31.5">
      <c r="A139" s="413" t="s">
        <v>528</v>
      </c>
      <c r="B139" s="437" t="s">
        <v>529</v>
      </c>
      <c r="C139" s="441" t="s">
        <v>3441</v>
      </c>
      <c r="D139" s="950">
        <v>0</v>
      </c>
      <c r="E139" s="440" t="s">
        <v>137</v>
      </c>
      <c r="F139" s="441"/>
      <c r="G139" s="441"/>
      <c r="H139" s="110"/>
      <c r="I139" s="110"/>
      <c r="J139" s="1"/>
      <c r="K139" s="1"/>
      <c r="L139" s="1"/>
      <c r="M139" s="1"/>
      <c r="N139" s="1"/>
      <c r="O139" s="1"/>
      <c r="P139" s="1"/>
      <c r="Q139" s="1"/>
      <c r="R139" s="1"/>
      <c r="S139" s="1"/>
      <c r="T139" s="1"/>
      <c r="U139" s="1"/>
      <c r="V139" s="1"/>
      <c r="W139" s="1"/>
      <c r="X139" s="1"/>
      <c r="Y139" s="1"/>
      <c r="Z139" s="1"/>
    </row>
    <row r="140" spans="1:26" ht="15.75">
      <c r="A140" s="413"/>
      <c r="B140" s="437"/>
      <c r="C140" s="441" t="s">
        <v>3442</v>
      </c>
      <c r="D140" s="446">
        <v>0</v>
      </c>
      <c r="E140" s="440" t="s">
        <v>137</v>
      </c>
      <c r="F140" s="441"/>
      <c r="G140" s="441"/>
      <c r="H140" s="110"/>
      <c r="I140" s="110"/>
      <c r="J140" s="1"/>
      <c r="K140" s="1"/>
      <c r="L140" s="1"/>
      <c r="M140" s="1"/>
      <c r="N140" s="1"/>
      <c r="O140" s="1"/>
      <c r="P140" s="1"/>
      <c r="Q140" s="1"/>
      <c r="R140" s="1"/>
      <c r="S140" s="1"/>
      <c r="T140" s="1"/>
      <c r="U140" s="1"/>
      <c r="V140" s="1"/>
      <c r="W140" s="1"/>
      <c r="X140" s="1"/>
      <c r="Y140" s="1"/>
      <c r="Z140" s="1"/>
    </row>
    <row r="141" spans="1:26" ht="30">
      <c r="A141" s="413"/>
      <c r="B141" s="437"/>
      <c r="C141" s="308" t="s">
        <v>3443</v>
      </c>
      <c r="D141" s="446">
        <v>0</v>
      </c>
      <c r="E141" s="440" t="s">
        <v>137</v>
      </c>
      <c r="F141" s="441"/>
      <c r="G141" s="441"/>
      <c r="H141" s="110"/>
      <c r="I141" s="110"/>
      <c r="J141" s="1"/>
      <c r="K141" s="1"/>
      <c r="L141" s="1"/>
      <c r="M141" s="1"/>
      <c r="N141" s="1"/>
      <c r="O141" s="1"/>
      <c r="P141" s="1"/>
      <c r="Q141" s="1"/>
      <c r="R141" s="1"/>
      <c r="S141" s="1"/>
      <c r="T141" s="1"/>
      <c r="U141" s="1"/>
      <c r="V141" s="1"/>
      <c r="W141" s="1"/>
      <c r="X141" s="1"/>
      <c r="Y141" s="1"/>
      <c r="Z141" s="1"/>
    </row>
    <row r="142" spans="1:26" ht="15.75" hidden="1">
      <c r="A142" s="583"/>
      <c r="B142" s="437"/>
      <c r="C142" s="308"/>
      <c r="D142" s="439"/>
      <c r="E142" s="440"/>
      <c r="F142" s="441"/>
      <c r="G142" s="441"/>
      <c r="H142" s="110"/>
      <c r="I142" s="110"/>
      <c r="J142" s="1"/>
      <c r="K142" s="1"/>
      <c r="L142" s="1"/>
      <c r="M142" s="1"/>
      <c r="N142" s="1"/>
      <c r="O142" s="1"/>
      <c r="P142" s="1"/>
      <c r="Q142" s="1"/>
      <c r="R142" s="1"/>
      <c r="S142" s="1"/>
      <c r="T142" s="1"/>
      <c r="U142" s="1"/>
      <c r="V142" s="1"/>
      <c r="W142" s="1"/>
      <c r="X142" s="1"/>
      <c r="Y142" s="1"/>
      <c r="Z142" s="1"/>
    </row>
    <row r="143" spans="1:26" ht="39.75" customHeight="1">
      <c r="A143" s="413" t="s">
        <v>551</v>
      </c>
      <c r="B143" s="1210" t="s">
        <v>552</v>
      </c>
      <c r="C143" s="1049"/>
      <c r="D143" s="1049"/>
      <c r="E143" s="1049"/>
      <c r="F143" s="1049"/>
      <c r="G143" s="1049"/>
      <c r="H143" s="110">
        <f>SUM(D145:D146)</f>
        <v>0</v>
      </c>
      <c r="I143" s="110">
        <f>COUNT(D145:D146)*2</f>
        <v>4</v>
      </c>
      <c r="J143" s="1"/>
      <c r="K143" s="1"/>
      <c r="L143" s="1"/>
      <c r="M143" s="1"/>
      <c r="N143" s="1"/>
      <c r="O143" s="1"/>
      <c r="P143" s="1"/>
      <c r="Q143" s="1"/>
      <c r="R143" s="1"/>
      <c r="S143" s="1"/>
      <c r="T143" s="1"/>
      <c r="U143" s="1"/>
      <c r="V143" s="1"/>
      <c r="W143" s="1"/>
      <c r="X143" s="1"/>
      <c r="Y143" s="1"/>
      <c r="Z143" s="1"/>
    </row>
    <row r="144" spans="1:26" ht="47.25" hidden="1">
      <c r="A144" s="583" t="s">
        <v>555</v>
      </c>
      <c r="B144" s="437" t="s">
        <v>556</v>
      </c>
      <c r="C144" s="441"/>
      <c r="D144" s="439"/>
      <c r="E144" s="440"/>
      <c r="F144" s="441"/>
      <c r="G144" s="441"/>
      <c r="H144" s="110"/>
      <c r="I144" s="110"/>
      <c r="J144" s="1"/>
      <c r="K144" s="1"/>
      <c r="L144" s="1"/>
      <c r="M144" s="1"/>
      <c r="N144" s="1"/>
      <c r="O144" s="1"/>
      <c r="P144" s="1"/>
      <c r="Q144" s="1"/>
      <c r="R144" s="1"/>
      <c r="S144" s="1"/>
      <c r="T144" s="1"/>
      <c r="U144" s="1"/>
      <c r="V144" s="1"/>
      <c r="W144" s="1"/>
      <c r="X144" s="1"/>
      <c r="Y144" s="1"/>
      <c r="Z144" s="1"/>
    </row>
    <row r="145" spans="1:26" ht="45">
      <c r="A145" s="413" t="s">
        <v>562</v>
      </c>
      <c r="B145" s="437" t="s">
        <v>563</v>
      </c>
      <c r="C145" s="342" t="s">
        <v>3449</v>
      </c>
      <c r="D145" s="446">
        <v>0</v>
      </c>
      <c r="E145" s="454" t="s">
        <v>262</v>
      </c>
      <c r="F145" s="342" t="s">
        <v>3450</v>
      </c>
      <c r="G145" s="441"/>
      <c r="H145" s="110"/>
      <c r="I145" s="110"/>
      <c r="J145" s="1"/>
      <c r="K145" s="1"/>
      <c r="L145" s="1"/>
      <c r="M145" s="1"/>
      <c r="N145" s="1"/>
      <c r="O145" s="1"/>
      <c r="P145" s="1"/>
      <c r="Q145" s="1"/>
      <c r="R145" s="1"/>
      <c r="S145" s="1"/>
      <c r="T145" s="1"/>
      <c r="U145" s="1"/>
      <c r="V145" s="1"/>
      <c r="W145" s="1"/>
      <c r="X145" s="1"/>
      <c r="Y145" s="1"/>
      <c r="Z145" s="1"/>
    </row>
    <row r="146" spans="1:26" ht="30">
      <c r="A146" s="413"/>
      <c r="B146" s="437"/>
      <c r="C146" s="342" t="s">
        <v>3451</v>
      </c>
      <c r="D146" s="446">
        <v>0</v>
      </c>
      <c r="E146" s="454" t="s">
        <v>262</v>
      </c>
      <c r="F146" s="342" t="s">
        <v>3452</v>
      </c>
      <c r="G146" s="441"/>
      <c r="H146" s="110"/>
      <c r="I146" s="110"/>
      <c r="J146" s="1"/>
      <c r="K146" s="1"/>
      <c r="L146" s="1"/>
      <c r="M146" s="1"/>
      <c r="N146" s="1"/>
      <c r="O146" s="1"/>
      <c r="P146" s="1"/>
      <c r="Q146" s="1"/>
      <c r="R146" s="1"/>
      <c r="S146" s="1"/>
      <c r="T146" s="1"/>
      <c r="U146" s="1"/>
      <c r="V146" s="1"/>
      <c r="W146" s="1"/>
      <c r="X146" s="1"/>
      <c r="Y146" s="1"/>
      <c r="Z146" s="1"/>
    </row>
    <row r="147" spans="1:26" ht="63" hidden="1">
      <c r="A147" s="583" t="s">
        <v>567</v>
      </c>
      <c r="B147" s="496" t="s">
        <v>568</v>
      </c>
      <c r="C147" s="441"/>
      <c r="D147" s="439"/>
      <c r="E147" s="440"/>
      <c r="F147" s="441"/>
      <c r="G147" s="441"/>
      <c r="H147" s="110"/>
      <c r="I147" s="110"/>
      <c r="J147" s="1"/>
      <c r="K147" s="1"/>
      <c r="L147" s="1"/>
      <c r="M147" s="1"/>
      <c r="N147" s="1"/>
      <c r="O147" s="1"/>
      <c r="P147" s="1"/>
      <c r="Q147" s="1"/>
      <c r="R147" s="1"/>
      <c r="S147" s="1"/>
      <c r="T147" s="1"/>
      <c r="U147" s="1"/>
      <c r="V147" s="1"/>
      <c r="W147" s="1"/>
      <c r="X147" s="1"/>
      <c r="Y147" s="1"/>
      <c r="Z147" s="1"/>
    </row>
    <row r="148" spans="1:26" ht="39.75" customHeight="1">
      <c r="A148" s="413" t="s">
        <v>570</v>
      </c>
      <c r="B148" s="1210" t="s">
        <v>571</v>
      </c>
      <c r="C148" s="1049"/>
      <c r="D148" s="1049"/>
      <c r="E148" s="1049"/>
      <c r="F148" s="1049"/>
      <c r="G148" s="1049"/>
      <c r="H148" s="110">
        <f>SUM(D153:D160)</f>
        <v>0</v>
      </c>
      <c r="I148" s="110">
        <f>COUNT(D153:D160)*2</f>
        <v>16</v>
      </c>
      <c r="J148" s="1"/>
      <c r="K148" s="1"/>
      <c r="L148" s="1"/>
      <c r="M148" s="1"/>
      <c r="N148" s="1"/>
      <c r="O148" s="1"/>
      <c r="P148" s="1"/>
      <c r="Q148" s="1"/>
      <c r="R148" s="1"/>
      <c r="S148" s="1"/>
      <c r="T148" s="1"/>
      <c r="U148" s="1"/>
      <c r="V148" s="1"/>
      <c r="W148" s="1"/>
      <c r="X148" s="1"/>
      <c r="Y148" s="1"/>
      <c r="Z148" s="1"/>
    </row>
    <row r="149" spans="1:26" ht="47.25" hidden="1">
      <c r="A149" s="583" t="s">
        <v>574</v>
      </c>
      <c r="B149" s="437" t="s">
        <v>575</v>
      </c>
      <c r="C149" s="441"/>
      <c r="D149" s="439"/>
      <c r="E149" s="440"/>
      <c r="F149" s="441"/>
      <c r="G149" s="441"/>
      <c r="H149" s="110"/>
      <c r="I149" s="110"/>
      <c r="J149" s="1"/>
      <c r="K149" s="1"/>
      <c r="L149" s="1"/>
      <c r="M149" s="1"/>
      <c r="N149" s="1"/>
      <c r="O149" s="1"/>
      <c r="P149" s="1"/>
      <c r="Q149" s="1"/>
      <c r="R149" s="1"/>
      <c r="S149" s="1"/>
      <c r="T149" s="1"/>
      <c r="U149" s="1"/>
      <c r="V149" s="1"/>
      <c r="W149" s="1"/>
      <c r="X149" s="1"/>
      <c r="Y149" s="1"/>
      <c r="Z149" s="1"/>
    </row>
    <row r="150" spans="1:26" ht="63" hidden="1">
      <c r="A150" s="583" t="s">
        <v>579</v>
      </c>
      <c r="B150" s="437" t="s">
        <v>580</v>
      </c>
      <c r="C150" s="441"/>
      <c r="D150" s="439"/>
      <c r="E150" s="440"/>
      <c r="F150" s="441"/>
      <c r="G150" s="441"/>
      <c r="H150" s="110"/>
      <c r="I150" s="110"/>
      <c r="J150" s="1"/>
      <c r="K150" s="1"/>
      <c r="L150" s="1"/>
      <c r="M150" s="1"/>
      <c r="N150" s="1"/>
      <c r="O150" s="1"/>
      <c r="P150" s="1"/>
      <c r="Q150" s="1"/>
      <c r="R150" s="1"/>
      <c r="S150" s="1"/>
      <c r="T150" s="1"/>
      <c r="U150" s="1"/>
      <c r="V150" s="1"/>
      <c r="W150" s="1"/>
      <c r="X150" s="1"/>
      <c r="Y150" s="1"/>
      <c r="Z150" s="1"/>
    </row>
    <row r="151" spans="1:26" ht="63" hidden="1">
      <c r="A151" s="583" t="s">
        <v>584</v>
      </c>
      <c r="B151" s="437" t="s">
        <v>585</v>
      </c>
      <c r="C151" s="441"/>
      <c r="D151" s="439"/>
      <c r="E151" s="440"/>
      <c r="F151" s="441"/>
      <c r="G151" s="441"/>
      <c r="H151" s="110"/>
      <c r="I151" s="110"/>
      <c r="J151" s="1"/>
      <c r="K151" s="1"/>
      <c r="L151" s="1"/>
      <c r="M151" s="1"/>
      <c r="N151" s="1"/>
      <c r="O151" s="1"/>
      <c r="P151" s="1"/>
      <c r="Q151" s="1"/>
      <c r="R151" s="1"/>
      <c r="S151" s="1"/>
      <c r="T151" s="1"/>
      <c r="U151" s="1"/>
      <c r="V151" s="1"/>
      <c r="W151" s="1"/>
      <c r="X151" s="1"/>
      <c r="Y151" s="1"/>
      <c r="Z151" s="1"/>
    </row>
    <row r="152" spans="1:26" ht="78.75" hidden="1">
      <c r="A152" s="583" t="s">
        <v>589</v>
      </c>
      <c r="B152" s="437" t="s">
        <v>590</v>
      </c>
      <c r="C152" s="441"/>
      <c r="D152" s="439"/>
      <c r="E152" s="440"/>
      <c r="F152" s="441"/>
      <c r="G152" s="441"/>
      <c r="H152" s="110"/>
      <c r="I152" s="110"/>
      <c r="J152" s="1"/>
      <c r="K152" s="1"/>
      <c r="L152" s="1"/>
      <c r="M152" s="1"/>
      <c r="N152" s="1"/>
      <c r="O152" s="1"/>
      <c r="P152" s="1"/>
      <c r="Q152" s="1"/>
      <c r="R152" s="1"/>
      <c r="S152" s="1"/>
      <c r="T152" s="1"/>
      <c r="U152" s="1"/>
      <c r="V152" s="1"/>
      <c r="W152" s="1"/>
      <c r="X152" s="1"/>
      <c r="Y152" s="1"/>
      <c r="Z152" s="1"/>
    </row>
    <row r="153" spans="1:26" ht="31.5">
      <c r="A153" s="413" t="s">
        <v>591</v>
      </c>
      <c r="B153" s="437" t="s">
        <v>592</v>
      </c>
      <c r="C153" s="484" t="s">
        <v>593</v>
      </c>
      <c r="D153" s="960">
        <v>0</v>
      </c>
      <c r="E153" s="440" t="s">
        <v>195</v>
      </c>
      <c r="F153" s="489" t="s">
        <v>3457</v>
      </c>
      <c r="G153" s="441"/>
      <c r="H153" s="110"/>
      <c r="I153" s="110"/>
      <c r="J153" s="1"/>
      <c r="K153" s="1"/>
      <c r="L153" s="1"/>
      <c r="M153" s="1"/>
      <c r="N153" s="1"/>
      <c r="O153" s="1"/>
      <c r="P153" s="1"/>
      <c r="Q153" s="1"/>
      <c r="R153" s="1"/>
      <c r="S153" s="1"/>
      <c r="T153" s="1"/>
      <c r="U153" s="1"/>
      <c r="V153" s="1"/>
      <c r="W153" s="1"/>
      <c r="X153" s="1"/>
      <c r="Y153" s="1"/>
      <c r="Z153" s="1"/>
    </row>
    <row r="154" spans="1:26" ht="47.25">
      <c r="A154" s="413" t="s">
        <v>595</v>
      </c>
      <c r="B154" s="437" t="s">
        <v>596</v>
      </c>
      <c r="C154" s="342" t="s">
        <v>3458</v>
      </c>
      <c r="D154" s="446">
        <v>0</v>
      </c>
      <c r="E154" s="440" t="s">
        <v>195</v>
      </c>
      <c r="F154" s="342" t="s">
        <v>3459</v>
      </c>
      <c r="G154" s="441"/>
      <c r="H154" s="110"/>
      <c r="I154" s="110"/>
      <c r="J154" s="1"/>
      <c r="K154" s="1"/>
      <c r="L154" s="1"/>
      <c r="M154" s="1"/>
      <c r="N154" s="1"/>
      <c r="O154" s="1"/>
      <c r="P154" s="1"/>
      <c r="Q154" s="1"/>
      <c r="R154" s="1"/>
      <c r="S154" s="1"/>
      <c r="T154" s="1"/>
      <c r="U154" s="1"/>
      <c r="V154" s="1"/>
      <c r="W154" s="1"/>
      <c r="X154" s="1"/>
      <c r="Y154" s="1"/>
      <c r="Z154" s="1"/>
    </row>
    <row r="155" spans="1:26" ht="45">
      <c r="A155" s="413"/>
      <c r="B155" s="437"/>
      <c r="C155" s="437" t="s">
        <v>3460</v>
      </c>
      <c r="D155" s="446">
        <v>0</v>
      </c>
      <c r="E155" s="440" t="s">
        <v>195</v>
      </c>
      <c r="F155" s="342" t="s">
        <v>3461</v>
      </c>
      <c r="G155" s="441"/>
      <c r="H155" s="110"/>
      <c r="I155" s="110"/>
      <c r="J155" s="1"/>
      <c r="K155" s="1"/>
      <c r="L155" s="1"/>
      <c r="M155" s="1"/>
      <c r="N155" s="1"/>
      <c r="O155" s="1"/>
      <c r="P155" s="1"/>
      <c r="Q155" s="1"/>
      <c r="R155" s="1"/>
      <c r="S155" s="1"/>
      <c r="T155" s="1"/>
      <c r="U155" s="1"/>
      <c r="V155" s="1"/>
      <c r="W155" s="1"/>
      <c r="X155" s="1"/>
      <c r="Y155" s="1"/>
      <c r="Z155" s="1"/>
    </row>
    <row r="156" spans="1:26" ht="47.25">
      <c r="A156" s="413"/>
      <c r="B156" s="437"/>
      <c r="C156" s="437" t="s">
        <v>3462</v>
      </c>
      <c r="D156" s="446">
        <v>0</v>
      </c>
      <c r="E156" s="440" t="s">
        <v>195</v>
      </c>
      <c r="F156" s="342" t="s">
        <v>3463</v>
      </c>
      <c r="G156" s="441"/>
      <c r="H156" s="110"/>
      <c r="I156" s="110"/>
      <c r="J156" s="1"/>
      <c r="K156" s="1"/>
      <c r="L156" s="1"/>
      <c r="M156" s="1"/>
      <c r="N156" s="1"/>
      <c r="O156" s="1"/>
      <c r="P156" s="1"/>
      <c r="Q156" s="1"/>
      <c r="R156" s="1"/>
      <c r="S156" s="1"/>
      <c r="T156" s="1"/>
      <c r="U156" s="1"/>
      <c r="V156" s="1"/>
      <c r="W156" s="1"/>
      <c r="X156" s="1"/>
      <c r="Y156" s="1"/>
      <c r="Z156" s="1"/>
    </row>
    <row r="157" spans="1:26" ht="45">
      <c r="A157" s="413"/>
      <c r="B157" s="437"/>
      <c r="C157" s="484" t="s">
        <v>597</v>
      </c>
      <c r="D157" s="446">
        <v>0</v>
      </c>
      <c r="E157" s="440" t="s">
        <v>195</v>
      </c>
      <c r="F157" s="489" t="s">
        <v>598</v>
      </c>
      <c r="G157" s="441"/>
      <c r="H157" s="110"/>
      <c r="I157" s="110"/>
      <c r="J157" s="1"/>
      <c r="K157" s="1"/>
      <c r="L157" s="1"/>
      <c r="M157" s="1"/>
      <c r="N157" s="1"/>
      <c r="O157" s="1"/>
      <c r="P157" s="1"/>
      <c r="Q157" s="1"/>
      <c r="R157" s="1"/>
      <c r="S157" s="1"/>
      <c r="T157" s="1"/>
      <c r="U157" s="1"/>
      <c r="V157" s="1"/>
      <c r="W157" s="1"/>
      <c r="X157" s="1"/>
      <c r="Y157" s="1"/>
      <c r="Z157" s="1"/>
    </row>
    <row r="158" spans="1:26" ht="47.25">
      <c r="A158" s="413" t="s">
        <v>604</v>
      </c>
      <c r="B158" s="437" t="s">
        <v>605</v>
      </c>
      <c r="C158" s="342" t="s">
        <v>3465</v>
      </c>
      <c r="D158" s="446">
        <v>0</v>
      </c>
      <c r="E158" s="440" t="s">
        <v>195</v>
      </c>
      <c r="F158" s="342" t="s">
        <v>3466</v>
      </c>
      <c r="G158" s="441"/>
      <c r="H158" s="110"/>
      <c r="I158" s="110"/>
      <c r="J158" s="1"/>
      <c r="K158" s="1"/>
      <c r="L158" s="1"/>
      <c r="M158" s="1"/>
      <c r="N158" s="1"/>
      <c r="O158" s="1"/>
      <c r="P158" s="1"/>
      <c r="Q158" s="1"/>
      <c r="R158" s="1"/>
      <c r="S158" s="1"/>
      <c r="T158" s="1"/>
      <c r="U158" s="1"/>
      <c r="V158" s="1"/>
      <c r="W158" s="1"/>
      <c r="X158" s="1"/>
      <c r="Y158" s="1"/>
      <c r="Z158" s="1"/>
    </row>
    <row r="159" spans="1:26" ht="45">
      <c r="A159" s="588"/>
      <c r="B159" s="441"/>
      <c r="C159" s="342" t="s">
        <v>3468</v>
      </c>
      <c r="D159" s="446">
        <v>0</v>
      </c>
      <c r="E159" s="440" t="s">
        <v>195</v>
      </c>
      <c r="F159" s="342" t="s">
        <v>3469</v>
      </c>
      <c r="G159" s="441"/>
      <c r="H159" s="110"/>
      <c r="I159" s="110"/>
      <c r="J159" s="1"/>
      <c r="K159" s="1"/>
      <c r="L159" s="1"/>
      <c r="M159" s="1"/>
      <c r="N159" s="1"/>
      <c r="O159" s="1"/>
      <c r="P159" s="1"/>
      <c r="Q159" s="1"/>
      <c r="R159" s="1"/>
      <c r="S159" s="1"/>
      <c r="T159" s="1"/>
      <c r="U159" s="1"/>
      <c r="V159" s="1"/>
      <c r="W159" s="1"/>
      <c r="X159" s="1"/>
      <c r="Y159" s="1"/>
      <c r="Z159" s="1"/>
    </row>
    <row r="160" spans="1:26" ht="45">
      <c r="A160" s="588"/>
      <c r="B160" s="441"/>
      <c r="C160" s="342" t="s">
        <v>3471</v>
      </c>
      <c r="D160" s="446">
        <v>0</v>
      </c>
      <c r="E160" s="440" t="s">
        <v>195</v>
      </c>
      <c r="F160" s="342" t="s">
        <v>3472</v>
      </c>
      <c r="G160" s="441"/>
      <c r="H160" s="110"/>
      <c r="I160" s="110"/>
      <c r="J160" s="1"/>
      <c r="K160" s="1"/>
      <c r="L160" s="1"/>
      <c r="M160" s="1"/>
      <c r="N160" s="1"/>
      <c r="O160" s="1"/>
      <c r="P160" s="1"/>
      <c r="Q160" s="1"/>
      <c r="R160" s="1"/>
      <c r="S160" s="1"/>
      <c r="T160" s="1"/>
      <c r="U160" s="1"/>
      <c r="V160" s="1"/>
      <c r="W160" s="1"/>
      <c r="X160" s="1"/>
      <c r="Y160" s="1"/>
      <c r="Z160" s="1"/>
    </row>
    <row r="161" spans="1:26" ht="15.75">
      <c r="A161" s="768" t="s">
        <v>4476</v>
      </c>
      <c r="B161" s="1042" t="s">
        <v>5403</v>
      </c>
      <c r="C161" s="1043"/>
      <c r="D161" s="1043"/>
      <c r="E161" s="1043"/>
      <c r="F161" s="1043"/>
      <c r="G161" s="1047"/>
      <c r="H161" s="797">
        <f>SUM(D162:D175)</f>
        <v>0</v>
      </c>
      <c r="I161" s="797">
        <f>COUNT(D162:D175)*2</f>
        <v>10</v>
      </c>
      <c r="J161" s="1"/>
      <c r="K161" s="1"/>
      <c r="L161" s="1"/>
      <c r="M161" s="1"/>
      <c r="N161" s="1"/>
      <c r="O161" s="1"/>
      <c r="P161" s="1"/>
      <c r="Q161" s="1"/>
      <c r="R161" s="1"/>
      <c r="S161" s="1"/>
      <c r="T161" s="1"/>
      <c r="U161" s="1"/>
      <c r="V161" s="1"/>
      <c r="W161" s="1"/>
      <c r="X161" s="1"/>
      <c r="Y161" s="1"/>
      <c r="Z161" s="1"/>
    </row>
    <row r="162" spans="1:26" ht="120" hidden="1">
      <c r="A162" s="769" t="s">
        <v>4478</v>
      </c>
      <c r="B162" s="378" t="s">
        <v>4479</v>
      </c>
      <c r="C162" s="378" t="s">
        <v>4480</v>
      </c>
      <c r="D162" s="815"/>
      <c r="E162" s="749"/>
      <c r="F162" s="378" t="s">
        <v>5404</v>
      </c>
      <c r="G162" s="784"/>
      <c r="H162" s="797"/>
      <c r="I162" s="797"/>
      <c r="J162" s="1"/>
      <c r="K162" s="1"/>
      <c r="L162" s="1"/>
      <c r="M162" s="1"/>
      <c r="N162" s="1"/>
      <c r="O162" s="1"/>
      <c r="P162" s="1"/>
      <c r="Q162" s="1"/>
      <c r="R162" s="1"/>
      <c r="S162" s="1"/>
      <c r="T162" s="1"/>
      <c r="U162" s="1"/>
      <c r="V162" s="1"/>
      <c r="W162" s="1"/>
      <c r="X162" s="1"/>
      <c r="Y162" s="1"/>
      <c r="Z162" s="1"/>
    </row>
    <row r="163" spans="1:26" ht="90" hidden="1">
      <c r="A163" s="769" t="s">
        <v>4482</v>
      </c>
      <c r="B163" s="378" t="s">
        <v>4483</v>
      </c>
      <c r="C163" s="378" t="s">
        <v>4484</v>
      </c>
      <c r="D163" s="762"/>
      <c r="E163" s="749"/>
      <c r="F163" s="378" t="s">
        <v>4485</v>
      </c>
      <c r="G163" s="784"/>
      <c r="H163" s="797"/>
      <c r="I163" s="797"/>
      <c r="J163" s="1"/>
      <c r="K163" s="1"/>
      <c r="L163" s="1"/>
      <c r="M163" s="1"/>
      <c r="N163" s="1"/>
      <c r="O163" s="1"/>
      <c r="P163" s="1"/>
      <c r="Q163" s="1"/>
      <c r="R163" s="1"/>
      <c r="S163" s="1"/>
      <c r="T163" s="1"/>
      <c r="U163" s="1"/>
      <c r="V163" s="1"/>
      <c r="W163" s="1"/>
      <c r="X163" s="1"/>
      <c r="Y163" s="1"/>
      <c r="Z163" s="1"/>
    </row>
    <row r="164" spans="1:26" ht="75" hidden="1">
      <c r="A164" s="769" t="s">
        <v>4486</v>
      </c>
      <c r="B164" s="378" t="s">
        <v>4487</v>
      </c>
      <c r="C164" s="378" t="s">
        <v>5423</v>
      </c>
      <c r="D164" s="762"/>
      <c r="E164" s="749"/>
      <c r="F164" s="378" t="s">
        <v>5424</v>
      </c>
      <c r="G164" s="784"/>
      <c r="H164" s="797"/>
      <c r="I164" s="797"/>
      <c r="J164" s="1"/>
      <c r="K164" s="1"/>
      <c r="L164" s="1"/>
      <c r="M164" s="1"/>
      <c r="N164" s="1"/>
      <c r="O164" s="1"/>
      <c r="P164" s="1"/>
      <c r="Q164" s="1"/>
      <c r="R164" s="1"/>
      <c r="S164" s="1"/>
      <c r="T164" s="1"/>
      <c r="U164" s="1"/>
      <c r="V164" s="1"/>
      <c r="W164" s="1"/>
      <c r="X164" s="1"/>
      <c r="Y164" s="1"/>
      <c r="Z164" s="1"/>
    </row>
    <row r="165" spans="1:26" ht="105" hidden="1">
      <c r="A165" s="769" t="s">
        <v>4488</v>
      </c>
      <c r="B165" s="378" t="s">
        <v>4489</v>
      </c>
      <c r="C165" s="378" t="s">
        <v>5425</v>
      </c>
      <c r="D165" s="762"/>
      <c r="E165" s="749"/>
      <c r="F165" s="378" t="s">
        <v>5426</v>
      </c>
      <c r="G165" s="784"/>
      <c r="H165" s="797"/>
      <c r="I165" s="797"/>
      <c r="J165" s="1"/>
      <c r="K165" s="1"/>
      <c r="L165" s="1"/>
      <c r="M165" s="1"/>
      <c r="N165" s="1"/>
      <c r="O165" s="1"/>
      <c r="P165" s="1"/>
      <c r="Q165" s="1"/>
      <c r="R165" s="1"/>
      <c r="S165" s="1"/>
      <c r="T165" s="1"/>
      <c r="U165" s="1"/>
      <c r="V165" s="1"/>
      <c r="W165" s="1"/>
      <c r="X165" s="1"/>
      <c r="Y165" s="1"/>
      <c r="Z165" s="1"/>
    </row>
    <row r="166" spans="1:26" ht="90" hidden="1">
      <c r="A166" s="769" t="s">
        <v>4490</v>
      </c>
      <c r="B166" s="799" t="s">
        <v>4491</v>
      </c>
      <c r="C166" s="799" t="s">
        <v>5427</v>
      </c>
      <c r="D166" s="762"/>
      <c r="E166" s="749"/>
      <c r="F166" s="378" t="s">
        <v>5428</v>
      </c>
      <c r="G166" s="784"/>
      <c r="H166" s="797"/>
      <c r="I166" s="797"/>
      <c r="J166" s="1"/>
      <c r="K166" s="1"/>
      <c r="L166" s="1"/>
      <c r="M166" s="1"/>
      <c r="N166" s="1"/>
      <c r="O166" s="1"/>
      <c r="P166" s="1"/>
      <c r="Q166" s="1"/>
      <c r="R166" s="1"/>
      <c r="S166" s="1"/>
      <c r="T166" s="1"/>
      <c r="U166" s="1"/>
      <c r="V166" s="1"/>
      <c r="W166" s="1"/>
      <c r="X166" s="1"/>
      <c r="Y166" s="1"/>
      <c r="Z166" s="1"/>
    </row>
    <row r="167" spans="1:26" ht="120" hidden="1">
      <c r="A167" s="769" t="s">
        <v>4492</v>
      </c>
      <c r="B167" s="378" t="s">
        <v>4493</v>
      </c>
      <c r="C167" s="378" t="s">
        <v>5429</v>
      </c>
      <c r="D167" s="762"/>
      <c r="E167" s="749"/>
      <c r="F167" s="378" t="s">
        <v>5430</v>
      </c>
      <c r="G167" s="784"/>
      <c r="H167" s="797"/>
      <c r="I167" s="797"/>
      <c r="J167" s="1"/>
      <c r="K167" s="1"/>
      <c r="L167" s="1"/>
      <c r="M167" s="1"/>
      <c r="N167" s="1"/>
      <c r="O167" s="1"/>
      <c r="P167" s="1"/>
      <c r="Q167" s="1"/>
      <c r="R167" s="1"/>
      <c r="S167" s="1"/>
      <c r="T167" s="1"/>
      <c r="U167" s="1"/>
      <c r="V167" s="1"/>
      <c r="W167" s="1"/>
      <c r="X167" s="1"/>
      <c r="Y167" s="1"/>
      <c r="Z167" s="1"/>
    </row>
    <row r="168" spans="1:26" ht="165" hidden="1">
      <c r="A168" s="769" t="s">
        <v>4494</v>
      </c>
      <c r="B168" s="378" t="s">
        <v>5431</v>
      </c>
      <c r="C168" s="378" t="s">
        <v>5432</v>
      </c>
      <c r="D168" s="762"/>
      <c r="E168" s="749"/>
      <c r="F168" s="378" t="s">
        <v>5433</v>
      </c>
      <c r="G168" s="784"/>
      <c r="H168" s="797"/>
      <c r="I168" s="797"/>
      <c r="J168" s="1"/>
      <c r="K168" s="1"/>
      <c r="L168" s="1"/>
      <c r="M168" s="1"/>
      <c r="N168" s="1"/>
      <c r="O168" s="1"/>
      <c r="P168" s="1"/>
      <c r="Q168" s="1"/>
      <c r="R168" s="1"/>
      <c r="S168" s="1"/>
      <c r="T168" s="1"/>
      <c r="U168" s="1"/>
      <c r="V168" s="1"/>
      <c r="W168" s="1"/>
      <c r="X168" s="1"/>
      <c r="Y168" s="1"/>
      <c r="Z168" s="1"/>
    </row>
    <row r="169" spans="1:26" ht="165" hidden="1">
      <c r="A169" s="769" t="s">
        <v>4496</v>
      </c>
      <c r="B169" s="378" t="s">
        <v>4497</v>
      </c>
      <c r="C169" s="378" t="s">
        <v>5434</v>
      </c>
      <c r="D169" s="762"/>
      <c r="E169" s="749"/>
      <c r="F169" s="378" t="s">
        <v>5435</v>
      </c>
      <c r="G169" s="814"/>
      <c r="H169" s="797"/>
      <c r="I169" s="797"/>
      <c r="J169" s="1"/>
      <c r="K169" s="1"/>
      <c r="L169" s="1"/>
      <c r="M169" s="1"/>
      <c r="N169" s="1"/>
      <c r="O169" s="1"/>
      <c r="P169" s="1"/>
      <c r="Q169" s="1"/>
      <c r="R169" s="1"/>
      <c r="S169" s="1"/>
      <c r="T169" s="1"/>
      <c r="U169" s="1"/>
      <c r="V169" s="1"/>
      <c r="W169" s="1"/>
      <c r="X169" s="1"/>
      <c r="Y169" s="1"/>
      <c r="Z169" s="1"/>
    </row>
    <row r="170" spans="1:26" ht="45">
      <c r="A170" s="759" t="s">
        <v>5405</v>
      </c>
      <c r="B170" s="932" t="s">
        <v>4499</v>
      </c>
      <c r="C170" s="961" t="s">
        <v>536</v>
      </c>
      <c r="D170" s="955">
        <v>0</v>
      </c>
      <c r="E170" s="945" t="s">
        <v>137</v>
      </c>
      <c r="F170" s="932"/>
      <c r="G170" s="789"/>
      <c r="H170" s="797"/>
      <c r="I170" s="797"/>
      <c r="J170" s="1"/>
      <c r="K170" s="1"/>
      <c r="L170" s="1"/>
      <c r="M170" s="1"/>
      <c r="N170" s="1"/>
      <c r="O170" s="1"/>
      <c r="P170" s="1"/>
      <c r="Q170" s="1"/>
      <c r="R170" s="1"/>
      <c r="S170" s="1"/>
      <c r="T170" s="1"/>
      <c r="U170" s="1"/>
      <c r="V170" s="1"/>
      <c r="W170" s="1"/>
      <c r="X170" s="1"/>
      <c r="Y170" s="1"/>
      <c r="Z170" s="1"/>
    </row>
    <row r="171" spans="1:26" ht="30">
      <c r="A171" s="807"/>
      <c r="B171" s="945"/>
      <c r="C171" s="962" t="s">
        <v>3444</v>
      </c>
      <c r="D171" s="955">
        <v>0</v>
      </c>
      <c r="E171" s="945" t="s">
        <v>137</v>
      </c>
      <c r="F171" s="932"/>
      <c r="G171" s="789"/>
      <c r="H171" s="797"/>
      <c r="I171" s="797"/>
      <c r="J171" s="1"/>
      <c r="K171" s="1"/>
      <c r="L171" s="1"/>
      <c r="M171" s="1"/>
      <c r="N171" s="1"/>
      <c r="O171" s="1"/>
      <c r="P171" s="1"/>
      <c r="Q171" s="1"/>
      <c r="R171" s="1"/>
      <c r="S171" s="1"/>
      <c r="T171" s="1"/>
      <c r="U171" s="1"/>
      <c r="V171" s="1"/>
      <c r="W171" s="1"/>
      <c r="X171" s="1"/>
      <c r="Y171" s="1"/>
      <c r="Z171" s="1"/>
    </row>
    <row r="172" spans="1:26" ht="30">
      <c r="A172" s="807"/>
      <c r="B172" s="945"/>
      <c r="C172" s="961" t="s">
        <v>3445</v>
      </c>
      <c r="D172" s="955">
        <v>0</v>
      </c>
      <c r="E172" s="945" t="s">
        <v>137</v>
      </c>
      <c r="F172" s="932"/>
      <c r="G172" s="789"/>
      <c r="H172" s="797"/>
      <c r="I172" s="797"/>
      <c r="J172" s="1"/>
      <c r="K172" s="1"/>
      <c r="L172" s="1"/>
      <c r="M172" s="1"/>
      <c r="N172" s="1"/>
      <c r="O172" s="1"/>
      <c r="P172" s="1"/>
      <c r="Q172" s="1"/>
      <c r="R172" s="1"/>
      <c r="S172" s="1"/>
      <c r="T172" s="1"/>
      <c r="U172" s="1"/>
      <c r="V172" s="1"/>
      <c r="W172" s="1"/>
      <c r="X172" s="1"/>
      <c r="Y172" s="1"/>
      <c r="Z172" s="1"/>
    </row>
    <row r="173" spans="1:26" ht="105">
      <c r="A173" s="768" t="s">
        <v>4507</v>
      </c>
      <c r="B173" s="932" t="s">
        <v>4508</v>
      </c>
      <c r="C173" s="961" t="s">
        <v>3446</v>
      </c>
      <c r="D173" s="955">
        <v>0</v>
      </c>
      <c r="E173" s="945" t="s">
        <v>137</v>
      </c>
      <c r="F173" s="932" t="s">
        <v>5407</v>
      </c>
      <c r="G173" s="789"/>
      <c r="H173" s="797"/>
      <c r="I173" s="797"/>
      <c r="J173" s="1"/>
      <c r="K173" s="1"/>
      <c r="L173" s="1"/>
      <c r="M173" s="1"/>
      <c r="N173" s="1"/>
      <c r="O173" s="1"/>
      <c r="P173" s="1"/>
      <c r="Q173" s="1"/>
      <c r="R173" s="1"/>
      <c r="S173" s="1"/>
      <c r="T173" s="1"/>
      <c r="U173" s="1"/>
      <c r="V173" s="1"/>
      <c r="W173" s="1"/>
      <c r="X173" s="1"/>
      <c r="Y173" s="1"/>
      <c r="Z173" s="1"/>
    </row>
    <row r="174" spans="1:26" ht="105">
      <c r="A174" s="807"/>
      <c r="B174" s="945"/>
      <c r="C174" s="933" t="s">
        <v>3447</v>
      </c>
      <c r="D174" s="955">
        <v>0</v>
      </c>
      <c r="E174" s="945" t="s">
        <v>137</v>
      </c>
      <c r="F174" s="932" t="s">
        <v>5407</v>
      </c>
      <c r="G174" s="789"/>
      <c r="H174" s="797"/>
      <c r="I174" s="797"/>
      <c r="J174" s="1"/>
      <c r="K174" s="1"/>
      <c r="L174" s="1"/>
      <c r="M174" s="1"/>
      <c r="N174" s="1"/>
      <c r="O174" s="1"/>
      <c r="P174" s="1"/>
      <c r="Q174" s="1"/>
      <c r="R174" s="1"/>
      <c r="S174" s="1"/>
      <c r="T174" s="1"/>
      <c r="U174" s="1"/>
      <c r="V174" s="1"/>
      <c r="W174" s="1"/>
      <c r="X174" s="1"/>
      <c r="Y174" s="1"/>
      <c r="Z174" s="1"/>
    </row>
    <row r="175" spans="1:26" ht="105" hidden="1">
      <c r="A175" s="769" t="s">
        <v>4509</v>
      </c>
      <c r="B175" s="378" t="s">
        <v>4510</v>
      </c>
      <c r="C175" s="378" t="s">
        <v>5408</v>
      </c>
      <c r="D175" s="762"/>
      <c r="E175" s="749"/>
      <c r="F175" s="378" t="s">
        <v>5409</v>
      </c>
      <c r="G175" s="789"/>
      <c r="H175" s="797"/>
      <c r="I175" s="797"/>
      <c r="J175" s="1"/>
      <c r="K175" s="1"/>
      <c r="L175" s="1"/>
      <c r="M175" s="1"/>
      <c r="N175" s="1"/>
      <c r="O175" s="1"/>
      <c r="P175" s="1"/>
      <c r="Q175" s="1"/>
      <c r="R175" s="1"/>
      <c r="S175" s="1"/>
      <c r="T175" s="1"/>
      <c r="U175" s="1"/>
      <c r="V175" s="1"/>
      <c r="W175" s="1"/>
      <c r="X175" s="1"/>
      <c r="Y175" s="1"/>
      <c r="Z175" s="1"/>
    </row>
    <row r="176" spans="1:26" ht="18.75">
      <c r="A176" s="588"/>
      <c r="B176" s="1211" t="s">
        <v>612</v>
      </c>
      <c r="C176" s="1049"/>
      <c r="D176" s="1049"/>
      <c r="E176" s="1049"/>
      <c r="F176" s="1049"/>
      <c r="G176" s="1049"/>
      <c r="H176" s="110">
        <f>H177+H191+H203+H216+H220+H236+H262+H270</f>
        <v>0</v>
      </c>
      <c r="I176" s="110">
        <f>I177+I191+I203+I216+I220+I236+I262+I270</f>
        <v>122</v>
      </c>
      <c r="J176" s="1"/>
      <c r="K176" s="1"/>
      <c r="L176" s="1"/>
      <c r="M176" s="1"/>
      <c r="N176" s="1"/>
      <c r="O176" s="1"/>
      <c r="P176" s="1"/>
      <c r="Q176" s="1"/>
      <c r="R176" s="1"/>
      <c r="S176" s="1"/>
      <c r="T176" s="1"/>
      <c r="U176" s="1"/>
      <c r="V176" s="1"/>
      <c r="W176" s="1"/>
      <c r="X176" s="1"/>
      <c r="Y176" s="1"/>
      <c r="Z176" s="1"/>
    </row>
    <row r="177" spans="1:26" ht="39.75" customHeight="1">
      <c r="A177" s="413" t="s">
        <v>617</v>
      </c>
      <c r="B177" s="1210" t="s">
        <v>618</v>
      </c>
      <c r="C177" s="1049"/>
      <c r="D177" s="1049"/>
      <c r="E177" s="1049"/>
      <c r="F177" s="1049"/>
      <c r="G177" s="1049"/>
      <c r="H177" s="110">
        <f>SUM(D178:D181)</f>
        <v>0</v>
      </c>
      <c r="I177" s="110">
        <f>COUNT(D178:D181)*2</f>
        <v>6</v>
      </c>
      <c r="J177" s="1"/>
      <c r="K177" s="1"/>
      <c r="L177" s="1"/>
      <c r="M177" s="1"/>
      <c r="N177" s="1"/>
      <c r="O177" s="1"/>
      <c r="P177" s="1"/>
      <c r="Q177" s="1"/>
      <c r="R177" s="1"/>
      <c r="S177" s="1"/>
      <c r="T177" s="1"/>
      <c r="U177" s="1"/>
      <c r="V177" s="1"/>
      <c r="W177" s="1"/>
      <c r="X177" s="1"/>
      <c r="Y177" s="1"/>
      <c r="Z177" s="1"/>
    </row>
    <row r="178" spans="1:26" ht="47.25">
      <c r="A178" s="413" t="s">
        <v>626</v>
      </c>
      <c r="B178" s="567" t="s">
        <v>627</v>
      </c>
      <c r="C178" s="489" t="s">
        <v>3480</v>
      </c>
      <c r="D178" s="446">
        <v>0</v>
      </c>
      <c r="E178" s="440" t="s">
        <v>137</v>
      </c>
      <c r="F178" s="441"/>
      <c r="G178" s="441"/>
      <c r="H178" s="110"/>
      <c r="I178" s="110"/>
      <c r="J178" s="1"/>
      <c r="K178" s="1"/>
      <c r="L178" s="1"/>
      <c r="M178" s="1"/>
      <c r="N178" s="1"/>
      <c r="O178" s="1"/>
      <c r="P178" s="1"/>
      <c r="Q178" s="1"/>
      <c r="R178" s="1"/>
      <c r="S178" s="1"/>
      <c r="T178" s="1"/>
      <c r="U178" s="1"/>
      <c r="V178" s="1"/>
      <c r="W178" s="1"/>
      <c r="X178" s="1"/>
      <c r="Y178" s="1"/>
      <c r="Z178" s="1"/>
    </row>
    <row r="179" spans="1:26" ht="60">
      <c r="A179" s="413"/>
      <c r="B179" s="567"/>
      <c r="C179" s="487" t="s">
        <v>630</v>
      </c>
      <c r="D179" s="446">
        <v>0</v>
      </c>
      <c r="E179" s="440" t="s">
        <v>137</v>
      </c>
      <c r="F179" s="441"/>
      <c r="G179" s="441"/>
      <c r="H179" s="110"/>
      <c r="I179" s="110"/>
      <c r="J179" s="1"/>
      <c r="K179" s="1"/>
      <c r="L179" s="1"/>
      <c r="M179" s="1"/>
      <c r="N179" s="1"/>
      <c r="O179" s="1"/>
      <c r="P179" s="1"/>
      <c r="Q179" s="1"/>
      <c r="R179" s="1"/>
      <c r="S179" s="1"/>
      <c r="T179" s="1"/>
      <c r="U179" s="1"/>
      <c r="V179" s="1"/>
      <c r="W179" s="1"/>
      <c r="X179" s="1"/>
      <c r="Y179" s="1"/>
      <c r="Z179" s="1"/>
    </row>
    <row r="180" spans="1:26" ht="63" hidden="1">
      <c r="A180" s="583" t="s">
        <v>634</v>
      </c>
      <c r="B180" s="437" t="s">
        <v>635</v>
      </c>
      <c r="C180" s="441"/>
      <c r="D180" s="446"/>
      <c r="E180" s="440"/>
      <c r="F180" s="441"/>
      <c r="G180" s="441"/>
      <c r="H180" s="110"/>
      <c r="I180" s="110"/>
      <c r="J180" s="1"/>
      <c r="K180" s="1"/>
      <c r="L180" s="1"/>
      <c r="M180" s="1"/>
      <c r="N180" s="1"/>
      <c r="O180" s="1"/>
      <c r="P180" s="1"/>
      <c r="Q180" s="1"/>
      <c r="R180" s="1"/>
      <c r="S180" s="1"/>
      <c r="T180" s="1"/>
      <c r="U180" s="1"/>
      <c r="V180" s="1"/>
      <c r="W180" s="1"/>
      <c r="X180" s="1"/>
      <c r="Y180" s="1"/>
      <c r="Z180" s="1"/>
    </row>
    <row r="181" spans="1:26" ht="60">
      <c r="A181" s="413" t="s">
        <v>640</v>
      </c>
      <c r="B181" s="437" t="s">
        <v>641</v>
      </c>
      <c r="C181" s="342" t="s">
        <v>2761</v>
      </c>
      <c r="D181" s="446">
        <v>0</v>
      </c>
      <c r="E181" s="440" t="s">
        <v>264</v>
      </c>
      <c r="F181" s="441"/>
      <c r="G181" s="441"/>
      <c r="H181" s="110"/>
      <c r="I181" s="110"/>
      <c r="J181" s="1"/>
      <c r="K181" s="1"/>
      <c r="L181" s="1"/>
      <c r="M181" s="1"/>
      <c r="N181" s="1"/>
      <c r="O181" s="1"/>
      <c r="P181" s="1"/>
      <c r="Q181" s="1"/>
      <c r="R181" s="1"/>
      <c r="S181" s="1"/>
      <c r="T181" s="1"/>
      <c r="U181" s="1"/>
      <c r="V181" s="1"/>
      <c r="W181" s="1"/>
      <c r="X181" s="1"/>
      <c r="Y181" s="1"/>
      <c r="Z181" s="1"/>
    </row>
    <row r="182" spans="1:26" ht="39.75" hidden="1" customHeight="1">
      <c r="A182" s="585" t="s">
        <v>642</v>
      </c>
      <c r="B182" s="1210" t="s">
        <v>644</v>
      </c>
      <c r="C182" s="1049"/>
      <c r="D182" s="1049"/>
      <c r="E182" s="1049"/>
      <c r="F182" s="1049"/>
      <c r="G182" s="1049"/>
      <c r="H182" s="110"/>
      <c r="I182" s="110"/>
      <c r="J182" s="1"/>
      <c r="K182" s="1"/>
      <c r="L182" s="1"/>
      <c r="M182" s="1"/>
      <c r="N182" s="1"/>
      <c r="O182" s="1"/>
      <c r="P182" s="1"/>
      <c r="Q182" s="1"/>
      <c r="R182" s="1"/>
      <c r="S182" s="1"/>
      <c r="T182" s="1"/>
      <c r="U182" s="1"/>
      <c r="V182" s="1"/>
      <c r="W182" s="1"/>
      <c r="X182" s="1"/>
      <c r="Y182" s="1"/>
      <c r="Z182" s="1"/>
    </row>
    <row r="183" spans="1:26" ht="47.25" hidden="1">
      <c r="A183" s="583" t="s">
        <v>650</v>
      </c>
      <c r="B183" s="437" t="s">
        <v>651</v>
      </c>
      <c r="C183" s="441"/>
      <c r="D183" s="439"/>
      <c r="E183" s="440"/>
      <c r="F183" s="441"/>
      <c r="G183" s="441"/>
      <c r="H183" s="110"/>
      <c r="I183" s="110"/>
      <c r="J183" s="1"/>
      <c r="K183" s="1"/>
      <c r="L183" s="1"/>
      <c r="M183" s="1"/>
      <c r="N183" s="1"/>
      <c r="O183" s="1"/>
      <c r="P183" s="1"/>
      <c r="Q183" s="1"/>
      <c r="R183" s="1"/>
      <c r="S183" s="1"/>
      <c r="T183" s="1"/>
      <c r="U183" s="1"/>
      <c r="V183" s="1"/>
      <c r="W183" s="1"/>
      <c r="X183" s="1"/>
      <c r="Y183" s="1"/>
      <c r="Z183" s="1"/>
    </row>
    <row r="184" spans="1:26" ht="47.25" hidden="1">
      <c r="A184" s="583" t="s">
        <v>654</v>
      </c>
      <c r="B184" s="567" t="s">
        <v>655</v>
      </c>
      <c r="C184" s="441"/>
      <c r="D184" s="439"/>
      <c r="E184" s="440"/>
      <c r="F184" s="441"/>
      <c r="G184" s="441"/>
      <c r="H184" s="110"/>
      <c r="I184" s="110"/>
      <c r="J184" s="1"/>
      <c r="K184" s="1"/>
      <c r="L184" s="1"/>
      <c r="M184" s="1"/>
      <c r="N184" s="1"/>
      <c r="O184" s="1"/>
      <c r="P184" s="1"/>
      <c r="Q184" s="1"/>
      <c r="R184" s="1"/>
      <c r="S184" s="1"/>
      <c r="T184" s="1"/>
      <c r="U184" s="1"/>
      <c r="V184" s="1"/>
      <c r="W184" s="1"/>
      <c r="X184" s="1"/>
      <c r="Y184" s="1"/>
      <c r="Z184" s="1"/>
    </row>
    <row r="185" spans="1:26" ht="47.25" hidden="1">
      <c r="A185" s="583" t="s">
        <v>656</v>
      </c>
      <c r="B185" s="437" t="s">
        <v>657</v>
      </c>
      <c r="C185" s="441"/>
      <c r="D185" s="439"/>
      <c r="E185" s="440"/>
      <c r="F185" s="441"/>
      <c r="G185" s="441"/>
      <c r="H185" s="110"/>
      <c r="I185" s="110"/>
      <c r="J185" s="1"/>
      <c r="K185" s="1"/>
      <c r="L185" s="1"/>
      <c r="M185" s="1"/>
      <c r="N185" s="1"/>
      <c r="O185" s="1"/>
      <c r="P185" s="1"/>
      <c r="Q185" s="1"/>
      <c r="R185" s="1"/>
      <c r="S185" s="1"/>
      <c r="T185" s="1"/>
      <c r="U185" s="1"/>
      <c r="V185" s="1"/>
      <c r="W185" s="1"/>
      <c r="X185" s="1"/>
      <c r="Y185" s="1"/>
      <c r="Z185" s="1"/>
    </row>
    <row r="186" spans="1:26" ht="47.25" hidden="1">
      <c r="A186" s="583" t="s">
        <v>660</v>
      </c>
      <c r="B186" s="437" t="s">
        <v>661</v>
      </c>
      <c r="C186" s="441"/>
      <c r="D186" s="439"/>
      <c r="E186" s="440"/>
      <c r="F186" s="441"/>
      <c r="G186" s="441"/>
      <c r="H186" s="110"/>
      <c r="I186" s="110"/>
      <c r="J186" s="1"/>
      <c r="K186" s="1"/>
      <c r="L186" s="1"/>
      <c r="M186" s="1"/>
      <c r="N186" s="1"/>
      <c r="O186" s="1"/>
      <c r="P186" s="1"/>
      <c r="Q186" s="1"/>
      <c r="R186" s="1"/>
      <c r="S186" s="1"/>
      <c r="T186" s="1"/>
      <c r="U186" s="1"/>
      <c r="V186" s="1"/>
      <c r="W186" s="1"/>
      <c r="X186" s="1"/>
      <c r="Y186" s="1"/>
      <c r="Z186" s="1"/>
    </row>
    <row r="187" spans="1:26" ht="47.25" hidden="1">
      <c r="A187" s="583" t="s">
        <v>668</v>
      </c>
      <c r="B187" s="567" t="s">
        <v>669</v>
      </c>
      <c r="C187" s="308"/>
      <c r="D187" s="439"/>
      <c r="E187" s="440"/>
      <c r="F187" s="441"/>
      <c r="G187" s="441"/>
      <c r="H187" s="110"/>
      <c r="I187" s="110"/>
      <c r="J187" s="1"/>
      <c r="K187" s="1"/>
      <c r="L187" s="1"/>
      <c r="M187" s="1"/>
      <c r="N187" s="1"/>
      <c r="O187" s="1"/>
      <c r="P187" s="1"/>
      <c r="Q187" s="1"/>
      <c r="R187" s="1"/>
      <c r="S187" s="1"/>
      <c r="T187" s="1"/>
      <c r="U187" s="1"/>
      <c r="V187" s="1"/>
      <c r="W187" s="1"/>
      <c r="X187" s="1"/>
      <c r="Y187" s="1"/>
      <c r="Z187" s="1"/>
    </row>
    <row r="188" spans="1:26" ht="45" hidden="1">
      <c r="A188" s="583" t="s">
        <v>674</v>
      </c>
      <c r="B188" s="308" t="s">
        <v>676</v>
      </c>
      <c r="C188" s="308"/>
      <c r="D188" s="439"/>
      <c r="E188" s="440"/>
      <c r="F188" s="441"/>
      <c r="G188" s="441"/>
      <c r="H188" s="110"/>
      <c r="I188" s="110"/>
      <c r="J188" s="1"/>
      <c r="K188" s="1"/>
      <c r="L188" s="1"/>
      <c r="M188" s="1"/>
      <c r="N188" s="1"/>
      <c r="O188" s="1"/>
      <c r="P188" s="1"/>
      <c r="Q188" s="1"/>
      <c r="R188" s="1"/>
      <c r="S188" s="1"/>
      <c r="T188" s="1"/>
      <c r="U188" s="1"/>
      <c r="V188" s="1"/>
      <c r="W188" s="1"/>
      <c r="X188" s="1"/>
      <c r="Y188" s="1"/>
      <c r="Z188" s="1"/>
    </row>
    <row r="189" spans="1:26" ht="47.25" hidden="1">
      <c r="A189" s="583" t="s">
        <v>683</v>
      </c>
      <c r="B189" s="437" t="s">
        <v>684</v>
      </c>
      <c r="C189" s="441"/>
      <c r="D189" s="439"/>
      <c r="E189" s="440"/>
      <c r="F189" s="441"/>
      <c r="G189" s="441"/>
      <c r="H189" s="110"/>
      <c r="I189" s="110"/>
      <c r="J189" s="1"/>
      <c r="K189" s="1"/>
      <c r="L189" s="1"/>
      <c r="M189" s="1"/>
      <c r="N189" s="1"/>
      <c r="O189" s="1"/>
      <c r="P189" s="1"/>
      <c r="Q189" s="1"/>
      <c r="R189" s="1"/>
      <c r="S189" s="1"/>
      <c r="T189" s="1"/>
      <c r="U189" s="1"/>
      <c r="V189" s="1"/>
      <c r="W189" s="1"/>
      <c r="X189" s="1"/>
      <c r="Y189" s="1"/>
      <c r="Z189" s="1"/>
    </row>
    <row r="190" spans="1:26" ht="47.25" hidden="1">
      <c r="A190" s="583" t="s">
        <v>692</v>
      </c>
      <c r="B190" s="437" t="s">
        <v>693</v>
      </c>
      <c r="C190" s="441"/>
      <c r="D190" s="439"/>
      <c r="E190" s="440"/>
      <c r="F190" s="441"/>
      <c r="G190" s="441"/>
      <c r="H190" s="110"/>
      <c r="I190" s="110"/>
      <c r="J190" s="1"/>
      <c r="K190" s="1"/>
      <c r="L190" s="1"/>
      <c r="M190" s="1"/>
      <c r="N190" s="1"/>
      <c r="O190" s="1"/>
      <c r="P190" s="1"/>
      <c r="Q190" s="1"/>
      <c r="R190" s="1"/>
      <c r="S190" s="1"/>
      <c r="T190" s="1"/>
      <c r="U190" s="1"/>
      <c r="V190" s="1"/>
      <c r="W190" s="1"/>
      <c r="X190" s="1"/>
      <c r="Y190" s="1"/>
      <c r="Z190" s="1"/>
    </row>
    <row r="191" spans="1:26" ht="39.75" customHeight="1">
      <c r="A191" s="417" t="s">
        <v>695</v>
      </c>
      <c r="B191" s="1210" t="s">
        <v>696</v>
      </c>
      <c r="C191" s="1049"/>
      <c r="D191" s="1049"/>
      <c r="E191" s="1049"/>
      <c r="F191" s="1049"/>
      <c r="G191" s="1049"/>
      <c r="H191" s="110">
        <f>SUM(D192:D202)</f>
        <v>0</v>
      </c>
      <c r="I191" s="110">
        <f>COUNT(D192:D202)*2</f>
        <v>20</v>
      </c>
      <c r="J191" s="1"/>
      <c r="K191" s="1"/>
      <c r="L191" s="1"/>
      <c r="M191" s="1"/>
      <c r="N191" s="1"/>
      <c r="O191" s="1"/>
      <c r="P191" s="1"/>
      <c r="Q191" s="1"/>
      <c r="R191" s="1"/>
      <c r="S191" s="1"/>
      <c r="T191" s="1"/>
      <c r="U191" s="1"/>
      <c r="V191" s="1"/>
      <c r="W191" s="1"/>
      <c r="X191" s="1"/>
      <c r="Y191" s="1"/>
      <c r="Z191" s="1"/>
    </row>
    <row r="192" spans="1:26" ht="47.25">
      <c r="A192" s="413" t="s">
        <v>699</v>
      </c>
      <c r="B192" s="437" t="s">
        <v>700</v>
      </c>
      <c r="C192" s="493" t="s">
        <v>3501</v>
      </c>
      <c r="D192" s="540">
        <v>0</v>
      </c>
      <c r="E192" s="454" t="s">
        <v>183</v>
      </c>
      <c r="F192" s="493"/>
      <c r="G192" s="441"/>
      <c r="H192" s="110"/>
      <c r="I192" s="110"/>
      <c r="J192" s="1"/>
      <c r="K192" s="1"/>
      <c r="L192" s="1"/>
      <c r="M192" s="1"/>
      <c r="N192" s="1"/>
      <c r="O192" s="1"/>
      <c r="P192" s="1"/>
      <c r="Q192" s="1"/>
      <c r="R192" s="1"/>
      <c r="S192" s="1"/>
      <c r="T192" s="1"/>
      <c r="U192" s="1"/>
      <c r="V192" s="1"/>
      <c r="W192" s="1"/>
      <c r="X192" s="1"/>
      <c r="Y192" s="1"/>
      <c r="Z192" s="1"/>
    </row>
    <row r="193" spans="1:26" ht="30">
      <c r="A193" s="413"/>
      <c r="B193" s="437"/>
      <c r="C193" s="342" t="s">
        <v>3502</v>
      </c>
      <c r="D193" s="446">
        <v>0</v>
      </c>
      <c r="E193" s="454" t="s">
        <v>183</v>
      </c>
      <c r="F193" s="342"/>
      <c r="G193" s="441"/>
      <c r="H193" s="110"/>
      <c r="I193" s="110"/>
      <c r="J193" s="1"/>
      <c r="K193" s="1"/>
      <c r="L193" s="1"/>
      <c r="M193" s="1"/>
      <c r="N193" s="1"/>
      <c r="O193" s="1"/>
      <c r="P193" s="1"/>
      <c r="Q193" s="1"/>
      <c r="R193" s="1"/>
      <c r="S193" s="1"/>
      <c r="T193" s="1"/>
      <c r="U193" s="1"/>
      <c r="V193" s="1"/>
      <c r="W193" s="1"/>
      <c r="X193" s="1"/>
      <c r="Y193" s="1"/>
      <c r="Z193" s="1"/>
    </row>
    <row r="194" spans="1:26" ht="30">
      <c r="A194" s="413"/>
      <c r="B194" s="437"/>
      <c r="C194" s="342" t="s">
        <v>3503</v>
      </c>
      <c r="D194" s="446">
        <v>0</v>
      </c>
      <c r="E194" s="454" t="s">
        <v>183</v>
      </c>
      <c r="F194" s="342"/>
      <c r="G194" s="441"/>
      <c r="H194" s="110"/>
      <c r="I194" s="110"/>
      <c r="J194" s="1"/>
      <c r="K194" s="1"/>
      <c r="L194" s="1"/>
      <c r="M194" s="1"/>
      <c r="N194" s="1"/>
      <c r="O194" s="1"/>
      <c r="P194" s="1"/>
      <c r="Q194" s="1"/>
      <c r="R194" s="1"/>
      <c r="S194" s="1"/>
      <c r="T194" s="1"/>
      <c r="U194" s="1"/>
      <c r="V194" s="1"/>
      <c r="W194" s="1"/>
      <c r="X194" s="1"/>
      <c r="Y194" s="1"/>
      <c r="Z194" s="1"/>
    </row>
    <row r="195" spans="1:26" ht="60">
      <c r="A195" s="413" t="s">
        <v>708</v>
      </c>
      <c r="B195" s="437" t="s">
        <v>709</v>
      </c>
      <c r="C195" s="342" t="s">
        <v>3505</v>
      </c>
      <c r="D195" s="446">
        <v>0</v>
      </c>
      <c r="E195" s="487" t="s">
        <v>264</v>
      </c>
      <c r="F195" s="342"/>
      <c r="G195" s="441"/>
      <c r="H195" s="110"/>
      <c r="I195" s="110"/>
      <c r="J195" s="1"/>
      <c r="K195" s="1"/>
      <c r="L195" s="1"/>
      <c r="M195" s="1"/>
      <c r="N195" s="1"/>
      <c r="O195" s="1"/>
      <c r="P195" s="1"/>
      <c r="Q195" s="1"/>
      <c r="R195" s="1"/>
      <c r="S195" s="1"/>
      <c r="T195" s="1"/>
      <c r="U195" s="1"/>
      <c r="V195" s="1"/>
      <c r="W195" s="1"/>
      <c r="X195" s="1"/>
      <c r="Y195" s="1"/>
      <c r="Z195" s="1"/>
    </row>
    <row r="196" spans="1:26" ht="60">
      <c r="A196" s="413"/>
      <c r="B196" s="437"/>
      <c r="C196" s="342" t="s">
        <v>3506</v>
      </c>
      <c r="D196" s="446">
        <v>0</v>
      </c>
      <c r="E196" s="487" t="s">
        <v>264</v>
      </c>
      <c r="F196" s="342"/>
      <c r="G196" s="441"/>
      <c r="H196" s="110"/>
      <c r="I196" s="110"/>
      <c r="J196" s="1"/>
      <c r="K196" s="1"/>
      <c r="L196" s="1"/>
      <c r="M196" s="1"/>
      <c r="N196" s="1"/>
      <c r="O196" s="1"/>
      <c r="P196" s="1"/>
      <c r="Q196" s="1"/>
      <c r="R196" s="1"/>
      <c r="S196" s="1"/>
      <c r="T196" s="1"/>
      <c r="U196" s="1"/>
      <c r="V196" s="1"/>
      <c r="W196" s="1"/>
      <c r="X196" s="1"/>
      <c r="Y196" s="1"/>
      <c r="Z196" s="1"/>
    </row>
    <row r="197" spans="1:26" ht="60">
      <c r="A197" s="413"/>
      <c r="B197" s="437"/>
      <c r="C197" s="342" t="s">
        <v>3507</v>
      </c>
      <c r="D197" s="446">
        <v>0</v>
      </c>
      <c r="E197" s="487" t="s">
        <v>264</v>
      </c>
      <c r="F197" s="342"/>
      <c r="G197" s="441"/>
      <c r="H197" s="110"/>
      <c r="I197" s="110"/>
      <c r="J197" s="1"/>
      <c r="K197" s="1"/>
      <c r="L197" s="1"/>
      <c r="M197" s="1"/>
      <c r="N197" s="1"/>
      <c r="O197" s="1"/>
      <c r="P197" s="1"/>
      <c r="Q197" s="1"/>
      <c r="R197" s="1"/>
      <c r="S197" s="1"/>
      <c r="T197" s="1"/>
      <c r="U197" s="1"/>
      <c r="V197" s="1"/>
      <c r="W197" s="1"/>
      <c r="X197" s="1"/>
      <c r="Y197" s="1"/>
      <c r="Z197" s="1"/>
    </row>
    <row r="198" spans="1:26" ht="60">
      <c r="A198" s="413" t="s">
        <v>717</v>
      </c>
      <c r="B198" s="437" t="s">
        <v>718</v>
      </c>
      <c r="C198" s="489" t="s">
        <v>3509</v>
      </c>
      <c r="D198" s="488">
        <v>0</v>
      </c>
      <c r="E198" s="454" t="s">
        <v>137</v>
      </c>
      <c r="F198" s="489" t="s">
        <v>722</v>
      </c>
      <c r="G198" s="441"/>
      <c r="H198" s="110"/>
      <c r="I198" s="110"/>
      <c r="J198" s="1"/>
      <c r="K198" s="1"/>
      <c r="L198" s="1"/>
      <c r="M198" s="1"/>
      <c r="N198" s="1"/>
      <c r="O198" s="1"/>
      <c r="P198" s="1"/>
      <c r="Q198" s="1"/>
      <c r="R198" s="1"/>
      <c r="S198" s="1"/>
      <c r="T198" s="1"/>
      <c r="U198" s="1"/>
      <c r="V198" s="1"/>
      <c r="W198" s="1"/>
      <c r="X198" s="1"/>
      <c r="Y198" s="1"/>
      <c r="Z198" s="1"/>
    </row>
    <row r="199" spans="1:26" ht="60">
      <c r="A199" s="413"/>
      <c r="B199" s="437"/>
      <c r="C199" s="489" t="s">
        <v>3510</v>
      </c>
      <c r="D199" s="488">
        <v>0</v>
      </c>
      <c r="E199" s="454" t="s">
        <v>137</v>
      </c>
      <c r="F199" s="489" t="s">
        <v>722</v>
      </c>
      <c r="G199" s="441"/>
      <c r="H199" s="110"/>
      <c r="I199" s="110"/>
      <c r="J199" s="1"/>
      <c r="K199" s="1"/>
      <c r="L199" s="1"/>
      <c r="M199" s="1"/>
      <c r="N199" s="1"/>
      <c r="O199" s="1"/>
      <c r="P199" s="1"/>
      <c r="Q199" s="1"/>
      <c r="R199" s="1"/>
      <c r="S199" s="1"/>
      <c r="T199" s="1"/>
      <c r="U199" s="1"/>
      <c r="V199" s="1"/>
      <c r="W199" s="1"/>
      <c r="X199" s="1"/>
      <c r="Y199" s="1"/>
      <c r="Z199" s="1"/>
    </row>
    <row r="200" spans="1:26" ht="60">
      <c r="A200" s="413"/>
      <c r="B200" s="437"/>
      <c r="C200" s="489" t="s">
        <v>3511</v>
      </c>
      <c r="D200" s="488">
        <v>0</v>
      </c>
      <c r="E200" s="454" t="s">
        <v>137</v>
      </c>
      <c r="F200" s="489" t="s">
        <v>722</v>
      </c>
      <c r="G200" s="441"/>
      <c r="H200" s="110"/>
      <c r="I200" s="110"/>
      <c r="J200" s="1"/>
      <c r="K200" s="1"/>
      <c r="L200" s="1"/>
      <c r="M200" s="1"/>
      <c r="N200" s="1"/>
      <c r="O200" s="1"/>
      <c r="P200" s="1"/>
      <c r="Q200" s="1"/>
      <c r="R200" s="1"/>
      <c r="S200" s="1"/>
      <c r="T200" s="1"/>
      <c r="U200" s="1"/>
      <c r="V200" s="1"/>
      <c r="W200" s="1"/>
      <c r="X200" s="1"/>
      <c r="Y200" s="1"/>
      <c r="Z200" s="1"/>
    </row>
    <row r="201" spans="1:26" ht="31.5" hidden="1">
      <c r="A201" s="583" t="s">
        <v>724</v>
      </c>
      <c r="B201" s="437" t="s">
        <v>725</v>
      </c>
      <c r="C201" s="437"/>
      <c r="D201" s="446"/>
      <c r="E201" s="440"/>
      <c r="F201" s="441"/>
      <c r="G201" s="441"/>
      <c r="H201" s="110"/>
      <c r="I201" s="110"/>
      <c r="J201" s="1"/>
      <c r="K201" s="1"/>
      <c r="L201" s="1"/>
      <c r="M201" s="1"/>
      <c r="N201" s="1"/>
      <c r="O201" s="1"/>
      <c r="P201" s="1"/>
      <c r="Q201" s="1"/>
      <c r="R201" s="1"/>
      <c r="S201" s="1"/>
      <c r="T201" s="1"/>
      <c r="U201" s="1"/>
      <c r="V201" s="1"/>
      <c r="W201" s="1"/>
      <c r="X201" s="1"/>
      <c r="Y201" s="1"/>
      <c r="Z201" s="1"/>
    </row>
    <row r="202" spans="1:26" ht="45">
      <c r="A202" s="413" t="s">
        <v>727</v>
      </c>
      <c r="B202" s="571" t="s">
        <v>728</v>
      </c>
      <c r="C202" s="489" t="s">
        <v>2018</v>
      </c>
      <c r="D202" s="446">
        <v>0</v>
      </c>
      <c r="E202" s="440" t="s">
        <v>350</v>
      </c>
      <c r="F202" s="441"/>
      <c r="G202" s="441"/>
      <c r="H202" s="110"/>
      <c r="I202" s="110"/>
      <c r="J202" s="1"/>
      <c r="K202" s="1"/>
      <c r="L202" s="1"/>
      <c r="M202" s="1"/>
      <c r="N202" s="1"/>
      <c r="O202" s="1"/>
      <c r="P202" s="1"/>
      <c r="Q202" s="1"/>
      <c r="R202" s="1"/>
      <c r="S202" s="1"/>
      <c r="T202" s="1"/>
      <c r="U202" s="1"/>
      <c r="V202" s="1"/>
      <c r="W202" s="1"/>
      <c r="X202" s="1"/>
      <c r="Y202" s="1"/>
      <c r="Z202" s="1"/>
    </row>
    <row r="203" spans="1:26" ht="39.75" customHeight="1">
      <c r="A203" s="417" t="s">
        <v>730</v>
      </c>
      <c r="B203" s="1048" t="s">
        <v>731</v>
      </c>
      <c r="C203" s="1049"/>
      <c r="D203" s="1049"/>
      <c r="E203" s="1049"/>
      <c r="F203" s="1049"/>
      <c r="G203" s="1049"/>
      <c r="H203" s="110">
        <f>SUM(D204:D215)</f>
        <v>0</v>
      </c>
      <c r="I203" s="110">
        <f>COUNT(D204:D215)*2</f>
        <v>22</v>
      </c>
      <c r="J203" s="1"/>
      <c r="K203" s="1"/>
      <c r="L203" s="1"/>
      <c r="M203" s="1"/>
      <c r="N203" s="1"/>
      <c r="O203" s="1"/>
      <c r="P203" s="1"/>
      <c r="Q203" s="1"/>
      <c r="R203" s="1"/>
      <c r="S203" s="1"/>
      <c r="T203" s="1"/>
      <c r="U203" s="1"/>
      <c r="V203" s="1"/>
      <c r="W203" s="1"/>
      <c r="X203" s="1"/>
      <c r="Y203" s="1"/>
      <c r="Z203" s="1"/>
    </row>
    <row r="204" spans="1:26" ht="45">
      <c r="A204" s="413" t="s">
        <v>733</v>
      </c>
      <c r="B204" s="484" t="s">
        <v>734</v>
      </c>
      <c r="C204" s="342" t="s">
        <v>735</v>
      </c>
      <c r="D204" s="446">
        <v>0</v>
      </c>
      <c r="E204" s="454" t="s">
        <v>183</v>
      </c>
      <c r="F204" s="342" t="s">
        <v>3518</v>
      </c>
      <c r="G204" s="441"/>
      <c r="H204" s="110"/>
      <c r="I204" s="110"/>
      <c r="J204" s="1"/>
      <c r="K204" s="1"/>
      <c r="L204" s="1"/>
      <c r="M204" s="1"/>
      <c r="N204" s="1"/>
      <c r="O204" s="1"/>
      <c r="P204" s="1"/>
      <c r="Q204" s="1"/>
      <c r="R204" s="1"/>
      <c r="S204" s="1"/>
      <c r="T204" s="1"/>
      <c r="U204" s="1"/>
      <c r="V204" s="1"/>
      <c r="W204" s="1"/>
      <c r="X204" s="1"/>
      <c r="Y204" s="1"/>
      <c r="Z204" s="1"/>
    </row>
    <row r="205" spans="1:26" ht="30">
      <c r="A205" s="413"/>
      <c r="B205" s="484"/>
      <c r="C205" s="342" t="s">
        <v>736</v>
      </c>
      <c r="D205" s="446">
        <v>0</v>
      </c>
      <c r="E205" s="454" t="s">
        <v>183</v>
      </c>
      <c r="F205" s="342"/>
      <c r="G205" s="441"/>
      <c r="H205" s="110"/>
      <c r="I205" s="110"/>
      <c r="J205" s="1"/>
      <c r="K205" s="1"/>
      <c r="L205" s="1"/>
      <c r="M205" s="1"/>
      <c r="N205" s="1"/>
      <c r="O205" s="1"/>
      <c r="P205" s="1"/>
      <c r="Q205" s="1"/>
      <c r="R205" s="1"/>
      <c r="S205" s="1"/>
      <c r="T205" s="1"/>
      <c r="U205" s="1"/>
      <c r="V205" s="1"/>
      <c r="W205" s="1"/>
      <c r="X205" s="1"/>
      <c r="Y205" s="1"/>
      <c r="Z205" s="1"/>
    </row>
    <row r="206" spans="1:26" ht="45">
      <c r="A206" s="413" t="s">
        <v>737</v>
      </c>
      <c r="B206" s="484" t="s">
        <v>738</v>
      </c>
      <c r="C206" s="342" t="s">
        <v>739</v>
      </c>
      <c r="D206" s="446">
        <v>0</v>
      </c>
      <c r="E206" s="454" t="s">
        <v>183</v>
      </c>
      <c r="F206" s="342" t="s">
        <v>740</v>
      </c>
      <c r="G206" s="441"/>
      <c r="H206" s="110"/>
      <c r="I206" s="110"/>
      <c r="J206" s="1"/>
      <c r="K206" s="1"/>
      <c r="L206" s="1"/>
      <c r="M206" s="1"/>
      <c r="N206" s="1"/>
      <c r="O206" s="1"/>
      <c r="P206" s="1"/>
      <c r="Q206" s="1"/>
      <c r="R206" s="1"/>
      <c r="S206" s="1"/>
      <c r="T206" s="1"/>
      <c r="U206" s="1"/>
      <c r="V206" s="1"/>
      <c r="W206" s="1"/>
      <c r="X206" s="1"/>
      <c r="Y206" s="1"/>
      <c r="Z206" s="1"/>
    </row>
    <row r="207" spans="1:26" ht="30">
      <c r="A207" s="413"/>
      <c r="B207" s="484"/>
      <c r="C207" s="489" t="s">
        <v>741</v>
      </c>
      <c r="D207" s="446">
        <v>0</v>
      </c>
      <c r="E207" s="454" t="s">
        <v>183</v>
      </c>
      <c r="F207" s="342"/>
      <c r="G207" s="441"/>
      <c r="H207" s="110"/>
      <c r="I207" s="110"/>
      <c r="J207" s="1"/>
      <c r="K207" s="1"/>
      <c r="L207" s="1"/>
      <c r="M207" s="1"/>
      <c r="N207" s="1"/>
      <c r="O207" s="1"/>
      <c r="P207" s="1"/>
      <c r="Q207" s="1"/>
      <c r="R207" s="1"/>
      <c r="S207" s="1"/>
      <c r="T207" s="1"/>
      <c r="U207" s="1"/>
      <c r="V207" s="1"/>
      <c r="W207" s="1"/>
      <c r="X207" s="1"/>
      <c r="Y207" s="1"/>
      <c r="Z207" s="1"/>
    </row>
    <row r="208" spans="1:26" ht="45">
      <c r="A208" s="413"/>
      <c r="B208" s="484"/>
      <c r="C208" s="308" t="s">
        <v>742</v>
      </c>
      <c r="D208" s="446">
        <v>0</v>
      </c>
      <c r="E208" s="454" t="s">
        <v>183</v>
      </c>
      <c r="F208" s="565"/>
      <c r="G208" s="441"/>
      <c r="H208" s="110"/>
      <c r="I208" s="110"/>
      <c r="J208" s="1"/>
      <c r="K208" s="1"/>
      <c r="L208" s="1"/>
      <c r="M208" s="1"/>
      <c r="N208" s="1"/>
      <c r="O208" s="1"/>
      <c r="P208" s="1"/>
      <c r="Q208" s="1"/>
      <c r="R208" s="1"/>
      <c r="S208" s="1"/>
      <c r="T208" s="1"/>
      <c r="U208" s="1"/>
      <c r="V208" s="1"/>
      <c r="W208" s="1"/>
      <c r="X208" s="1"/>
      <c r="Y208" s="1"/>
      <c r="Z208" s="1"/>
    </row>
    <row r="209" spans="1:26" ht="45">
      <c r="A209" s="413" t="s">
        <v>743</v>
      </c>
      <c r="B209" s="484" t="s">
        <v>744</v>
      </c>
      <c r="C209" s="489" t="s">
        <v>745</v>
      </c>
      <c r="D209" s="950">
        <v>0</v>
      </c>
      <c r="E209" s="454" t="s">
        <v>183</v>
      </c>
      <c r="F209" s="342" t="s">
        <v>3518</v>
      </c>
      <c r="G209" s="441"/>
      <c r="H209" s="110"/>
      <c r="I209" s="110"/>
      <c r="J209" s="1"/>
      <c r="K209" s="1"/>
      <c r="L209" s="1"/>
      <c r="M209" s="1"/>
      <c r="N209" s="1"/>
      <c r="O209" s="1"/>
      <c r="P209" s="1"/>
      <c r="Q209" s="1"/>
      <c r="R209" s="1"/>
      <c r="S209" s="1"/>
      <c r="T209" s="1"/>
      <c r="U209" s="1"/>
      <c r="V209" s="1"/>
      <c r="W209" s="1"/>
      <c r="X209" s="1"/>
      <c r="Y209" s="1"/>
      <c r="Z209" s="1"/>
    </row>
    <row r="210" spans="1:26" ht="30">
      <c r="A210" s="413"/>
      <c r="B210" s="484"/>
      <c r="C210" s="342" t="s">
        <v>747</v>
      </c>
      <c r="D210" s="446">
        <v>0</v>
      </c>
      <c r="E210" s="454" t="s">
        <v>183</v>
      </c>
      <c r="F210" s="342" t="s">
        <v>3518</v>
      </c>
      <c r="G210" s="441"/>
      <c r="H210" s="110"/>
      <c r="I210" s="110"/>
      <c r="J210" s="1"/>
      <c r="K210" s="1"/>
      <c r="L210" s="1"/>
      <c r="M210" s="1"/>
      <c r="N210" s="1"/>
      <c r="O210" s="1"/>
      <c r="P210" s="1"/>
      <c r="Q210" s="1"/>
      <c r="R210" s="1"/>
      <c r="S210" s="1"/>
      <c r="T210" s="1"/>
      <c r="U210" s="1"/>
      <c r="V210" s="1"/>
      <c r="W210" s="1"/>
      <c r="X210" s="1"/>
      <c r="Y210" s="1"/>
      <c r="Z210" s="1"/>
    </row>
    <row r="211" spans="1:26" ht="31.5" hidden="1">
      <c r="A211" s="583" t="s">
        <v>750</v>
      </c>
      <c r="B211" s="484" t="s">
        <v>751</v>
      </c>
      <c r="C211" s="441"/>
      <c r="D211" s="446"/>
      <c r="E211" s="454"/>
      <c r="F211" s="441"/>
      <c r="G211" s="441"/>
      <c r="H211" s="110"/>
      <c r="I211" s="110"/>
      <c r="J211" s="1"/>
      <c r="K211" s="1"/>
      <c r="L211" s="1"/>
      <c r="M211" s="1"/>
      <c r="N211" s="1"/>
      <c r="O211" s="1"/>
      <c r="P211" s="1"/>
      <c r="Q211" s="1"/>
      <c r="R211" s="1"/>
      <c r="S211" s="1"/>
      <c r="T211" s="1"/>
      <c r="U211" s="1"/>
      <c r="V211" s="1"/>
      <c r="W211" s="1"/>
      <c r="X211" s="1"/>
      <c r="Y211" s="1"/>
      <c r="Z211" s="1"/>
    </row>
    <row r="212" spans="1:26" ht="45">
      <c r="A212" s="413" t="s">
        <v>752</v>
      </c>
      <c r="B212" s="484" t="s">
        <v>753</v>
      </c>
      <c r="C212" s="342" t="s">
        <v>3532</v>
      </c>
      <c r="D212" s="446">
        <v>0</v>
      </c>
      <c r="E212" s="454" t="s">
        <v>183</v>
      </c>
      <c r="F212" s="342" t="s">
        <v>3518</v>
      </c>
      <c r="G212" s="441"/>
      <c r="H212" s="110"/>
      <c r="I212" s="110"/>
      <c r="J212" s="1"/>
      <c r="K212" s="1"/>
      <c r="L212" s="1"/>
      <c r="M212" s="1"/>
      <c r="N212" s="1"/>
      <c r="O212" s="1"/>
      <c r="P212" s="1"/>
      <c r="Q212" s="1"/>
      <c r="R212" s="1"/>
      <c r="S212" s="1"/>
      <c r="T212" s="1"/>
      <c r="U212" s="1"/>
      <c r="V212" s="1"/>
      <c r="W212" s="1"/>
      <c r="X212" s="1"/>
      <c r="Y212" s="1"/>
      <c r="Z212" s="1"/>
    </row>
    <row r="213" spans="1:26" ht="30">
      <c r="A213" s="413"/>
      <c r="B213" s="484"/>
      <c r="C213" s="342" t="s">
        <v>3534</v>
      </c>
      <c r="D213" s="446">
        <v>0</v>
      </c>
      <c r="E213" s="454" t="s">
        <v>183</v>
      </c>
      <c r="F213" s="342"/>
      <c r="G213" s="441"/>
      <c r="H213" s="110"/>
      <c r="I213" s="110"/>
      <c r="J213" s="1"/>
      <c r="K213" s="1"/>
      <c r="L213" s="1"/>
      <c r="M213" s="1"/>
      <c r="N213" s="1"/>
      <c r="O213" s="1"/>
      <c r="P213" s="1"/>
      <c r="Q213" s="1"/>
      <c r="R213" s="1"/>
      <c r="S213" s="1"/>
      <c r="T213" s="1"/>
      <c r="U213" s="1"/>
      <c r="V213" s="1"/>
      <c r="W213" s="1"/>
      <c r="X213" s="1"/>
      <c r="Y213" s="1"/>
      <c r="Z213" s="1"/>
    </row>
    <row r="214" spans="1:26" ht="30">
      <c r="A214" s="413"/>
      <c r="B214" s="484"/>
      <c r="C214" s="342" t="s">
        <v>3535</v>
      </c>
      <c r="D214" s="446">
        <v>0</v>
      </c>
      <c r="E214" s="454" t="s">
        <v>183</v>
      </c>
      <c r="F214" s="342"/>
      <c r="G214" s="441"/>
      <c r="H214" s="110"/>
      <c r="I214" s="110"/>
      <c r="J214" s="1"/>
      <c r="K214" s="1"/>
      <c r="L214" s="1"/>
      <c r="M214" s="1"/>
      <c r="N214" s="1"/>
      <c r="O214" s="1"/>
      <c r="P214" s="1"/>
      <c r="Q214" s="1"/>
      <c r="R214" s="1"/>
      <c r="S214" s="1"/>
      <c r="T214" s="1"/>
      <c r="U214" s="1"/>
      <c r="V214" s="1"/>
      <c r="W214" s="1"/>
      <c r="X214" s="1"/>
      <c r="Y214" s="1"/>
      <c r="Z214" s="1"/>
    </row>
    <row r="215" spans="1:26" ht="47.25">
      <c r="A215" s="413" t="s">
        <v>755</v>
      </c>
      <c r="B215" s="484" t="s">
        <v>756</v>
      </c>
      <c r="C215" s="487" t="s">
        <v>3536</v>
      </c>
      <c r="D215" s="446">
        <v>0</v>
      </c>
      <c r="E215" s="454" t="s">
        <v>183</v>
      </c>
      <c r="F215" s="342" t="s">
        <v>3518</v>
      </c>
      <c r="G215" s="441"/>
      <c r="H215" s="110"/>
      <c r="I215" s="110"/>
      <c r="J215" s="1"/>
      <c r="K215" s="1"/>
      <c r="L215" s="1"/>
      <c r="M215" s="1"/>
      <c r="N215" s="1"/>
      <c r="O215" s="1"/>
      <c r="P215" s="1"/>
      <c r="Q215" s="1"/>
      <c r="R215" s="1"/>
      <c r="S215" s="1"/>
      <c r="T215" s="1"/>
      <c r="U215" s="1"/>
      <c r="V215" s="1"/>
      <c r="W215" s="1"/>
      <c r="X215" s="1"/>
      <c r="Y215" s="1"/>
      <c r="Z215" s="1"/>
    </row>
    <row r="216" spans="1:26" ht="39.75" customHeight="1">
      <c r="A216" s="417" t="s">
        <v>759</v>
      </c>
      <c r="B216" s="1048" t="s">
        <v>760</v>
      </c>
      <c r="C216" s="1049"/>
      <c r="D216" s="1049"/>
      <c r="E216" s="1049"/>
      <c r="F216" s="1049"/>
      <c r="G216" s="1049"/>
      <c r="H216" s="110">
        <f>SUM(D217:D218)</f>
        <v>0</v>
      </c>
      <c r="I216" s="110">
        <f>COUNT(D217:D218)*2</f>
        <v>4</v>
      </c>
      <c r="J216" s="1"/>
      <c r="K216" s="1"/>
      <c r="L216" s="1"/>
      <c r="M216" s="1"/>
      <c r="N216" s="1"/>
      <c r="O216" s="1"/>
      <c r="P216" s="1"/>
      <c r="Q216" s="1"/>
      <c r="R216" s="1"/>
      <c r="S216" s="1"/>
      <c r="T216" s="1"/>
      <c r="U216" s="1"/>
      <c r="V216" s="1"/>
      <c r="W216" s="1"/>
      <c r="X216" s="1"/>
      <c r="Y216" s="1"/>
      <c r="Z216" s="1"/>
    </row>
    <row r="217" spans="1:26" ht="63">
      <c r="A217" s="413" t="s">
        <v>764</v>
      </c>
      <c r="B217" s="484" t="s">
        <v>765</v>
      </c>
      <c r="C217" s="489" t="s">
        <v>766</v>
      </c>
      <c r="D217" s="446">
        <v>0</v>
      </c>
      <c r="E217" s="440" t="s">
        <v>264</v>
      </c>
      <c r="F217" s="342" t="s">
        <v>3542</v>
      </c>
      <c r="G217" s="441"/>
      <c r="H217" s="110"/>
      <c r="I217" s="110"/>
      <c r="J217" s="1"/>
      <c r="K217" s="1"/>
      <c r="L217" s="1"/>
      <c r="M217" s="1"/>
      <c r="N217" s="1"/>
      <c r="O217" s="1"/>
      <c r="P217" s="1"/>
      <c r="Q217" s="1"/>
      <c r="R217" s="1"/>
      <c r="S217" s="1"/>
      <c r="T217" s="1"/>
      <c r="U217" s="1"/>
      <c r="V217" s="1"/>
      <c r="W217" s="1"/>
      <c r="X217" s="1"/>
      <c r="Y217" s="1"/>
      <c r="Z217" s="1"/>
    </row>
    <row r="218" spans="1:26" ht="47.25">
      <c r="A218" s="413" t="s">
        <v>767</v>
      </c>
      <c r="B218" s="484" t="s">
        <v>769</v>
      </c>
      <c r="C218" s="569" t="s">
        <v>3544</v>
      </c>
      <c r="D218" s="446">
        <v>0</v>
      </c>
      <c r="E218" s="440" t="s">
        <v>264</v>
      </c>
      <c r="F218" s="308" t="s">
        <v>3545</v>
      </c>
      <c r="G218" s="441"/>
      <c r="H218" s="110"/>
      <c r="I218" s="110"/>
      <c r="J218" s="1"/>
      <c r="K218" s="1"/>
      <c r="L218" s="1"/>
      <c r="M218" s="1"/>
      <c r="N218" s="1"/>
      <c r="O218" s="1"/>
      <c r="P218" s="1"/>
      <c r="Q218" s="1"/>
      <c r="R218" s="1"/>
      <c r="S218" s="1"/>
      <c r="T218" s="1"/>
      <c r="U218" s="1"/>
      <c r="V218" s="1"/>
      <c r="W218" s="1"/>
      <c r="X218" s="1"/>
      <c r="Y218" s="1"/>
      <c r="Z218" s="1"/>
    </row>
    <row r="219" spans="1:26" ht="45" hidden="1">
      <c r="A219" s="583" t="s">
        <v>772</v>
      </c>
      <c r="B219" s="498" t="s">
        <v>773</v>
      </c>
      <c r="C219" s="441"/>
      <c r="D219" s="439"/>
      <c r="E219" s="440"/>
      <c r="F219" s="441"/>
      <c r="G219" s="441"/>
      <c r="H219" s="110"/>
      <c r="I219" s="110"/>
      <c r="J219" s="1"/>
      <c r="K219" s="1"/>
      <c r="L219" s="1"/>
      <c r="M219" s="1"/>
      <c r="N219" s="1"/>
      <c r="O219" s="1"/>
      <c r="P219" s="1"/>
      <c r="Q219" s="1"/>
      <c r="R219" s="1"/>
      <c r="S219" s="1"/>
      <c r="T219" s="1"/>
      <c r="U219" s="1"/>
      <c r="V219" s="1"/>
      <c r="W219" s="1"/>
      <c r="X219" s="1"/>
      <c r="Y219" s="1"/>
      <c r="Z219" s="1"/>
    </row>
    <row r="220" spans="1:26" ht="39.75" customHeight="1">
      <c r="A220" s="417" t="s">
        <v>775</v>
      </c>
      <c r="B220" s="1210" t="s">
        <v>776</v>
      </c>
      <c r="C220" s="1049"/>
      <c r="D220" s="1049"/>
      <c r="E220" s="1049"/>
      <c r="F220" s="1049"/>
      <c r="G220" s="1049"/>
      <c r="H220" s="110">
        <f>SUM(D222:D235)</f>
        <v>0</v>
      </c>
      <c r="I220" s="110">
        <f>COUNT(D222:D235)*2</f>
        <v>28</v>
      </c>
      <c r="J220" s="1"/>
      <c r="K220" s="1"/>
      <c r="L220" s="1"/>
      <c r="M220" s="1"/>
      <c r="N220" s="1"/>
      <c r="O220" s="1"/>
      <c r="P220" s="1"/>
      <c r="Q220" s="1"/>
      <c r="R220" s="1"/>
      <c r="S220" s="1"/>
      <c r="T220" s="1"/>
      <c r="U220" s="1"/>
      <c r="V220" s="1"/>
      <c r="W220" s="1"/>
      <c r="X220" s="1"/>
      <c r="Y220" s="1"/>
      <c r="Z220" s="1"/>
    </row>
    <row r="221" spans="1:26" ht="47.25" hidden="1">
      <c r="A221" s="585" t="s">
        <v>777</v>
      </c>
      <c r="B221" s="437" t="s">
        <v>778</v>
      </c>
      <c r="C221" s="441"/>
      <c r="D221" s="439"/>
      <c r="E221" s="440"/>
      <c r="F221" s="441"/>
      <c r="G221" s="441"/>
      <c r="H221" s="110"/>
      <c r="I221" s="110"/>
      <c r="J221" s="1"/>
      <c r="K221" s="1"/>
      <c r="L221" s="1"/>
      <c r="M221" s="1"/>
      <c r="N221" s="1"/>
      <c r="O221" s="1"/>
      <c r="P221" s="1"/>
      <c r="Q221" s="1"/>
      <c r="R221" s="1"/>
      <c r="S221" s="1"/>
      <c r="T221" s="1"/>
      <c r="U221" s="1"/>
      <c r="V221" s="1"/>
      <c r="W221" s="1"/>
      <c r="X221" s="1"/>
      <c r="Y221" s="1"/>
      <c r="Z221" s="1"/>
    </row>
    <row r="222" spans="1:26" ht="47.25">
      <c r="A222" s="417" t="s">
        <v>781</v>
      </c>
      <c r="B222" s="437" t="s">
        <v>783</v>
      </c>
      <c r="C222" s="566" t="s">
        <v>3549</v>
      </c>
      <c r="D222" s="446">
        <v>0</v>
      </c>
      <c r="E222" s="440" t="s">
        <v>780</v>
      </c>
      <c r="F222" s="571" t="s">
        <v>3550</v>
      </c>
      <c r="G222" s="571"/>
      <c r="H222" s="110"/>
      <c r="I222" s="110"/>
      <c r="J222" s="1"/>
      <c r="K222" s="1"/>
      <c r="L222" s="1"/>
      <c r="M222" s="1"/>
      <c r="N222" s="1"/>
      <c r="O222" s="1"/>
      <c r="P222" s="1"/>
      <c r="Q222" s="1"/>
      <c r="R222" s="1"/>
      <c r="S222" s="1"/>
      <c r="T222" s="1"/>
      <c r="U222" s="1"/>
      <c r="V222" s="1"/>
      <c r="W222" s="1"/>
      <c r="X222" s="1"/>
      <c r="Y222" s="1"/>
      <c r="Z222" s="1"/>
    </row>
    <row r="223" spans="1:26" ht="126">
      <c r="A223" s="417"/>
      <c r="B223" s="437"/>
      <c r="C223" s="566" t="s">
        <v>3551</v>
      </c>
      <c r="D223" s="446">
        <v>0</v>
      </c>
      <c r="E223" s="440" t="s">
        <v>780</v>
      </c>
      <c r="F223" s="587"/>
      <c r="G223" s="571"/>
      <c r="H223" s="110"/>
      <c r="I223" s="110"/>
      <c r="J223" s="1"/>
      <c r="K223" s="1"/>
      <c r="L223" s="1"/>
      <c r="M223" s="1"/>
      <c r="N223" s="1"/>
      <c r="O223" s="1"/>
      <c r="P223" s="1"/>
      <c r="Q223" s="1"/>
      <c r="R223" s="1"/>
      <c r="S223" s="1"/>
      <c r="T223" s="1"/>
      <c r="U223" s="1"/>
      <c r="V223" s="1"/>
      <c r="W223" s="1"/>
      <c r="X223" s="1"/>
      <c r="Y223" s="1"/>
      <c r="Z223" s="1"/>
    </row>
    <row r="224" spans="1:26" ht="60">
      <c r="A224" s="417" t="s">
        <v>784</v>
      </c>
      <c r="B224" s="489" t="s">
        <v>785</v>
      </c>
      <c r="C224" s="342" t="s">
        <v>3552</v>
      </c>
      <c r="D224" s="446">
        <v>0</v>
      </c>
      <c r="E224" s="440" t="s">
        <v>780</v>
      </c>
      <c r="F224" s="587"/>
      <c r="G224" s="571"/>
      <c r="H224" s="110"/>
      <c r="I224" s="110"/>
      <c r="J224" s="1"/>
      <c r="K224" s="1"/>
      <c r="L224" s="1"/>
      <c r="M224" s="1"/>
      <c r="N224" s="1"/>
      <c r="O224" s="1"/>
      <c r="P224" s="1"/>
      <c r="Q224" s="1"/>
      <c r="R224" s="1"/>
      <c r="S224" s="1"/>
      <c r="T224" s="1"/>
      <c r="U224" s="1"/>
      <c r="V224" s="1"/>
      <c r="W224" s="1"/>
      <c r="X224" s="1"/>
      <c r="Y224" s="1"/>
      <c r="Z224" s="1"/>
    </row>
    <row r="225" spans="1:26" ht="60">
      <c r="A225" s="417"/>
      <c r="B225" s="489"/>
      <c r="C225" s="342" t="s">
        <v>3553</v>
      </c>
      <c r="D225" s="446">
        <v>0</v>
      </c>
      <c r="E225" s="440" t="s">
        <v>2131</v>
      </c>
      <c r="F225" s="493" t="s">
        <v>3554</v>
      </c>
      <c r="G225" s="587"/>
      <c r="H225" s="110"/>
      <c r="I225" s="110"/>
      <c r="J225" s="1"/>
      <c r="K225" s="1"/>
      <c r="L225" s="1"/>
      <c r="M225" s="1"/>
      <c r="N225" s="1"/>
      <c r="O225" s="1"/>
      <c r="P225" s="1"/>
      <c r="Q225" s="1"/>
      <c r="R225" s="1"/>
      <c r="S225" s="1"/>
      <c r="T225" s="1"/>
      <c r="U225" s="1"/>
      <c r="V225" s="1"/>
      <c r="W225" s="1"/>
      <c r="X225" s="1"/>
      <c r="Y225" s="1"/>
      <c r="Z225" s="1"/>
    </row>
    <row r="226" spans="1:26" ht="45">
      <c r="A226" s="417"/>
      <c r="B226" s="489"/>
      <c r="C226" s="342" t="s">
        <v>3555</v>
      </c>
      <c r="D226" s="446">
        <v>0</v>
      </c>
      <c r="E226" s="440" t="s">
        <v>183</v>
      </c>
      <c r="F226" s="342" t="s">
        <v>3556</v>
      </c>
      <c r="G226" s="441"/>
      <c r="H226" s="110"/>
      <c r="I226" s="110"/>
      <c r="J226" s="1"/>
      <c r="K226" s="1"/>
      <c r="L226" s="1"/>
      <c r="M226" s="1"/>
      <c r="N226" s="1"/>
      <c r="O226" s="1"/>
      <c r="P226" s="1"/>
      <c r="Q226" s="1"/>
      <c r="R226" s="1"/>
      <c r="S226" s="1"/>
      <c r="T226" s="1"/>
      <c r="U226" s="1"/>
      <c r="V226" s="1"/>
      <c r="W226" s="1"/>
      <c r="X226" s="1"/>
      <c r="Y226" s="1"/>
      <c r="Z226" s="1"/>
    </row>
    <row r="227" spans="1:26" ht="60">
      <c r="A227" s="417"/>
      <c r="B227" s="489"/>
      <c r="C227" s="342" t="s">
        <v>3557</v>
      </c>
      <c r="D227" s="446">
        <v>0</v>
      </c>
      <c r="E227" s="440" t="s">
        <v>183</v>
      </c>
      <c r="F227" s="342" t="s">
        <v>3558</v>
      </c>
      <c r="G227" s="441"/>
      <c r="H227" s="110"/>
      <c r="I227" s="110"/>
      <c r="J227" s="1"/>
      <c r="K227" s="1"/>
      <c r="L227" s="1"/>
      <c r="M227" s="1"/>
      <c r="N227" s="1"/>
      <c r="O227" s="1"/>
      <c r="P227" s="1"/>
      <c r="Q227" s="1"/>
      <c r="R227" s="1"/>
      <c r="S227" s="1"/>
      <c r="T227" s="1"/>
      <c r="U227" s="1"/>
      <c r="V227" s="1"/>
      <c r="W227" s="1"/>
      <c r="X227" s="1"/>
      <c r="Y227" s="1"/>
      <c r="Z227" s="1"/>
    </row>
    <row r="228" spans="1:26" ht="45">
      <c r="A228" s="417"/>
      <c r="B228" s="489"/>
      <c r="C228" s="342" t="s">
        <v>3559</v>
      </c>
      <c r="D228" s="446">
        <v>0</v>
      </c>
      <c r="E228" s="440" t="s">
        <v>827</v>
      </c>
      <c r="F228" s="441"/>
      <c r="G228" s="441"/>
      <c r="H228" s="110"/>
      <c r="I228" s="110"/>
      <c r="J228" s="1"/>
      <c r="K228" s="1"/>
      <c r="L228" s="1"/>
      <c r="M228" s="1"/>
      <c r="N228" s="1"/>
      <c r="O228" s="1"/>
      <c r="P228" s="1"/>
      <c r="Q228" s="1"/>
      <c r="R228" s="1"/>
      <c r="S228" s="1"/>
      <c r="T228" s="1"/>
      <c r="U228" s="1"/>
      <c r="V228" s="1"/>
      <c r="W228" s="1"/>
      <c r="X228" s="1"/>
      <c r="Y228" s="1"/>
      <c r="Z228" s="1"/>
    </row>
    <row r="229" spans="1:26" ht="30">
      <c r="A229" s="417"/>
      <c r="B229" s="489"/>
      <c r="C229" s="342" t="s">
        <v>3560</v>
      </c>
      <c r="D229" s="446">
        <v>0</v>
      </c>
      <c r="E229" s="440" t="s">
        <v>137</v>
      </c>
      <c r="F229" s="342" t="s">
        <v>3561</v>
      </c>
      <c r="G229" s="441"/>
      <c r="H229" s="110"/>
      <c r="I229" s="110"/>
      <c r="J229" s="1"/>
      <c r="K229" s="1"/>
      <c r="L229" s="1"/>
      <c r="M229" s="1"/>
      <c r="N229" s="1"/>
      <c r="O229" s="1"/>
      <c r="P229" s="1"/>
      <c r="Q229" s="1"/>
      <c r="R229" s="1"/>
      <c r="S229" s="1"/>
      <c r="T229" s="1"/>
      <c r="U229" s="1"/>
      <c r="V229" s="1"/>
      <c r="W229" s="1"/>
      <c r="X229" s="1"/>
      <c r="Y229" s="1"/>
      <c r="Z229" s="1"/>
    </row>
    <row r="230" spans="1:26" ht="45">
      <c r="A230" s="417"/>
      <c r="B230" s="489"/>
      <c r="C230" s="342" t="s">
        <v>3562</v>
      </c>
      <c r="D230" s="446">
        <v>0</v>
      </c>
      <c r="E230" s="440" t="s">
        <v>183</v>
      </c>
      <c r="F230" s="441"/>
      <c r="G230" s="441"/>
      <c r="H230" s="110"/>
      <c r="I230" s="110"/>
      <c r="J230" s="1"/>
      <c r="K230" s="1"/>
      <c r="L230" s="1"/>
      <c r="M230" s="1"/>
      <c r="N230" s="1"/>
      <c r="O230" s="1"/>
      <c r="P230" s="1"/>
      <c r="Q230" s="1"/>
      <c r="R230" s="1"/>
      <c r="S230" s="1"/>
      <c r="T230" s="1"/>
      <c r="U230" s="1"/>
      <c r="V230" s="1"/>
      <c r="W230" s="1"/>
      <c r="X230" s="1"/>
      <c r="Y230" s="1"/>
      <c r="Z230" s="1"/>
    </row>
    <row r="231" spans="1:26" ht="45">
      <c r="A231" s="417"/>
      <c r="B231" s="489"/>
      <c r="C231" s="342" t="s">
        <v>3563</v>
      </c>
      <c r="D231" s="446">
        <v>0</v>
      </c>
      <c r="E231" s="440" t="s">
        <v>780</v>
      </c>
      <c r="F231" s="342" t="s">
        <v>3564</v>
      </c>
      <c r="G231" s="441"/>
      <c r="H231" s="110"/>
      <c r="I231" s="110"/>
      <c r="J231" s="1"/>
      <c r="K231" s="1"/>
      <c r="L231" s="1"/>
      <c r="M231" s="1"/>
      <c r="N231" s="1"/>
      <c r="O231" s="1"/>
      <c r="P231" s="1"/>
      <c r="Q231" s="1"/>
      <c r="R231" s="1"/>
      <c r="S231" s="1"/>
      <c r="T231" s="1"/>
      <c r="U231" s="1"/>
      <c r="V231" s="1"/>
      <c r="W231" s="1"/>
      <c r="X231" s="1"/>
      <c r="Y231" s="1"/>
      <c r="Z231" s="1"/>
    </row>
    <row r="232" spans="1:26" ht="60">
      <c r="A232" s="417"/>
      <c r="B232" s="489"/>
      <c r="C232" s="342" t="s">
        <v>3565</v>
      </c>
      <c r="D232" s="446">
        <v>0</v>
      </c>
      <c r="E232" s="440" t="s">
        <v>827</v>
      </c>
      <c r="F232" s="441"/>
      <c r="G232" s="441"/>
      <c r="H232" s="110"/>
      <c r="I232" s="110"/>
      <c r="J232" s="1"/>
      <c r="K232" s="1"/>
      <c r="L232" s="1"/>
      <c r="M232" s="1"/>
      <c r="N232" s="1"/>
      <c r="O232" s="1"/>
      <c r="P232" s="1"/>
      <c r="Q232" s="1"/>
      <c r="R232" s="1"/>
      <c r="S232" s="1"/>
      <c r="T232" s="1"/>
      <c r="U232" s="1"/>
      <c r="V232" s="1"/>
      <c r="W232" s="1"/>
      <c r="X232" s="1"/>
      <c r="Y232" s="1"/>
      <c r="Z232" s="1"/>
    </row>
    <row r="233" spans="1:26" ht="45">
      <c r="A233" s="417"/>
      <c r="B233" s="489"/>
      <c r="C233" s="571" t="s">
        <v>3566</v>
      </c>
      <c r="D233" s="446">
        <v>0</v>
      </c>
      <c r="E233" s="440" t="s">
        <v>137</v>
      </c>
      <c r="F233" s="441"/>
      <c r="G233" s="441"/>
      <c r="H233" s="110"/>
      <c r="I233" s="110"/>
      <c r="J233" s="1"/>
      <c r="K233" s="1"/>
      <c r="L233" s="1"/>
      <c r="M233" s="1"/>
      <c r="N233" s="1"/>
      <c r="O233" s="1"/>
      <c r="P233" s="1"/>
      <c r="Q233" s="1"/>
      <c r="R233" s="1"/>
      <c r="S233" s="1"/>
      <c r="T233" s="1"/>
      <c r="U233" s="1"/>
      <c r="V233" s="1"/>
      <c r="W233" s="1"/>
      <c r="X233" s="1"/>
      <c r="Y233" s="1"/>
      <c r="Z233" s="1"/>
    </row>
    <row r="234" spans="1:26" ht="45">
      <c r="A234" s="417"/>
      <c r="B234" s="489"/>
      <c r="C234" s="571" t="s">
        <v>3567</v>
      </c>
      <c r="D234" s="446">
        <v>0</v>
      </c>
      <c r="E234" s="440" t="s">
        <v>780</v>
      </c>
      <c r="F234" s="441"/>
      <c r="G234" s="441"/>
      <c r="H234" s="110"/>
      <c r="I234" s="110"/>
      <c r="J234" s="1"/>
      <c r="K234" s="1"/>
      <c r="L234" s="1"/>
      <c r="M234" s="1"/>
      <c r="N234" s="1"/>
      <c r="O234" s="1"/>
      <c r="P234" s="1"/>
      <c r="Q234" s="1"/>
      <c r="R234" s="1"/>
      <c r="S234" s="1"/>
      <c r="T234" s="1"/>
      <c r="U234" s="1"/>
      <c r="V234" s="1"/>
      <c r="W234" s="1"/>
      <c r="X234" s="1"/>
      <c r="Y234" s="1"/>
      <c r="Z234" s="1"/>
    </row>
    <row r="235" spans="1:26" ht="30">
      <c r="A235" s="417"/>
      <c r="B235" s="489"/>
      <c r="C235" s="571" t="s">
        <v>3568</v>
      </c>
      <c r="D235" s="446">
        <v>0</v>
      </c>
      <c r="E235" s="440" t="s">
        <v>780</v>
      </c>
      <c r="F235" s="441"/>
      <c r="G235" s="441"/>
      <c r="H235" s="110"/>
      <c r="I235" s="110"/>
      <c r="J235" s="1"/>
      <c r="K235" s="1"/>
      <c r="L235" s="1"/>
      <c r="M235" s="1"/>
      <c r="N235" s="1"/>
      <c r="O235" s="1"/>
      <c r="P235" s="1"/>
      <c r="Q235" s="1"/>
      <c r="R235" s="1"/>
      <c r="S235" s="1"/>
      <c r="T235" s="1"/>
      <c r="U235" s="1"/>
      <c r="V235" s="1"/>
      <c r="W235" s="1"/>
      <c r="X235" s="1"/>
      <c r="Y235" s="1"/>
      <c r="Z235" s="1"/>
    </row>
    <row r="236" spans="1:26" ht="39.75" customHeight="1">
      <c r="A236" s="417" t="s">
        <v>786</v>
      </c>
      <c r="B236" s="1210" t="s">
        <v>787</v>
      </c>
      <c r="C236" s="1049"/>
      <c r="D236" s="1049"/>
      <c r="E236" s="1049"/>
      <c r="F236" s="1049"/>
      <c r="G236" s="1049"/>
      <c r="H236" s="110">
        <f>SUM(D237:D251)</f>
        <v>0</v>
      </c>
      <c r="I236" s="110">
        <f>COUNT(D237:D251)*2</f>
        <v>28</v>
      </c>
      <c r="J236" s="1"/>
      <c r="K236" s="1"/>
      <c r="L236" s="1"/>
      <c r="M236" s="1"/>
      <c r="N236" s="1"/>
      <c r="O236" s="1"/>
      <c r="P236" s="1"/>
      <c r="Q236" s="1"/>
      <c r="R236" s="1"/>
      <c r="S236" s="1"/>
      <c r="T236" s="1"/>
      <c r="U236" s="1"/>
      <c r="V236" s="1"/>
      <c r="W236" s="1"/>
      <c r="X236" s="1"/>
      <c r="Y236" s="1"/>
      <c r="Z236" s="1"/>
    </row>
    <row r="237" spans="1:26" ht="42" customHeight="1">
      <c r="A237" s="413" t="s">
        <v>792</v>
      </c>
      <c r="B237" s="437" t="s">
        <v>793</v>
      </c>
      <c r="C237" s="342" t="s">
        <v>3570</v>
      </c>
      <c r="D237" s="446">
        <v>0</v>
      </c>
      <c r="E237" s="440" t="s">
        <v>780</v>
      </c>
      <c r="F237" s="308" t="s">
        <v>3571</v>
      </c>
      <c r="G237" s="441"/>
      <c r="H237" s="110"/>
      <c r="I237" s="110"/>
      <c r="J237" s="1"/>
      <c r="K237" s="1"/>
      <c r="L237" s="1"/>
      <c r="M237" s="1"/>
      <c r="N237" s="1"/>
      <c r="O237" s="1"/>
      <c r="P237" s="1"/>
      <c r="Q237" s="1"/>
      <c r="R237" s="1"/>
      <c r="S237" s="1"/>
      <c r="T237" s="1"/>
      <c r="U237" s="1"/>
      <c r="V237" s="1"/>
      <c r="W237" s="1"/>
      <c r="X237" s="1"/>
      <c r="Y237" s="1"/>
      <c r="Z237" s="1"/>
    </row>
    <row r="238" spans="1:26" ht="42" customHeight="1">
      <c r="A238" s="413"/>
      <c r="B238" s="437"/>
      <c r="C238" s="342" t="s">
        <v>3572</v>
      </c>
      <c r="D238" s="446">
        <v>0</v>
      </c>
      <c r="E238" s="440" t="s">
        <v>780</v>
      </c>
      <c r="F238" s="342" t="s">
        <v>3573</v>
      </c>
      <c r="G238" s="441"/>
      <c r="H238" s="110"/>
      <c r="I238" s="110"/>
      <c r="J238" s="1"/>
      <c r="K238" s="1"/>
      <c r="L238" s="1"/>
      <c r="M238" s="1"/>
      <c r="N238" s="1"/>
      <c r="O238" s="1"/>
      <c r="P238" s="1"/>
      <c r="Q238" s="1"/>
      <c r="R238" s="1"/>
      <c r="S238" s="1"/>
      <c r="T238" s="1"/>
      <c r="U238" s="1"/>
      <c r="V238" s="1"/>
      <c r="W238" s="1"/>
      <c r="X238" s="1"/>
      <c r="Y238" s="1"/>
      <c r="Z238" s="1"/>
    </row>
    <row r="239" spans="1:26" ht="47.25" hidden="1">
      <c r="A239" s="583" t="s">
        <v>795</v>
      </c>
      <c r="B239" s="437" t="s">
        <v>796</v>
      </c>
      <c r="C239" s="441"/>
      <c r="D239" s="446"/>
      <c r="E239" s="440"/>
      <c r="F239" s="441"/>
      <c r="G239" s="441"/>
      <c r="H239" s="110"/>
      <c r="I239" s="110"/>
      <c r="J239" s="1"/>
      <c r="K239" s="1"/>
      <c r="L239" s="1"/>
      <c r="M239" s="1"/>
      <c r="N239" s="1"/>
      <c r="O239" s="1"/>
      <c r="P239" s="1"/>
      <c r="Q239" s="1"/>
      <c r="R239" s="1"/>
      <c r="S239" s="1"/>
      <c r="T239" s="1"/>
      <c r="U239" s="1"/>
      <c r="V239" s="1"/>
      <c r="W239" s="1"/>
      <c r="X239" s="1"/>
      <c r="Y239" s="1"/>
      <c r="Z239" s="1"/>
    </row>
    <row r="240" spans="1:26" ht="60">
      <c r="A240" s="413" t="s">
        <v>797</v>
      </c>
      <c r="B240" s="489" t="s">
        <v>798</v>
      </c>
      <c r="C240" s="342" t="s">
        <v>3574</v>
      </c>
      <c r="D240" s="446">
        <v>0</v>
      </c>
      <c r="E240" s="440" t="s">
        <v>780</v>
      </c>
      <c r="F240" s="342" t="s">
        <v>3575</v>
      </c>
      <c r="G240" s="441"/>
      <c r="H240" s="110"/>
      <c r="I240" s="110"/>
      <c r="J240" s="1"/>
      <c r="K240" s="1"/>
      <c r="L240" s="1"/>
      <c r="M240" s="1"/>
      <c r="N240" s="1"/>
      <c r="O240" s="1"/>
      <c r="P240" s="1"/>
      <c r="Q240" s="1"/>
      <c r="R240" s="1"/>
      <c r="S240" s="1"/>
      <c r="T240" s="1"/>
      <c r="U240" s="1"/>
      <c r="V240" s="1"/>
      <c r="W240" s="1"/>
      <c r="X240" s="1"/>
      <c r="Y240" s="1"/>
      <c r="Z240" s="1"/>
    </row>
    <row r="241" spans="1:26" ht="60">
      <c r="A241" s="413"/>
      <c r="B241" s="489"/>
      <c r="C241" s="342" t="s">
        <v>3576</v>
      </c>
      <c r="D241" s="446">
        <v>0</v>
      </c>
      <c r="E241" s="440" t="s">
        <v>183</v>
      </c>
      <c r="F241" s="441"/>
      <c r="G241" s="441"/>
      <c r="H241" s="110"/>
      <c r="I241" s="110"/>
      <c r="J241" s="1"/>
      <c r="K241" s="1"/>
      <c r="L241" s="1"/>
      <c r="M241" s="1"/>
      <c r="N241" s="1"/>
      <c r="O241" s="1"/>
      <c r="P241" s="1"/>
      <c r="Q241" s="1"/>
      <c r="R241" s="1"/>
      <c r="S241" s="1"/>
      <c r="T241" s="1"/>
      <c r="U241" s="1"/>
      <c r="V241" s="1"/>
      <c r="W241" s="1"/>
      <c r="X241" s="1"/>
      <c r="Y241" s="1"/>
      <c r="Z241" s="1"/>
    </row>
    <row r="242" spans="1:26" ht="45">
      <c r="A242" s="413"/>
      <c r="B242" s="489"/>
      <c r="C242" s="342" t="s">
        <v>3577</v>
      </c>
      <c r="D242" s="446">
        <v>0</v>
      </c>
      <c r="E242" s="440" t="s">
        <v>183</v>
      </c>
      <c r="F242" s="441"/>
      <c r="G242" s="441"/>
      <c r="H242" s="110"/>
      <c r="I242" s="110"/>
      <c r="J242" s="1"/>
      <c r="K242" s="1"/>
      <c r="L242" s="1"/>
      <c r="M242" s="1"/>
      <c r="N242" s="1"/>
      <c r="O242" s="1"/>
      <c r="P242" s="1"/>
      <c r="Q242" s="1"/>
      <c r="R242" s="1"/>
      <c r="S242" s="1"/>
      <c r="T242" s="1"/>
      <c r="U242" s="1"/>
      <c r="V242" s="1"/>
      <c r="W242" s="1"/>
      <c r="X242" s="1"/>
      <c r="Y242" s="1"/>
      <c r="Z242" s="1"/>
    </row>
    <row r="243" spans="1:26" ht="45">
      <c r="A243" s="413"/>
      <c r="B243" s="489"/>
      <c r="C243" s="342" t="s">
        <v>3578</v>
      </c>
      <c r="D243" s="446">
        <v>0</v>
      </c>
      <c r="E243" s="440" t="s">
        <v>262</v>
      </c>
      <c r="F243" s="441"/>
      <c r="G243" s="441"/>
      <c r="H243" s="110"/>
      <c r="I243" s="110"/>
      <c r="J243" s="1"/>
      <c r="K243" s="1"/>
      <c r="L243" s="1"/>
      <c r="M243" s="1"/>
      <c r="N243" s="1"/>
      <c r="O243" s="1"/>
      <c r="P243" s="1"/>
      <c r="Q243" s="1"/>
      <c r="R243" s="1"/>
      <c r="S243" s="1"/>
      <c r="T243" s="1"/>
      <c r="U243" s="1"/>
      <c r="V243" s="1"/>
      <c r="W243" s="1"/>
      <c r="X243" s="1"/>
      <c r="Y243" s="1"/>
      <c r="Z243" s="1"/>
    </row>
    <row r="244" spans="1:26" ht="75">
      <c r="A244" s="413"/>
      <c r="B244" s="489"/>
      <c r="C244" s="342" t="s">
        <v>3579</v>
      </c>
      <c r="D244" s="446">
        <v>0</v>
      </c>
      <c r="E244" s="440" t="s">
        <v>262</v>
      </c>
      <c r="F244" s="342" t="s">
        <v>3580</v>
      </c>
      <c r="G244" s="441"/>
      <c r="H244" s="110"/>
      <c r="I244" s="110"/>
      <c r="J244" s="1"/>
      <c r="K244" s="1"/>
      <c r="L244" s="1"/>
      <c r="M244" s="1"/>
      <c r="N244" s="1"/>
      <c r="O244" s="1"/>
      <c r="P244" s="1"/>
      <c r="Q244" s="1"/>
      <c r="R244" s="1"/>
      <c r="S244" s="1"/>
      <c r="T244" s="1"/>
      <c r="U244" s="1"/>
      <c r="V244" s="1"/>
      <c r="W244" s="1"/>
      <c r="X244" s="1"/>
      <c r="Y244" s="1"/>
      <c r="Z244" s="1"/>
    </row>
    <row r="245" spans="1:26" ht="60">
      <c r="A245" s="413"/>
      <c r="B245" s="489"/>
      <c r="C245" s="342" t="s">
        <v>3581</v>
      </c>
      <c r="D245" s="446">
        <v>0</v>
      </c>
      <c r="E245" s="440" t="s">
        <v>262</v>
      </c>
      <c r="F245" s="441"/>
      <c r="G245" s="441"/>
      <c r="H245" s="110"/>
      <c r="I245" s="110"/>
      <c r="J245" s="1"/>
      <c r="K245" s="1"/>
      <c r="L245" s="1"/>
      <c r="M245" s="1"/>
      <c r="N245" s="1"/>
      <c r="O245" s="1"/>
      <c r="P245" s="1"/>
      <c r="Q245" s="1"/>
      <c r="R245" s="1"/>
      <c r="S245" s="1"/>
      <c r="T245" s="1"/>
      <c r="U245" s="1"/>
      <c r="V245" s="1"/>
      <c r="W245" s="1"/>
      <c r="X245" s="1"/>
      <c r="Y245" s="1"/>
      <c r="Z245" s="1"/>
    </row>
    <row r="246" spans="1:26" ht="60">
      <c r="A246" s="413"/>
      <c r="B246" s="489"/>
      <c r="C246" s="342" t="s">
        <v>3583</v>
      </c>
      <c r="D246" s="446">
        <v>0</v>
      </c>
      <c r="E246" s="440" t="s">
        <v>667</v>
      </c>
      <c r="F246" s="441"/>
      <c r="G246" s="441"/>
      <c r="H246" s="110"/>
      <c r="I246" s="110"/>
      <c r="J246" s="1"/>
      <c r="K246" s="1"/>
      <c r="L246" s="1"/>
      <c r="M246" s="1"/>
      <c r="N246" s="1"/>
      <c r="O246" s="1"/>
      <c r="P246" s="1"/>
      <c r="Q246" s="1"/>
      <c r="R246" s="1"/>
      <c r="S246" s="1"/>
      <c r="T246" s="1"/>
      <c r="U246" s="1"/>
      <c r="V246" s="1"/>
      <c r="W246" s="1"/>
      <c r="X246" s="1"/>
      <c r="Y246" s="1"/>
      <c r="Z246" s="1"/>
    </row>
    <row r="247" spans="1:26" ht="45">
      <c r="A247" s="413"/>
      <c r="B247" s="489"/>
      <c r="C247" s="342" t="s">
        <v>3585</v>
      </c>
      <c r="D247" s="446">
        <v>0</v>
      </c>
      <c r="E247" s="440" t="s">
        <v>780</v>
      </c>
      <c r="F247" s="441"/>
      <c r="G247" s="441"/>
      <c r="H247" s="110"/>
      <c r="I247" s="110"/>
      <c r="J247" s="1"/>
      <c r="K247" s="1"/>
      <c r="L247" s="1"/>
      <c r="M247" s="1"/>
      <c r="N247" s="1"/>
      <c r="O247" s="1"/>
      <c r="P247" s="1"/>
      <c r="Q247" s="1"/>
      <c r="R247" s="1"/>
      <c r="S247" s="1"/>
      <c r="T247" s="1"/>
      <c r="U247" s="1"/>
      <c r="V247" s="1"/>
      <c r="W247" s="1"/>
      <c r="X247" s="1"/>
      <c r="Y247" s="1"/>
      <c r="Z247" s="1"/>
    </row>
    <row r="248" spans="1:26" ht="45">
      <c r="A248" s="413"/>
      <c r="B248" s="489"/>
      <c r="C248" s="308" t="s">
        <v>3586</v>
      </c>
      <c r="D248" s="446">
        <v>0</v>
      </c>
      <c r="E248" s="440" t="s">
        <v>780</v>
      </c>
      <c r="F248" s="441"/>
      <c r="G248" s="441"/>
      <c r="H248" s="110"/>
      <c r="I248" s="110"/>
      <c r="J248" s="1"/>
      <c r="K248" s="1"/>
      <c r="L248" s="1"/>
      <c r="M248" s="1"/>
      <c r="N248" s="1"/>
      <c r="O248" s="1"/>
      <c r="P248" s="1"/>
      <c r="Q248" s="1"/>
      <c r="R248" s="1"/>
      <c r="S248" s="1"/>
      <c r="T248" s="1"/>
      <c r="U248" s="1"/>
      <c r="V248" s="1"/>
      <c r="W248" s="1"/>
      <c r="X248" s="1"/>
      <c r="Y248" s="1"/>
      <c r="Z248" s="1"/>
    </row>
    <row r="249" spans="1:26" ht="45">
      <c r="A249" s="413"/>
      <c r="B249" s="489"/>
      <c r="C249" s="308" t="s">
        <v>3587</v>
      </c>
      <c r="D249" s="446">
        <v>0</v>
      </c>
      <c r="E249" s="440" t="s">
        <v>780</v>
      </c>
      <c r="F249" s="441"/>
      <c r="G249" s="441"/>
      <c r="H249" s="110"/>
      <c r="I249" s="110"/>
      <c r="J249" s="1"/>
      <c r="K249" s="1"/>
      <c r="L249" s="1"/>
      <c r="M249" s="1"/>
      <c r="N249" s="1"/>
      <c r="O249" s="1"/>
      <c r="P249" s="1"/>
      <c r="Q249" s="1"/>
      <c r="R249" s="1"/>
      <c r="S249" s="1"/>
      <c r="T249" s="1"/>
      <c r="U249" s="1"/>
      <c r="V249" s="1"/>
      <c r="W249" s="1"/>
      <c r="X249" s="1"/>
      <c r="Y249" s="1"/>
      <c r="Z249" s="1"/>
    </row>
    <row r="250" spans="1:26" ht="30">
      <c r="A250" s="413"/>
      <c r="B250" s="489"/>
      <c r="C250" s="308" t="s">
        <v>3588</v>
      </c>
      <c r="D250" s="446">
        <v>0</v>
      </c>
      <c r="E250" s="440" t="s">
        <v>780</v>
      </c>
      <c r="F250" s="441"/>
      <c r="G250" s="441"/>
      <c r="H250" s="110"/>
      <c r="I250" s="110"/>
      <c r="J250" s="1"/>
      <c r="K250" s="1"/>
      <c r="L250" s="1"/>
      <c r="M250" s="1"/>
      <c r="N250" s="1"/>
      <c r="O250" s="1"/>
      <c r="P250" s="1"/>
      <c r="Q250" s="1"/>
      <c r="R250" s="1"/>
      <c r="S250" s="1"/>
      <c r="T250" s="1"/>
      <c r="U250" s="1"/>
      <c r="V250" s="1"/>
      <c r="W250" s="1"/>
      <c r="X250" s="1"/>
      <c r="Y250" s="1"/>
      <c r="Z250" s="1"/>
    </row>
    <row r="251" spans="1:26" ht="30">
      <c r="A251" s="413"/>
      <c r="B251" s="489"/>
      <c r="C251" s="308" t="s">
        <v>3589</v>
      </c>
      <c r="D251" s="705">
        <v>0</v>
      </c>
      <c r="E251" s="440" t="s">
        <v>780</v>
      </c>
      <c r="F251" s="440" t="s">
        <v>3590</v>
      </c>
      <c r="G251" s="441"/>
      <c r="H251" s="110"/>
      <c r="I251" s="110"/>
      <c r="J251" s="1"/>
      <c r="K251" s="1"/>
      <c r="L251" s="1"/>
      <c r="M251" s="1"/>
      <c r="N251" s="1"/>
      <c r="O251" s="1"/>
      <c r="P251" s="1"/>
      <c r="Q251" s="1"/>
      <c r="R251" s="1"/>
      <c r="S251" s="1"/>
      <c r="T251" s="1"/>
      <c r="U251" s="1"/>
      <c r="V251" s="1"/>
      <c r="W251" s="1"/>
      <c r="X251" s="1"/>
      <c r="Y251" s="1"/>
      <c r="Z251" s="1"/>
    </row>
    <row r="252" spans="1:26" ht="39.75" hidden="1" customHeight="1">
      <c r="A252" s="585" t="s">
        <v>799</v>
      </c>
      <c r="B252" s="1210" t="s">
        <v>800</v>
      </c>
      <c r="C252" s="1049"/>
      <c r="D252" s="1049"/>
      <c r="E252" s="1049"/>
      <c r="F252" s="1049"/>
      <c r="G252" s="1049"/>
      <c r="H252" s="110"/>
      <c r="I252" s="110"/>
      <c r="J252" s="1"/>
      <c r="K252" s="1"/>
      <c r="L252" s="1"/>
      <c r="M252" s="1"/>
      <c r="N252" s="1"/>
      <c r="O252" s="1"/>
      <c r="P252" s="1"/>
      <c r="Q252" s="1"/>
      <c r="R252" s="1"/>
      <c r="S252" s="1"/>
      <c r="T252" s="1"/>
      <c r="U252" s="1"/>
      <c r="V252" s="1"/>
      <c r="W252" s="1"/>
      <c r="X252" s="1"/>
      <c r="Y252" s="1"/>
      <c r="Z252" s="1"/>
    </row>
    <row r="253" spans="1:26" ht="47.25" hidden="1">
      <c r="A253" s="583" t="s">
        <v>803</v>
      </c>
      <c r="B253" s="437" t="s">
        <v>804</v>
      </c>
      <c r="C253" s="441"/>
      <c r="D253" s="439"/>
      <c r="E253" s="440"/>
      <c r="F253" s="441"/>
      <c r="G253" s="441"/>
      <c r="H253" s="110"/>
      <c r="I253" s="110"/>
      <c r="J253" s="1"/>
      <c r="K253" s="1"/>
      <c r="L253" s="1"/>
      <c r="M253" s="1"/>
      <c r="N253" s="1"/>
      <c r="O253" s="1"/>
      <c r="P253" s="1"/>
      <c r="Q253" s="1"/>
      <c r="R253" s="1"/>
      <c r="S253" s="1"/>
      <c r="T253" s="1"/>
      <c r="U253" s="1"/>
      <c r="V253" s="1"/>
      <c r="W253" s="1"/>
      <c r="X253" s="1"/>
      <c r="Y253" s="1"/>
      <c r="Z253" s="1"/>
    </row>
    <row r="254" spans="1:26" ht="47.25" hidden="1">
      <c r="A254" s="583" t="s">
        <v>805</v>
      </c>
      <c r="B254" s="484" t="s">
        <v>806</v>
      </c>
      <c r="C254" s="441"/>
      <c r="D254" s="439"/>
      <c r="E254" s="440"/>
      <c r="F254" s="441"/>
      <c r="G254" s="441"/>
      <c r="H254" s="110"/>
      <c r="I254" s="110"/>
      <c r="J254" s="1"/>
      <c r="K254" s="1"/>
      <c r="L254" s="1"/>
      <c r="M254" s="1"/>
      <c r="N254" s="1"/>
      <c r="O254" s="1"/>
      <c r="P254" s="1"/>
      <c r="Q254" s="1"/>
      <c r="R254" s="1"/>
      <c r="S254" s="1"/>
      <c r="T254" s="1"/>
      <c r="U254" s="1"/>
      <c r="V254" s="1"/>
      <c r="W254" s="1"/>
      <c r="X254" s="1"/>
      <c r="Y254" s="1"/>
      <c r="Z254" s="1"/>
    </row>
    <row r="255" spans="1:26" ht="39.75" hidden="1" customHeight="1">
      <c r="A255" s="585" t="s">
        <v>807</v>
      </c>
      <c r="B255" s="1210" t="s">
        <v>809</v>
      </c>
      <c r="C255" s="1049"/>
      <c r="D255" s="1049"/>
      <c r="E255" s="1049"/>
      <c r="F255" s="1049"/>
      <c r="G255" s="1049"/>
      <c r="H255" s="110"/>
      <c r="I255" s="110"/>
      <c r="J255" s="1"/>
      <c r="K255" s="1"/>
      <c r="L255" s="1"/>
      <c r="M255" s="1"/>
      <c r="N255" s="1"/>
      <c r="O255" s="1"/>
      <c r="P255" s="1"/>
      <c r="Q255" s="1"/>
      <c r="R255" s="1"/>
      <c r="S255" s="1"/>
      <c r="T255" s="1"/>
      <c r="U255" s="1"/>
      <c r="V255" s="1"/>
      <c r="W255" s="1"/>
      <c r="X255" s="1"/>
      <c r="Y255" s="1"/>
      <c r="Z255" s="1"/>
    </row>
    <row r="256" spans="1:26" ht="31.5" hidden="1">
      <c r="A256" s="583" t="s">
        <v>810</v>
      </c>
      <c r="B256" s="437" t="s">
        <v>811</v>
      </c>
      <c r="C256" s="441"/>
      <c r="D256" s="439"/>
      <c r="E256" s="440"/>
      <c r="F256" s="441"/>
      <c r="G256" s="441"/>
      <c r="H256" s="110"/>
      <c r="I256" s="110"/>
      <c r="J256" s="1"/>
      <c r="K256" s="1"/>
      <c r="L256" s="1"/>
      <c r="M256" s="1"/>
      <c r="N256" s="1"/>
      <c r="O256" s="1"/>
      <c r="P256" s="1"/>
      <c r="Q256" s="1"/>
      <c r="R256" s="1"/>
      <c r="S256" s="1"/>
      <c r="T256" s="1"/>
      <c r="U256" s="1"/>
      <c r="V256" s="1"/>
      <c r="W256" s="1"/>
      <c r="X256" s="1"/>
      <c r="Y256" s="1"/>
      <c r="Z256" s="1"/>
    </row>
    <row r="257" spans="1:26" ht="47.25" hidden="1">
      <c r="A257" s="583" t="s">
        <v>812</v>
      </c>
      <c r="B257" s="437" t="s">
        <v>813</v>
      </c>
      <c r="C257" s="441"/>
      <c r="D257" s="439"/>
      <c r="E257" s="440"/>
      <c r="F257" s="441"/>
      <c r="G257" s="441"/>
      <c r="H257" s="110"/>
      <c r="I257" s="110"/>
      <c r="J257" s="1"/>
      <c r="K257" s="1"/>
      <c r="L257" s="1"/>
      <c r="M257" s="1"/>
      <c r="N257" s="1"/>
      <c r="O257" s="1"/>
      <c r="P257" s="1"/>
      <c r="Q257" s="1"/>
      <c r="R257" s="1"/>
      <c r="S257" s="1"/>
      <c r="T257" s="1"/>
      <c r="U257" s="1"/>
      <c r="V257" s="1"/>
      <c r="W257" s="1"/>
      <c r="X257" s="1"/>
      <c r="Y257" s="1"/>
      <c r="Z257" s="1"/>
    </row>
    <row r="258" spans="1:26" ht="39.75" hidden="1" customHeight="1">
      <c r="A258" s="585" t="s">
        <v>814</v>
      </c>
      <c r="B258" s="1210" t="s">
        <v>815</v>
      </c>
      <c r="C258" s="1049"/>
      <c r="D258" s="1049"/>
      <c r="E258" s="1049"/>
      <c r="F258" s="1049"/>
      <c r="G258" s="1049"/>
      <c r="H258" s="110"/>
      <c r="I258" s="110"/>
      <c r="J258" s="1"/>
      <c r="K258" s="1"/>
      <c r="L258" s="1"/>
      <c r="M258" s="1"/>
      <c r="N258" s="1"/>
      <c r="O258" s="1"/>
      <c r="P258" s="1"/>
      <c r="Q258" s="1"/>
      <c r="R258" s="1"/>
      <c r="S258" s="1"/>
      <c r="T258" s="1"/>
      <c r="U258" s="1"/>
      <c r="V258" s="1"/>
      <c r="W258" s="1"/>
      <c r="X258" s="1"/>
      <c r="Y258" s="1"/>
      <c r="Z258" s="1"/>
    </row>
    <row r="259" spans="1:26" ht="63" hidden="1">
      <c r="A259" s="583" t="s">
        <v>818</v>
      </c>
      <c r="B259" s="437" t="s">
        <v>819</v>
      </c>
      <c r="C259" s="441"/>
      <c r="D259" s="439"/>
      <c r="E259" s="440"/>
      <c r="F259" s="441"/>
      <c r="G259" s="441"/>
      <c r="H259" s="110"/>
      <c r="I259" s="110"/>
      <c r="J259" s="1"/>
      <c r="K259" s="1"/>
      <c r="L259" s="1"/>
      <c r="M259" s="1"/>
      <c r="N259" s="1"/>
      <c r="O259" s="1"/>
      <c r="P259" s="1"/>
      <c r="Q259" s="1"/>
      <c r="R259" s="1"/>
      <c r="S259" s="1"/>
      <c r="T259" s="1"/>
      <c r="U259" s="1"/>
      <c r="V259" s="1"/>
      <c r="W259" s="1"/>
      <c r="X259" s="1"/>
      <c r="Y259" s="1"/>
      <c r="Z259" s="1"/>
    </row>
    <row r="260" spans="1:26" ht="63" hidden="1">
      <c r="A260" s="583" t="s">
        <v>822</v>
      </c>
      <c r="B260" s="437" t="s">
        <v>823</v>
      </c>
      <c r="C260" s="441"/>
      <c r="D260" s="439"/>
      <c r="E260" s="440"/>
      <c r="F260" s="441"/>
      <c r="G260" s="441"/>
      <c r="H260" s="110"/>
      <c r="I260" s="110"/>
      <c r="J260" s="1"/>
      <c r="K260" s="1"/>
      <c r="L260" s="1"/>
      <c r="M260" s="1"/>
      <c r="N260" s="1"/>
      <c r="O260" s="1"/>
      <c r="P260" s="1"/>
      <c r="Q260" s="1"/>
      <c r="R260" s="1"/>
      <c r="S260" s="1"/>
      <c r="T260" s="1"/>
      <c r="U260" s="1"/>
      <c r="V260" s="1"/>
      <c r="W260" s="1"/>
      <c r="X260" s="1"/>
      <c r="Y260" s="1"/>
      <c r="Z260" s="1"/>
    </row>
    <row r="261" spans="1:26" ht="47.25" hidden="1">
      <c r="A261" s="583" t="s">
        <v>824</v>
      </c>
      <c r="B261" s="567" t="s">
        <v>825</v>
      </c>
      <c r="C261" s="441"/>
      <c r="D261" s="439"/>
      <c r="E261" s="440"/>
      <c r="F261" s="441"/>
      <c r="G261" s="441"/>
      <c r="H261" s="110"/>
      <c r="I261" s="110"/>
      <c r="J261" s="1"/>
      <c r="K261" s="1"/>
      <c r="L261" s="1"/>
      <c r="M261" s="1"/>
      <c r="N261" s="1"/>
      <c r="O261" s="1"/>
      <c r="P261" s="1"/>
      <c r="Q261" s="1"/>
      <c r="R261" s="1"/>
      <c r="S261" s="1"/>
      <c r="T261" s="1"/>
      <c r="U261" s="1"/>
      <c r="V261" s="1"/>
      <c r="W261" s="1"/>
      <c r="X261" s="1"/>
      <c r="Y261" s="1"/>
      <c r="Z261" s="1"/>
    </row>
    <row r="262" spans="1:26" ht="39.75" customHeight="1">
      <c r="A262" s="417" t="s">
        <v>828</v>
      </c>
      <c r="B262" s="1210" t="s">
        <v>829</v>
      </c>
      <c r="C262" s="1049"/>
      <c r="D262" s="1049"/>
      <c r="E262" s="1049"/>
      <c r="F262" s="1049"/>
      <c r="G262" s="1049"/>
      <c r="H262" s="110">
        <f>SUM(D263:D268)</f>
        <v>0</v>
      </c>
      <c r="I262" s="110">
        <f>COUNT(D263:D268)*2</f>
        <v>12</v>
      </c>
      <c r="J262" s="1"/>
      <c r="K262" s="1"/>
      <c r="L262" s="1"/>
      <c r="M262" s="1"/>
      <c r="N262" s="1"/>
      <c r="O262" s="1"/>
      <c r="P262" s="1"/>
      <c r="Q262" s="1"/>
      <c r="R262" s="1"/>
      <c r="S262" s="1"/>
      <c r="T262" s="1"/>
      <c r="U262" s="1"/>
      <c r="V262" s="1"/>
      <c r="W262" s="1"/>
      <c r="X262" s="1"/>
      <c r="Y262" s="1"/>
      <c r="Z262" s="1"/>
    </row>
    <row r="263" spans="1:26" ht="47.25">
      <c r="A263" s="413" t="s">
        <v>833</v>
      </c>
      <c r="B263" s="437" t="s">
        <v>834</v>
      </c>
      <c r="C263" s="437" t="s">
        <v>3048</v>
      </c>
      <c r="D263" s="446">
        <v>0</v>
      </c>
      <c r="E263" s="440" t="s">
        <v>350</v>
      </c>
      <c r="F263" s="441"/>
      <c r="G263" s="441"/>
      <c r="H263" s="110"/>
      <c r="I263" s="110"/>
      <c r="J263" s="1"/>
      <c r="K263" s="1"/>
      <c r="L263" s="1"/>
      <c r="M263" s="1"/>
      <c r="N263" s="1"/>
      <c r="O263" s="1"/>
      <c r="P263" s="1"/>
      <c r="Q263" s="1"/>
      <c r="R263" s="1"/>
      <c r="S263" s="1"/>
      <c r="T263" s="1"/>
      <c r="U263" s="1"/>
      <c r="V263" s="1"/>
      <c r="W263" s="1"/>
      <c r="X263" s="1"/>
      <c r="Y263" s="1"/>
      <c r="Z263" s="1"/>
    </row>
    <row r="264" spans="1:26" ht="63">
      <c r="A264" s="413" t="s">
        <v>837</v>
      </c>
      <c r="B264" s="437" t="s">
        <v>838</v>
      </c>
      <c r="C264" s="489" t="s">
        <v>839</v>
      </c>
      <c r="D264" s="488">
        <v>0</v>
      </c>
      <c r="E264" s="440" t="s">
        <v>780</v>
      </c>
      <c r="F264" s="489" t="s">
        <v>840</v>
      </c>
      <c r="G264" s="441"/>
      <c r="H264" s="110"/>
      <c r="I264" s="110"/>
      <c r="J264" s="1"/>
      <c r="K264" s="1"/>
      <c r="L264" s="1"/>
      <c r="M264" s="1"/>
      <c r="N264" s="1"/>
      <c r="O264" s="1"/>
      <c r="P264" s="1"/>
      <c r="Q264" s="1"/>
      <c r="R264" s="1"/>
      <c r="S264" s="1"/>
      <c r="T264" s="1"/>
      <c r="U264" s="1"/>
      <c r="V264" s="1"/>
      <c r="W264" s="1"/>
      <c r="X264" s="1"/>
      <c r="Y264" s="1"/>
      <c r="Z264" s="1"/>
    </row>
    <row r="265" spans="1:26" ht="45">
      <c r="A265" s="413"/>
      <c r="B265" s="437"/>
      <c r="C265" s="489" t="s">
        <v>3592</v>
      </c>
      <c r="D265" s="488">
        <v>0</v>
      </c>
      <c r="E265" s="440" t="s">
        <v>780</v>
      </c>
      <c r="F265" s="440"/>
      <c r="G265" s="441"/>
      <c r="H265" s="110"/>
      <c r="I265" s="110"/>
      <c r="J265" s="1"/>
      <c r="K265" s="1"/>
      <c r="L265" s="1"/>
      <c r="M265" s="1"/>
      <c r="N265" s="1"/>
      <c r="O265" s="1"/>
      <c r="P265" s="1"/>
      <c r="Q265" s="1"/>
      <c r="R265" s="1"/>
      <c r="S265" s="1"/>
      <c r="T265" s="1"/>
      <c r="U265" s="1"/>
      <c r="V265" s="1"/>
      <c r="W265" s="1"/>
      <c r="X265" s="1"/>
      <c r="Y265" s="1"/>
      <c r="Z265" s="1"/>
    </row>
    <row r="266" spans="1:26" ht="45">
      <c r="A266" s="413"/>
      <c r="B266" s="437"/>
      <c r="C266" s="489" t="s">
        <v>3593</v>
      </c>
      <c r="D266" s="488">
        <v>0</v>
      </c>
      <c r="E266" s="440" t="s">
        <v>780</v>
      </c>
      <c r="F266" s="440"/>
      <c r="G266" s="441"/>
      <c r="H266" s="110"/>
      <c r="I266" s="110"/>
      <c r="J266" s="1"/>
      <c r="K266" s="1"/>
      <c r="L266" s="1"/>
      <c r="M266" s="1"/>
      <c r="N266" s="1"/>
      <c r="O266" s="1"/>
      <c r="P266" s="1"/>
      <c r="Q266" s="1"/>
      <c r="R266" s="1"/>
      <c r="S266" s="1"/>
      <c r="T266" s="1"/>
      <c r="U266" s="1"/>
      <c r="V266" s="1"/>
      <c r="W266" s="1"/>
      <c r="X266" s="1"/>
      <c r="Y266" s="1"/>
      <c r="Z266" s="1"/>
    </row>
    <row r="267" spans="1:26" ht="30">
      <c r="A267" s="413"/>
      <c r="B267" s="437"/>
      <c r="C267" s="489" t="s">
        <v>3595</v>
      </c>
      <c r="D267" s="488">
        <v>0</v>
      </c>
      <c r="E267" s="440" t="s">
        <v>780</v>
      </c>
      <c r="F267" s="440"/>
      <c r="G267" s="441"/>
      <c r="H267" s="110"/>
      <c r="I267" s="110"/>
      <c r="J267" s="1"/>
      <c r="K267" s="1"/>
      <c r="L267" s="1"/>
      <c r="M267" s="1"/>
      <c r="N267" s="1"/>
      <c r="O267" s="1"/>
      <c r="P267" s="1"/>
      <c r="Q267" s="1"/>
      <c r="R267" s="1"/>
      <c r="S267" s="1"/>
      <c r="T267" s="1"/>
      <c r="U267" s="1"/>
      <c r="V267" s="1"/>
      <c r="W267" s="1"/>
      <c r="X267" s="1"/>
      <c r="Y267" s="1"/>
      <c r="Z267" s="1"/>
    </row>
    <row r="268" spans="1:26" ht="63">
      <c r="A268" s="413" t="s">
        <v>842</v>
      </c>
      <c r="B268" s="437" t="s">
        <v>843</v>
      </c>
      <c r="C268" s="342" t="s">
        <v>3596</v>
      </c>
      <c r="D268" s="446">
        <v>0</v>
      </c>
      <c r="E268" s="440" t="s">
        <v>183</v>
      </c>
      <c r="F268" s="441"/>
      <c r="G268" s="441"/>
      <c r="H268" s="110"/>
      <c r="I268" s="110"/>
      <c r="J268" s="1"/>
      <c r="K268" s="1"/>
      <c r="L268" s="1"/>
      <c r="M268" s="1"/>
      <c r="N268" s="1"/>
      <c r="O268" s="1"/>
      <c r="P268" s="1"/>
      <c r="Q268" s="1"/>
      <c r="R268" s="1"/>
      <c r="S268" s="1"/>
      <c r="T268" s="1"/>
      <c r="U268" s="1"/>
      <c r="V268" s="1"/>
      <c r="W268" s="1"/>
      <c r="X268" s="1"/>
      <c r="Y268" s="1"/>
      <c r="Z268" s="1"/>
    </row>
    <row r="269" spans="1:26" ht="39.75" customHeight="1">
      <c r="A269" s="413" t="s">
        <v>845</v>
      </c>
      <c r="B269" s="1210" t="s">
        <v>846</v>
      </c>
      <c r="C269" s="1049"/>
      <c r="D269" s="1049"/>
      <c r="E269" s="1049"/>
      <c r="F269" s="1049"/>
      <c r="G269" s="1049"/>
      <c r="H269" s="110"/>
      <c r="I269" s="110"/>
      <c r="J269" s="1"/>
      <c r="K269" s="1"/>
      <c r="L269" s="1"/>
      <c r="M269" s="1"/>
      <c r="N269" s="1"/>
      <c r="O269" s="1"/>
      <c r="P269" s="1"/>
      <c r="Q269" s="1"/>
      <c r="R269" s="1"/>
      <c r="S269" s="1"/>
      <c r="T269" s="1"/>
      <c r="U269" s="1"/>
      <c r="V269" s="1"/>
      <c r="W269" s="1"/>
      <c r="X269" s="1"/>
      <c r="Y269" s="1"/>
      <c r="Z269" s="1"/>
    </row>
    <row r="270" spans="1:26" ht="75">
      <c r="A270" s="413" t="s">
        <v>852</v>
      </c>
      <c r="B270" s="569" t="s">
        <v>853</v>
      </c>
      <c r="C270" s="342" t="s">
        <v>856</v>
      </c>
      <c r="D270" s="446">
        <v>0</v>
      </c>
      <c r="E270" s="440" t="s">
        <v>137</v>
      </c>
      <c r="F270" s="308" t="s">
        <v>1041</v>
      </c>
      <c r="G270" s="441"/>
      <c r="H270" s="110">
        <f>SUM(D270)</f>
        <v>0</v>
      </c>
      <c r="I270" s="110">
        <f>COUNT(D270)*2</f>
        <v>2</v>
      </c>
      <c r="J270" s="1"/>
      <c r="K270" s="1"/>
      <c r="L270" s="1"/>
      <c r="M270" s="1"/>
      <c r="N270" s="1"/>
      <c r="O270" s="1"/>
      <c r="P270" s="1"/>
      <c r="Q270" s="1"/>
      <c r="R270" s="1"/>
      <c r="S270" s="1"/>
      <c r="T270" s="1"/>
      <c r="U270" s="1"/>
      <c r="V270" s="1"/>
      <c r="W270" s="1"/>
      <c r="X270" s="1"/>
      <c r="Y270" s="1"/>
      <c r="Z270" s="1"/>
    </row>
    <row r="271" spans="1:26" ht="45" hidden="1">
      <c r="A271" s="583" t="s">
        <v>858</v>
      </c>
      <c r="B271" s="569" t="s">
        <v>859</v>
      </c>
      <c r="C271" s="441"/>
      <c r="D271" s="439"/>
      <c r="E271" s="440"/>
      <c r="F271" s="441"/>
      <c r="G271" s="441"/>
      <c r="H271" s="110"/>
      <c r="I271" s="110"/>
      <c r="J271" s="1"/>
      <c r="K271" s="1"/>
      <c r="L271" s="1"/>
      <c r="M271" s="1"/>
      <c r="N271" s="1"/>
      <c r="O271" s="1"/>
      <c r="P271" s="1"/>
      <c r="Q271" s="1"/>
      <c r="R271" s="1"/>
      <c r="S271" s="1"/>
      <c r="T271" s="1"/>
      <c r="U271" s="1"/>
      <c r="V271" s="1"/>
      <c r="W271" s="1"/>
      <c r="X271" s="1"/>
      <c r="Y271" s="1"/>
      <c r="Z271" s="1"/>
    </row>
    <row r="272" spans="1:26" ht="18.75">
      <c r="A272" s="588"/>
      <c r="B272" s="1211" t="s">
        <v>861</v>
      </c>
      <c r="C272" s="1049"/>
      <c r="D272" s="1049"/>
      <c r="E272" s="1049"/>
      <c r="F272" s="1049"/>
      <c r="G272" s="1049"/>
      <c r="H272" s="110">
        <f>H304+H333</f>
        <v>0</v>
      </c>
      <c r="I272" s="110">
        <f>I304+I333</f>
        <v>32</v>
      </c>
      <c r="J272" s="1"/>
      <c r="K272" s="1"/>
      <c r="L272" s="1"/>
      <c r="M272" s="1"/>
      <c r="N272" s="1"/>
      <c r="O272" s="1"/>
      <c r="P272" s="1"/>
      <c r="Q272" s="1"/>
      <c r="R272" s="1"/>
      <c r="S272" s="1"/>
      <c r="T272" s="1"/>
      <c r="U272" s="1"/>
      <c r="V272" s="1"/>
      <c r="W272" s="1"/>
      <c r="X272" s="1"/>
      <c r="Y272" s="1"/>
      <c r="Z272" s="1"/>
    </row>
    <row r="273" spans="1:26" ht="39.75" hidden="1" customHeight="1">
      <c r="A273" s="585" t="s">
        <v>867</v>
      </c>
      <c r="B273" s="1048" t="s">
        <v>868</v>
      </c>
      <c r="C273" s="1049"/>
      <c r="D273" s="1049"/>
      <c r="E273" s="1049"/>
      <c r="F273" s="1049"/>
      <c r="G273" s="1049"/>
      <c r="H273" s="110"/>
      <c r="I273" s="110"/>
      <c r="J273" s="1"/>
      <c r="K273" s="1"/>
      <c r="L273" s="1"/>
      <c r="M273" s="1"/>
      <c r="N273" s="1"/>
      <c r="O273" s="1"/>
      <c r="P273" s="1"/>
      <c r="Q273" s="1"/>
      <c r="R273" s="1"/>
      <c r="S273" s="1"/>
      <c r="T273" s="1"/>
      <c r="U273" s="1"/>
      <c r="V273" s="1"/>
      <c r="W273" s="1"/>
      <c r="X273" s="1"/>
      <c r="Y273" s="1"/>
      <c r="Z273" s="1"/>
    </row>
    <row r="274" spans="1:26" ht="47.25" hidden="1">
      <c r="A274" s="583" t="s">
        <v>869</v>
      </c>
      <c r="B274" s="484" t="s">
        <v>870</v>
      </c>
      <c r="C274" s="308"/>
      <c r="D274" s="439"/>
      <c r="E274" s="440"/>
      <c r="F274" s="441"/>
      <c r="G274" s="441"/>
      <c r="H274" s="110"/>
      <c r="I274" s="110"/>
      <c r="J274" s="1"/>
      <c r="K274" s="1"/>
      <c r="L274" s="1"/>
      <c r="M274" s="1"/>
      <c r="N274" s="1"/>
      <c r="O274" s="1"/>
      <c r="P274" s="1"/>
      <c r="Q274" s="1"/>
      <c r="R274" s="1"/>
      <c r="S274" s="1"/>
      <c r="T274" s="1"/>
      <c r="U274" s="1"/>
      <c r="V274" s="1"/>
      <c r="W274" s="1"/>
      <c r="X274" s="1"/>
      <c r="Y274" s="1"/>
      <c r="Z274" s="1"/>
    </row>
    <row r="275" spans="1:26" ht="31.5" hidden="1">
      <c r="A275" s="583" t="s">
        <v>876</v>
      </c>
      <c r="B275" s="484" t="s">
        <v>877</v>
      </c>
      <c r="C275" s="437"/>
      <c r="D275" s="439"/>
      <c r="E275" s="440"/>
      <c r="F275" s="441"/>
      <c r="G275" s="441"/>
      <c r="H275" s="110"/>
      <c r="I275" s="110"/>
      <c r="J275" s="1"/>
      <c r="K275" s="1"/>
      <c r="L275" s="1"/>
      <c r="M275" s="1"/>
      <c r="N275" s="1"/>
      <c r="O275" s="1"/>
      <c r="P275" s="1"/>
      <c r="Q275" s="1"/>
      <c r="R275" s="1"/>
      <c r="S275" s="1"/>
      <c r="T275" s="1"/>
      <c r="U275" s="1"/>
      <c r="V275" s="1"/>
      <c r="W275" s="1"/>
      <c r="X275" s="1"/>
      <c r="Y275" s="1"/>
      <c r="Z275" s="1"/>
    </row>
    <row r="276" spans="1:26" ht="31.5" hidden="1">
      <c r="A276" s="583" t="s">
        <v>886</v>
      </c>
      <c r="B276" s="484" t="s">
        <v>887</v>
      </c>
      <c r="C276" s="441"/>
      <c r="D276" s="439"/>
      <c r="E276" s="440"/>
      <c r="F276" s="441"/>
      <c r="G276" s="441"/>
      <c r="H276" s="110"/>
      <c r="I276" s="110"/>
      <c r="J276" s="1"/>
      <c r="K276" s="1"/>
      <c r="L276" s="1"/>
      <c r="M276" s="1"/>
      <c r="N276" s="1"/>
      <c r="O276" s="1"/>
      <c r="P276" s="1"/>
      <c r="Q276" s="1"/>
      <c r="R276" s="1"/>
      <c r="S276" s="1"/>
      <c r="T276" s="1"/>
      <c r="U276" s="1"/>
      <c r="V276" s="1"/>
      <c r="W276" s="1"/>
      <c r="X276" s="1"/>
      <c r="Y276" s="1"/>
      <c r="Z276" s="1"/>
    </row>
    <row r="277" spans="1:26" ht="63" hidden="1">
      <c r="A277" s="583" t="s">
        <v>890</v>
      </c>
      <c r="B277" s="484" t="s">
        <v>891</v>
      </c>
      <c r="C277" s="441"/>
      <c r="D277" s="439"/>
      <c r="E277" s="440"/>
      <c r="F277" s="441"/>
      <c r="G277" s="441"/>
      <c r="H277" s="110"/>
      <c r="I277" s="110"/>
      <c r="J277" s="1"/>
      <c r="K277" s="1"/>
      <c r="L277" s="1"/>
      <c r="M277" s="1"/>
      <c r="N277" s="1"/>
      <c r="O277" s="1"/>
      <c r="P277" s="1"/>
      <c r="Q277" s="1"/>
      <c r="R277" s="1"/>
      <c r="S277" s="1"/>
      <c r="T277" s="1"/>
      <c r="U277" s="1"/>
      <c r="V277" s="1"/>
      <c r="W277" s="1"/>
      <c r="X277" s="1"/>
      <c r="Y277" s="1"/>
      <c r="Z277" s="1"/>
    </row>
    <row r="278" spans="1:26" ht="39.75" hidden="1" customHeight="1">
      <c r="A278" s="585" t="s">
        <v>892</v>
      </c>
      <c r="B278" s="1210" t="s">
        <v>893</v>
      </c>
      <c r="C278" s="1049"/>
      <c r="D278" s="1049"/>
      <c r="E278" s="1049"/>
      <c r="F278" s="1049"/>
      <c r="G278" s="1049"/>
      <c r="H278" s="110"/>
      <c r="I278" s="110"/>
      <c r="J278" s="1"/>
      <c r="K278" s="1"/>
      <c r="L278" s="1"/>
      <c r="M278" s="1"/>
      <c r="N278" s="1"/>
      <c r="O278" s="1"/>
      <c r="P278" s="1"/>
      <c r="Q278" s="1"/>
      <c r="R278" s="1"/>
      <c r="S278" s="1"/>
      <c r="T278" s="1"/>
      <c r="U278" s="1"/>
      <c r="V278" s="1"/>
      <c r="W278" s="1"/>
      <c r="X278" s="1"/>
      <c r="Y278" s="1"/>
      <c r="Z278" s="1"/>
    </row>
    <row r="279" spans="1:26" ht="31.5" hidden="1">
      <c r="A279" s="583" t="s">
        <v>895</v>
      </c>
      <c r="B279" s="437" t="s">
        <v>896</v>
      </c>
      <c r="C279" s="441"/>
      <c r="D279" s="439"/>
      <c r="E279" s="440"/>
      <c r="F279" s="441"/>
      <c r="G279" s="441"/>
      <c r="H279" s="110"/>
      <c r="I279" s="110"/>
      <c r="J279" s="1"/>
      <c r="K279" s="1"/>
      <c r="L279" s="1"/>
      <c r="M279" s="1"/>
      <c r="N279" s="1"/>
      <c r="O279" s="1"/>
      <c r="P279" s="1"/>
      <c r="Q279" s="1"/>
      <c r="R279" s="1"/>
      <c r="S279" s="1"/>
      <c r="T279" s="1"/>
      <c r="U279" s="1"/>
      <c r="V279" s="1"/>
      <c r="W279" s="1"/>
      <c r="X279" s="1"/>
      <c r="Y279" s="1"/>
      <c r="Z279" s="1"/>
    </row>
    <row r="280" spans="1:26" ht="47.25" hidden="1">
      <c r="A280" s="583" t="s">
        <v>898</v>
      </c>
      <c r="B280" s="437" t="s">
        <v>899</v>
      </c>
      <c r="C280" s="441"/>
      <c r="D280" s="439"/>
      <c r="E280" s="440"/>
      <c r="F280" s="441"/>
      <c r="G280" s="441"/>
      <c r="H280" s="110"/>
      <c r="I280" s="110"/>
      <c r="J280" s="1"/>
      <c r="K280" s="1"/>
      <c r="L280" s="1"/>
      <c r="M280" s="1"/>
      <c r="N280" s="1"/>
      <c r="O280" s="1"/>
      <c r="P280" s="1"/>
      <c r="Q280" s="1"/>
      <c r="R280" s="1"/>
      <c r="S280" s="1"/>
      <c r="T280" s="1"/>
      <c r="U280" s="1"/>
      <c r="V280" s="1"/>
      <c r="W280" s="1"/>
      <c r="X280" s="1"/>
      <c r="Y280" s="1"/>
      <c r="Z280" s="1"/>
    </row>
    <row r="281" spans="1:26" ht="39.75" hidden="1" customHeight="1">
      <c r="A281" s="585" t="s">
        <v>901</v>
      </c>
      <c r="B281" s="1210" t="s">
        <v>902</v>
      </c>
      <c r="C281" s="1049"/>
      <c r="D281" s="1049"/>
      <c r="E281" s="1049"/>
      <c r="F281" s="1049"/>
      <c r="G281" s="1049"/>
      <c r="H281" s="110"/>
      <c r="I281" s="110"/>
      <c r="J281" s="1"/>
      <c r="K281" s="1"/>
      <c r="L281" s="1"/>
      <c r="M281" s="1"/>
      <c r="N281" s="1"/>
      <c r="O281" s="1"/>
      <c r="P281" s="1"/>
      <c r="Q281" s="1"/>
      <c r="R281" s="1"/>
      <c r="S281" s="1"/>
      <c r="T281" s="1"/>
      <c r="U281" s="1"/>
      <c r="V281" s="1"/>
      <c r="W281" s="1"/>
      <c r="X281" s="1"/>
      <c r="Y281" s="1"/>
      <c r="Z281" s="1"/>
    </row>
    <row r="282" spans="1:26" ht="63" hidden="1">
      <c r="A282" s="583" t="s">
        <v>906</v>
      </c>
      <c r="B282" s="437" t="s">
        <v>907</v>
      </c>
      <c r="C282" s="437"/>
      <c r="D282" s="439"/>
      <c r="E282" s="440"/>
      <c r="F282" s="441"/>
      <c r="G282" s="441"/>
      <c r="H282" s="110"/>
      <c r="I282" s="110"/>
      <c r="J282" s="1"/>
      <c r="K282" s="1"/>
      <c r="L282" s="1"/>
      <c r="M282" s="1"/>
      <c r="N282" s="1"/>
      <c r="O282" s="1"/>
      <c r="P282" s="1"/>
      <c r="Q282" s="1"/>
      <c r="R282" s="1"/>
      <c r="S282" s="1"/>
      <c r="T282" s="1"/>
      <c r="U282" s="1"/>
      <c r="V282" s="1"/>
      <c r="W282" s="1"/>
      <c r="X282" s="1"/>
      <c r="Y282" s="1"/>
      <c r="Z282" s="1"/>
    </row>
    <row r="283" spans="1:26" ht="75" hidden="1">
      <c r="A283" s="583" t="s">
        <v>910</v>
      </c>
      <c r="B283" s="308" t="s">
        <v>911</v>
      </c>
      <c r="C283" s="437"/>
      <c r="D283" s="439"/>
      <c r="E283" s="440"/>
      <c r="F283" s="441"/>
      <c r="G283" s="441"/>
      <c r="H283" s="110"/>
      <c r="I283" s="110"/>
      <c r="J283" s="1"/>
      <c r="K283" s="1"/>
      <c r="L283" s="1"/>
      <c r="M283" s="1"/>
      <c r="N283" s="1"/>
      <c r="O283" s="1"/>
      <c r="P283" s="1"/>
      <c r="Q283" s="1"/>
      <c r="R283" s="1"/>
      <c r="S283" s="1"/>
      <c r="T283" s="1"/>
      <c r="U283" s="1"/>
      <c r="V283" s="1"/>
      <c r="W283" s="1"/>
      <c r="X283" s="1"/>
      <c r="Y283" s="1"/>
      <c r="Z283" s="1"/>
    </row>
    <row r="284" spans="1:26" ht="31.5" hidden="1">
      <c r="A284" s="583" t="s">
        <v>922</v>
      </c>
      <c r="B284" s="437" t="s">
        <v>923</v>
      </c>
      <c r="C284" s="441"/>
      <c r="D284" s="439"/>
      <c r="E284" s="440"/>
      <c r="F284" s="441"/>
      <c r="G284" s="441"/>
      <c r="H284" s="110"/>
      <c r="I284" s="110"/>
      <c r="J284" s="1"/>
      <c r="K284" s="1"/>
      <c r="L284" s="1"/>
      <c r="M284" s="1"/>
      <c r="N284" s="1"/>
      <c r="O284" s="1"/>
      <c r="P284" s="1"/>
      <c r="Q284" s="1"/>
      <c r="R284" s="1"/>
      <c r="S284" s="1"/>
      <c r="T284" s="1"/>
      <c r="U284" s="1"/>
      <c r="V284" s="1"/>
      <c r="W284" s="1"/>
      <c r="X284" s="1"/>
      <c r="Y284" s="1"/>
      <c r="Z284" s="1"/>
    </row>
    <row r="285" spans="1:26" ht="47.25" hidden="1">
      <c r="A285" s="583" t="s">
        <v>924</v>
      </c>
      <c r="B285" s="437" t="s">
        <v>925</v>
      </c>
      <c r="C285" s="441"/>
      <c r="D285" s="439"/>
      <c r="E285" s="440"/>
      <c r="F285" s="441"/>
      <c r="G285" s="441"/>
      <c r="H285" s="110"/>
      <c r="I285" s="110"/>
      <c r="J285" s="1"/>
      <c r="K285" s="1"/>
      <c r="L285" s="1"/>
      <c r="M285" s="1"/>
      <c r="N285" s="1"/>
      <c r="O285" s="1"/>
      <c r="P285" s="1"/>
      <c r="Q285" s="1"/>
      <c r="R285" s="1"/>
      <c r="S285" s="1"/>
      <c r="T285" s="1"/>
      <c r="U285" s="1"/>
      <c r="V285" s="1"/>
      <c r="W285" s="1"/>
      <c r="X285" s="1"/>
      <c r="Y285" s="1"/>
      <c r="Z285" s="1"/>
    </row>
    <row r="286" spans="1:26" ht="39.75" hidden="1" customHeight="1">
      <c r="A286" s="585" t="s">
        <v>927</v>
      </c>
      <c r="B286" s="1048" t="s">
        <v>928</v>
      </c>
      <c r="C286" s="1049"/>
      <c r="D286" s="1049"/>
      <c r="E286" s="1049"/>
      <c r="F286" s="1049"/>
      <c r="G286" s="1049"/>
      <c r="H286" s="110"/>
      <c r="I286" s="110"/>
      <c r="J286" s="1"/>
      <c r="K286" s="1"/>
      <c r="L286" s="1"/>
      <c r="M286" s="1"/>
      <c r="N286" s="1"/>
      <c r="O286" s="1"/>
      <c r="P286" s="1"/>
      <c r="Q286" s="1"/>
      <c r="R286" s="1"/>
      <c r="S286" s="1"/>
      <c r="T286" s="1"/>
      <c r="U286" s="1"/>
      <c r="V286" s="1"/>
      <c r="W286" s="1"/>
      <c r="X286" s="1"/>
      <c r="Y286" s="1"/>
      <c r="Z286" s="1"/>
    </row>
    <row r="287" spans="1:26" ht="47.25" hidden="1">
      <c r="A287" s="583" t="s">
        <v>930</v>
      </c>
      <c r="B287" s="484" t="s">
        <v>931</v>
      </c>
      <c r="C287" s="441"/>
      <c r="D287" s="439"/>
      <c r="E287" s="440"/>
      <c r="F287" s="441"/>
      <c r="G287" s="441"/>
      <c r="H287" s="110"/>
      <c r="I287" s="110"/>
      <c r="J287" s="1"/>
      <c r="K287" s="1"/>
      <c r="L287" s="1"/>
      <c r="M287" s="1"/>
      <c r="N287" s="1"/>
      <c r="O287" s="1"/>
      <c r="P287" s="1"/>
      <c r="Q287" s="1"/>
      <c r="R287" s="1"/>
      <c r="S287" s="1"/>
      <c r="T287" s="1"/>
      <c r="U287" s="1"/>
      <c r="V287" s="1"/>
      <c r="W287" s="1"/>
      <c r="X287" s="1"/>
      <c r="Y287" s="1"/>
      <c r="Z287" s="1"/>
    </row>
    <row r="288" spans="1:26" ht="60" hidden="1">
      <c r="A288" s="583" t="s">
        <v>932</v>
      </c>
      <c r="B288" s="489" t="s">
        <v>933</v>
      </c>
      <c r="C288" s="437"/>
      <c r="D288" s="439"/>
      <c r="E288" s="440"/>
      <c r="F288" s="441"/>
      <c r="G288" s="441"/>
      <c r="H288" s="110"/>
      <c r="I288" s="110"/>
      <c r="J288" s="1"/>
      <c r="K288" s="1"/>
      <c r="L288" s="1"/>
      <c r="M288" s="1"/>
      <c r="N288" s="1"/>
      <c r="O288" s="1"/>
      <c r="P288" s="1"/>
      <c r="Q288" s="1"/>
      <c r="R288" s="1"/>
      <c r="S288" s="1"/>
      <c r="T288" s="1"/>
      <c r="U288" s="1"/>
      <c r="V288" s="1"/>
      <c r="W288" s="1"/>
      <c r="X288" s="1"/>
      <c r="Y288" s="1"/>
      <c r="Z288" s="1"/>
    </row>
    <row r="289" spans="1:26" ht="47.25" hidden="1">
      <c r="A289" s="583" t="s">
        <v>934</v>
      </c>
      <c r="B289" s="484" t="s">
        <v>935</v>
      </c>
      <c r="C289" s="441"/>
      <c r="D289" s="439"/>
      <c r="E289" s="440"/>
      <c r="F289" s="441"/>
      <c r="G289" s="441"/>
      <c r="H289" s="110"/>
      <c r="I289" s="110"/>
      <c r="J289" s="1"/>
      <c r="K289" s="1"/>
      <c r="L289" s="1"/>
      <c r="M289" s="1"/>
      <c r="N289" s="1"/>
      <c r="O289" s="1"/>
      <c r="P289" s="1"/>
      <c r="Q289" s="1"/>
      <c r="R289" s="1"/>
      <c r="S289" s="1"/>
      <c r="T289" s="1"/>
      <c r="U289" s="1"/>
      <c r="V289" s="1"/>
      <c r="W289" s="1"/>
      <c r="X289" s="1"/>
      <c r="Y289" s="1"/>
      <c r="Z289" s="1"/>
    </row>
    <row r="290" spans="1:26" ht="15.75" hidden="1">
      <c r="A290" s="583" t="s">
        <v>936</v>
      </c>
      <c r="B290" s="484" t="s">
        <v>937</v>
      </c>
      <c r="C290" s="441"/>
      <c r="D290" s="439"/>
      <c r="E290" s="440"/>
      <c r="F290" s="441"/>
      <c r="G290" s="441"/>
      <c r="H290" s="110"/>
      <c r="I290" s="110"/>
      <c r="J290" s="1"/>
      <c r="K290" s="1"/>
      <c r="L290" s="1"/>
      <c r="M290" s="1"/>
      <c r="N290" s="1"/>
      <c r="O290" s="1"/>
      <c r="P290" s="1"/>
      <c r="Q290" s="1"/>
      <c r="R290" s="1"/>
      <c r="S290" s="1"/>
      <c r="T290" s="1"/>
      <c r="U290" s="1"/>
      <c r="V290" s="1"/>
      <c r="W290" s="1"/>
      <c r="X290" s="1"/>
      <c r="Y290" s="1"/>
      <c r="Z290" s="1"/>
    </row>
    <row r="291" spans="1:26" ht="31.5" hidden="1">
      <c r="A291" s="583" t="s">
        <v>938</v>
      </c>
      <c r="B291" s="484" t="s">
        <v>939</v>
      </c>
      <c r="C291" s="441"/>
      <c r="D291" s="439"/>
      <c r="E291" s="440"/>
      <c r="F291" s="441"/>
      <c r="G291" s="441"/>
      <c r="H291" s="110"/>
      <c r="I291" s="110"/>
      <c r="J291" s="1"/>
      <c r="K291" s="1"/>
      <c r="L291" s="1"/>
      <c r="M291" s="1"/>
      <c r="N291" s="1"/>
      <c r="O291" s="1"/>
      <c r="P291" s="1"/>
      <c r="Q291" s="1"/>
      <c r="R291" s="1"/>
      <c r="S291" s="1"/>
      <c r="T291" s="1"/>
      <c r="U291" s="1"/>
      <c r="V291" s="1"/>
      <c r="W291" s="1"/>
      <c r="X291" s="1"/>
      <c r="Y291" s="1"/>
      <c r="Z291" s="1"/>
    </row>
    <row r="292" spans="1:26" ht="39.75" hidden="1" customHeight="1">
      <c r="A292" s="585" t="s">
        <v>940</v>
      </c>
      <c r="B292" s="1048" t="s">
        <v>941</v>
      </c>
      <c r="C292" s="1049"/>
      <c r="D292" s="1049"/>
      <c r="E292" s="1049"/>
      <c r="F292" s="1049"/>
      <c r="G292" s="1049"/>
      <c r="H292" s="110"/>
      <c r="I292" s="110"/>
      <c r="J292" s="1"/>
      <c r="K292" s="1"/>
      <c r="L292" s="1"/>
      <c r="M292" s="1"/>
      <c r="N292" s="1"/>
      <c r="O292" s="1"/>
      <c r="P292" s="1"/>
      <c r="Q292" s="1"/>
      <c r="R292" s="1"/>
      <c r="S292" s="1"/>
      <c r="T292" s="1"/>
      <c r="U292" s="1"/>
      <c r="V292" s="1"/>
      <c r="W292" s="1"/>
      <c r="X292" s="1"/>
      <c r="Y292" s="1"/>
      <c r="Z292" s="1"/>
    </row>
    <row r="293" spans="1:26" ht="30" hidden="1">
      <c r="A293" s="583" t="s">
        <v>943</v>
      </c>
      <c r="B293" s="489" t="s">
        <v>944</v>
      </c>
      <c r="C293" s="441"/>
      <c r="D293" s="439"/>
      <c r="E293" s="440"/>
      <c r="F293" s="441"/>
      <c r="G293" s="441"/>
      <c r="H293" s="110"/>
      <c r="I293" s="110"/>
      <c r="J293" s="1"/>
      <c r="K293" s="1"/>
      <c r="L293" s="1"/>
      <c r="M293" s="1"/>
      <c r="N293" s="1"/>
      <c r="O293" s="1"/>
      <c r="P293" s="1"/>
      <c r="Q293" s="1"/>
      <c r="R293" s="1"/>
      <c r="S293" s="1"/>
      <c r="T293" s="1"/>
      <c r="U293" s="1"/>
      <c r="V293" s="1"/>
      <c r="W293" s="1"/>
      <c r="X293" s="1"/>
      <c r="Y293" s="1"/>
      <c r="Z293" s="1"/>
    </row>
    <row r="294" spans="1:26" ht="45" hidden="1">
      <c r="A294" s="583" t="s">
        <v>945</v>
      </c>
      <c r="B294" s="489" t="s">
        <v>946</v>
      </c>
      <c r="C294" s="441"/>
      <c r="D294" s="439"/>
      <c r="E294" s="440"/>
      <c r="F294" s="441"/>
      <c r="G294" s="441"/>
      <c r="H294" s="110"/>
      <c r="I294" s="110"/>
      <c r="J294" s="1"/>
      <c r="K294" s="1"/>
      <c r="L294" s="1"/>
      <c r="M294" s="1"/>
      <c r="N294" s="1"/>
      <c r="O294" s="1"/>
      <c r="P294" s="1"/>
      <c r="Q294" s="1"/>
      <c r="R294" s="1"/>
      <c r="S294" s="1"/>
      <c r="T294" s="1"/>
      <c r="U294" s="1"/>
      <c r="V294" s="1"/>
      <c r="W294" s="1"/>
      <c r="X294" s="1"/>
      <c r="Y294" s="1"/>
      <c r="Z294" s="1"/>
    </row>
    <row r="295" spans="1:26" ht="39.75" hidden="1" customHeight="1">
      <c r="A295" s="585" t="s">
        <v>948</v>
      </c>
      <c r="B295" s="1210" t="s">
        <v>949</v>
      </c>
      <c r="C295" s="1049"/>
      <c r="D295" s="1049"/>
      <c r="E295" s="1049"/>
      <c r="F295" s="1049"/>
      <c r="G295" s="1049"/>
      <c r="H295" s="110"/>
      <c r="I295" s="110"/>
      <c r="J295" s="1"/>
      <c r="K295" s="1"/>
      <c r="L295" s="1"/>
      <c r="M295" s="1"/>
      <c r="N295" s="1"/>
      <c r="O295" s="1"/>
      <c r="P295" s="1"/>
      <c r="Q295" s="1"/>
      <c r="R295" s="1"/>
      <c r="S295" s="1"/>
      <c r="T295" s="1"/>
      <c r="U295" s="1"/>
      <c r="V295" s="1"/>
      <c r="W295" s="1"/>
      <c r="X295" s="1"/>
      <c r="Y295" s="1"/>
      <c r="Z295" s="1"/>
    </row>
    <row r="296" spans="1:26" ht="30" hidden="1">
      <c r="A296" s="583" t="s">
        <v>955</v>
      </c>
      <c r="B296" s="308" t="s">
        <v>956</v>
      </c>
      <c r="C296" s="437"/>
      <c r="D296" s="439"/>
      <c r="E296" s="440"/>
      <c r="F296" s="441"/>
      <c r="G296" s="441"/>
      <c r="H296" s="110"/>
      <c r="I296" s="110"/>
      <c r="J296" s="1"/>
      <c r="K296" s="1"/>
      <c r="L296" s="1"/>
      <c r="M296" s="1"/>
      <c r="N296" s="1"/>
      <c r="O296" s="1"/>
      <c r="P296" s="1"/>
      <c r="Q296" s="1"/>
      <c r="R296" s="1"/>
      <c r="S296" s="1"/>
      <c r="T296" s="1"/>
      <c r="U296" s="1"/>
      <c r="V296" s="1"/>
      <c r="W296" s="1"/>
      <c r="X296" s="1"/>
      <c r="Y296" s="1"/>
      <c r="Z296" s="1"/>
    </row>
    <row r="297" spans="1:26" ht="30" hidden="1">
      <c r="A297" s="583" t="s">
        <v>959</v>
      </c>
      <c r="B297" s="308" t="s">
        <v>960</v>
      </c>
      <c r="C297" s="441"/>
      <c r="D297" s="439"/>
      <c r="E297" s="440"/>
      <c r="F297" s="441"/>
      <c r="G297" s="441"/>
      <c r="H297" s="110"/>
      <c r="I297" s="110"/>
      <c r="J297" s="1"/>
      <c r="K297" s="1"/>
      <c r="L297" s="1"/>
      <c r="M297" s="1"/>
      <c r="N297" s="1"/>
      <c r="O297" s="1"/>
      <c r="P297" s="1"/>
      <c r="Q297" s="1"/>
      <c r="R297" s="1"/>
      <c r="S297" s="1"/>
      <c r="T297" s="1"/>
      <c r="U297" s="1"/>
      <c r="V297" s="1"/>
      <c r="W297" s="1"/>
      <c r="X297" s="1"/>
      <c r="Y297" s="1"/>
      <c r="Z297" s="1"/>
    </row>
    <row r="298" spans="1:26" ht="39.75" hidden="1" customHeight="1">
      <c r="A298" s="585" t="s">
        <v>965</v>
      </c>
      <c r="B298" s="1048" t="s">
        <v>966</v>
      </c>
      <c r="C298" s="1049"/>
      <c r="D298" s="1049"/>
      <c r="E298" s="1049"/>
      <c r="F298" s="1049"/>
      <c r="G298" s="1049"/>
      <c r="H298" s="110"/>
      <c r="I298" s="110"/>
      <c r="J298" s="1"/>
      <c r="K298" s="1"/>
      <c r="L298" s="1"/>
      <c r="M298" s="1"/>
      <c r="N298" s="1"/>
      <c r="O298" s="1"/>
      <c r="P298" s="1"/>
      <c r="Q298" s="1"/>
      <c r="R298" s="1"/>
      <c r="S298" s="1"/>
      <c r="T298" s="1"/>
      <c r="U298" s="1"/>
      <c r="V298" s="1"/>
      <c r="W298" s="1"/>
      <c r="X298" s="1"/>
      <c r="Y298" s="1"/>
      <c r="Z298" s="1"/>
    </row>
    <row r="299" spans="1:26" ht="47.25" hidden="1">
      <c r="A299" s="583" t="s">
        <v>967</v>
      </c>
      <c r="B299" s="484" t="s">
        <v>968</v>
      </c>
      <c r="C299" s="441"/>
      <c r="D299" s="439"/>
      <c r="E299" s="440"/>
      <c r="F299" s="441"/>
      <c r="G299" s="441"/>
      <c r="H299" s="110"/>
      <c r="I299" s="110"/>
      <c r="J299" s="1"/>
      <c r="K299" s="1"/>
      <c r="L299" s="1"/>
      <c r="M299" s="1"/>
      <c r="N299" s="1"/>
      <c r="O299" s="1"/>
      <c r="P299" s="1"/>
      <c r="Q299" s="1"/>
      <c r="R299" s="1"/>
      <c r="S299" s="1"/>
      <c r="T299" s="1"/>
      <c r="U299" s="1"/>
      <c r="V299" s="1"/>
      <c r="W299" s="1"/>
      <c r="X299" s="1"/>
      <c r="Y299" s="1"/>
      <c r="Z299" s="1"/>
    </row>
    <row r="300" spans="1:26" ht="31.5" hidden="1">
      <c r="A300" s="583" t="s">
        <v>969</v>
      </c>
      <c r="B300" s="484" t="s">
        <v>970</v>
      </c>
      <c r="C300" s="437"/>
      <c r="D300" s="439"/>
      <c r="E300" s="440"/>
      <c r="F300" s="441"/>
      <c r="G300" s="441"/>
      <c r="H300" s="110"/>
      <c r="I300" s="110"/>
      <c r="J300" s="1"/>
      <c r="K300" s="1"/>
      <c r="L300" s="1"/>
      <c r="M300" s="1"/>
      <c r="N300" s="1"/>
      <c r="O300" s="1"/>
      <c r="P300" s="1"/>
      <c r="Q300" s="1"/>
      <c r="R300" s="1"/>
      <c r="S300" s="1"/>
      <c r="T300" s="1"/>
      <c r="U300" s="1"/>
      <c r="V300" s="1"/>
      <c r="W300" s="1"/>
      <c r="X300" s="1"/>
      <c r="Y300" s="1"/>
      <c r="Z300" s="1"/>
    </row>
    <row r="301" spans="1:26" ht="47.25" hidden="1">
      <c r="A301" s="583" t="s">
        <v>974</v>
      </c>
      <c r="B301" s="484" t="s">
        <v>975</v>
      </c>
      <c r="C301" s="441"/>
      <c r="D301" s="439"/>
      <c r="E301" s="440"/>
      <c r="F301" s="441"/>
      <c r="G301" s="441"/>
      <c r="H301" s="110"/>
      <c r="I301" s="110"/>
      <c r="J301" s="1"/>
      <c r="K301" s="1"/>
      <c r="L301" s="1"/>
      <c r="M301" s="1"/>
      <c r="N301" s="1"/>
      <c r="O301" s="1"/>
      <c r="P301" s="1"/>
      <c r="Q301" s="1"/>
      <c r="R301" s="1"/>
      <c r="S301" s="1"/>
      <c r="T301" s="1"/>
      <c r="U301" s="1"/>
      <c r="V301" s="1"/>
      <c r="W301" s="1"/>
      <c r="X301" s="1"/>
      <c r="Y301" s="1"/>
      <c r="Z301" s="1"/>
    </row>
    <row r="302" spans="1:26" ht="31.5" hidden="1">
      <c r="A302" s="583" t="s">
        <v>983</v>
      </c>
      <c r="B302" s="484" t="s">
        <v>984</v>
      </c>
      <c r="C302" s="441"/>
      <c r="D302" s="439"/>
      <c r="E302" s="440"/>
      <c r="F302" s="441"/>
      <c r="G302" s="441"/>
      <c r="H302" s="110"/>
      <c r="I302" s="110"/>
      <c r="J302" s="1"/>
      <c r="K302" s="1"/>
      <c r="L302" s="1"/>
      <c r="M302" s="1"/>
      <c r="N302" s="1"/>
      <c r="O302" s="1"/>
      <c r="P302" s="1"/>
      <c r="Q302" s="1"/>
      <c r="R302" s="1"/>
      <c r="S302" s="1"/>
      <c r="T302" s="1"/>
      <c r="U302" s="1"/>
      <c r="V302" s="1"/>
      <c r="W302" s="1"/>
      <c r="X302" s="1"/>
      <c r="Y302" s="1"/>
      <c r="Z302" s="1"/>
    </row>
    <row r="303" spans="1:26" ht="31.5" hidden="1">
      <c r="A303" s="583" t="s">
        <v>987</v>
      </c>
      <c r="B303" s="484" t="s">
        <v>988</v>
      </c>
      <c r="C303" s="441"/>
      <c r="D303" s="439"/>
      <c r="E303" s="440"/>
      <c r="F303" s="441"/>
      <c r="G303" s="441"/>
      <c r="H303" s="110"/>
      <c r="I303" s="110"/>
      <c r="J303" s="1"/>
      <c r="K303" s="1"/>
      <c r="L303" s="1"/>
      <c r="M303" s="1"/>
      <c r="N303" s="1"/>
      <c r="O303" s="1"/>
      <c r="P303" s="1"/>
      <c r="Q303" s="1"/>
      <c r="R303" s="1"/>
      <c r="S303" s="1"/>
      <c r="T303" s="1"/>
      <c r="U303" s="1"/>
      <c r="V303" s="1"/>
      <c r="W303" s="1"/>
      <c r="X303" s="1"/>
      <c r="Y303" s="1"/>
      <c r="Z303" s="1"/>
    </row>
    <row r="304" spans="1:26" ht="39.75" customHeight="1">
      <c r="A304" s="417" t="s">
        <v>991</v>
      </c>
      <c r="B304" s="1210" t="s">
        <v>992</v>
      </c>
      <c r="C304" s="1049"/>
      <c r="D304" s="1049"/>
      <c r="E304" s="1049"/>
      <c r="F304" s="1049"/>
      <c r="G304" s="1049"/>
      <c r="H304" s="110">
        <f>SUM(D310:D332)</f>
        <v>0</v>
      </c>
      <c r="I304" s="110">
        <f>COUNT(D310:D332)*2</f>
        <v>28</v>
      </c>
      <c r="J304" s="1"/>
      <c r="K304" s="1"/>
      <c r="L304" s="1"/>
      <c r="M304" s="1"/>
      <c r="N304" s="1"/>
      <c r="O304" s="1"/>
      <c r="P304" s="1"/>
      <c r="Q304" s="1"/>
      <c r="R304" s="1"/>
      <c r="S304" s="1"/>
      <c r="T304" s="1"/>
      <c r="U304" s="1"/>
      <c r="V304" s="1"/>
      <c r="W304" s="1"/>
      <c r="X304" s="1"/>
      <c r="Y304" s="1"/>
      <c r="Z304" s="1"/>
    </row>
    <row r="305" spans="1:26" ht="47.25" hidden="1">
      <c r="A305" s="583" t="s">
        <v>996</v>
      </c>
      <c r="B305" s="484" t="s">
        <v>997</v>
      </c>
      <c r="C305" s="441"/>
      <c r="D305" s="439"/>
      <c r="E305" s="440"/>
      <c r="F305" s="441"/>
      <c r="G305" s="441"/>
      <c r="H305" s="110"/>
      <c r="I305" s="110"/>
      <c r="J305" s="1"/>
      <c r="K305" s="1"/>
      <c r="L305" s="1"/>
      <c r="M305" s="1"/>
      <c r="N305" s="1"/>
      <c r="O305" s="1"/>
      <c r="P305" s="1"/>
      <c r="Q305" s="1"/>
      <c r="R305" s="1"/>
      <c r="S305" s="1"/>
      <c r="T305" s="1"/>
      <c r="U305" s="1"/>
      <c r="V305" s="1"/>
      <c r="W305" s="1"/>
      <c r="X305" s="1"/>
      <c r="Y305" s="1"/>
      <c r="Z305" s="1"/>
    </row>
    <row r="306" spans="1:26" ht="47.25" hidden="1">
      <c r="A306" s="583" t="s">
        <v>999</v>
      </c>
      <c r="B306" s="484" t="s">
        <v>1000</v>
      </c>
      <c r="C306" s="441"/>
      <c r="D306" s="439"/>
      <c r="E306" s="440"/>
      <c r="F306" s="441"/>
      <c r="G306" s="441"/>
      <c r="H306" s="110"/>
      <c r="I306" s="110"/>
      <c r="J306" s="1"/>
      <c r="K306" s="1"/>
      <c r="L306" s="1"/>
      <c r="M306" s="1"/>
      <c r="N306" s="1"/>
      <c r="O306" s="1"/>
      <c r="P306" s="1"/>
      <c r="Q306" s="1"/>
      <c r="R306" s="1"/>
      <c r="S306" s="1"/>
      <c r="T306" s="1"/>
      <c r="U306" s="1"/>
      <c r="V306" s="1"/>
      <c r="W306" s="1"/>
      <c r="X306" s="1"/>
      <c r="Y306" s="1"/>
      <c r="Z306" s="1"/>
    </row>
    <row r="307" spans="1:26" ht="31.5" hidden="1">
      <c r="A307" s="583" t="s">
        <v>1002</v>
      </c>
      <c r="B307" s="484" t="s">
        <v>1003</v>
      </c>
      <c r="C307" s="441"/>
      <c r="D307" s="439"/>
      <c r="E307" s="440"/>
      <c r="F307" s="441"/>
      <c r="G307" s="441"/>
      <c r="H307" s="110"/>
      <c r="I307" s="110"/>
      <c r="J307" s="1"/>
      <c r="K307" s="1"/>
      <c r="L307" s="1"/>
      <c r="M307" s="1"/>
      <c r="N307" s="1"/>
      <c r="O307" s="1"/>
      <c r="P307" s="1"/>
      <c r="Q307" s="1"/>
      <c r="R307" s="1"/>
      <c r="S307" s="1"/>
      <c r="T307" s="1"/>
      <c r="U307" s="1"/>
      <c r="V307" s="1"/>
      <c r="W307" s="1"/>
      <c r="X307" s="1"/>
      <c r="Y307" s="1"/>
      <c r="Z307" s="1"/>
    </row>
    <row r="308" spans="1:26" ht="31.5" hidden="1">
      <c r="A308" s="583" t="s">
        <v>1004</v>
      </c>
      <c r="B308" s="496" t="s">
        <v>1005</v>
      </c>
      <c r="C308" s="441"/>
      <c r="D308" s="439"/>
      <c r="E308" s="440"/>
      <c r="F308" s="441"/>
      <c r="G308" s="441"/>
      <c r="H308" s="110"/>
      <c r="I308" s="110"/>
      <c r="J308" s="1"/>
      <c r="K308" s="1"/>
      <c r="L308" s="1"/>
      <c r="M308" s="1"/>
      <c r="N308" s="1"/>
      <c r="O308" s="1"/>
      <c r="P308" s="1"/>
      <c r="Q308" s="1"/>
      <c r="R308" s="1"/>
      <c r="S308" s="1"/>
      <c r="T308" s="1"/>
      <c r="U308" s="1"/>
      <c r="V308" s="1"/>
      <c r="W308" s="1"/>
      <c r="X308" s="1"/>
      <c r="Y308" s="1"/>
      <c r="Z308" s="1"/>
    </row>
    <row r="309" spans="1:26" ht="31.5" hidden="1">
      <c r="A309" s="583" t="s">
        <v>1007</v>
      </c>
      <c r="B309" s="484" t="s">
        <v>1008</v>
      </c>
      <c r="C309" s="441"/>
      <c r="D309" s="439"/>
      <c r="E309" s="440"/>
      <c r="F309" s="441"/>
      <c r="G309" s="441"/>
      <c r="H309" s="110"/>
      <c r="I309" s="110"/>
      <c r="J309" s="1"/>
      <c r="K309" s="1"/>
      <c r="L309" s="1"/>
      <c r="M309" s="1"/>
      <c r="N309" s="1"/>
      <c r="O309" s="1"/>
      <c r="P309" s="1"/>
      <c r="Q309" s="1"/>
      <c r="R309" s="1"/>
      <c r="S309" s="1"/>
      <c r="T309" s="1"/>
      <c r="U309" s="1"/>
      <c r="V309" s="1"/>
      <c r="W309" s="1"/>
      <c r="X309" s="1"/>
      <c r="Y309" s="1"/>
      <c r="Z309" s="1"/>
    </row>
    <row r="310" spans="1:26" ht="31.5">
      <c r="A310" s="413" t="s">
        <v>1010</v>
      </c>
      <c r="B310" s="484" t="s">
        <v>1011</v>
      </c>
      <c r="C310" s="308" t="s">
        <v>1014</v>
      </c>
      <c r="D310" s="446">
        <v>0</v>
      </c>
      <c r="E310" s="440" t="s">
        <v>667</v>
      </c>
      <c r="F310" s="441"/>
      <c r="G310" s="441"/>
      <c r="H310" s="110"/>
      <c r="I310" s="110"/>
      <c r="J310" s="1"/>
      <c r="K310" s="1"/>
      <c r="L310" s="1"/>
      <c r="M310" s="1"/>
      <c r="N310" s="1"/>
      <c r="O310" s="1"/>
      <c r="P310" s="1"/>
      <c r="Q310" s="1"/>
      <c r="R310" s="1"/>
      <c r="S310" s="1"/>
      <c r="T310" s="1"/>
      <c r="U310" s="1"/>
      <c r="V310" s="1"/>
      <c r="W310" s="1"/>
      <c r="X310" s="1"/>
      <c r="Y310" s="1"/>
      <c r="Z310" s="1"/>
    </row>
    <row r="311" spans="1:26" ht="30">
      <c r="A311" s="413"/>
      <c r="B311" s="484"/>
      <c r="C311" s="308" t="s">
        <v>3603</v>
      </c>
      <c r="D311" s="446">
        <v>0</v>
      </c>
      <c r="E311" s="440" t="s">
        <v>667</v>
      </c>
      <c r="F311" s="441"/>
      <c r="G311" s="441"/>
      <c r="H311" s="110"/>
      <c r="I311" s="110"/>
      <c r="J311" s="1"/>
      <c r="K311" s="1"/>
      <c r="L311" s="1"/>
      <c r="M311" s="1"/>
      <c r="N311" s="1"/>
      <c r="O311" s="1"/>
      <c r="P311" s="1"/>
      <c r="Q311" s="1"/>
      <c r="R311" s="1"/>
      <c r="S311" s="1"/>
      <c r="T311" s="1"/>
      <c r="U311" s="1"/>
      <c r="V311" s="1"/>
      <c r="W311" s="1"/>
      <c r="X311" s="1"/>
      <c r="Y311" s="1"/>
      <c r="Z311" s="1"/>
    </row>
    <row r="312" spans="1:26" ht="30">
      <c r="A312" s="413"/>
      <c r="B312" s="484"/>
      <c r="C312" s="308" t="s">
        <v>3604</v>
      </c>
      <c r="D312" s="446">
        <v>0</v>
      </c>
      <c r="E312" s="440" t="s">
        <v>667</v>
      </c>
      <c r="F312" s="441"/>
      <c r="G312" s="441"/>
      <c r="H312" s="110"/>
      <c r="I312" s="110"/>
      <c r="J312" s="1"/>
      <c r="K312" s="1"/>
      <c r="L312" s="1"/>
      <c r="M312" s="1"/>
      <c r="N312" s="1"/>
      <c r="O312" s="1"/>
      <c r="P312" s="1"/>
      <c r="Q312" s="1"/>
      <c r="R312" s="1"/>
      <c r="S312" s="1"/>
      <c r="T312" s="1"/>
      <c r="U312" s="1"/>
      <c r="V312" s="1"/>
      <c r="W312" s="1"/>
      <c r="X312" s="1"/>
      <c r="Y312" s="1"/>
      <c r="Z312" s="1"/>
    </row>
    <row r="313" spans="1:26" ht="60">
      <c r="A313" s="413" t="s">
        <v>1015</v>
      </c>
      <c r="B313" s="484" t="s">
        <v>1016</v>
      </c>
      <c r="C313" s="342" t="s">
        <v>3605</v>
      </c>
      <c r="D313" s="446">
        <v>0</v>
      </c>
      <c r="E313" s="440" t="s">
        <v>667</v>
      </c>
      <c r="F313" s="441"/>
      <c r="G313" s="441"/>
      <c r="H313" s="110"/>
      <c r="I313" s="110"/>
      <c r="J313" s="1"/>
      <c r="K313" s="1"/>
      <c r="L313" s="1"/>
      <c r="M313" s="1"/>
      <c r="N313" s="1"/>
      <c r="O313" s="1"/>
      <c r="P313" s="1"/>
      <c r="Q313" s="1"/>
      <c r="R313" s="1"/>
      <c r="S313" s="1"/>
      <c r="T313" s="1"/>
      <c r="U313" s="1"/>
      <c r="V313" s="1"/>
      <c r="W313" s="1"/>
      <c r="X313" s="1"/>
      <c r="Y313" s="1"/>
      <c r="Z313" s="1"/>
    </row>
    <row r="314" spans="1:26" ht="45">
      <c r="A314" s="413"/>
      <c r="B314" s="484"/>
      <c r="C314" s="342" t="s">
        <v>3606</v>
      </c>
      <c r="D314" s="446">
        <v>0</v>
      </c>
      <c r="E314" s="440" t="s">
        <v>667</v>
      </c>
      <c r="F314" s="342" t="s">
        <v>3607</v>
      </c>
      <c r="G314" s="441"/>
      <c r="H314" s="110"/>
      <c r="I314" s="110"/>
      <c r="J314" s="1"/>
      <c r="K314" s="1"/>
      <c r="L314" s="1"/>
      <c r="M314" s="1"/>
      <c r="N314" s="1"/>
      <c r="O314" s="1"/>
      <c r="P314" s="1"/>
      <c r="Q314" s="1"/>
      <c r="R314" s="1"/>
      <c r="S314" s="1"/>
      <c r="T314" s="1"/>
      <c r="U314" s="1"/>
      <c r="V314" s="1"/>
      <c r="W314" s="1"/>
      <c r="X314" s="1"/>
      <c r="Y314" s="1"/>
      <c r="Z314" s="1"/>
    </row>
    <row r="315" spans="1:26" ht="60">
      <c r="A315" s="413"/>
      <c r="B315" s="484"/>
      <c r="C315" s="342" t="s">
        <v>3608</v>
      </c>
      <c r="D315" s="446">
        <v>0</v>
      </c>
      <c r="E315" s="440" t="s">
        <v>667</v>
      </c>
      <c r="F315" s="342" t="s">
        <v>3609</v>
      </c>
      <c r="G315" s="441"/>
      <c r="H315" s="110"/>
      <c r="I315" s="110"/>
      <c r="J315" s="1"/>
      <c r="K315" s="1"/>
      <c r="L315" s="1"/>
      <c r="M315" s="1"/>
      <c r="N315" s="1"/>
      <c r="O315" s="1"/>
      <c r="P315" s="1"/>
      <c r="Q315" s="1"/>
      <c r="R315" s="1"/>
      <c r="S315" s="1"/>
      <c r="T315" s="1"/>
      <c r="U315" s="1"/>
      <c r="V315" s="1"/>
      <c r="W315" s="1"/>
      <c r="X315" s="1"/>
      <c r="Y315" s="1"/>
      <c r="Z315" s="1"/>
    </row>
    <row r="316" spans="1:26" ht="75">
      <c r="A316" s="413"/>
      <c r="B316" s="484"/>
      <c r="C316" s="342" t="s">
        <v>3610</v>
      </c>
      <c r="D316" s="446">
        <v>0</v>
      </c>
      <c r="E316" s="440" t="s">
        <v>667</v>
      </c>
      <c r="F316" s="342" t="s">
        <v>3611</v>
      </c>
      <c r="G316" s="441"/>
      <c r="H316" s="110"/>
      <c r="I316" s="110"/>
      <c r="J316" s="1"/>
      <c r="K316" s="1"/>
      <c r="L316" s="1"/>
      <c r="M316" s="1"/>
      <c r="N316" s="1"/>
      <c r="O316" s="1"/>
      <c r="P316" s="1"/>
      <c r="Q316" s="1"/>
      <c r="R316" s="1"/>
      <c r="S316" s="1"/>
      <c r="T316" s="1"/>
      <c r="U316" s="1"/>
      <c r="V316" s="1"/>
      <c r="W316" s="1"/>
      <c r="X316" s="1"/>
      <c r="Y316" s="1"/>
      <c r="Z316" s="1"/>
    </row>
    <row r="317" spans="1:26" ht="60">
      <c r="A317" s="413"/>
      <c r="B317" s="484"/>
      <c r="C317" s="342" t="s">
        <v>3612</v>
      </c>
      <c r="D317" s="446">
        <v>0</v>
      </c>
      <c r="E317" s="440" t="s">
        <v>667</v>
      </c>
      <c r="F317" s="342" t="s">
        <v>3613</v>
      </c>
      <c r="G317" s="441"/>
      <c r="H317" s="110"/>
      <c r="I317" s="110"/>
      <c r="J317" s="1"/>
      <c r="K317" s="1"/>
      <c r="L317" s="1"/>
      <c r="M317" s="1"/>
      <c r="N317" s="1"/>
      <c r="O317" s="1"/>
      <c r="P317" s="1"/>
      <c r="Q317" s="1"/>
      <c r="R317" s="1"/>
      <c r="S317" s="1"/>
      <c r="T317" s="1"/>
      <c r="U317" s="1"/>
      <c r="V317" s="1"/>
      <c r="W317" s="1"/>
      <c r="X317" s="1"/>
      <c r="Y317" s="1"/>
      <c r="Z317" s="1"/>
    </row>
    <row r="318" spans="1:26" ht="45">
      <c r="A318" s="413"/>
      <c r="B318" s="484"/>
      <c r="C318" s="342" t="s">
        <v>3614</v>
      </c>
      <c r="D318" s="446">
        <v>0</v>
      </c>
      <c r="E318" s="440" t="s">
        <v>667</v>
      </c>
      <c r="F318" s="441"/>
      <c r="G318" s="441"/>
      <c r="H318" s="110"/>
      <c r="I318" s="110"/>
      <c r="J318" s="1"/>
      <c r="K318" s="1"/>
      <c r="L318" s="1"/>
      <c r="M318" s="1"/>
      <c r="N318" s="1"/>
      <c r="O318" s="1"/>
      <c r="P318" s="1"/>
      <c r="Q318" s="1"/>
      <c r="R318" s="1"/>
      <c r="S318" s="1"/>
      <c r="T318" s="1"/>
      <c r="U318" s="1"/>
      <c r="V318" s="1"/>
      <c r="W318" s="1"/>
      <c r="X318" s="1"/>
      <c r="Y318" s="1"/>
      <c r="Z318" s="1"/>
    </row>
    <row r="319" spans="1:26" ht="60">
      <c r="A319" s="413"/>
      <c r="B319" s="484"/>
      <c r="C319" s="342" t="s">
        <v>3615</v>
      </c>
      <c r="D319" s="446">
        <v>0</v>
      </c>
      <c r="E319" s="440" t="s">
        <v>667</v>
      </c>
      <c r="F319" s="342" t="s">
        <v>3616</v>
      </c>
      <c r="G319" s="441"/>
      <c r="H319" s="110"/>
      <c r="I319" s="110"/>
      <c r="J319" s="1"/>
      <c r="K319" s="1"/>
      <c r="L319" s="1"/>
      <c r="M319" s="1"/>
      <c r="N319" s="1"/>
      <c r="O319" s="1"/>
      <c r="P319" s="1"/>
      <c r="Q319" s="1"/>
      <c r="R319" s="1"/>
      <c r="S319" s="1"/>
      <c r="T319" s="1"/>
      <c r="U319" s="1"/>
      <c r="V319" s="1"/>
      <c r="W319" s="1"/>
      <c r="X319" s="1"/>
      <c r="Y319" s="1"/>
      <c r="Z319" s="1"/>
    </row>
    <row r="320" spans="1:26" ht="45">
      <c r="A320" s="413"/>
      <c r="B320" s="484"/>
      <c r="C320" s="342" t="s">
        <v>3617</v>
      </c>
      <c r="D320" s="446">
        <v>0</v>
      </c>
      <c r="E320" s="440" t="s">
        <v>667</v>
      </c>
      <c r="F320" s="441"/>
      <c r="G320" s="441"/>
      <c r="H320" s="110"/>
      <c r="I320" s="110"/>
      <c r="J320" s="1"/>
      <c r="K320" s="1"/>
      <c r="L320" s="1"/>
      <c r="M320" s="1"/>
      <c r="N320" s="1"/>
      <c r="O320" s="1"/>
      <c r="P320" s="1"/>
      <c r="Q320" s="1"/>
      <c r="R320" s="1"/>
      <c r="S320" s="1"/>
      <c r="T320" s="1"/>
      <c r="U320" s="1"/>
      <c r="V320" s="1"/>
      <c r="W320" s="1"/>
      <c r="X320" s="1"/>
      <c r="Y320" s="1"/>
      <c r="Z320" s="1"/>
    </row>
    <row r="321" spans="1:26" ht="45">
      <c r="A321" s="413"/>
      <c r="B321" s="484"/>
      <c r="C321" s="342" t="s">
        <v>3618</v>
      </c>
      <c r="D321" s="446">
        <v>0</v>
      </c>
      <c r="E321" s="440" t="s">
        <v>780</v>
      </c>
      <c r="F321" s="441"/>
      <c r="G321" s="441"/>
      <c r="H321" s="110"/>
      <c r="I321" s="110"/>
      <c r="J321" s="1"/>
      <c r="K321" s="1"/>
      <c r="L321" s="1"/>
      <c r="M321" s="1"/>
      <c r="N321" s="1"/>
      <c r="O321" s="1"/>
      <c r="P321" s="1"/>
      <c r="Q321" s="1"/>
      <c r="R321" s="1"/>
      <c r="S321" s="1"/>
      <c r="T321" s="1"/>
      <c r="U321" s="1"/>
      <c r="V321" s="1"/>
      <c r="W321" s="1"/>
      <c r="X321" s="1"/>
      <c r="Y321" s="1"/>
      <c r="Z321" s="1"/>
    </row>
    <row r="322" spans="1:26" ht="60">
      <c r="A322" s="413"/>
      <c r="B322" s="484"/>
      <c r="C322" s="342" t="s">
        <v>3619</v>
      </c>
      <c r="D322" s="446">
        <v>0</v>
      </c>
      <c r="E322" s="440" t="s">
        <v>780</v>
      </c>
      <c r="F322" s="342" t="s">
        <v>3620</v>
      </c>
      <c r="G322" s="441"/>
      <c r="H322" s="110"/>
      <c r="I322" s="110"/>
      <c r="J322" s="1"/>
      <c r="K322" s="1"/>
      <c r="L322" s="1"/>
      <c r="M322" s="1"/>
      <c r="N322" s="1"/>
      <c r="O322" s="1"/>
      <c r="P322" s="1"/>
      <c r="Q322" s="1"/>
      <c r="R322" s="1"/>
      <c r="S322" s="1"/>
      <c r="T322" s="1"/>
      <c r="U322" s="1"/>
      <c r="V322" s="1"/>
      <c r="W322" s="1"/>
      <c r="X322" s="1"/>
      <c r="Y322" s="1"/>
      <c r="Z322" s="1"/>
    </row>
    <row r="323" spans="1:26" ht="30">
      <c r="A323" s="413"/>
      <c r="B323" s="484"/>
      <c r="C323" s="342" t="s">
        <v>3621</v>
      </c>
      <c r="D323" s="446">
        <v>0</v>
      </c>
      <c r="E323" s="440" t="s">
        <v>780</v>
      </c>
      <c r="F323" s="342" t="s">
        <v>3622</v>
      </c>
      <c r="G323" s="441"/>
      <c r="H323" s="110"/>
      <c r="I323" s="110"/>
      <c r="J323" s="1"/>
      <c r="K323" s="1"/>
      <c r="L323" s="1"/>
      <c r="M323" s="1"/>
      <c r="N323" s="1"/>
      <c r="O323" s="1"/>
      <c r="P323" s="1"/>
      <c r="Q323" s="1"/>
      <c r="R323" s="1"/>
      <c r="S323" s="1"/>
      <c r="T323" s="1"/>
      <c r="U323" s="1"/>
      <c r="V323" s="1"/>
      <c r="W323" s="1"/>
      <c r="X323" s="1"/>
      <c r="Y323" s="1"/>
      <c r="Z323" s="1"/>
    </row>
    <row r="324" spans="1:26" ht="39.75" hidden="1" customHeight="1">
      <c r="A324" s="585" t="s">
        <v>1018</v>
      </c>
      <c r="B324" s="1048" t="s">
        <v>1019</v>
      </c>
      <c r="C324" s="1049"/>
      <c r="D324" s="1049"/>
      <c r="E324" s="1049"/>
      <c r="F324" s="1049"/>
      <c r="G324" s="1049"/>
      <c r="H324" s="110"/>
      <c r="I324" s="110"/>
      <c r="J324" s="1"/>
      <c r="K324" s="1"/>
      <c r="L324" s="1"/>
      <c r="M324" s="1"/>
      <c r="N324" s="1"/>
      <c r="O324" s="1"/>
      <c r="P324" s="1"/>
      <c r="Q324" s="1"/>
      <c r="R324" s="1"/>
      <c r="S324" s="1"/>
      <c r="T324" s="1"/>
      <c r="U324" s="1"/>
      <c r="V324" s="1"/>
      <c r="W324" s="1"/>
      <c r="X324" s="1"/>
      <c r="Y324" s="1"/>
      <c r="Z324" s="1"/>
    </row>
    <row r="325" spans="1:26" ht="31.5" hidden="1">
      <c r="A325" s="583" t="s">
        <v>1022</v>
      </c>
      <c r="B325" s="484" t="s">
        <v>1023</v>
      </c>
      <c r="C325" s="441"/>
      <c r="D325" s="439"/>
      <c r="E325" s="440"/>
      <c r="F325" s="441"/>
      <c r="G325" s="441"/>
      <c r="H325" s="110"/>
      <c r="I325" s="110"/>
      <c r="J325" s="1"/>
      <c r="K325" s="1"/>
      <c r="L325" s="1"/>
      <c r="M325" s="1"/>
      <c r="N325" s="1"/>
      <c r="O325" s="1"/>
      <c r="P325" s="1"/>
      <c r="Q325" s="1"/>
      <c r="R325" s="1"/>
      <c r="S325" s="1"/>
      <c r="T325" s="1"/>
      <c r="U325" s="1"/>
      <c r="V325" s="1"/>
      <c r="W325" s="1"/>
      <c r="X325" s="1"/>
      <c r="Y325" s="1"/>
      <c r="Z325" s="1"/>
    </row>
    <row r="326" spans="1:26" ht="47.25" hidden="1">
      <c r="A326" s="583" t="s">
        <v>1024</v>
      </c>
      <c r="B326" s="484" t="s">
        <v>1025</v>
      </c>
      <c r="C326" s="441"/>
      <c r="D326" s="439"/>
      <c r="E326" s="440"/>
      <c r="F326" s="441"/>
      <c r="G326" s="441"/>
      <c r="H326" s="110"/>
      <c r="I326" s="110"/>
      <c r="J326" s="1"/>
      <c r="K326" s="1"/>
      <c r="L326" s="1"/>
      <c r="M326" s="1"/>
      <c r="N326" s="1"/>
      <c r="O326" s="1"/>
      <c r="P326" s="1"/>
      <c r="Q326" s="1"/>
      <c r="R326" s="1"/>
      <c r="S326" s="1"/>
      <c r="T326" s="1"/>
      <c r="U326" s="1"/>
      <c r="V326" s="1"/>
      <c r="W326" s="1"/>
      <c r="X326" s="1"/>
      <c r="Y326" s="1"/>
      <c r="Z326" s="1"/>
    </row>
    <row r="327" spans="1:26" ht="47.25" hidden="1">
      <c r="A327" s="583" t="s">
        <v>1027</v>
      </c>
      <c r="B327" s="484" t="s">
        <v>1028</v>
      </c>
      <c r="C327" s="441"/>
      <c r="D327" s="439"/>
      <c r="E327" s="440"/>
      <c r="F327" s="441"/>
      <c r="G327" s="441"/>
      <c r="H327" s="110"/>
      <c r="I327" s="110"/>
      <c r="J327" s="1"/>
      <c r="K327" s="1"/>
      <c r="L327" s="1"/>
      <c r="M327" s="1"/>
      <c r="N327" s="1"/>
      <c r="O327" s="1"/>
      <c r="P327" s="1"/>
      <c r="Q327" s="1"/>
      <c r="R327" s="1"/>
      <c r="S327" s="1"/>
      <c r="T327" s="1"/>
      <c r="U327" s="1"/>
      <c r="V327" s="1"/>
      <c r="W327" s="1"/>
      <c r="X327" s="1"/>
      <c r="Y327" s="1"/>
      <c r="Z327" s="1"/>
    </row>
    <row r="328" spans="1:26" ht="63" hidden="1">
      <c r="A328" s="583" t="s">
        <v>1029</v>
      </c>
      <c r="B328" s="484" t="s">
        <v>1030</v>
      </c>
      <c r="C328" s="441"/>
      <c r="D328" s="439"/>
      <c r="E328" s="440"/>
      <c r="F328" s="441"/>
      <c r="G328" s="441"/>
      <c r="H328" s="110"/>
      <c r="I328" s="110"/>
      <c r="J328" s="1"/>
      <c r="K328" s="1"/>
      <c r="L328" s="1"/>
      <c r="M328" s="1"/>
      <c r="N328" s="1"/>
      <c r="O328" s="1"/>
      <c r="P328" s="1"/>
      <c r="Q328" s="1"/>
      <c r="R328" s="1"/>
      <c r="S328" s="1"/>
      <c r="T328" s="1"/>
      <c r="U328" s="1"/>
      <c r="V328" s="1"/>
      <c r="W328" s="1"/>
      <c r="X328" s="1"/>
      <c r="Y328" s="1"/>
      <c r="Z328" s="1"/>
    </row>
    <row r="329" spans="1:26" ht="39.75" hidden="1" customHeight="1">
      <c r="A329" s="585" t="s">
        <v>1031</v>
      </c>
      <c r="B329" s="1210" t="s">
        <v>1032</v>
      </c>
      <c r="C329" s="1049"/>
      <c r="D329" s="1049"/>
      <c r="E329" s="1049"/>
      <c r="F329" s="1049"/>
      <c r="G329" s="1049"/>
      <c r="H329" s="110"/>
      <c r="I329" s="110"/>
      <c r="J329" s="1"/>
      <c r="K329" s="1"/>
      <c r="L329" s="1"/>
      <c r="M329" s="1"/>
      <c r="N329" s="1"/>
      <c r="O329" s="1"/>
      <c r="P329" s="1"/>
      <c r="Q329" s="1"/>
      <c r="R329" s="1"/>
      <c r="S329" s="1"/>
      <c r="T329" s="1"/>
      <c r="U329" s="1"/>
      <c r="V329" s="1"/>
      <c r="W329" s="1"/>
      <c r="X329" s="1"/>
      <c r="Y329" s="1"/>
      <c r="Z329" s="1"/>
    </row>
    <row r="330" spans="1:26" ht="60" hidden="1">
      <c r="A330" s="583" t="s">
        <v>1033</v>
      </c>
      <c r="B330" s="308" t="s">
        <v>1034</v>
      </c>
      <c r="C330" s="441"/>
      <c r="D330" s="439"/>
      <c r="E330" s="440"/>
      <c r="F330" s="441"/>
      <c r="G330" s="441"/>
      <c r="H330" s="110"/>
      <c r="I330" s="110"/>
      <c r="J330" s="1"/>
      <c r="K330" s="1"/>
      <c r="L330" s="1"/>
      <c r="M330" s="1"/>
      <c r="N330" s="1"/>
      <c r="O330" s="1"/>
      <c r="P330" s="1"/>
      <c r="Q330" s="1"/>
      <c r="R330" s="1"/>
      <c r="S330" s="1"/>
      <c r="T330" s="1"/>
      <c r="U330" s="1"/>
      <c r="V330" s="1"/>
      <c r="W330" s="1"/>
      <c r="X330" s="1"/>
      <c r="Y330" s="1"/>
      <c r="Z330" s="1"/>
    </row>
    <row r="331" spans="1:26" ht="45" hidden="1">
      <c r="A331" s="583" t="s">
        <v>1035</v>
      </c>
      <c r="B331" s="308" t="s">
        <v>1036</v>
      </c>
      <c r="C331" s="441"/>
      <c r="D331" s="439"/>
      <c r="E331" s="440"/>
      <c r="F331" s="441"/>
      <c r="G331" s="441"/>
      <c r="H331" s="110"/>
      <c r="I331" s="110"/>
      <c r="J331" s="1"/>
      <c r="K331" s="1"/>
      <c r="L331" s="1"/>
      <c r="M331" s="1"/>
      <c r="N331" s="1"/>
      <c r="O331" s="1"/>
      <c r="P331" s="1"/>
      <c r="Q331" s="1"/>
      <c r="R331" s="1"/>
      <c r="S331" s="1"/>
      <c r="T331" s="1"/>
      <c r="U331" s="1"/>
      <c r="V331" s="1"/>
      <c r="W331" s="1"/>
      <c r="X331" s="1"/>
      <c r="Y331" s="1"/>
      <c r="Z331" s="1"/>
    </row>
    <row r="332" spans="1:26" ht="78.75" hidden="1">
      <c r="A332" s="583" t="s">
        <v>1037</v>
      </c>
      <c r="B332" s="437" t="s">
        <v>1401</v>
      </c>
      <c r="C332" s="441"/>
      <c r="D332" s="439"/>
      <c r="E332" s="440"/>
      <c r="F332" s="441"/>
      <c r="G332" s="441"/>
      <c r="H332" s="110"/>
      <c r="I332" s="110"/>
      <c r="J332" s="1"/>
      <c r="K332" s="1"/>
      <c r="L332" s="1"/>
      <c r="M332" s="1"/>
      <c r="N332" s="1"/>
      <c r="O332" s="1"/>
      <c r="P332" s="1"/>
      <c r="Q332" s="1"/>
      <c r="R332" s="1"/>
      <c r="S332" s="1"/>
      <c r="T332" s="1"/>
      <c r="U332" s="1"/>
      <c r="V332" s="1"/>
      <c r="W332" s="1"/>
      <c r="X332" s="1"/>
      <c r="Y332" s="1"/>
      <c r="Z332" s="1"/>
    </row>
    <row r="333" spans="1:26" ht="39.75" customHeight="1">
      <c r="A333" s="413" t="s">
        <v>1039</v>
      </c>
      <c r="B333" s="1048" t="s">
        <v>1040</v>
      </c>
      <c r="C333" s="1049"/>
      <c r="D333" s="1049"/>
      <c r="E333" s="1049"/>
      <c r="F333" s="1049"/>
      <c r="G333" s="1049"/>
      <c r="H333" s="110">
        <f>SUM(D336:D337)</f>
        <v>0</v>
      </c>
      <c r="I333" s="110">
        <f>COUNT(D336:D337)*2</f>
        <v>4</v>
      </c>
      <c r="J333" s="1"/>
      <c r="K333" s="1"/>
      <c r="L333" s="1"/>
      <c r="M333" s="1"/>
      <c r="N333" s="1"/>
      <c r="O333" s="1"/>
      <c r="P333" s="1"/>
      <c r="Q333" s="1"/>
      <c r="R333" s="1"/>
      <c r="S333" s="1"/>
      <c r="T333" s="1"/>
      <c r="U333" s="1"/>
      <c r="V333" s="1"/>
      <c r="W333" s="1"/>
      <c r="X333" s="1"/>
      <c r="Y333" s="1"/>
      <c r="Z333" s="1"/>
    </row>
    <row r="334" spans="1:26" ht="31.5" hidden="1">
      <c r="A334" s="583" t="s">
        <v>1042</v>
      </c>
      <c r="B334" s="484" t="s">
        <v>1043</v>
      </c>
      <c r="C334" s="441"/>
      <c r="D334" s="439"/>
      <c r="E334" s="440"/>
      <c r="F334" s="441"/>
      <c r="G334" s="441"/>
      <c r="H334" s="110"/>
      <c r="I334" s="110"/>
      <c r="J334" s="1"/>
      <c r="K334" s="1"/>
      <c r="L334" s="1"/>
      <c r="M334" s="1"/>
      <c r="N334" s="1"/>
      <c r="O334" s="1"/>
      <c r="P334" s="1"/>
      <c r="Q334" s="1"/>
      <c r="R334" s="1"/>
      <c r="S334" s="1"/>
      <c r="T334" s="1"/>
      <c r="U334" s="1"/>
      <c r="V334" s="1"/>
      <c r="W334" s="1"/>
      <c r="X334" s="1"/>
      <c r="Y334" s="1"/>
      <c r="Z334" s="1"/>
    </row>
    <row r="335" spans="1:26" ht="31.5" hidden="1">
      <c r="A335" s="583" t="s">
        <v>1044</v>
      </c>
      <c r="B335" s="484" t="s">
        <v>1045</v>
      </c>
      <c r="C335" s="441"/>
      <c r="D335" s="439"/>
      <c r="E335" s="440"/>
      <c r="F335" s="441"/>
      <c r="G335" s="441"/>
      <c r="H335" s="110"/>
      <c r="I335" s="110"/>
      <c r="J335" s="1"/>
      <c r="K335" s="1"/>
      <c r="L335" s="1"/>
      <c r="M335" s="1"/>
      <c r="N335" s="1"/>
      <c r="O335" s="1"/>
      <c r="P335" s="1"/>
      <c r="Q335" s="1"/>
      <c r="R335" s="1"/>
      <c r="S335" s="1"/>
      <c r="T335" s="1"/>
      <c r="U335" s="1"/>
      <c r="V335" s="1"/>
      <c r="W335" s="1"/>
      <c r="X335" s="1"/>
      <c r="Y335" s="1"/>
      <c r="Z335" s="1"/>
    </row>
    <row r="336" spans="1:26" ht="31.5">
      <c r="A336" s="413" t="s">
        <v>1046</v>
      </c>
      <c r="B336" s="484" t="s">
        <v>1047</v>
      </c>
      <c r="C336" s="489" t="s">
        <v>1048</v>
      </c>
      <c r="D336" s="446">
        <v>0</v>
      </c>
      <c r="E336" s="440" t="s">
        <v>137</v>
      </c>
      <c r="F336" s="441"/>
      <c r="G336" s="441"/>
      <c r="H336" s="110"/>
      <c r="I336" s="110"/>
      <c r="J336" s="1"/>
      <c r="K336" s="1"/>
      <c r="L336" s="1"/>
      <c r="M336" s="1"/>
      <c r="N336" s="1"/>
      <c r="O336" s="1"/>
      <c r="P336" s="1"/>
      <c r="Q336" s="1"/>
      <c r="R336" s="1"/>
      <c r="S336" s="1"/>
      <c r="T336" s="1"/>
      <c r="U336" s="1"/>
      <c r="V336" s="1"/>
      <c r="W336" s="1"/>
      <c r="X336" s="1"/>
      <c r="Y336" s="1"/>
      <c r="Z336" s="1"/>
    </row>
    <row r="337" spans="1:26" ht="30">
      <c r="A337" s="413"/>
      <c r="B337" s="484"/>
      <c r="C337" s="489" t="s">
        <v>1049</v>
      </c>
      <c r="D337" s="446">
        <v>0</v>
      </c>
      <c r="E337" s="440" t="s">
        <v>137</v>
      </c>
      <c r="F337" s="441"/>
      <c r="G337" s="441"/>
      <c r="H337" s="110"/>
      <c r="I337" s="110"/>
      <c r="J337" s="1"/>
      <c r="K337" s="1"/>
      <c r="L337" s="1"/>
      <c r="M337" s="1"/>
      <c r="N337" s="1"/>
      <c r="O337" s="1"/>
      <c r="P337" s="1"/>
      <c r="Q337" s="1"/>
      <c r="R337" s="1"/>
      <c r="S337" s="1"/>
      <c r="T337" s="1"/>
      <c r="U337" s="1"/>
      <c r="V337" s="1"/>
      <c r="W337" s="1"/>
      <c r="X337" s="1"/>
      <c r="Y337" s="1"/>
      <c r="Z337" s="1"/>
    </row>
    <row r="338" spans="1:26" ht="78.75" hidden="1">
      <c r="A338" s="583" t="s">
        <v>1050</v>
      </c>
      <c r="B338" s="496" t="s">
        <v>1051</v>
      </c>
      <c r="C338" s="441"/>
      <c r="D338" s="439"/>
      <c r="E338" s="440"/>
      <c r="F338" s="441"/>
      <c r="G338" s="441"/>
      <c r="H338" s="110"/>
      <c r="I338" s="110"/>
      <c r="J338" s="1"/>
      <c r="K338" s="1"/>
      <c r="L338" s="1"/>
      <c r="M338" s="1"/>
      <c r="N338" s="1"/>
      <c r="O338" s="1"/>
      <c r="P338" s="1"/>
      <c r="Q338" s="1"/>
      <c r="R338" s="1"/>
      <c r="S338" s="1"/>
      <c r="T338" s="1"/>
      <c r="U338" s="1"/>
      <c r="V338" s="1"/>
      <c r="W338" s="1"/>
      <c r="X338" s="1"/>
      <c r="Y338" s="1"/>
      <c r="Z338" s="1"/>
    </row>
    <row r="339" spans="1:26" ht="31.5" hidden="1">
      <c r="A339" s="583" t="s">
        <v>1052</v>
      </c>
      <c r="B339" s="484" t="s">
        <v>1053</v>
      </c>
      <c r="C339" s="441"/>
      <c r="D339" s="439"/>
      <c r="E339" s="440"/>
      <c r="F339" s="441"/>
      <c r="G339" s="441"/>
      <c r="H339" s="110"/>
      <c r="I339" s="110"/>
      <c r="J339" s="1"/>
      <c r="K339" s="1"/>
      <c r="L339" s="1"/>
      <c r="M339" s="1"/>
      <c r="N339" s="1"/>
      <c r="O339" s="1"/>
      <c r="P339" s="1"/>
      <c r="Q339" s="1"/>
      <c r="R339" s="1"/>
      <c r="S339" s="1"/>
      <c r="T339" s="1"/>
      <c r="U339" s="1"/>
      <c r="V339" s="1"/>
      <c r="W339" s="1"/>
      <c r="X339" s="1"/>
      <c r="Y339" s="1"/>
      <c r="Z339" s="1"/>
    </row>
    <row r="340" spans="1:26" ht="39.75" hidden="1" customHeight="1">
      <c r="A340" s="585" t="s">
        <v>1054</v>
      </c>
      <c r="B340" s="1210" t="s">
        <v>1055</v>
      </c>
      <c r="C340" s="1049"/>
      <c r="D340" s="1049"/>
      <c r="E340" s="1049"/>
      <c r="F340" s="1049"/>
      <c r="G340" s="1049"/>
      <c r="H340" s="110"/>
      <c r="I340" s="110"/>
      <c r="J340" s="1"/>
      <c r="K340" s="1"/>
      <c r="L340" s="1"/>
      <c r="M340" s="1"/>
      <c r="N340" s="1"/>
      <c r="O340" s="1"/>
      <c r="P340" s="1"/>
      <c r="Q340" s="1"/>
      <c r="R340" s="1"/>
      <c r="S340" s="1"/>
      <c r="T340" s="1"/>
      <c r="U340" s="1"/>
      <c r="V340" s="1"/>
      <c r="W340" s="1"/>
      <c r="X340" s="1"/>
      <c r="Y340" s="1"/>
      <c r="Z340" s="1"/>
    </row>
    <row r="341" spans="1:26" ht="47.25" hidden="1">
      <c r="A341" s="583" t="s">
        <v>1056</v>
      </c>
      <c r="B341" s="437" t="s">
        <v>1057</v>
      </c>
      <c r="C341" s="441"/>
      <c r="D341" s="439"/>
      <c r="E341" s="440"/>
      <c r="F341" s="441"/>
      <c r="G341" s="441"/>
      <c r="H341" s="110"/>
      <c r="I341" s="110"/>
      <c r="J341" s="1"/>
      <c r="K341" s="1"/>
      <c r="L341" s="1"/>
      <c r="M341" s="1"/>
      <c r="N341" s="1"/>
      <c r="O341" s="1"/>
      <c r="P341" s="1"/>
      <c r="Q341" s="1"/>
      <c r="R341" s="1"/>
      <c r="S341" s="1"/>
      <c r="T341" s="1"/>
      <c r="U341" s="1"/>
      <c r="V341" s="1"/>
      <c r="W341" s="1"/>
      <c r="X341" s="1"/>
      <c r="Y341" s="1"/>
      <c r="Z341" s="1"/>
    </row>
    <row r="342" spans="1:26" ht="31.5" hidden="1">
      <c r="A342" s="583" t="s">
        <v>1060</v>
      </c>
      <c r="B342" s="437" t="s">
        <v>1061</v>
      </c>
      <c r="C342" s="441"/>
      <c r="D342" s="439"/>
      <c r="E342" s="440"/>
      <c r="F342" s="441"/>
      <c r="G342" s="441"/>
      <c r="H342" s="110"/>
      <c r="I342" s="110"/>
      <c r="J342" s="1"/>
      <c r="K342" s="1"/>
      <c r="L342" s="1"/>
      <c r="M342" s="1"/>
      <c r="N342" s="1"/>
      <c r="O342" s="1"/>
      <c r="P342" s="1"/>
      <c r="Q342" s="1"/>
      <c r="R342" s="1"/>
      <c r="S342" s="1"/>
      <c r="T342" s="1"/>
      <c r="U342" s="1"/>
      <c r="V342" s="1"/>
      <c r="W342" s="1"/>
      <c r="X342" s="1"/>
      <c r="Y342" s="1"/>
      <c r="Z342" s="1"/>
    </row>
    <row r="343" spans="1:26" ht="47.25" hidden="1">
      <c r="A343" s="583" t="s">
        <v>1062</v>
      </c>
      <c r="B343" s="437" t="s">
        <v>1063</v>
      </c>
      <c r="C343" s="441"/>
      <c r="D343" s="439"/>
      <c r="E343" s="440"/>
      <c r="F343" s="441"/>
      <c r="G343" s="441"/>
      <c r="H343" s="110"/>
      <c r="I343" s="110"/>
      <c r="J343" s="1"/>
      <c r="K343" s="1"/>
      <c r="L343" s="1"/>
      <c r="M343" s="1"/>
      <c r="N343" s="1"/>
      <c r="O343" s="1"/>
      <c r="P343" s="1"/>
      <c r="Q343" s="1"/>
      <c r="R343" s="1"/>
      <c r="S343" s="1"/>
      <c r="T343" s="1"/>
      <c r="U343" s="1"/>
      <c r="V343" s="1"/>
      <c r="W343" s="1"/>
      <c r="X343" s="1"/>
      <c r="Y343" s="1"/>
      <c r="Z343" s="1"/>
    </row>
    <row r="344" spans="1:26" ht="39.75" hidden="1" customHeight="1">
      <c r="A344" s="585" t="s">
        <v>1065</v>
      </c>
      <c r="B344" s="1210" t="s">
        <v>1066</v>
      </c>
      <c r="C344" s="1049"/>
      <c r="D344" s="1049"/>
      <c r="E344" s="1049"/>
      <c r="F344" s="1049"/>
      <c r="G344" s="1049"/>
      <c r="H344" s="110"/>
      <c r="I344" s="110"/>
      <c r="J344" s="1"/>
      <c r="K344" s="1"/>
      <c r="L344" s="1"/>
      <c r="M344" s="1"/>
      <c r="N344" s="1"/>
      <c r="O344" s="1"/>
      <c r="P344" s="1"/>
      <c r="Q344" s="1"/>
      <c r="R344" s="1"/>
      <c r="S344" s="1"/>
      <c r="T344" s="1"/>
      <c r="U344" s="1"/>
      <c r="V344" s="1"/>
      <c r="W344" s="1"/>
      <c r="X344" s="1"/>
      <c r="Y344" s="1"/>
      <c r="Z344" s="1"/>
    </row>
    <row r="345" spans="1:26" ht="47.25" hidden="1">
      <c r="A345" s="583" t="s">
        <v>1067</v>
      </c>
      <c r="B345" s="437" t="s">
        <v>1068</v>
      </c>
      <c r="C345" s="441"/>
      <c r="D345" s="439"/>
      <c r="E345" s="440"/>
      <c r="F345" s="441"/>
      <c r="G345" s="441"/>
      <c r="H345" s="110"/>
      <c r="I345" s="110"/>
      <c r="J345" s="1"/>
      <c r="K345" s="1"/>
      <c r="L345" s="1"/>
      <c r="M345" s="1"/>
      <c r="N345" s="1"/>
      <c r="O345" s="1"/>
      <c r="P345" s="1"/>
      <c r="Q345" s="1"/>
      <c r="R345" s="1"/>
      <c r="S345" s="1"/>
      <c r="T345" s="1"/>
      <c r="U345" s="1"/>
      <c r="V345" s="1"/>
      <c r="W345" s="1"/>
      <c r="X345" s="1"/>
      <c r="Y345" s="1"/>
      <c r="Z345" s="1"/>
    </row>
    <row r="346" spans="1:26" ht="31.5" hidden="1">
      <c r="A346" s="583" t="s">
        <v>1069</v>
      </c>
      <c r="B346" s="437" t="s">
        <v>1070</v>
      </c>
      <c r="C346" s="441"/>
      <c r="D346" s="439"/>
      <c r="E346" s="440"/>
      <c r="F346" s="441"/>
      <c r="G346" s="441"/>
      <c r="H346" s="110"/>
      <c r="I346" s="110"/>
      <c r="J346" s="1"/>
      <c r="K346" s="1"/>
      <c r="L346" s="1"/>
      <c r="M346" s="1"/>
      <c r="N346" s="1"/>
      <c r="O346" s="1"/>
      <c r="P346" s="1"/>
      <c r="Q346" s="1"/>
      <c r="R346" s="1"/>
      <c r="S346" s="1"/>
      <c r="T346" s="1"/>
      <c r="U346" s="1"/>
      <c r="V346" s="1"/>
      <c r="W346" s="1"/>
      <c r="X346" s="1"/>
      <c r="Y346" s="1"/>
      <c r="Z346" s="1"/>
    </row>
    <row r="347" spans="1:26" ht="31.5" hidden="1">
      <c r="A347" s="583" t="s">
        <v>1071</v>
      </c>
      <c r="B347" s="437" t="s">
        <v>1072</v>
      </c>
      <c r="C347" s="441"/>
      <c r="D347" s="439"/>
      <c r="E347" s="440"/>
      <c r="F347" s="441"/>
      <c r="G347" s="441"/>
      <c r="H347" s="110"/>
      <c r="I347" s="110"/>
      <c r="J347" s="1"/>
      <c r="K347" s="1"/>
      <c r="L347" s="1"/>
      <c r="M347" s="1"/>
      <c r="N347" s="1"/>
      <c r="O347" s="1"/>
      <c r="P347" s="1"/>
      <c r="Q347" s="1"/>
      <c r="R347" s="1"/>
      <c r="S347" s="1"/>
      <c r="T347" s="1"/>
      <c r="U347" s="1"/>
      <c r="V347" s="1"/>
      <c r="W347" s="1"/>
      <c r="X347" s="1"/>
      <c r="Y347" s="1"/>
      <c r="Z347" s="1"/>
    </row>
    <row r="348" spans="1:26" ht="47.25" hidden="1">
      <c r="A348" s="583" t="s">
        <v>1074</v>
      </c>
      <c r="B348" s="437" t="s">
        <v>1075</v>
      </c>
      <c r="C348" s="441"/>
      <c r="D348" s="439"/>
      <c r="E348" s="440"/>
      <c r="F348" s="441"/>
      <c r="G348" s="441"/>
      <c r="H348" s="110"/>
      <c r="I348" s="110"/>
      <c r="J348" s="1"/>
      <c r="K348" s="1"/>
      <c r="L348" s="1"/>
      <c r="M348" s="1"/>
      <c r="N348" s="1"/>
      <c r="O348" s="1"/>
      <c r="P348" s="1"/>
      <c r="Q348" s="1"/>
      <c r="R348" s="1"/>
      <c r="S348" s="1"/>
      <c r="T348" s="1"/>
      <c r="U348" s="1"/>
      <c r="V348" s="1"/>
      <c r="W348" s="1"/>
      <c r="X348" s="1"/>
      <c r="Y348" s="1"/>
      <c r="Z348" s="1"/>
    </row>
    <row r="349" spans="1:26" ht="47.25" hidden="1">
      <c r="A349" s="583" t="s">
        <v>1076</v>
      </c>
      <c r="B349" s="437" t="s">
        <v>1077</v>
      </c>
      <c r="C349" s="441"/>
      <c r="D349" s="439"/>
      <c r="E349" s="440"/>
      <c r="F349" s="441"/>
      <c r="G349" s="441"/>
      <c r="H349" s="110"/>
      <c r="I349" s="110"/>
      <c r="J349" s="1"/>
      <c r="K349" s="1"/>
      <c r="L349" s="1"/>
      <c r="M349" s="1"/>
      <c r="N349" s="1"/>
      <c r="O349" s="1"/>
      <c r="P349" s="1"/>
      <c r="Q349" s="1"/>
      <c r="R349" s="1"/>
      <c r="S349" s="1"/>
      <c r="T349" s="1"/>
      <c r="U349" s="1"/>
      <c r="V349" s="1"/>
      <c r="W349" s="1"/>
      <c r="X349" s="1"/>
      <c r="Y349" s="1"/>
      <c r="Z349" s="1"/>
    </row>
    <row r="350" spans="1:26" ht="31.5" hidden="1">
      <c r="A350" s="583" t="s">
        <v>1080</v>
      </c>
      <c r="B350" s="437" t="s">
        <v>1081</v>
      </c>
      <c r="C350" s="441"/>
      <c r="D350" s="439"/>
      <c r="E350" s="440"/>
      <c r="F350" s="441"/>
      <c r="G350" s="441"/>
      <c r="H350" s="110"/>
      <c r="I350" s="110"/>
      <c r="J350" s="1"/>
      <c r="K350" s="1"/>
      <c r="L350" s="1"/>
      <c r="M350" s="1"/>
      <c r="N350" s="1"/>
      <c r="O350" s="1"/>
      <c r="P350" s="1"/>
      <c r="Q350" s="1"/>
      <c r="R350" s="1"/>
      <c r="S350" s="1"/>
      <c r="T350" s="1"/>
      <c r="U350" s="1"/>
      <c r="V350" s="1"/>
      <c r="W350" s="1"/>
      <c r="X350" s="1"/>
      <c r="Y350" s="1"/>
      <c r="Z350" s="1"/>
    </row>
    <row r="351" spans="1:26" ht="31.5" hidden="1">
      <c r="A351" s="583" t="s">
        <v>1082</v>
      </c>
      <c r="B351" s="437" t="s">
        <v>1083</v>
      </c>
      <c r="C351" s="441"/>
      <c r="D351" s="439"/>
      <c r="E351" s="440"/>
      <c r="F351" s="441"/>
      <c r="G351" s="441"/>
      <c r="H351" s="110"/>
      <c r="I351" s="110"/>
      <c r="J351" s="1"/>
      <c r="K351" s="1"/>
      <c r="L351" s="1"/>
      <c r="M351" s="1"/>
      <c r="N351" s="1"/>
      <c r="O351" s="1"/>
      <c r="P351" s="1"/>
      <c r="Q351" s="1"/>
      <c r="R351" s="1"/>
      <c r="S351" s="1"/>
      <c r="T351" s="1"/>
      <c r="U351" s="1"/>
      <c r="V351" s="1"/>
      <c r="W351" s="1"/>
      <c r="X351" s="1"/>
      <c r="Y351" s="1"/>
      <c r="Z351" s="1"/>
    </row>
    <row r="352" spans="1:26" ht="31.5" hidden="1">
      <c r="A352" s="583" t="s">
        <v>1085</v>
      </c>
      <c r="B352" s="484" t="s">
        <v>1086</v>
      </c>
      <c r="C352" s="441"/>
      <c r="D352" s="439"/>
      <c r="E352" s="440"/>
      <c r="F352" s="441"/>
      <c r="G352" s="441"/>
      <c r="H352" s="110"/>
      <c r="I352" s="110"/>
      <c r="J352" s="1"/>
      <c r="K352" s="1"/>
      <c r="L352" s="1"/>
      <c r="M352" s="1"/>
      <c r="N352" s="1"/>
      <c r="O352" s="1"/>
      <c r="P352" s="1"/>
      <c r="Q352" s="1"/>
      <c r="R352" s="1"/>
      <c r="S352" s="1"/>
      <c r="T352" s="1"/>
      <c r="U352" s="1"/>
      <c r="V352" s="1"/>
      <c r="W352" s="1"/>
      <c r="X352" s="1"/>
      <c r="Y352" s="1"/>
      <c r="Z352" s="1"/>
    </row>
    <row r="353" spans="1:26" ht="31.5" hidden="1">
      <c r="A353" s="583" t="s">
        <v>1088</v>
      </c>
      <c r="B353" s="484" t="s">
        <v>1089</v>
      </c>
      <c r="C353" s="441"/>
      <c r="D353" s="439"/>
      <c r="E353" s="440"/>
      <c r="F353" s="441"/>
      <c r="G353" s="441"/>
      <c r="H353" s="110"/>
      <c r="I353" s="110"/>
      <c r="J353" s="1"/>
      <c r="K353" s="1"/>
      <c r="L353" s="1"/>
      <c r="M353" s="1"/>
      <c r="N353" s="1"/>
      <c r="O353" s="1"/>
      <c r="P353" s="1"/>
      <c r="Q353" s="1"/>
      <c r="R353" s="1"/>
      <c r="S353" s="1"/>
      <c r="T353" s="1"/>
      <c r="U353" s="1"/>
      <c r="V353" s="1"/>
      <c r="W353" s="1"/>
      <c r="X353" s="1"/>
      <c r="Y353" s="1"/>
      <c r="Z353" s="1"/>
    </row>
    <row r="354" spans="1:26" ht="47.25" hidden="1">
      <c r="A354" s="583" t="s">
        <v>1090</v>
      </c>
      <c r="B354" s="484" t="s">
        <v>1091</v>
      </c>
      <c r="C354" s="441"/>
      <c r="D354" s="439"/>
      <c r="E354" s="440"/>
      <c r="F354" s="441"/>
      <c r="G354" s="441"/>
      <c r="H354" s="110"/>
      <c r="I354" s="110"/>
      <c r="J354" s="1"/>
      <c r="K354" s="1"/>
      <c r="L354" s="1"/>
      <c r="M354" s="1"/>
      <c r="N354" s="1"/>
      <c r="O354" s="1"/>
      <c r="P354" s="1"/>
      <c r="Q354" s="1"/>
      <c r="R354" s="1"/>
      <c r="S354" s="1"/>
      <c r="T354" s="1"/>
      <c r="U354" s="1"/>
      <c r="V354" s="1"/>
      <c r="W354" s="1"/>
      <c r="X354" s="1"/>
      <c r="Y354" s="1"/>
      <c r="Z354" s="1"/>
    </row>
    <row r="355" spans="1:26" ht="39.75" hidden="1" customHeight="1">
      <c r="A355" s="585" t="s">
        <v>1093</v>
      </c>
      <c r="B355" s="1210" t="s">
        <v>1094</v>
      </c>
      <c r="C355" s="1049"/>
      <c r="D355" s="1049"/>
      <c r="E355" s="1049"/>
      <c r="F355" s="1049"/>
      <c r="G355" s="1049"/>
      <c r="H355" s="110"/>
      <c r="I355" s="110"/>
      <c r="J355" s="1"/>
      <c r="K355" s="1"/>
      <c r="L355" s="1"/>
      <c r="M355" s="1"/>
      <c r="N355" s="1"/>
      <c r="O355" s="1"/>
      <c r="P355" s="1"/>
      <c r="Q355" s="1"/>
      <c r="R355" s="1"/>
      <c r="S355" s="1"/>
      <c r="T355" s="1"/>
      <c r="U355" s="1"/>
      <c r="V355" s="1"/>
      <c r="W355" s="1"/>
      <c r="X355" s="1"/>
      <c r="Y355" s="1"/>
      <c r="Z355" s="1"/>
    </row>
    <row r="356" spans="1:26" ht="47.25" hidden="1">
      <c r="A356" s="583" t="s">
        <v>1096</v>
      </c>
      <c r="B356" s="437" t="s">
        <v>1097</v>
      </c>
      <c r="C356" s="441"/>
      <c r="D356" s="439"/>
      <c r="E356" s="440"/>
      <c r="F356" s="441"/>
      <c r="G356" s="441"/>
      <c r="H356" s="110"/>
      <c r="I356" s="110"/>
      <c r="J356" s="1"/>
      <c r="K356" s="1"/>
      <c r="L356" s="1"/>
      <c r="M356" s="1"/>
      <c r="N356" s="1"/>
      <c r="O356" s="1"/>
      <c r="P356" s="1"/>
      <c r="Q356" s="1"/>
      <c r="R356" s="1"/>
      <c r="S356" s="1"/>
      <c r="T356" s="1"/>
      <c r="U356" s="1"/>
      <c r="V356" s="1"/>
      <c r="W356" s="1"/>
      <c r="X356" s="1"/>
      <c r="Y356" s="1"/>
      <c r="Z356" s="1"/>
    </row>
    <row r="357" spans="1:26" ht="47.25" hidden="1">
      <c r="A357" s="583" t="s">
        <v>1099</v>
      </c>
      <c r="B357" s="437" t="s">
        <v>1100</v>
      </c>
      <c r="C357" s="441"/>
      <c r="D357" s="439"/>
      <c r="E357" s="440"/>
      <c r="F357" s="441"/>
      <c r="G357" s="441"/>
      <c r="H357" s="110"/>
      <c r="I357" s="110"/>
      <c r="J357" s="1"/>
      <c r="K357" s="1"/>
      <c r="L357" s="1"/>
      <c r="M357" s="1"/>
      <c r="N357" s="1"/>
      <c r="O357" s="1"/>
      <c r="P357" s="1"/>
      <c r="Q357" s="1"/>
      <c r="R357" s="1"/>
      <c r="S357" s="1"/>
      <c r="T357" s="1"/>
      <c r="U357" s="1"/>
      <c r="V357" s="1"/>
      <c r="W357" s="1"/>
      <c r="X357" s="1"/>
      <c r="Y357" s="1"/>
      <c r="Z357" s="1"/>
    </row>
    <row r="358" spans="1:26" ht="47.25" hidden="1">
      <c r="A358" s="583" t="s">
        <v>1101</v>
      </c>
      <c r="B358" s="437" t="s">
        <v>1102</v>
      </c>
      <c r="C358" s="441"/>
      <c r="D358" s="439"/>
      <c r="E358" s="440"/>
      <c r="F358" s="441"/>
      <c r="G358" s="441"/>
      <c r="H358" s="110"/>
      <c r="I358" s="110"/>
      <c r="J358" s="1"/>
      <c r="K358" s="1"/>
      <c r="L358" s="1"/>
      <c r="M358" s="1"/>
      <c r="N358" s="1"/>
      <c r="O358" s="1"/>
      <c r="P358" s="1"/>
      <c r="Q358" s="1"/>
      <c r="R358" s="1"/>
      <c r="S358" s="1"/>
      <c r="T358" s="1"/>
      <c r="U358" s="1"/>
      <c r="V358" s="1"/>
      <c r="W358" s="1"/>
      <c r="X358" s="1"/>
      <c r="Y358" s="1"/>
      <c r="Z358" s="1"/>
    </row>
    <row r="359" spans="1:26" ht="39.75" hidden="1" customHeight="1">
      <c r="A359" s="585" t="s">
        <v>1104</v>
      </c>
      <c r="B359" s="1210" t="s">
        <v>1105</v>
      </c>
      <c r="C359" s="1049"/>
      <c r="D359" s="1049"/>
      <c r="E359" s="1049"/>
      <c r="F359" s="1049"/>
      <c r="G359" s="1049"/>
      <c r="H359" s="110"/>
      <c r="I359" s="110"/>
      <c r="J359" s="1"/>
      <c r="K359" s="1"/>
      <c r="L359" s="1"/>
      <c r="M359" s="1"/>
      <c r="N359" s="1"/>
      <c r="O359" s="1"/>
      <c r="P359" s="1"/>
      <c r="Q359" s="1"/>
      <c r="R359" s="1"/>
      <c r="S359" s="1"/>
      <c r="T359" s="1"/>
      <c r="U359" s="1"/>
      <c r="V359" s="1"/>
      <c r="W359" s="1"/>
      <c r="X359" s="1"/>
      <c r="Y359" s="1"/>
      <c r="Z359" s="1"/>
    </row>
    <row r="360" spans="1:26" ht="31.5" hidden="1">
      <c r="A360" s="583" t="s">
        <v>1107</v>
      </c>
      <c r="B360" s="437" t="s">
        <v>1108</v>
      </c>
      <c r="C360" s="441"/>
      <c r="D360" s="439"/>
      <c r="E360" s="440"/>
      <c r="F360" s="441"/>
      <c r="G360" s="441"/>
      <c r="H360" s="110"/>
      <c r="I360" s="110"/>
      <c r="J360" s="1"/>
      <c r="K360" s="1"/>
      <c r="L360" s="1"/>
      <c r="M360" s="1"/>
      <c r="N360" s="1"/>
      <c r="O360" s="1"/>
      <c r="P360" s="1"/>
      <c r="Q360" s="1"/>
      <c r="R360" s="1"/>
      <c r="S360" s="1"/>
      <c r="T360" s="1"/>
      <c r="U360" s="1"/>
      <c r="V360" s="1"/>
      <c r="W360" s="1"/>
      <c r="X360" s="1"/>
      <c r="Y360" s="1"/>
      <c r="Z360" s="1"/>
    </row>
    <row r="361" spans="1:26" ht="31.5" hidden="1">
      <c r="A361" s="583" t="s">
        <v>1110</v>
      </c>
      <c r="B361" s="437" t="s">
        <v>1111</v>
      </c>
      <c r="C361" s="441"/>
      <c r="D361" s="439"/>
      <c r="E361" s="440"/>
      <c r="F361" s="441"/>
      <c r="G361" s="441"/>
      <c r="H361" s="110"/>
      <c r="I361" s="110"/>
      <c r="J361" s="1"/>
      <c r="K361" s="1"/>
      <c r="L361" s="1"/>
      <c r="M361" s="1"/>
      <c r="N361" s="1"/>
      <c r="O361" s="1"/>
      <c r="P361" s="1"/>
      <c r="Q361" s="1"/>
      <c r="R361" s="1"/>
      <c r="S361" s="1"/>
      <c r="T361" s="1"/>
      <c r="U361" s="1"/>
      <c r="V361" s="1"/>
      <c r="W361" s="1"/>
      <c r="X361" s="1"/>
      <c r="Y361" s="1"/>
      <c r="Z361" s="1"/>
    </row>
    <row r="362" spans="1:26" ht="31.5" hidden="1">
      <c r="A362" s="583" t="s">
        <v>1113</v>
      </c>
      <c r="B362" s="437" t="s">
        <v>1114</v>
      </c>
      <c r="C362" s="441"/>
      <c r="D362" s="439"/>
      <c r="E362" s="440"/>
      <c r="F362" s="441"/>
      <c r="G362" s="441"/>
      <c r="H362" s="110"/>
      <c r="I362" s="110"/>
      <c r="J362" s="1"/>
      <c r="K362" s="1"/>
      <c r="L362" s="1"/>
      <c r="M362" s="1"/>
      <c r="N362" s="1"/>
      <c r="O362" s="1"/>
      <c r="P362" s="1"/>
      <c r="Q362" s="1"/>
      <c r="R362" s="1"/>
      <c r="S362" s="1"/>
      <c r="T362" s="1"/>
      <c r="U362" s="1"/>
      <c r="V362" s="1"/>
      <c r="W362" s="1"/>
      <c r="X362" s="1"/>
      <c r="Y362" s="1"/>
      <c r="Z362" s="1"/>
    </row>
    <row r="363" spans="1:26" ht="47.25" hidden="1">
      <c r="A363" s="583" t="s">
        <v>1116</v>
      </c>
      <c r="B363" s="437" t="s">
        <v>1117</v>
      </c>
      <c r="C363" s="441"/>
      <c r="D363" s="439"/>
      <c r="E363" s="440"/>
      <c r="F363" s="441"/>
      <c r="G363" s="441"/>
      <c r="H363" s="110"/>
      <c r="I363" s="110"/>
      <c r="J363" s="1"/>
      <c r="K363" s="1"/>
      <c r="L363" s="1"/>
      <c r="M363" s="1"/>
      <c r="N363" s="1"/>
      <c r="O363" s="1"/>
      <c r="P363" s="1"/>
      <c r="Q363" s="1"/>
      <c r="R363" s="1"/>
      <c r="S363" s="1"/>
      <c r="T363" s="1"/>
      <c r="U363" s="1"/>
      <c r="V363" s="1"/>
      <c r="W363" s="1"/>
      <c r="X363" s="1"/>
      <c r="Y363" s="1"/>
      <c r="Z363" s="1"/>
    </row>
    <row r="364" spans="1:26" ht="39.75" hidden="1" customHeight="1">
      <c r="A364" s="585" t="s">
        <v>1120</v>
      </c>
      <c r="B364" s="1048" t="s">
        <v>1121</v>
      </c>
      <c r="C364" s="1049"/>
      <c r="D364" s="1049"/>
      <c r="E364" s="1049"/>
      <c r="F364" s="1049"/>
      <c r="G364" s="1049"/>
      <c r="H364" s="110"/>
      <c r="I364" s="110"/>
      <c r="J364" s="1"/>
      <c r="K364" s="1"/>
      <c r="L364" s="1"/>
      <c r="M364" s="1"/>
      <c r="N364" s="1"/>
      <c r="O364" s="1"/>
      <c r="P364" s="1"/>
      <c r="Q364" s="1"/>
      <c r="R364" s="1"/>
      <c r="S364" s="1"/>
      <c r="T364" s="1"/>
      <c r="U364" s="1"/>
      <c r="V364" s="1"/>
      <c r="W364" s="1"/>
      <c r="X364" s="1"/>
      <c r="Y364" s="1"/>
      <c r="Z364" s="1"/>
    </row>
    <row r="365" spans="1:26" ht="47.25" hidden="1">
      <c r="A365" s="583" t="s">
        <v>1123</v>
      </c>
      <c r="B365" s="484" t="s">
        <v>1124</v>
      </c>
      <c r="C365" s="437"/>
      <c r="D365" s="439"/>
      <c r="E365" s="440"/>
      <c r="F365" s="441"/>
      <c r="G365" s="441"/>
      <c r="H365" s="110"/>
      <c r="I365" s="110"/>
      <c r="J365" s="1"/>
      <c r="K365" s="1"/>
      <c r="L365" s="1"/>
      <c r="M365" s="1"/>
      <c r="N365" s="1"/>
      <c r="O365" s="1"/>
      <c r="P365" s="1"/>
      <c r="Q365" s="1"/>
      <c r="R365" s="1"/>
      <c r="S365" s="1"/>
      <c r="T365" s="1"/>
      <c r="U365" s="1"/>
      <c r="V365" s="1"/>
      <c r="W365" s="1"/>
      <c r="X365" s="1"/>
      <c r="Y365" s="1"/>
      <c r="Z365" s="1"/>
    </row>
    <row r="366" spans="1:26" ht="47.25" hidden="1">
      <c r="A366" s="583" t="s">
        <v>1125</v>
      </c>
      <c r="B366" s="484" t="s">
        <v>1126</v>
      </c>
      <c r="C366" s="441"/>
      <c r="D366" s="439"/>
      <c r="E366" s="440"/>
      <c r="F366" s="441"/>
      <c r="G366" s="441"/>
      <c r="H366" s="110"/>
      <c r="I366" s="110"/>
      <c r="J366" s="1"/>
      <c r="K366" s="1"/>
      <c r="L366" s="1"/>
      <c r="M366" s="1"/>
      <c r="N366" s="1"/>
      <c r="O366" s="1"/>
      <c r="P366" s="1"/>
      <c r="Q366" s="1"/>
      <c r="R366" s="1"/>
      <c r="S366" s="1"/>
      <c r="T366" s="1"/>
      <c r="U366" s="1"/>
      <c r="V366" s="1"/>
      <c r="W366" s="1"/>
      <c r="X366" s="1"/>
      <c r="Y366" s="1"/>
      <c r="Z366" s="1"/>
    </row>
    <row r="367" spans="1:26" ht="30" hidden="1">
      <c r="A367" s="583" t="s">
        <v>1127</v>
      </c>
      <c r="B367" s="489" t="s">
        <v>1128</v>
      </c>
      <c r="C367" s="441"/>
      <c r="D367" s="439"/>
      <c r="E367" s="440"/>
      <c r="F367" s="441"/>
      <c r="G367" s="441"/>
      <c r="H367" s="110"/>
      <c r="I367" s="110"/>
      <c r="J367" s="1"/>
      <c r="K367" s="1"/>
      <c r="L367" s="1"/>
      <c r="M367" s="1"/>
      <c r="N367" s="1"/>
      <c r="O367" s="1"/>
      <c r="P367" s="1"/>
      <c r="Q367" s="1"/>
      <c r="R367" s="1"/>
      <c r="S367" s="1"/>
      <c r="T367" s="1"/>
      <c r="U367" s="1"/>
      <c r="V367" s="1"/>
      <c r="W367" s="1"/>
      <c r="X367" s="1"/>
      <c r="Y367" s="1"/>
      <c r="Z367" s="1"/>
    </row>
    <row r="368" spans="1:26" ht="78.75" hidden="1">
      <c r="A368" s="583" t="s">
        <v>1129</v>
      </c>
      <c r="B368" s="484" t="s">
        <v>1130</v>
      </c>
      <c r="C368" s="441"/>
      <c r="D368" s="439"/>
      <c r="E368" s="440"/>
      <c r="F368" s="441"/>
      <c r="G368" s="441"/>
      <c r="H368" s="110"/>
      <c r="I368" s="110"/>
      <c r="J368" s="1"/>
      <c r="K368" s="1"/>
      <c r="L368" s="1"/>
      <c r="M368" s="1"/>
      <c r="N368" s="1"/>
      <c r="O368" s="1"/>
      <c r="P368" s="1"/>
      <c r="Q368" s="1"/>
      <c r="R368" s="1"/>
      <c r="S368" s="1"/>
      <c r="T368" s="1"/>
      <c r="U368" s="1"/>
      <c r="V368" s="1"/>
      <c r="W368" s="1"/>
      <c r="X368" s="1"/>
      <c r="Y368" s="1"/>
      <c r="Z368" s="1"/>
    </row>
    <row r="369" spans="1:26" ht="39.75" hidden="1" customHeight="1">
      <c r="A369" s="585" t="s">
        <v>1136</v>
      </c>
      <c r="B369" s="1210" t="s">
        <v>1137</v>
      </c>
      <c r="C369" s="1049"/>
      <c r="D369" s="1049"/>
      <c r="E369" s="1049"/>
      <c r="F369" s="1049"/>
      <c r="G369" s="1049"/>
      <c r="H369" s="110"/>
      <c r="I369" s="110"/>
      <c r="J369" s="1"/>
      <c r="K369" s="1"/>
      <c r="L369" s="1"/>
      <c r="M369" s="1"/>
      <c r="N369" s="1"/>
      <c r="O369" s="1"/>
      <c r="P369" s="1"/>
      <c r="Q369" s="1"/>
      <c r="R369" s="1"/>
      <c r="S369" s="1"/>
      <c r="T369" s="1"/>
      <c r="U369" s="1"/>
      <c r="V369" s="1"/>
      <c r="W369" s="1"/>
      <c r="X369" s="1"/>
      <c r="Y369" s="1"/>
      <c r="Z369" s="1"/>
    </row>
    <row r="370" spans="1:26" ht="47.25" hidden="1">
      <c r="A370" s="583" t="s">
        <v>1142</v>
      </c>
      <c r="B370" s="437" t="s">
        <v>1143</v>
      </c>
      <c r="C370" s="437"/>
      <c r="D370" s="439"/>
      <c r="E370" s="440"/>
      <c r="F370" s="441"/>
      <c r="G370" s="441"/>
      <c r="H370" s="110"/>
      <c r="I370" s="110"/>
      <c r="J370" s="1"/>
      <c r="K370" s="1"/>
      <c r="L370" s="1"/>
      <c r="M370" s="1"/>
      <c r="N370" s="1"/>
      <c r="O370" s="1"/>
      <c r="P370" s="1"/>
      <c r="Q370" s="1"/>
      <c r="R370" s="1"/>
      <c r="S370" s="1"/>
      <c r="T370" s="1"/>
      <c r="U370" s="1"/>
      <c r="V370" s="1"/>
      <c r="W370" s="1"/>
      <c r="X370" s="1"/>
      <c r="Y370" s="1"/>
      <c r="Z370" s="1"/>
    </row>
    <row r="371" spans="1:26" ht="78.75" hidden="1">
      <c r="A371" s="583" t="s">
        <v>1148</v>
      </c>
      <c r="B371" s="437" t="s">
        <v>1149</v>
      </c>
      <c r="C371" s="441"/>
      <c r="D371" s="439"/>
      <c r="E371" s="440"/>
      <c r="F371" s="441"/>
      <c r="G371" s="441"/>
      <c r="H371" s="110"/>
      <c r="I371" s="110"/>
      <c r="J371" s="1"/>
      <c r="K371" s="1"/>
      <c r="L371" s="1"/>
      <c r="M371" s="1"/>
      <c r="N371" s="1"/>
      <c r="O371" s="1"/>
      <c r="P371" s="1"/>
      <c r="Q371" s="1"/>
      <c r="R371" s="1"/>
      <c r="S371" s="1"/>
      <c r="T371" s="1"/>
      <c r="U371" s="1"/>
      <c r="V371" s="1"/>
      <c r="W371" s="1"/>
      <c r="X371" s="1"/>
      <c r="Y371" s="1"/>
      <c r="Z371" s="1"/>
    </row>
    <row r="372" spans="1:26" ht="63" hidden="1">
      <c r="A372" s="583" t="s">
        <v>1170</v>
      </c>
      <c r="B372" s="437" t="s">
        <v>1171</v>
      </c>
      <c r="C372" s="441"/>
      <c r="D372" s="439"/>
      <c r="E372" s="440"/>
      <c r="F372" s="441"/>
      <c r="G372" s="441"/>
      <c r="H372" s="110"/>
      <c r="I372" s="110"/>
      <c r="J372" s="1"/>
      <c r="K372" s="1"/>
      <c r="L372" s="1"/>
      <c r="M372" s="1"/>
      <c r="N372" s="1"/>
      <c r="O372" s="1"/>
      <c r="P372" s="1"/>
      <c r="Q372" s="1"/>
      <c r="R372" s="1"/>
      <c r="S372" s="1"/>
      <c r="T372" s="1"/>
      <c r="U372" s="1"/>
      <c r="V372" s="1"/>
      <c r="W372" s="1"/>
      <c r="X372" s="1"/>
      <c r="Y372" s="1"/>
      <c r="Z372" s="1"/>
    </row>
    <row r="373" spans="1:26" ht="78.75" hidden="1">
      <c r="A373" s="583" t="s">
        <v>1175</v>
      </c>
      <c r="B373" s="437" t="s">
        <v>1176</v>
      </c>
      <c r="C373" s="441"/>
      <c r="D373" s="439"/>
      <c r="E373" s="440"/>
      <c r="F373" s="441"/>
      <c r="G373" s="441"/>
      <c r="H373" s="110"/>
      <c r="I373" s="110"/>
      <c r="J373" s="1"/>
      <c r="K373" s="1"/>
      <c r="L373" s="1"/>
      <c r="M373" s="1"/>
      <c r="N373" s="1"/>
      <c r="O373" s="1"/>
      <c r="P373" s="1"/>
      <c r="Q373" s="1"/>
      <c r="R373" s="1"/>
      <c r="S373" s="1"/>
      <c r="T373" s="1"/>
      <c r="U373" s="1"/>
      <c r="V373" s="1"/>
      <c r="W373" s="1"/>
      <c r="X373" s="1"/>
      <c r="Y373" s="1"/>
      <c r="Z373" s="1"/>
    </row>
    <row r="374" spans="1:26" ht="63" hidden="1">
      <c r="A374" s="583" t="s">
        <v>1179</v>
      </c>
      <c r="B374" s="437" t="s">
        <v>1181</v>
      </c>
      <c r="C374" s="441"/>
      <c r="D374" s="439"/>
      <c r="E374" s="440"/>
      <c r="F374" s="441"/>
      <c r="G374" s="441"/>
      <c r="H374" s="110"/>
      <c r="I374" s="110"/>
      <c r="J374" s="1"/>
      <c r="K374" s="1"/>
      <c r="L374" s="1"/>
      <c r="M374" s="1"/>
      <c r="N374" s="1"/>
      <c r="O374" s="1"/>
      <c r="P374" s="1"/>
      <c r="Q374" s="1"/>
      <c r="R374" s="1"/>
      <c r="S374" s="1"/>
      <c r="T374" s="1"/>
      <c r="U374" s="1"/>
      <c r="V374" s="1"/>
      <c r="W374" s="1"/>
      <c r="X374" s="1"/>
      <c r="Y374" s="1"/>
      <c r="Z374" s="1"/>
    </row>
    <row r="375" spans="1:26" ht="45" hidden="1">
      <c r="A375" s="583" t="s">
        <v>1186</v>
      </c>
      <c r="B375" s="308" t="s">
        <v>1187</v>
      </c>
      <c r="C375" s="441"/>
      <c r="D375" s="439"/>
      <c r="E375" s="440"/>
      <c r="F375" s="441"/>
      <c r="G375" s="441"/>
      <c r="H375" s="110"/>
      <c r="I375" s="110"/>
      <c r="J375" s="1"/>
      <c r="K375" s="1"/>
      <c r="L375" s="1"/>
      <c r="M375" s="1"/>
      <c r="N375" s="1"/>
      <c r="O375" s="1"/>
      <c r="P375" s="1"/>
      <c r="Q375" s="1"/>
      <c r="R375" s="1"/>
      <c r="S375" s="1"/>
      <c r="T375" s="1"/>
      <c r="U375" s="1"/>
      <c r="V375" s="1"/>
      <c r="W375" s="1"/>
      <c r="X375" s="1"/>
      <c r="Y375" s="1"/>
      <c r="Z375" s="1"/>
    </row>
    <row r="376" spans="1:26" ht="39.75" hidden="1" customHeight="1">
      <c r="A376" s="585" t="s">
        <v>1202</v>
      </c>
      <c r="B376" s="1210" t="s">
        <v>1204</v>
      </c>
      <c r="C376" s="1049"/>
      <c r="D376" s="1049"/>
      <c r="E376" s="1049"/>
      <c r="F376" s="1049"/>
      <c r="G376" s="1049"/>
      <c r="H376" s="110"/>
      <c r="I376" s="110"/>
      <c r="J376" s="1"/>
      <c r="K376" s="1"/>
      <c r="L376" s="1"/>
      <c r="M376" s="1"/>
      <c r="N376" s="1"/>
      <c r="O376" s="1"/>
      <c r="P376" s="1"/>
      <c r="Q376" s="1"/>
      <c r="R376" s="1"/>
      <c r="S376" s="1"/>
      <c r="T376" s="1"/>
      <c r="U376" s="1"/>
      <c r="V376" s="1"/>
      <c r="W376" s="1"/>
      <c r="X376" s="1"/>
      <c r="Y376" s="1"/>
      <c r="Z376" s="1"/>
    </row>
    <row r="377" spans="1:26" ht="94.5" hidden="1">
      <c r="A377" s="583" t="s">
        <v>1209</v>
      </c>
      <c r="B377" s="437" t="s">
        <v>1210</v>
      </c>
      <c r="C377" s="441"/>
      <c r="D377" s="439"/>
      <c r="E377" s="440"/>
      <c r="F377" s="441"/>
      <c r="G377" s="441"/>
      <c r="H377" s="110"/>
      <c r="I377" s="110"/>
      <c r="J377" s="1"/>
      <c r="K377" s="1"/>
      <c r="L377" s="1"/>
      <c r="M377" s="1"/>
      <c r="N377" s="1"/>
      <c r="O377" s="1"/>
      <c r="P377" s="1"/>
      <c r="Q377" s="1"/>
      <c r="R377" s="1"/>
      <c r="S377" s="1"/>
      <c r="T377" s="1"/>
      <c r="U377" s="1"/>
      <c r="V377" s="1"/>
      <c r="W377" s="1"/>
      <c r="X377" s="1"/>
      <c r="Y377" s="1"/>
      <c r="Z377" s="1"/>
    </row>
    <row r="378" spans="1:26" ht="63" hidden="1">
      <c r="A378" s="583" t="s">
        <v>1212</v>
      </c>
      <c r="B378" s="437" t="s">
        <v>1213</v>
      </c>
      <c r="C378" s="441"/>
      <c r="D378" s="439"/>
      <c r="E378" s="440"/>
      <c r="F378" s="441"/>
      <c r="G378" s="441"/>
      <c r="H378" s="110"/>
      <c r="I378" s="110"/>
      <c r="J378" s="1"/>
      <c r="K378" s="1"/>
      <c r="L378" s="1"/>
      <c r="M378" s="1"/>
      <c r="N378" s="1"/>
      <c r="O378" s="1"/>
      <c r="P378" s="1"/>
      <c r="Q378" s="1"/>
      <c r="R378" s="1"/>
      <c r="S378" s="1"/>
      <c r="T378" s="1"/>
      <c r="U378" s="1"/>
      <c r="V378" s="1"/>
      <c r="W378" s="1"/>
      <c r="X378" s="1"/>
      <c r="Y378" s="1"/>
      <c r="Z378" s="1"/>
    </row>
    <row r="379" spans="1:26" ht="63" hidden="1">
      <c r="A379" s="583" t="s">
        <v>1215</v>
      </c>
      <c r="B379" s="437" t="s">
        <v>1216</v>
      </c>
      <c r="C379" s="441"/>
      <c r="D379" s="439"/>
      <c r="E379" s="440"/>
      <c r="F379" s="441"/>
      <c r="G379" s="441"/>
      <c r="H379" s="110"/>
      <c r="I379" s="110"/>
      <c r="J379" s="1"/>
      <c r="K379" s="1"/>
      <c r="L379" s="1"/>
      <c r="M379" s="1"/>
      <c r="N379" s="1"/>
      <c r="O379" s="1"/>
      <c r="P379" s="1"/>
      <c r="Q379" s="1"/>
      <c r="R379" s="1"/>
      <c r="S379" s="1"/>
      <c r="T379" s="1"/>
      <c r="U379" s="1"/>
      <c r="V379" s="1"/>
      <c r="W379" s="1"/>
      <c r="X379" s="1"/>
      <c r="Y379" s="1"/>
      <c r="Z379" s="1"/>
    </row>
    <row r="380" spans="1:26" ht="47.25" hidden="1">
      <c r="A380" s="583" t="s">
        <v>1221</v>
      </c>
      <c r="B380" s="437" t="s">
        <v>1223</v>
      </c>
      <c r="C380" s="441"/>
      <c r="D380" s="439"/>
      <c r="E380" s="440"/>
      <c r="F380" s="441"/>
      <c r="G380" s="441"/>
      <c r="H380" s="110"/>
      <c r="I380" s="110"/>
      <c r="J380" s="1"/>
      <c r="K380" s="1"/>
      <c r="L380" s="1"/>
      <c r="M380" s="1"/>
      <c r="N380" s="1"/>
      <c r="O380" s="1"/>
      <c r="P380" s="1"/>
      <c r="Q380" s="1"/>
      <c r="R380" s="1"/>
      <c r="S380" s="1"/>
      <c r="T380" s="1"/>
      <c r="U380" s="1"/>
      <c r="V380" s="1"/>
      <c r="W380" s="1"/>
      <c r="X380" s="1"/>
      <c r="Y380" s="1"/>
      <c r="Z380" s="1"/>
    </row>
    <row r="381" spans="1:26" ht="39.75" hidden="1" customHeight="1">
      <c r="A381" s="585" t="s">
        <v>1224</v>
      </c>
      <c r="B381" s="1210" t="s">
        <v>1225</v>
      </c>
      <c r="C381" s="1049"/>
      <c r="D381" s="1049"/>
      <c r="E381" s="1049"/>
      <c r="F381" s="1049"/>
      <c r="G381" s="1049"/>
      <c r="H381" s="110"/>
      <c r="I381" s="110"/>
      <c r="J381" s="1"/>
      <c r="K381" s="1"/>
      <c r="L381" s="1"/>
      <c r="M381" s="1"/>
      <c r="N381" s="1"/>
      <c r="O381" s="1"/>
      <c r="P381" s="1"/>
      <c r="Q381" s="1"/>
      <c r="R381" s="1"/>
      <c r="S381" s="1"/>
      <c r="T381" s="1"/>
      <c r="U381" s="1"/>
      <c r="V381" s="1"/>
      <c r="W381" s="1"/>
      <c r="X381" s="1"/>
      <c r="Y381" s="1"/>
      <c r="Z381" s="1"/>
    </row>
    <row r="382" spans="1:26" ht="31.5" hidden="1">
      <c r="A382" s="583" t="s">
        <v>1229</v>
      </c>
      <c r="B382" s="437" t="s">
        <v>1230</v>
      </c>
      <c r="C382" s="441"/>
      <c r="D382" s="439"/>
      <c r="E382" s="440"/>
      <c r="F382" s="441"/>
      <c r="G382" s="441"/>
      <c r="H382" s="110"/>
      <c r="I382" s="110"/>
      <c r="J382" s="1"/>
      <c r="K382" s="1"/>
      <c r="L382" s="1"/>
      <c r="M382" s="1"/>
      <c r="N382" s="1"/>
      <c r="O382" s="1"/>
      <c r="P382" s="1"/>
      <c r="Q382" s="1"/>
      <c r="R382" s="1"/>
      <c r="S382" s="1"/>
      <c r="T382" s="1"/>
      <c r="U382" s="1"/>
      <c r="V382" s="1"/>
      <c r="W382" s="1"/>
      <c r="X382" s="1"/>
      <c r="Y382" s="1"/>
      <c r="Z382" s="1"/>
    </row>
    <row r="383" spans="1:26" ht="47.25" hidden="1">
      <c r="A383" s="583" t="s">
        <v>1232</v>
      </c>
      <c r="B383" s="437" t="s">
        <v>1233</v>
      </c>
      <c r="C383" s="441"/>
      <c r="D383" s="439"/>
      <c r="E383" s="440"/>
      <c r="F383" s="441"/>
      <c r="G383" s="441"/>
      <c r="H383" s="110"/>
      <c r="I383" s="110"/>
      <c r="J383" s="1"/>
      <c r="K383" s="1"/>
      <c r="L383" s="1"/>
      <c r="M383" s="1"/>
      <c r="N383" s="1"/>
      <c r="O383" s="1"/>
      <c r="P383" s="1"/>
      <c r="Q383" s="1"/>
      <c r="R383" s="1"/>
      <c r="S383" s="1"/>
      <c r="T383" s="1"/>
      <c r="U383" s="1"/>
      <c r="V383" s="1"/>
      <c r="W383" s="1"/>
      <c r="X383" s="1"/>
      <c r="Y383" s="1"/>
      <c r="Z383" s="1"/>
    </row>
    <row r="384" spans="1:26" ht="47.25" hidden="1">
      <c r="A384" s="583" t="s">
        <v>1234</v>
      </c>
      <c r="B384" s="437" t="s">
        <v>1235</v>
      </c>
      <c r="C384" s="441"/>
      <c r="D384" s="439"/>
      <c r="E384" s="440"/>
      <c r="F384" s="441"/>
      <c r="G384" s="441"/>
      <c r="H384" s="110"/>
      <c r="I384" s="110"/>
      <c r="J384" s="1"/>
      <c r="K384" s="1"/>
      <c r="L384" s="1"/>
      <c r="M384" s="1"/>
      <c r="N384" s="1"/>
      <c r="O384" s="1"/>
      <c r="P384" s="1"/>
      <c r="Q384" s="1"/>
      <c r="R384" s="1"/>
      <c r="S384" s="1"/>
      <c r="T384" s="1"/>
      <c r="U384" s="1"/>
      <c r="V384" s="1"/>
      <c r="W384" s="1"/>
      <c r="X384" s="1"/>
      <c r="Y384" s="1"/>
      <c r="Z384" s="1"/>
    </row>
    <row r="385" spans="1:26" ht="31.5" hidden="1">
      <c r="A385" s="583" t="s">
        <v>1236</v>
      </c>
      <c r="B385" s="437" t="s">
        <v>1237</v>
      </c>
      <c r="C385" s="441"/>
      <c r="D385" s="439"/>
      <c r="E385" s="440"/>
      <c r="F385" s="441"/>
      <c r="G385" s="441"/>
      <c r="H385" s="110"/>
      <c r="I385" s="110"/>
      <c r="J385" s="1"/>
      <c r="K385" s="1"/>
      <c r="L385" s="1"/>
      <c r="M385" s="1"/>
      <c r="N385" s="1"/>
      <c r="O385" s="1"/>
      <c r="P385" s="1"/>
      <c r="Q385" s="1"/>
      <c r="R385" s="1"/>
      <c r="S385" s="1"/>
      <c r="T385" s="1"/>
      <c r="U385" s="1"/>
      <c r="V385" s="1"/>
      <c r="W385" s="1"/>
      <c r="X385" s="1"/>
      <c r="Y385" s="1"/>
      <c r="Z385" s="1"/>
    </row>
    <row r="386" spans="1:26" ht="47.25" hidden="1">
      <c r="A386" s="583" t="s">
        <v>1238</v>
      </c>
      <c r="B386" s="437" t="s">
        <v>1239</v>
      </c>
      <c r="C386" s="441"/>
      <c r="D386" s="439"/>
      <c r="E386" s="440"/>
      <c r="F386" s="441"/>
      <c r="G386" s="441"/>
      <c r="H386" s="110"/>
      <c r="I386" s="110"/>
      <c r="J386" s="1"/>
      <c r="K386" s="1"/>
      <c r="L386" s="1"/>
      <c r="M386" s="1"/>
      <c r="N386" s="1"/>
      <c r="O386" s="1"/>
      <c r="P386" s="1"/>
      <c r="Q386" s="1"/>
      <c r="R386" s="1"/>
      <c r="S386" s="1"/>
      <c r="T386" s="1"/>
      <c r="U386" s="1"/>
      <c r="V386" s="1"/>
      <c r="W386" s="1"/>
      <c r="X386" s="1"/>
      <c r="Y386" s="1"/>
      <c r="Z386" s="1"/>
    </row>
    <row r="387" spans="1:26" ht="39.75" hidden="1" customHeight="1">
      <c r="A387" s="585" t="s">
        <v>1242</v>
      </c>
      <c r="B387" s="1048" t="s">
        <v>1243</v>
      </c>
      <c r="C387" s="1049"/>
      <c r="D387" s="1049"/>
      <c r="E387" s="1049"/>
      <c r="F387" s="1049"/>
      <c r="G387" s="1049"/>
      <c r="H387" s="110"/>
      <c r="I387" s="110"/>
      <c r="J387" s="1"/>
      <c r="K387" s="1"/>
      <c r="L387" s="1"/>
      <c r="M387" s="1"/>
      <c r="N387" s="1"/>
      <c r="O387" s="1"/>
      <c r="P387" s="1"/>
      <c r="Q387" s="1"/>
      <c r="R387" s="1"/>
      <c r="S387" s="1"/>
      <c r="T387" s="1"/>
      <c r="U387" s="1"/>
      <c r="V387" s="1"/>
      <c r="W387" s="1"/>
      <c r="X387" s="1"/>
      <c r="Y387" s="1"/>
      <c r="Z387" s="1"/>
    </row>
    <row r="388" spans="1:26" ht="47.25" hidden="1">
      <c r="A388" s="583" t="s">
        <v>1248</v>
      </c>
      <c r="B388" s="484" t="s">
        <v>1249</v>
      </c>
      <c r="C388" s="441"/>
      <c r="D388" s="439"/>
      <c r="E388" s="440"/>
      <c r="F388" s="441"/>
      <c r="G388" s="441"/>
      <c r="H388" s="110"/>
      <c r="I388" s="110"/>
      <c r="J388" s="1"/>
      <c r="K388" s="1"/>
      <c r="L388" s="1"/>
      <c r="M388" s="1"/>
      <c r="N388" s="1"/>
      <c r="O388" s="1"/>
      <c r="P388" s="1"/>
      <c r="Q388" s="1"/>
      <c r="R388" s="1"/>
      <c r="S388" s="1"/>
      <c r="T388" s="1"/>
      <c r="U388" s="1"/>
      <c r="V388" s="1"/>
      <c r="W388" s="1"/>
      <c r="X388" s="1"/>
      <c r="Y388" s="1"/>
      <c r="Z388" s="1"/>
    </row>
    <row r="389" spans="1:26" ht="60" hidden="1">
      <c r="A389" s="583" t="s">
        <v>1291</v>
      </c>
      <c r="B389" s="489" t="s">
        <v>1292</v>
      </c>
      <c r="C389" s="441"/>
      <c r="D389" s="439"/>
      <c r="E389" s="440"/>
      <c r="F389" s="441"/>
      <c r="G389" s="441"/>
      <c r="H389" s="110"/>
      <c r="I389" s="110"/>
      <c r="J389" s="1"/>
      <c r="K389" s="1"/>
      <c r="L389" s="1"/>
      <c r="M389" s="1"/>
      <c r="N389" s="1"/>
      <c r="O389" s="1"/>
      <c r="P389" s="1"/>
      <c r="Q389" s="1"/>
      <c r="R389" s="1"/>
      <c r="S389" s="1"/>
      <c r="T389" s="1"/>
      <c r="U389" s="1"/>
      <c r="V389" s="1"/>
      <c r="W389" s="1"/>
      <c r="X389" s="1"/>
      <c r="Y389" s="1"/>
      <c r="Z389" s="1"/>
    </row>
    <row r="390" spans="1:26" ht="63" hidden="1">
      <c r="A390" s="583" t="s">
        <v>1294</v>
      </c>
      <c r="B390" s="484" t="s">
        <v>1295</v>
      </c>
      <c r="C390" s="441"/>
      <c r="D390" s="439"/>
      <c r="E390" s="440"/>
      <c r="F390" s="441"/>
      <c r="G390" s="441"/>
      <c r="H390" s="110"/>
      <c r="I390" s="110"/>
      <c r="J390" s="1"/>
      <c r="K390" s="1"/>
      <c r="L390" s="1"/>
      <c r="M390" s="1"/>
      <c r="N390" s="1"/>
      <c r="O390" s="1"/>
      <c r="P390" s="1"/>
      <c r="Q390" s="1"/>
      <c r="R390" s="1"/>
      <c r="S390" s="1"/>
      <c r="T390" s="1"/>
      <c r="U390" s="1"/>
      <c r="V390" s="1"/>
      <c r="W390" s="1"/>
      <c r="X390" s="1"/>
      <c r="Y390" s="1"/>
      <c r="Z390" s="1"/>
    </row>
    <row r="391" spans="1:26" ht="47.25" hidden="1">
      <c r="A391" s="583" t="s">
        <v>1296</v>
      </c>
      <c r="B391" s="484" t="s">
        <v>1297</v>
      </c>
      <c r="C391" s="441"/>
      <c r="D391" s="439"/>
      <c r="E391" s="440"/>
      <c r="F391" s="441"/>
      <c r="G391" s="441"/>
      <c r="H391" s="110"/>
      <c r="I391" s="110"/>
      <c r="J391" s="1"/>
      <c r="K391" s="1"/>
      <c r="L391" s="1"/>
      <c r="M391" s="1"/>
      <c r="N391" s="1"/>
      <c r="O391" s="1"/>
      <c r="P391" s="1"/>
      <c r="Q391" s="1"/>
      <c r="R391" s="1"/>
      <c r="S391" s="1"/>
      <c r="T391" s="1"/>
      <c r="U391" s="1"/>
      <c r="V391" s="1"/>
      <c r="W391" s="1"/>
      <c r="X391" s="1"/>
      <c r="Y391" s="1"/>
      <c r="Z391" s="1"/>
    </row>
    <row r="392" spans="1:26" ht="78.75" hidden="1">
      <c r="A392" s="583" t="s">
        <v>1298</v>
      </c>
      <c r="B392" s="484" t="s">
        <v>1299</v>
      </c>
      <c r="C392" s="441"/>
      <c r="D392" s="439"/>
      <c r="E392" s="440"/>
      <c r="F392" s="441"/>
      <c r="G392" s="441"/>
      <c r="H392" s="110"/>
      <c r="I392" s="110"/>
      <c r="J392" s="1"/>
      <c r="K392" s="1"/>
      <c r="L392" s="1"/>
      <c r="M392" s="1"/>
      <c r="N392" s="1"/>
      <c r="O392" s="1"/>
      <c r="P392" s="1"/>
      <c r="Q392" s="1"/>
      <c r="R392" s="1"/>
      <c r="S392" s="1"/>
      <c r="T392" s="1"/>
      <c r="U392" s="1"/>
      <c r="V392" s="1"/>
      <c r="W392" s="1"/>
      <c r="X392" s="1"/>
      <c r="Y392" s="1"/>
      <c r="Z392" s="1"/>
    </row>
    <row r="393" spans="1:26" ht="63" hidden="1">
      <c r="A393" s="583" t="s">
        <v>1301</v>
      </c>
      <c r="B393" s="484" t="s">
        <v>1302</v>
      </c>
      <c r="C393" s="441"/>
      <c r="D393" s="439"/>
      <c r="E393" s="440"/>
      <c r="F393" s="441"/>
      <c r="G393" s="441"/>
      <c r="H393" s="110"/>
      <c r="I393" s="110"/>
      <c r="J393" s="1"/>
      <c r="K393" s="1"/>
      <c r="L393" s="1"/>
      <c r="M393" s="1"/>
      <c r="N393" s="1"/>
      <c r="O393" s="1"/>
      <c r="P393" s="1"/>
      <c r="Q393" s="1"/>
      <c r="R393" s="1"/>
      <c r="S393" s="1"/>
      <c r="T393" s="1"/>
      <c r="U393" s="1"/>
      <c r="V393" s="1"/>
      <c r="W393" s="1"/>
      <c r="X393" s="1"/>
      <c r="Y393" s="1"/>
      <c r="Z393" s="1"/>
    </row>
    <row r="394" spans="1:26" ht="47.25" hidden="1">
      <c r="A394" s="583" t="s">
        <v>1303</v>
      </c>
      <c r="B394" s="484" t="s">
        <v>1304</v>
      </c>
      <c r="C394" s="441"/>
      <c r="D394" s="439"/>
      <c r="E394" s="440"/>
      <c r="F394" s="441"/>
      <c r="G394" s="441"/>
      <c r="H394" s="110"/>
      <c r="I394" s="110"/>
      <c r="J394" s="1"/>
      <c r="K394" s="1"/>
      <c r="L394" s="1"/>
      <c r="M394" s="1"/>
      <c r="N394" s="1"/>
      <c r="O394" s="1"/>
      <c r="P394" s="1"/>
      <c r="Q394" s="1"/>
      <c r="R394" s="1"/>
      <c r="S394" s="1"/>
      <c r="T394" s="1"/>
      <c r="U394" s="1"/>
      <c r="V394" s="1"/>
      <c r="W394" s="1"/>
      <c r="X394" s="1"/>
      <c r="Y394" s="1"/>
      <c r="Z394" s="1"/>
    </row>
    <row r="395" spans="1:26" ht="39.75" hidden="1" customHeight="1">
      <c r="A395" s="585" t="s">
        <v>1305</v>
      </c>
      <c r="B395" s="1210" t="s">
        <v>1306</v>
      </c>
      <c r="C395" s="1049"/>
      <c r="D395" s="1049"/>
      <c r="E395" s="1049"/>
      <c r="F395" s="1049"/>
      <c r="G395" s="1049"/>
      <c r="H395" s="110"/>
      <c r="I395" s="110"/>
      <c r="J395" s="1"/>
      <c r="K395" s="1"/>
      <c r="L395" s="1"/>
      <c r="M395" s="1"/>
      <c r="N395" s="1"/>
      <c r="O395" s="1"/>
      <c r="P395" s="1"/>
      <c r="Q395" s="1"/>
      <c r="R395" s="1"/>
      <c r="S395" s="1"/>
      <c r="T395" s="1"/>
      <c r="U395" s="1"/>
      <c r="V395" s="1"/>
      <c r="W395" s="1"/>
      <c r="X395" s="1"/>
      <c r="Y395" s="1"/>
      <c r="Z395" s="1"/>
    </row>
    <row r="396" spans="1:26" ht="47.25" hidden="1">
      <c r="A396" s="583" t="s">
        <v>1310</v>
      </c>
      <c r="B396" s="437" t="s">
        <v>1311</v>
      </c>
      <c r="C396" s="441"/>
      <c r="D396" s="439"/>
      <c r="E396" s="440"/>
      <c r="F396" s="441"/>
      <c r="G396" s="441"/>
      <c r="H396" s="110"/>
      <c r="I396" s="110"/>
      <c r="J396" s="1"/>
      <c r="K396" s="1"/>
      <c r="L396" s="1"/>
      <c r="M396" s="1"/>
      <c r="N396" s="1"/>
      <c r="O396" s="1"/>
      <c r="P396" s="1"/>
      <c r="Q396" s="1"/>
      <c r="R396" s="1"/>
      <c r="S396" s="1"/>
      <c r="T396" s="1"/>
      <c r="U396" s="1"/>
      <c r="V396" s="1"/>
      <c r="W396" s="1"/>
      <c r="X396" s="1"/>
      <c r="Y396" s="1"/>
      <c r="Z396" s="1"/>
    </row>
    <row r="397" spans="1:26" ht="47.25" hidden="1">
      <c r="A397" s="583" t="s">
        <v>1313</v>
      </c>
      <c r="B397" s="437" t="s">
        <v>1314</v>
      </c>
      <c r="C397" s="441"/>
      <c r="D397" s="439"/>
      <c r="E397" s="440"/>
      <c r="F397" s="441"/>
      <c r="G397" s="441"/>
      <c r="H397" s="110"/>
      <c r="I397" s="110"/>
      <c r="J397" s="1"/>
      <c r="K397" s="1"/>
      <c r="L397" s="1"/>
      <c r="M397" s="1"/>
      <c r="N397" s="1"/>
      <c r="O397" s="1"/>
      <c r="P397" s="1"/>
      <c r="Q397" s="1"/>
      <c r="R397" s="1"/>
      <c r="S397" s="1"/>
      <c r="T397" s="1"/>
      <c r="U397" s="1"/>
      <c r="V397" s="1"/>
      <c r="W397" s="1"/>
      <c r="X397" s="1"/>
      <c r="Y397" s="1"/>
      <c r="Z397" s="1"/>
    </row>
    <row r="398" spans="1:26" ht="47.25" hidden="1">
      <c r="A398" s="583" t="s">
        <v>1315</v>
      </c>
      <c r="B398" s="437" t="s">
        <v>1316</v>
      </c>
      <c r="C398" s="441"/>
      <c r="D398" s="439"/>
      <c r="E398" s="440"/>
      <c r="F398" s="441"/>
      <c r="G398" s="441"/>
      <c r="H398" s="110"/>
      <c r="I398" s="110"/>
      <c r="J398" s="1"/>
      <c r="K398" s="1"/>
      <c r="L398" s="1"/>
      <c r="M398" s="1"/>
      <c r="N398" s="1"/>
      <c r="O398" s="1"/>
      <c r="P398" s="1"/>
      <c r="Q398" s="1"/>
      <c r="R398" s="1"/>
      <c r="S398" s="1"/>
      <c r="T398" s="1"/>
      <c r="U398" s="1"/>
      <c r="V398" s="1"/>
      <c r="W398" s="1"/>
      <c r="X398" s="1"/>
      <c r="Y398" s="1"/>
      <c r="Z398" s="1"/>
    </row>
    <row r="399" spans="1:26" ht="47.25" hidden="1">
      <c r="A399" s="583" t="s">
        <v>1317</v>
      </c>
      <c r="B399" s="437" t="s">
        <v>1318</v>
      </c>
      <c r="C399" s="441"/>
      <c r="D399" s="439"/>
      <c r="E399" s="440"/>
      <c r="F399" s="441"/>
      <c r="G399" s="441"/>
      <c r="H399" s="110"/>
      <c r="I399" s="110"/>
      <c r="J399" s="1"/>
      <c r="K399" s="1"/>
      <c r="L399" s="1"/>
      <c r="M399" s="1"/>
      <c r="N399" s="1"/>
      <c r="O399" s="1"/>
      <c r="P399" s="1"/>
      <c r="Q399" s="1"/>
      <c r="R399" s="1"/>
      <c r="S399" s="1"/>
      <c r="T399" s="1"/>
      <c r="U399" s="1"/>
      <c r="V399" s="1"/>
      <c r="W399" s="1"/>
      <c r="X399" s="1"/>
      <c r="Y399" s="1"/>
      <c r="Z399" s="1"/>
    </row>
    <row r="400" spans="1:26" ht="31.5" hidden="1">
      <c r="A400" s="583" t="s">
        <v>1319</v>
      </c>
      <c r="B400" s="437" t="s">
        <v>1320</v>
      </c>
      <c r="C400" s="441"/>
      <c r="D400" s="439"/>
      <c r="E400" s="440"/>
      <c r="F400" s="441"/>
      <c r="G400" s="441"/>
      <c r="H400" s="110"/>
      <c r="I400" s="110"/>
      <c r="J400" s="1"/>
      <c r="K400" s="1"/>
      <c r="L400" s="1"/>
      <c r="M400" s="1"/>
      <c r="N400" s="1"/>
      <c r="O400" s="1"/>
      <c r="P400" s="1"/>
      <c r="Q400" s="1"/>
      <c r="R400" s="1"/>
      <c r="S400" s="1"/>
      <c r="T400" s="1"/>
      <c r="U400" s="1"/>
      <c r="V400" s="1"/>
      <c r="W400" s="1"/>
      <c r="X400" s="1"/>
      <c r="Y400" s="1"/>
      <c r="Z400" s="1"/>
    </row>
    <row r="401" spans="1:26" ht="47.25" hidden="1">
      <c r="A401" s="583" t="s">
        <v>1321</v>
      </c>
      <c r="B401" s="437" t="s">
        <v>1322</v>
      </c>
      <c r="C401" s="441"/>
      <c r="D401" s="439"/>
      <c r="E401" s="440"/>
      <c r="F401" s="441"/>
      <c r="G401" s="441"/>
      <c r="H401" s="110"/>
      <c r="I401" s="110"/>
      <c r="J401" s="1"/>
      <c r="K401" s="1"/>
      <c r="L401" s="1"/>
      <c r="M401" s="1"/>
      <c r="N401" s="1"/>
      <c r="O401" s="1"/>
      <c r="P401" s="1"/>
      <c r="Q401" s="1"/>
      <c r="R401" s="1"/>
      <c r="S401" s="1"/>
      <c r="T401" s="1"/>
      <c r="U401" s="1"/>
      <c r="V401" s="1"/>
      <c r="W401" s="1"/>
      <c r="X401" s="1"/>
      <c r="Y401" s="1"/>
      <c r="Z401" s="1"/>
    </row>
    <row r="402" spans="1:26" ht="39.75" hidden="1" customHeight="1">
      <c r="A402" s="585" t="s">
        <v>1324</v>
      </c>
      <c r="B402" s="1210" t="s">
        <v>1326</v>
      </c>
      <c r="C402" s="1049"/>
      <c r="D402" s="1049"/>
      <c r="E402" s="1049"/>
      <c r="F402" s="1049"/>
      <c r="G402" s="1049"/>
      <c r="H402" s="110"/>
      <c r="I402" s="110"/>
      <c r="J402" s="1"/>
      <c r="K402" s="1"/>
      <c r="L402" s="1"/>
      <c r="M402" s="1"/>
      <c r="N402" s="1"/>
      <c r="O402" s="1"/>
      <c r="P402" s="1"/>
      <c r="Q402" s="1"/>
      <c r="R402" s="1"/>
      <c r="S402" s="1"/>
      <c r="T402" s="1"/>
      <c r="U402" s="1"/>
      <c r="V402" s="1"/>
      <c r="W402" s="1"/>
      <c r="X402" s="1"/>
      <c r="Y402" s="1"/>
      <c r="Z402" s="1"/>
    </row>
    <row r="403" spans="1:26" ht="31.5" hidden="1">
      <c r="A403" s="583" t="s">
        <v>1338</v>
      </c>
      <c r="B403" s="437" t="s">
        <v>1340</v>
      </c>
      <c r="C403" s="441"/>
      <c r="D403" s="439"/>
      <c r="E403" s="440"/>
      <c r="F403" s="441"/>
      <c r="G403" s="441"/>
      <c r="H403" s="110"/>
      <c r="I403" s="110"/>
      <c r="J403" s="1"/>
      <c r="K403" s="1"/>
      <c r="L403" s="1"/>
      <c r="M403" s="1"/>
      <c r="N403" s="1"/>
      <c r="O403" s="1"/>
      <c r="P403" s="1"/>
      <c r="Q403" s="1"/>
      <c r="R403" s="1"/>
      <c r="S403" s="1"/>
      <c r="T403" s="1"/>
      <c r="U403" s="1"/>
      <c r="V403" s="1"/>
      <c r="W403" s="1"/>
      <c r="X403" s="1"/>
      <c r="Y403" s="1"/>
      <c r="Z403" s="1"/>
    </row>
    <row r="404" spans="1:26" ht="31.5" hidden="1">
      <c r="A404" s="583" t="s">
        <v>1357</v>
      </c>
      <c r="B404" s="437" t="s">
        <v>1358</v>
      </c>
      <c r="C404" s="441"/>
      <c r="D404" s="439"/>
      <c r="E404" s="440"/>
      <c r="F404" s="441"/>
      <c r="G404" s="441"/>
      <c r="H404" s="110"/>
      <c r="I404" s="110"/>
      <c r="J404" s="1"/>
      <c r="K404" s="1"/>
      <c r="L404" s="1"/>
      <c r="M404" s="1"/>
      <c r="N404" s="1"/>
      <c r="O404" s="1"/>
      <c r="P404" s="1"/>
      <c r="Q404" s="1"/>
      <c r="R404" s="1"/>
      <c r="S404" s="1"/>
      <c r="T404" s="1"/>
      <c r="U404" s="1"/>
      <c r="V404" s="1"/>
      <c r="W404" s="1"/>
      <c r="X404" s="1"/>
      <c r="Y404" s="1"/>
      <c r="Z404" s="1"/>
    </row>
    <row r="405" spans="1:26" ht="31.5" hidden="1">
      <c r="A405" s="583" t="s">
        <v>1367</v>
      </c>
      <c r="B405" s="437" t="s">
        <v>1368</v>
      </c>
      <c r="C405" s="441"/>
      <c r="D405" s="439"/>
      <c r="E405" s="440"/>
      <c r="F405" s="441"/>
      <c r="G405" s="441"/>
      <c r="H405" s="110"/>
      <c r="I405" s="110"/>
      <c r="J405" s="1"/>
      <c r="K405" s="1"/>
      <c r="L405" s="1"/>
      <c r="M405" s="1"/>
      <c r="N405" s="1"/>
      <c r="O405" s="1"/>
      <c r="P405" s="1"/>
      <c r="Q405" s="1"/>
      <c r="R405" s="1"/>
      <c r="S405" s="1"/>
      <c r="T405" s="1"/>
      <c r="U405" s="1"/>
      <c r="V405" s="1"/>
      <c r="W405" s="1"/>
      <c r="X405" s="1"/>
      <c r="Y405" s="1"/>
      <c r="Z405" s="1"/>
    </row>
    <row r="406" spans="1:26" ht="31.5" hidden="1">
      <c r="A406" s="583" t="s">
        <v>1382</v>
      </c>
      <c r="B406" s="437" t="s">
        <v>1383</v>
      </c>
      <c r="C406" s="441"/>
      <c r="D406" s="439"/>
      <c r="E406" s="440"/>
      <c r="F406" s="441"/>
      <c r="G406" s="441"/>
      <c r="H406" s="110"/>
      <c r="I406" s="110"/>
      <c r="J406" s="1"/>
      <c r="K406" s="1"/>
      <c r="L406" s="1"/>
      <c r="M406" s="1"/>
      <c r="N406" s="1"/>
      <c r="O406" s="1"/>
      <c r="P406" s="1"/>
      <c r="Q406" s="1"/>
      <c r="R406" s="1"/>
      <c r="S406" s="1"/>
      <c r="T406" s="1"/>
      <c r="U406" s="1"/>
      <c r="V406" s="1"/>
      <c r="W406" s="1"/>
      <c r="X406" s="1"/>
      <c r="Y406" s="1"/>
      <c r="Z406" s="1"/>
    </row>
    <row r="407" spans="1:26" ht="39.75" hidden="1" customHeight="1">
      <c r="A407" s="585" t="s">
        <v>1398</v>
      </c>
      <c r="B407" s="1210" t="s">
        <v>1399</v>
      </c>
      <c r="C407" s="1049"/>
      <c r="D407" s="1049"/>
      <c r="E407" s="1049"/>
      <c r="F407" s="1049"/>
      <c r="G407" s="1049"/>
      <c r="H407" s="110"/>
      <c r="I407" s="110"/>
      <c r="J407" s="1"/>
      <c r="K407" s="1"/>
      <c r="L407" s="1"/>
      <c r="M407" s="1"/>
      <c r="N407" s="1"/>
      <c r="O407" s="1"/>
      <c r="P407" s="1"/>
      <c r="Q407" s="1"/>
      <c r="R407" s="1"/>
      <c r="S407" s="1"/>
      <c r="T407" s="1"/>
      <c r="U407" s="1"/>
      <c r="V407" s="1"/>
      <c r="W407" s="1"/>
      <c r="X407" s="1"/>
      <c r="Y407" s="1"/>
      <c r="Z407" s="1"/>
    </row>
    <row r="408" spans="1:26" ht="63" hidden="1">
      <c r="A408" s="583" t="s">
        <v>1403</v>
      </c>
      <c r="B408" s="437" t="s">
        <v>1405</v>
      </c>
      <c r="C408" s="441"/>
      <c r="D408" s="439"/>
      <c r="E408" s="440"/>
      <c r="F408" s="441"/>
      <c r="G408" s="441"/>
      <c r="H408" s="110"/>
      <c r="I408" s="110"/>
      <c r="J408" s="1"/>
      <c r="K408" s="1"/>
      <c r="L408" s="1"/>
      <c r="M408" s="1"/>
      <c r="N408" s="1"/>
      <c r="O408" s="1"/>
      <c r="P408" s="1"/>
      <c r="Q408" s="1"/>
      <c r="R408" s="1"/>
      <c r="S408" s="1"/>
      <c r="T408" s="1"/>
      <c r="U408" s="1"/>
      <c r="V408" s="1"/>
      <c r="W408" s="1"/>
      <c r="X408" s="1"/>
      <c r="Y408" s="1"/>
      <c r="Z408" s="1"/>
    </row>
    <row r="409" spans="1:26" ht="47.25" hidden="1">
      <c r="A409" s="583" t="s">
        <v>1412</v>
      </c>
      <c r="B409" s="437" t="s">
        <v>1414</v>
      </c>
      <c r="C409" s="441"/>
      <c r="D409" s="439"/>
      <c r="E409" s="440"/>
      <c r="F409" s="441"/>
      <c r="G409" s="441"/>
      <c r="H409" s="110"/>
      <c r="I409" s="110"/>
      <c r="J409" s="1"/>
      <c r="K409" s="1"/>
      <c r="L409" s="1"/>
      <c r="M409" s="1"/>
      <c r="N409" s="1"/>
      <c r="O409" s="1"/>
      <c r="P409" s="1"/>
      <c r="Q409" s="1"/>
      <c r="R409" s="1"/>
      <c r="S409" s="1"/>
      <c r="T409" s="1"/>
      <c r="U409" s="1"/>
      <c r="V409" s="1"/>
      <c r="W409" s="1"/>
      <c r="X409" s="1"/>
      <c r="Y409" s="1"/>
      <c r="Z409" s="1"/>
    </row>
    <row r="410" spans="1:26" ht="47.25" hidden="1">
      <c r="A410" s="583" t="s">
        <v>1419</v>
      </c>
      <c r="B410" s="437" t="s">
        <v>1420</v>
      </c>
      <c r="C410" s="441"/>
      <c r="D410" s="439"/>
      <c r="E410" s="440"/>
      <c r="F410" s="441"/>
      <c r="G410" s="441"/>
      <c r="H410" s="110"/>
      <c r="I410" s="110"/>
      <c r="J410" s="1"/>
      <c r="K410" s="1"/>
      <c r="L410" s="1"/>
      <c r="M410" s="1"/>
      <c r="N410" s="1"/>
      <c r="O410" s="1"/>
      <c r="P410" s="1"/>
      <c r="Q410" s="1"/>
      <c r="R410" s="1"/>
      <c r="S410" s="1"/>
      <c r="T410" s="1"/>
      <c r="U410" s="1"/>
      <c r="V410" s="1"/>
      <c r="W410" s="1"/>
      <c r="X410" s="1"/>
      <c r="Y410" s="1"/>
      <c r="Z410" s="1"/>
    </row>
    <row r="411" spans="1:26" ht="47.25" hidden="1">
      <c r="A411" s="583" t="s">
        <v>1431</v>
      </c>
      <c r="B411" s="437" t="s">
        <v>1432</v>
      </c>
      <c r="C411" s="441"/>
      <c r="D411" s="439"/>
      <c r="E411" s="440"/>
      <c r="F411" s="441"/>
      <c r="G411" s="441"/>
      <c r="H411" s="110"/>
      <c r="I411" s="110"/>
      <c r="J411" s="1"/>
      <c r="K411" s="1"/>
      <c r="L411" s="1"/>
      <c r="M411" s="1"/>
      <c r="N411" s="1"/>
      <c r="O411" s="1"/>
      <c r="P411" s="1"/>
      <c r="Q411" s="1"/>
      <c r="R411" s="1"/>
      <c r="S411" s="1"/>
      <c r="T411" s="1"/>
      <c r="U411" s="1"/>
      <c r="V411" s="1"/>
      <c r="W411" s="1"/>
      <c r="X411" s="1"/>
      <c r="Y411" s="1"/>
      <c r="Z411" s="1"/>
    </row>
    <row r="412" spans="1:26" ht="47.25" hidden="1">
      <c r="A412" s="583" t="s">
        <v>1451</v>
      </c>
      <c r="B412" s="437" t="s">
        <v>1453</v>
      </c>
      <c r="C412" s="441"/>
      <c r="D412" s="439"/>
      <c r="E412" s="440"/>
      <c r="F412" s="441"/>
      <c r="G412" s="441"/>
      <c r="H412" s="110"/>
      <c r="I412" s="110"/>
      <c r="J412" s="1"/>
      <c r="K412" s="1"/>
      <c r="L412" s="1"/>
      <c r="M412" s="1"/>
      <c r="N412" s="1"/>
      <c r="O412" s="1"/>
      <c r="P412" s="1"/>
      <c r="Q412" s="1"/>
      <c r="R412" s="1"/>
      <c r="S412" s="1"/>
      <c r="T412" s="1"/>
      <c r="U412" s="1"/>
      <c r="V412" s="1"/>
      <c r="W412" s="1"/>
      <c r="X412" s="1"/>
      <c r="Y412" s="1"/>
      <c r="Z412" s="1"/>
    </row>
    <row r="413" spans="1:26" ht="47.25" hidden="1">
      <c r="A413" s="583" t="s">
        <v>1454</v>
      </c>
      <c r="B413" s="437" t="s">
        <v>1456</v>
      </c>
      <c r="C413" s="441"/>
      <c r="D413" s="439"/>
      <c r="E413" s="440"/>
      <c r="F413" s="441"/>
      <c r="G413" s="441"/>
      <c r="H413" s="110"/>
      <c r="I413" s="110"/>
      <c r="J413" s="1"/>
      <c r="K413" s="1"/>
      <c r="L413" s="1"/>
      <c r="M413" s="1"/>
      <c r="N413" s="1"/>
      <c r="O413" s="1"/>
      <c r="P413" s="1"/>
      <c r="Q413" s="1"/>
      <c r="R413" s="1"/>
      <c r="S413" s="1"/>
      <c r="T413" s="1"/>
      <c r="U413" s="1"/>
      <c r="V413" s="1"/>
      <c r="W413" s="1"/>
      <c r="X413" s="1"/>
      <c r="Y413" s="1"/>
      <c r="Z413" s="1"/>
    </row>
    <row r="414" spans="1:26" ht="63" hidden="1">
      <c r="A414" s="583" t="s">
        <v>1459</v>
      </c>
      <c r="B414" s="437" t="s">
        <v>1460</v>
      </c>
      <c r="C414" s="441"/>
      <c r="D414" s="439"/>
      <c r="E414" s="440"/>
      <c r="F414" s="441"/>
      <c r="G414" s="441"/>
      <c r="H414" s="110"/>
      <c r="I414" s="110"/>
      <c r="J414" s="1"/>
      <c r="K414" s="1"/>
      <c r="L414" s="1"/>
      <c r="M414" s="1"/>
      <c r="N414" s="1"/>
      <c r="O414" s="1"/>
      <c r="P414" s="1"/>
      <c r="Q414" s="1"/>
      <c r="R414" s="1"/>
      <c r="S414" s="1"/>
      <c r="T414" s="1"/>
      <c r="U414" s="1"/>
      <c r="V414" s="1"/>
      <c r="W414" s="1"/>
      <c r="X414" s="1"/>
      <c r="Y414" s="1"/>
      <c r="Z414" s="1"/>
    </row>
    <row r="415" spans="1:26" ht="94.5" hidden="1">
      <c r="A415" s="583" t="s">
        <v>1463</v>
      </c>
      <c r="B415" s="437" t="s">
        <v>1464</v>
      </c>
      <c r="C415" s="441"/>
      <c r="D415" s="439"/>
      <c r="E415" s="440"/>
      <c r="F415" s="441"/>
      <c r="G415" s="441"/>
      <c r="H415" s="110"/>
      <c r="I415" s="110"/>
      <c r="J415" s="1"/>
      <c r="K415" s="1"/>
      <c r="L415" s="1"/>
      <c r="M415" s="1"/>
      <c r="N415" s="1"/>
      <c r="O415" s="1"/>
      <c r="P415" s="1"/>
      <c r="Q415" s="1"/>
      <c r="R415" s="1"/>
      <c r="S415" s="1"/>
      <c r="T415" s="1"/>
      <c r="U415" s="1"/>
      <c r="V415" s="1"/>
      <c r="W415" s="1"/>
      <c r="X415" s="1"/>
      <c r="Y415" s="1"/>
      <c r="Z415" s="1"/>
    </row>
    <row r="416" spans="1:26" ht="47.25" hidden="1">
      <c r="A416" s="583" t="s">
        <v>1465</v>
      </c>
      <c r="B416" s="437" t="s">
        <v>1466</v>
      </c>
      <c r="C416" s="441"/>
      <c r="D416" s="439"/>
      <c r="E416" s="440"/>
      <c r="F416" s="441"/>
      <c r="G416" s="441"/>
      <c r="H416" s="110"/>
      <c r="I416" s="110"/>
      <c r="J416" s="1"/>
      <c r="K416" s="1"/>
      <c r="L416" s="1"/>
      <c r="M416" s="1"/>
      <c r="N416" s="1"/>
      <c r="O416" s="1"/>
      <c r="P416" s="1"/>
      <c r="Q416" s="1"/>
      <c r="R416" s="1"/>
      <c r="S416" s="1"/>
      <c r="T416" s="1"/>
      <c r="U416" s="1"/>
      <c r="V416" s="1"/>
      <c r="W416" s="1"/>
      <c r="X416" s="1"/>
      <c r="Y416" s="1"/>
      <c r="Z416" s="1"/>
    </row>
    <row r="417" spans="1:26" ht="47.25" hidden="1">
      <c r="A417" s="583" t="s">
        <v>1467</v>
      </c>
      <c r="B417" s="437" t="s">
        <v>1468</v>
      </c>
      <c r="C417" s="441"/>
      <c r="D417" s="439"/>
      <c r="E417" s="440"/>
      <c r="F417" s="441"/>
      <c r="G417" s="441"/>
      <c r="H417" s="110"/>
      <c r="I417" s="110"/>
      <c r="J417" s="1"/>
      <c r="K417" s="1"/>
      <c r="L417" s="1"/>
      <c r="M417" s="1"/>
      <c r="N417" s="1"/>
      <c r="O417" s="1"/>
      <c r="P417" s="1"/>
      <c r="Q417" s="1"/>
      <c r="R417" s="1"/>
      <c r="S417" s="1"/>
      <c r="T417" s="1"/>
      <c r="U417" s="1"/>
      <c r="V417" s="1"/>
      <c r="W417" s="1"/>
      <c r="X417" s="1"/>
      <c r="Y417" s="1"/>
      <c r="Z417" s="1"/>
    </row>
    <row r="418" spans="1:26" ht="18.75">
      <c r="A418" s="742"/>
      <c r="B418" s="1211" t="s">
        <v>1471</v>
      </c>
      <c r="C418" s="1049"/>
      <c r="D418" s="1049"/>
      <c r="E418" s="1049"/>
      <c r="F418" s="1049"/>
      <c r="G418" s="1049"/>
      <c r="H418" s="110">
        <f>H419+H427+H435+H442+H448+H462</f>
        <v>0</v>
      </c>
      <c r="I418" s="110">
        <f>I419+I427+I435+I442+I448+I462</f>
        <v>80</v>
      </c>
      <c r="J418" s="1"/>
      <c r="K418" s="1"/>
      <c r="L418" s="1"/>
      <c r="M418" s="1"/>
      <c r="N418" s="1"/>
      <c r="O418" s="1"/>
      <c r="P418" s="1"/>
      <c r="Q418" s="1"/>
      <c r="R418" s="1"/>
      <c r="S418" s="1"/>
      <c r="T418" s="1"/>
      <c r="U418" s="1"/>
      <c r="V418" s="1"/>
      <c r="W418" s="1"/>
      <c r="X418" s="1"/>
      <c r="Y418" s="1"/>
      <c r="Z418" s="1"/>
    </row>
    <row r="419" spans="1:26" ht="39.75" customHeight="1">
      <c r="A419" s="420" t="s">
        <v>1474</v>
      </c>
      <c r="B419" s="1210" t="s">
        <v>1475</v>
      </c>
      <c r="C419" s="1049"/>
      <c r="D419" s="1049"/>
      <c r="E419" s="1049"/>
      <c r="F419" s="1049"/>
      <c r="G419" s="1049"/>
      <c r="H419" s="110">
        <f>SUM(D423:D425)</f>
        <v>0</v>
      </c>
      <c r="I419" s="110">
        <f>COUNT(D423:D425)*2</f>
        <v>6</v>
      </c>
      <c r="J419" s="1"/>
      <c r="K419" s="1"/>
      <c r="L419" s="1"/>
      <c r="M419" s="1"/>
      <c r="N419" s="1"/>
      <c r="O419" s="1"/>
      <c r="P419" s="1"/>
      <c r="Q419" s="1"/>
      <c r="R419" s="1"/>
      <c r="S419" s="1"/>
      <c r="T419" s="1"/>
      <c r="U419" s="1"/>
      <c r="V419" s="1"/>
      <c r="W419" s="1"/>
      <c r="X419" s="1"/>
      <c r="Y419" s="1"/>
      <c r="Z419" s="1"/>
    </row>
    <row r="420" spans="1:26" ht="31.5" hidden="1">
      <c r="A420" s="743" t="s">
        <v>1476</v>
      </c>
      <c r="B420" s="437" t="s">
        <v>1478</v>
      </c>
      <c r="C420" s="565"/>
      <c r="D420" s="443"/>
      <c r="E420" s="454"/>
      <c r="F420" s="565"/>
      <c r="G420" s="565"/>
      <c r="H420" s="110"/>
      <c r="I420" s="110"/>
      <c r="J420" s="1"/>
      <c r="K420" s="1"/>
      <c r="L420" s="1"/>
      <c r="M420" s="1"/>
      <c r="N420" s="1"/>
      <c r="O420" s="1"/>
      <c r="P420" s="1"/>
      <c r="Q420" s="1"/>
      <c r="R420" s="1"/>
      <c r="S420" s="1"/>
      <c r="T420" s="1"/>
      <c r="U420" s="1"/>
      <c r="V420" s="1"/>
      <c r="W420" s="1"/>
      <c r="X420" s="1"/>
      <c r="Y420" s="1"/>
      <c r="Z420" s="1"/>
    </row>
    <row r="421" spans="1:26" ht="63" hidden="1">
      <c r="A421" s="743" t="s">
        <v>1479</v>
      </c>
      <c r="B421" s="437" t="s">
        <v>1480</v>
      </c>
      <c r="C421" s="565"/>
      <c r="D421" s="443"/>
      <c r="E421" s="454"/>
      <c r="F421" s="565"/>
      <c r="G421" s="565"/>
      <c r="H421" s="110"/>
      <c r="I421" s="110"/>
      <c r="J421" s="1"/>
      <c r="K421" s="1"/>
      <c r="L421" s="1"/>
      <c r="M421" s="1"/>
      <c r="N421" s="1"/>
      <c r="O421" s="1"/>
      <c r="P421" s="1"/>
      <c r="Q421" s="1"/>
      <c r="R421" s="1"/>
      <c r="S421" s="1"/>
      <c r="T421" s="1"/>
      <c r="U421" s="1"/>
      <c r="V421" s="1"/>
      <c r="W421" s="1"/>
      <c r="X421" s="1"/>
      <c r="Y421" s="1"/>
      <c r="Z421" s="1"/>
    </row>
    <row r="422" spans="1:26" ht="31.5" hidden="1">
      <c r="A422" s="743" t="s">
        <v>1481</v>
      </c>
      <c r="B422" s="437" t="s">
        <v>1482</v>
      </c>
      <c r="C422" s="565"/>
      <c r="D422" s="443"/>
      <c r="E422" s="454"/>
      <c r="F422" s="565"/>
      <c r="G422" s="565"/>
      <c r="H422" s="110"/>
      <c r="I422" s="110"/>
      <c r="J422" s="1"/>
      <c r="K422" s="1"/>
      <c r="L422" s="1"/>
      <c r="M422" s="1"/>
      <c r="N422" s="1"/>
      <c r="O422" s="1"/>
      <c r="P422" s="1"/>
      <c r="Q422" s="1"/>
      <c r="R422" s="1"/>
      <c r="S422" s="1"/>
      <c r="T422" s="1"/>
      <c r="U422" s="1"/>
      <c r="V422" s="1"/>
      <c r="W422" s="1"/>
      <c r="X422" s="1"/>
      <c r="Y422" s="1"/>
      <c r="Z422" s="1"/>
    </row>
    <row r="423" spans="1:26" ht="47.25">
      <c r="A423" s="744" t="s">
        <v>1484</v>
      </c>
      <c r="B423" s="437" t="s">
        <v>1487</v>
      </c>
      <c r="C423" s="489" t="s">
        <v>1488</v>
      </c>
      <c r="D423" s="488">
        <v>0</v>
      </c>
      <c r="E423" s="454" t="s">
        <v>137</v>
      </c>
      <c r="F423" s="487" t="s">
        <v>2533</v>
      </c>
      <c r="G423" s="565"/>
      <c r="H423" s="110"/>
      <c r="I423" s="110"/>
      <c r="J423" s="1"/>
      <c r="K423" s="1"/>
      <c r="L423" s="1"/>
      <c r="M423" s="1"/>
      <c r="N423" s="1"/>
      <c r="O423" s="1"/>
      <c r="P423" s="1"/>
      <c r="Q423" s="1"/>
      <c r="R423" s="1"/>
      <c r="S423" s="1"/>
      <c r="T423" s="1"/>
      <c r="U423" s="1"/>
      <c r="V423" s="1"/>
      <c r="W423" s="1"/>
      <c r="X423" s="1"/>
      <c r="Y423" s="1"/>
      <c r="Z423" s="1"/>
    </row>
    <row r="424" spans="1:26" ht="30">
      <c r="A424" s="744"/>
      <c r="B424" s="437"/>
      <c r="C424" s="489" t="s">
        <v>1491</v>
      </c>
      <c r="D424" s="488">
        <v>0</v>
      </c>
      <c r="E424" s="454" t="s">
        <v>137</v>
      </c>
      <c r="F424" s="454"/>
      <c r="G424" s="565"/>
      <c r="H424" s="110"/>
      <c r="I424" s="110"/>
      <c r="J424" s="1"/>
      <c r="K424" s="1"/>
      <c r="L424" s="1"/>
      <c r="M424" s="1"/>
      <c r="N424" s="1"/>
      <c r="O424" s="1"/>
      <c r="P424" s="1"/>
      <c r="Q424" s="1"/>
      <c r="R424" s="1"/>
      <c r="S424" s="1"/>
      <c r="T424" s="1"/>
      <c r="U424" s="1"/>
      <c r="V424" s="1"/>
      <c r="W424" s="1"/>
      <c r="X424" s="1"/>
      <c r="Y424" s="1"/>
      <c r="Z424" s="1"/>
    </row>
    <row r="425" spans="1:26" ht="63">
      <c r="A425" s="744" t="s">
        <v>1493</v>
      </c>
      <c r="B425" s="437" t="s">
        <v>1494</v>
      </c>
      <c r="C425" s="487" t="s">
        <v>1495</v>
      </c>
      <c r="D425" s="488">
        <v>0</v>
      </c>
      <c r="E425" s="454" t="s">
        <v>137</v>
      </c>
      <c r="F425" s="308" t="s">
        <v>1497</v>
      </c>
      <c r="G425" s="565"/>
      <c r="H425" s="110"/>
      <c r="I425" s="110"/>
      <c r="J425" s="1"/>
      <c r="K425" s="1"/>
      <c r="L425" s="1"/>
      <c r="M425" s="1"/>
      <c r="N425" s="1"/>
      <c r="O425" s="1"/>
      <c r="P425" s="1"/>
      <c r="Q425" s="1"/>
      <c r="R425" s="1"/>
      <c r="S425" s="1"/>
      <c r="T425" s="1"/>
      <c r="U425" s="1"/>
      <c r="V425" s="1"/>
      <c r="W425" s="1"/>
      <c r="X425" s="1"/>
      <c r="Y425" s="1"/>
      <c r="Z425" s="1"/>
    </row>
    <row r="426" spans="1:26" ht="31.5" hidden="1">
      <c r="A426" s="743" t="s">
        <v>1498</v>
      </c>
      <c r="B426" s="437" t="s">
        <v>1499</v>
      </c>
      <c r="C426" s="565"/>
      <c r="D426" s="443"/>
      <c r="E426" s="454"/>
      <c r="F426" s="565"/>
      <c r="G426" s="565"/>
      <c r="H426" s="110"/>
      <c r="I426" s="110"/>
      <c r="J426" s="1"/>
      <c r="K426" s="1"/>
      <c r="L426" s="1"/>
      <c r="M426" s="1"/>
      <c r="N426" s="1"/>
      <c r="O426" s="1"/>
      <c r="P426" s="1"/>
      <c r="Q426" s="1"/>
      <c r="R426" s="1"/>
      <c r="S426" s="1"/>
      <c r="T426" s="1"/>
      <c r="U426" s="1"/>
      <c r="V426" s="1"/>
      <c r="W426" s="1"/>
      <c r="X426" s="1"/>
      <c r="Y426" s="1"/>
      <c r="Z426" s="1"/>
    </row>
    <row r="427" spans="1:26" ht="39.75" customHeight="1">
      <c r="A427" s="420" t="s">
        <v>1502</v>
      </c>
      <c r="B427" s="1210" t="s">
        <v>1503</v>
      </c>
      <c r="C427" s="1049"/>
      <c r="D427" s="1049"/>
      <c r="E427" s="1049"/>
      <c r="F427" s="1049"/>
      <c r="G427" s="1049"/>
      <c r="H427" s="110">
        <f>SUM(D428:D433)</f>
        <v>0</v>
      </c>
      <c r="I427" s="110">
        <f>COUNT(D428:D433)*2</f>
        <v>12</v>
      </c>
      <c r="J427" s="1"/>
      <c r="K427" s="1"/>
      <c r="L427" s="1"/>
      <c r="M427" s="1"/>
      <c r="N427" s="1"/>
      <c r="O427" s="1"/>
      <c r="P427" s="1"/>
      <c r="Q427" s="1"/>
      <c r="R427" s="1"/>
      <c r="S427" s="1"/>
      <c r="T427" s="1"/>
      <c r="U427" s="1"/>
      <c r="V427" s="1"/>
      <c r="W427" s="1"/>
      <c r="X427" s="1"/>
      <c r="Y427" s="1"/>
      <c r="Z427" s="1"/>
    </row>
    <row r="428" spans="1:26" ht="31.5">
      <c r="A428" s="744" t="s">
        <v>1505</v>
      </c>
      <c r="B428" s="437" t="s">
        <v>1506</v>
      </c>
      <c r="C428" s="342" t="s">
        <v>3637</v>
      </c>
      <c r="D428" s="446">
        <v>0</v>
      </c>
      <c r="E428" s="454" t="s">
        <v>183</v>
      </c>
      <c r="F428" s="342" t="s">
        <v>3638</v>
      </c>
      <c r="G428" s="565"/>
      <c r="H428" s="110"/>
      <c r="I428" s="110"/>
      <c r="J428" s="1"/>
      <c r="K428" s="1"/>
      <c r="L428" s="1"/>
      <c r="M428" s="1"/>
      <c r="N428" s="1"/>
      <c r="O428" s="1"/>
      <c r="P428" s="1"/>
      <c r="Q428" s="1"/>
      <c r="R428" s="1"/>
      <c r="S428" s="1"/>
      <c r="T428" s="1"/>
      <c r="U428" s="1"/>
      <c r="V428" s="1"/>
      <c r="W428" s="1"/>
      <c r="X428" s="1"/>
      <c r="Y428" s="1"/>
      <c r="Z428" s="1"/>
    </row>
    <row r="429" spans="1:26" ht="30">
      <c r="A429" s="744"/>
      <c r="B429" s="437"/>
      <c r="C429" s="342" t="s">
        <v>3639</v>
      </c>
      <c r="D429" s="446">
        <v>0</v>
      </c>
      <c r="E429" s="454" t="s">
        <v>264</v>
      </c>
      <c r="F429" s="342" t="s">
        <v>1510</v>
      </c>
      <c r="G429" s="565"/>
      <c r="H429" s="110"/>
      <c r="I429" s="110"/>
      <c r="J429" s="1"/>
      <c r="K429" s="1"/>
      <c r="L429" s="1"/>
      <c r="M429" s="1"/>
      <c r="N429" s="1"/>
      <c r="O429" s="1"/>
      <c r="P429" s="1"/>
      <c r="Q429" s="1"/>
      <c r="R429" s="1"/>
      <c r="S429" s="1"/>
      <c r="T429" s="1"/>
      <c r="U429" s="1"/>
      <c r="V429" s="1"/>
      <c r="W429" s="1"/>
      <c r="X429" s="1"/>
      <c r="Y429" s="1"/>
      <c r="Z429" s="1"/>
    </row>
    <row r="430" spans="1:26" ht="45">
      <c r="A430" s="744"/>
      <c r="B430" s="437"/>
      <c r="C430" s="307" t="s">
        <v>3640</v>
      </c>
      <c r="D430" s="446">
        <v>0</v>
      </c>
      <c r="E430" s="454" t="s">
        <v>264</v>
      </c>
      <c r="F430" s="342" t="s">
        <v>1513</v>
      </c>
      <c r="G430" s="565"/>
      <c r="H430" s="110"/>
      <c r="I430" s="110"/>
      <c r="J430" s="1"/>
      <c r="K430" s="1"/>
      <c r="L430" s="1"/>
      <c r="M430" s="1"/>
      <c r="N430" s="1"/>
      <c r="O430" s="1"/>
      <c r="P430" s="1"/>
      <c r="Q430" s="1"/>
      <c r="R430" s="1"/>
      <c r="S430" s="1"/>
      <c r="T430" s="1"/>
      <c r="U430" s="1"/>
      <c r="V430" s="1"/>
      <c r="W430" s="1"/>
      <c r="X430" s="1"/>
      <c r="Y430" s="1"/>
      <c r="Z430" s="1"/>
    </row>
    <row r="431" spans="1:26" ht="45">
      <c r="A431" s="744"/>
      <c r="B431" s="437"/>
      <c r="C431" s="307" t="s">
        <v>1520</v>
      </c>
      <c r="D431" s="446">
        <v>0</v>
      </c>
      <c r="E431" s="454" t="s">
        <v>183</v>
      </c>
      <c r="F431" s="342" t="s">
        <v>1521</v>
      </c>
      <c r="G431" s="565"/>
      <c r="H431" s="110"/>
      <c r="I431" s="110"/>
      <c r="J431" s="1"/>
      <c r="K431" s="1"/>
      <c r="L431" s="1"/>
      <c r="M431" s="1"/>
      <c r="N431" s="1"/>
      <c r="O431" s="1"/>
      <c r="P431" s="1"/>
      <c r="Q431" s="1"/>
      <c r="R431" s="1"/>
      <c r="S431" s="1"/>
      <c r="T431" s="1"/>
      <c r="U431" s="1"/>
      <c r="V431" s="1"/>
      <c r="W431" s="1"/>
      <c r="X431" s="1"/>
      <c r="Y431" s="1"/>
      <c r="Z431" s="1"/>
    </row>
    <row r="432" spans="1:26" ht="31.5">
      <c r="A432" s="744" t="s">
        <v>1522</v>
      </c>
      <c r="B432" s="437" t="s">
        <v>1523</v>
      </c>
      <c r="C432" s="489" t="s">
        <v>1524</v>
      </c>
      <c r="D432" s="488">
        <v>0</v>
      </c>
      <c r="E432" s="454" t="s">
        <v>183</v>
      </c>
      <c r="F432" s="342" t="s">
        <v>1525</v>
      </c>
      <c r="G432" s="565"/>
      <c r="H432" s="110"/>
      <c r="I432" s="110"/>
      <c r="J432" s="1"/>
      <c r="K432" s="1"/>
      <c r="L432" s="1"/>
      <c r="M432" s="1"/>
      <c r="N432" s="1"/>
      <c r="O432" s="1"/>
      <c r="P432" s="1"/>
      <c r="Q432" s="1"/>
      <c r="R432" s="1"/>
      <c r="S432" s="1"/>
      <c r="T432" s="1"/>
      <c r="U432" s="1"/>
      <c r="V432" s="1"/>
      <c r="W432" s="1"/>
      <c r="X432" s="1"/>
      <c r="Y432" s="1"/>
      <c r="Z432" s="1"/>
    </row>
    <row r="433" spans="1:26" ht="30">
      <c r="A433" s="744"/>
      <c r="B433" s="437"/>
      <c r="C433" s="489" t="s">
        <v>1526</v>
      </c>
      <c r="D433" s="488">
        <v>0</v>
      </c>
      <c r="E433" s="454" t="s">
        <v>350</v>
      </c>
      <c r="F433" s="454"/>
      <c r="G433" s="565"/>
      <c r="H433" s="110"/>
      <c r="I433" s="110"/>
      <c r="J433" s="1"/>
      <c r="K433" s="1"/>
      <c r="L433" s="1"/>
      <c r="M433" s="1"/>
      <c r="N433" s="1"/>
      <c r="O433" s="1"/>
      <c r="P433" s="1"/>
      <c r="Q433" s="1"/>
      <c r="R433" s="1"/>
      <c r="S433" s="1"/>
      <c r="T433" s="1"/>
      <c r="U433" s="1"/>
      <c r="V433" s="1"/>
      <c r="W433" s="1"/>
      <c r="X433" s="1"/>
      <c r="Y433" s="1"/>
      <c r="Z433" s="1"/>
    </row>
    <row r="434" spans="1:26" ht="47.25" hidden="1">
      <c r="A434" s="743" t="s">
        <v>1527</v>
      </c>
      <c r="B434" s="437" t="s">
        <v>1528</v>
      </c>
      <c r="C434" s="565"/>
      <c r="D434" s="443"/>
      <c r="E434" s="454"/>
      <c r="F434" s="565"/>
      <c r="G434" s="565"/>
      <c r="H434" s="110"/>
      <c r="I434" s="110"/>
      <c r="J434" s="1"/>
      <c r="K434" s="1"/>
      <c r="L434" s="1"/>
      <c r="M434" s="1"/>
      <c r="N434" s="1"/>
      <c r="O434" s="1"/>
      <c r="P434" s="1"/>
      <c r="Q434" s="1"/>
      <c r="R434" s="1"/>
      <c r="S434" s="1"/>
      <c r="T434" s="1"/>
      <c r="U434" s="1"/>
      <c r="V434" s="1"/>
      <c r="W434" s="1"/>
      <c r="X434" s="1"/>
      <c r="Y434" s="1"/>
      <c r="Z434" s="1"/>
    </row>
    <row r="435" spans="1:26" ht="39.75" customHeight="1">
      <c r="A435" s="420" t="s">
        <v>1533</v>
      </c>
      <c r="B435" s="1210" t="s">
        <v>1534</v>
      </c>
      <c r="C435" s="1049"/>
      <c r="D435" s="1049"/>
      <c r="E435" s="1049"/>
      <c r="F435" s="1049"/>
      <c r="G435" s="1049"/>
      <c r="H435" s="110">
        <f>SUM(D436:D441)</f>
        <v>0</v>
      </c>
      <c r="I435" s="110">
        <f>COUNT(D436:D441)*2</f>
        <v>12</v>
      </c>
      <c r="J435" s="1"/>
      <c r="K435" s="1"/>
      <c r="L435" s="1"/>
      <c r="M435" s="1"/>
      <c r="N435" s="1"/>
      <c r="O435" s="1"/>
      <c r="P435" s="1"/>
      <c r="Q435" s="1"/>
      <c r="R435" s="1"/>
      <c r="S435" s="1"/>
      <c r="T435" s="1"/>
      <c r="U435" s="1"/>
      <c r="V435" s="1"/>
      <c r="W435" s="1"/>
      <c r="X435" s="1"/>
      <c r="Y435" s="1"/>
      <c r="Z435" s="1"/>
    </row>
    <row r="436" spans="1:26" ht="47.25">
      <c r="A436" s="744" t="s">
        <v>1538</v>
      </c>
      <c r="B436" s="566" t="s">
        <v>1539</v>
      </c>
      <c r="C436" s="342" t="s">
        <v>3641</v>
      </c>
      <c r="D436" s="446">
        <v>0</v>
      </c>
      <c r="E436" s="454" t="s">
        <v>264</v>
      </c>
      <c r="F436" s="565"/>
      <c r="G436" s="565"/>
      <c r="H436" s="110"/>
      <c r="I436" s="110"/>
      <c r="J436" s="1"/>
      <c r="K436" s="1"/>
      <c r="L436" s="1"/>
      <c r="M436" s="1"/>
      <c r="N436" s="1"/>
      <c r="O436" s="1"/>
      <c r="P436" s="1"/>
      <c r="Q436" s="1"/>
      <c r="R436" s="1"/>
      <c r="S436" s="1"/>
      <c r="T436" s="1"/>
      <c r="U436" s="1"/>
      <c r="V436" s="1"/>
      <c r="W436" s="1"/>
      <c r="X436" s="1"/>
      <c r="Y436" s="1"/>
      <c r="Z436" s="1"/>
    </row>
    <row r="437" spans="1:26" ht="15.75">
      <c r="A437" s="744"/>
      <c r="B437" s="566"/>
      <c r="C437" s="342" t="s">
        <v>3642</v>
      </c>
      <c r="D437" s="446">
        <v>0</v>
      </c>
      <c r="E437" s="454" t="s">
        <v>264</v>
      </c>
      <c r="F437" s="565"/>
      <c r="G437" s="565"/>
      <c r="H437" s="110"/>
      <c r="I437" s="110"/>
      <c r="J437" s="1"/>
      <c r="K437" s="1"/>
      <c r="L437" s="1"/>
      <c r="M437" s="1"/>
      <c r="N437" s="1"/>
      <c r="O437" s="1"/>
      <c r="P437" s="1"/>
      <c r="Q437" s="1"/>
      <c r="R437" s="1"/>
      <c r="S437" s="1"/>
      <c r="T437" s="1"/>
      <c r="U437" s="1"/>
      <c r="V437" s="1"/>
      <c r="W437" s="1"/>
      <c r="X437" s="1"/>
      <c r="Y437" s="1"/>
      <c r="Z437" s="1"/>
    </row>
    <row r="438" spans="1:26" ht="15.75">
      <c r="A438" s="744"/>
      <c r="B438" s="566"/>
      <c r="C438" s="342" t="s">
        <v>3643</v>
      </c>
      <c r="D438" s="446">
        <v>0</v>
      </c>
      <c r="E438" s="454" t="s">
        <v>264</v>
      </c>
      <c r="F438" s="565"/>
      <c r="G438" s="565"/>
      <c r="H438" s="110"/>
      <c r="I438" s="110"/>
      <c r="J438" s="1"/>
      <c r="K438" s="1"/>
      <c r="L438" s="1"/>
      <c r="M438" s="1"/>
      <c r="N438" s="1"/>
      <c r="O438" s="1"/>
      <c r="P438" s="1"/>
      <c r="Q438" s="1"/>
      <c r="R438" s="1"/>
      <c r="S438" s="1"/>
      <c r="T438" s="1"/>
      <c r="U438" s="1"/>
      <c r="V438" s="1"/>
      <c r="W438" s="1"/>
      <c r="X438" s="1"/>
      <c r="Y438" s="1"/>
      <c r="Z438" s="1"/>
    </row>
    <row r="439" spans="1:26" ht="30">
      <c r="A439" s="744"/>
      <c r="B439" s="566"/>
      <c r="C439" s="342" t="s">
        <v>3644</v>
      </c>
      <c r="D439" s="446">
        <v>0</v>
      </c>
      <c r="E439" s="454" t="s">
        <v>264</v>
      </c>
      <c r="F439" s="565"/>
      <c r="G439" s="565"/>
      <c r="H439" s="110"/>
      <c r="I439" s="110"/>
      <c r="J439" s="1"/>
      <c r="K439" s="1"/>
      <c r="L439" s="1"/>
      <c r="M439" s="1"/>
      <c r="N439" s="1"/>
      <c r="O439" s="1"/>
      <c r="P439" s="1"/>
      <c r="Q439" s="1"/>
      <c r="R439" s="1"/>
      <c r="S439" s="1"/>
      <c r="T439" s="1"/>
      <c r="U439" s="1"/>
      <c r="V439" s="1"/>
      <c r="W439" s="1"/>
      <c r="X439" s="1"/>
      <c r="Y439" s="1"/>
      <c r="Z439" s="1"/>
    </row>
    <row r="440" spans="1:26" ht="30">
      <c r="A440" s="744"/>
      <c r="B440" s="566"/>
      <c r="C440" s="342" t="s">
        <v>3645</v>
      </c>
      <c r="D440" s="446">
        <v>0</v>
      </c>
      <c r="E440" s="454" t="s">
        <v>264</v>
      </c>
      <c r="F440" s="565"/>
      <c r="G440" s="565"/>
      <c r="H440" s="110"/>
      <c r="I440" s="110"/>
      <c r="J440" s="1"/>
      <c r="K440" s="1"/>
      <c r="L440" s="1"/>
      <c r="M440" s="1"/>
      <c r="N440" s="1"/>
      <c r="O440" s="1"/>
      <c r="P440" s="1"/>
      <c r="Q440" s="1"/>
      <c r="R440" s="1"/>
      <c r="S440" s="1"/>
      <c r="T440" s="1"/>
      <c r="U440" s="1"/>
      <c r="V440" s="1"/>
      <c r="W440" s="1"/>
      <c r="X440" s="1"/>
      <c r="Y440" s="1"/>
      <c r="Z440" s="1"/>
    </row>
    <row r="441" spans="1:26" ht="31.5">
      <c r="A441" s="744" t="s">
        <v>1549</v>
      </c>
      <c r="B441" s="437" t="s">
        <v>1550</v>
      </c>
      <c r="C441" s="342" t="s">
        <v>3646</v>
      </c>
      <c r="D441" s="446">
        <v>0</v>
      </c>
      <c r="E441" s="454" t="s">
        <v>264</v>
      </c>
      <c r="F441" s="565"/>
      <c r="G441" s="565"/>
      <c r="H441" s="110"/>
      <c r="I441" s="110"/>
      <c r="J441" s="1"/>
      <c r="K441" s="1"/>
      <c r="L441" s="1"/>
      <c r="M441" s="1"/>
      <c r="N441" s="1"/>
      <c r="O441" s="1"/>
      <c r="P441" s="1"/>
      <c r="Q441" s="1"/>
      <c r="R441" s="1"/>
      <c r="S441" s="1"/>
      <c r="T441" s="1"/>
      <c r="U441" s="1"/>
      <c r="V441" s="1"/>
      <c r="W441" s="1"/>
      <c r="X441" s="1"/>
      <c r="Y441" s="1"/>
      <c r="Z441" s="1"/>
    </row>
    <row r="442" spans="1:26" ht="39.75" customHeight="1">
      <c r="A442" s="420" t="s">
        <v>1554</v>
      </c>
      <c r="B442" s="1210" t="s">
        <v>1556</v>
      </c>
      <c r="C442" s="1049"/>
      <c r="D442" s="1049"/>
      <c r="E442" s="1049"/>
      <c r="F442" s="1049"/>
      <c r="G442" s="1049"/>
      <c r="H442" s="110">
        <f>SUM(D443:D447)</f>
        <v>0</v>
      </c>
      <c r="I442" s="110">
        <f>COUNT(D443:D447)*2</f>
        <v>10</v>
      </c>
      <c r="J442" s="1"/>
      <c r="K442" s="1"/>
      <c r="L442" s="1"/>
      <c r="M442" s="1"/>
      <c r="N442" s="1"/>
      <c r="O442" s="1"/>
      <c r="P442" s="1"/>
      <c r="Q442" s="1"/>
      <c r="R442" s="1"/>
      <c r="S442" s="1"/>
      <c r="T442" s="1"/>
      <c r="U442" s="1"/>
      <c r="V442" s="1"/>
      <c r="W442" s="1"/>
      <c r="X442" s="1"/>
      <c r="Y442" s="1"/>
      <c r="Z442" s="1"/>
    </row>
    <row r="443" spans="1:26" ht="60">
      <c r="A443" s="744" t="s">
        <v>1559</v>
      </c>
      <c r="B443" s="307" t="s">
        <v>1733</v>
      </c>
      <c r="C443" s="307" t="s">
        <v>3647</v>
      </c>
      <c r="D443" s="446">
        <v>0</v>
      </c>
      <c r="E443" s="454" t="s">
        <v>87</v>
      </c>
      <c r="F443" s="342" t="s">
        <v>3648</v>
      </c>
      <c r="G443" s="565"/>
      <c r="H443" s="110"/>
      <c r="I443" s="110"/>
      <c r="J443" s="1"/>
      <c r="K443" s="1"/>
      <c r="L443" s="1"/>
      <c r="M443" s="1"/>
      <c r="N443" s="1"/>
      <c r="O443" s="1"/>
      <c r="P443" s="1"/>
      <c r="Q443" s="1"/>
      <c r="R443" s="1"/>
      <c r="S443" s="1"/>
      <c r="T443" s="1"/>
      <c r="U443" s="1"/>
      <c r="V443" s="1"/>
      <c r="W443" s="1"/>
      <c r="X443" s="1"/>
      <c r="Y443" s="1"/>
      <c r="Z443" s="1"/>
    </row>
    <row r="444" spans="1:26" ht="30">
      <c r="A444" s="744"/>
      <c r="B444" s="307"/>
      <c r="C444" s="307" t="s">
        <v>3649</v>
      </c>
      <c r="D444" s="446">
        <v>0</v>
      </c>
      <c r="E444" s="454" t="s">
        <v>87</v>
      </c>
      <c r="F444" s="342" t="s">
        <v>3650</v>
      </c>
      <c r="G444" s="565"/>
      <c r="H444" s="110"/>
      <c r="I444" s="110"/>
      <c r="J444" s="1"/>
      <c r="K444" s="1"/>
      <c r="L444" s="1"/>
      <c r="M444" s="1"/>
      <c r="N444" s="1"/>
      <c r="O444" s="1"/>
      <c r="P444" s="1"/>
      <c r="Q444" s="1"/>
      <c r="R444" s="1"/>
      <c r="S444" s="1"/>
      <c r="T444" s="1"/>
      <c r="U444" s="1"/>
      <c r="V444" s="1"/>
      <c r="W444" s="1"/>
      <c r="X444" s="1"/>
      <c r="Y444" s="1"/>
      <c r="Z444" s="1"/>
    </row>
    <row r="445" spans="1:26" ht="30">
      <c r="A445" s="744"/>
      <c r="B445" s="307"/>
      <c r="C445" s="307" t="s">
        <v>3651</v>
      </c>
      <c r="D445" s="446">
        <v>0</v>
      </c>
      <c r="E445" s="454" t="s">
        <v>87</v>
      </c>
      <c r="F445" s="342"/>
      <c r="G445" s="565"/>
      <c r="H445" s="110"/>
      <c r="I445" s="110"/>
      <c r="J445" s="1"/>
      <c r="K445" s="1"/>
      <c r="L445" s="1"/>
      <c r="M445" s="1"/>
      <c r="N445" s="1"/>
      <c r="O445" s="1"/>
      <c r="P445" s="1"/>
      <c r="Q445" s="1"/>
      <c r="R445" s="1"/>
      <c r="S445" s="1"/>
      <c r="T445" s="1"/>
      <c r="U445" s="1"/>
      <c r="V445" s="1"/>
      <c r="W445" s="1"/>
      <c r="X445" s="1"/>
      <c r="Y445" s="1"/>
      <c r="Z445" s="1"/>
    </row>
    <row r="446" spans="1:26" ht="30">
      <c r="A446" s="744"/>
      <c r="B446" s="307"/>
      <c r="C446" s="307" t="s">
        <v>3652</v>
      </c>
      <c r="D446" s="446">
        <v>0</v>
      </c>
      <c r="E446" s="454" t="s">
        <v>87</v>
      </c>
      <c r="F446" s="342"/>
      <c r="G446" s="565"/>
      <c r="H446" s="110"/>
      <c r="I446" s="110"/>
      <c r="J446" s="1"/>
      <c r="K446" s="1"/>
      <c r="L446" s="1"/>
      <c r="M446" s="1"/>
      <c r="N446" s="1"/>
      <c r="O446" s="1"/>
      <c r="P446" s="1"/>
      <c r="Q446" s="1"/>
      <c r="R446" s="1"/>
      <c r="S446" s="1"/>
      <c r="T446" s="1"/>
      <c r="U446" s="1"/>
      <c r="V446" s="1"/>
      <c r="W446" s="1"/>
      <c r="X446" s="1"/>
      <c r="Y446" s="1"/>
      <c r="Z446" s="1"/>
    </row>
    <row r="447" spans="1:26" ht="60">
      <c r="A447" s="744" t="s">
        <v>1572</v>
      </c>
      <c r="B447" s="307" t="s">
        <v>1573</v>
      </c>
      <c r="C447" s="342" t="s">
        <v>3653</v>
      </c>
      <c r="D447" s="446">
        <v>0</v>
      </c>
      <c r="E447" s="454" t="s">
        <v>87</v>
      </c>
      <c r="F447" s="565"/>
      <c r="G447" s="565"/>
      <c r="H447" s="110"/>
      <c r="I447" s="110"/>
      <c r="J447" s="1"/>
      <c r="K447" s="1"/>
      <c r="L447" s="1"/>
      <c r="M447" s="1"/>
      <c r="N447" s="1"/>
      <c r="O447" s="1"/>
      <c r="P447" s="1"/>
      <c r="Q447" s="1"/>
      <c r="R447" s="1"/>
      <c r="S447" s="1"/>
      <c r="T447" s="1"/>
      <c r="U447" s="1"/>
      <c r="V447" s="1"/>
      <c r="W447" s="1"/>
      <c r="X447" s="1"/>
      <c r="Y447" s="1"/>
      <c r="Z447" s="1"/>
    </row>
    <row r="448" spans="1:26" ht="39.75" customHeight="1">
      <c r="A448" s="420" t="s">
        <v>1579</v>
      </c>
      <c r="B448" s="1210" t="s">
        <v>1580</v>
      </c>
      <c r="C448" s="1049"/>
      <c r="D448" s="1049"/>
      <c r="E448" s="1049"/>
      <c r="F448" s="1049"/>
      <c r="G448" s="1049"/>
      <c r="H448" s="110">
        <f>SUM(D449:D459)</f>
        <v>0</v>
      </c>
      <c r="I448" s="110">
        <f>COUNT(D449:D459)*2</f>
        <v>22</v>
      </c>
      <c r="J448" s="1"/>
      <c r="K448" s="1"/>
      <c r="L448" s="1"/>
      <c r="M448" s="1"/>
      <c r="N448" s="1"/>
      <c r="O448" s="1"/>
      <c r="P448" s="1"/>
      <c r="Q448" s="1"/>
      <c r="R448" s="1"/>
      <c r="S448" s="1"/>
      <c r="T448" s="1"/>
      <c r="U448" s="1"/>
      <c r="V448" s="1"/>
      <c r="W448" s="1"/>
      <c r="X448" s="1"/>
      <c r="Y448" s="1"/>
      <c r="Z448" s="1"/>
    </row>
    <row r="449" spans="1:26" ht="60">
      <c r="A449" s="744" t="s">
        <v>1581</v>
      </c>
      <c r="B449" s="308" t="s">
        <v>1582</v>
      </c>
      <c r="C449" s="342" t="s">
        <v>3654</v>
      </c>
      <c r="D449" s="446">
        <v>0</v>
      </c>
      <c r="E449" s="454" t="s">
        <v>183</v>
      </c>
      <c r="F449" s="565"/>
      <c r="G449" s="565"/>
      <c r="H449" s="110"/>
      <c r="I449" s="110"/>
      <c r="J449" s="1"/>
      <c r="K449" s="1"/>
      <c r="L449" s="1"/>
      <c r="M449" s="1"/>
      <c r="N449" s="1"/>
      <c r="O449" s="1"/>
      <c r="P449" s="1"/>
      <c r="Q449" s="1"/>
      <c r="R449" s="1"/>
      <c r="S449" s="1"/>
      <c r="T449" s="1"/>
      <c r="U449" s="1"/>
      <c r="V449" s="1"/>
      <c r="W449" s="1"/>
      <c r="X449" s="1"/>
      <c r="Y449" s="1"/>
      <c r="Z449" s="1"/>
    </row>
    <row r="450" spans="1:26" ht="60">
      <c r="A450" s="744"/>
      <c r="B450" s="308"/>
      <c r="C450" s="342" t="s">
        <v>3655</v>
      </c>
      <c r="D450" s="446">
        <v>0</v>
      </c>
      <c r="E450" s="454" t="s">
        <v>183</v>
      </c>
      <c r="F450" s="565"/>
      <c r="G450" s="565"/>
      <c r="H450" s="110"/>
      <c r="I450" s="110"/>
      <c r="J450" s="1"/>
      <c r="K450" s="1"/>
      <c r="L450" s="1"/>
      <c r="M450" s="1"/>
      <c r="N450" s="1"/>
      <c r="O450" s="1"/>
      <c r="P450" s="1"/>
      <c r="Q450" s="1"/>
      <c r="R450" s="1"/>
      <c r="S450" s="1"/>
      <c r="T450" s="1"/>
      <c r="U450" s="1"/>
      <c r="V450" s="1"/>
      <c r="W450" s="1"/>
      <c r="X450" s="1"/>
      <c r="Y450" s="1"/>
      <c r="Z450" s="1"/>
    </row>
    <row r="451" spans="1:26" ht="60">
      <c r="A451" s="744" t="s">
        <v>1584</v>
      </c>
      <c r="B451" s="307" t="s">
        <v>1585</v>
      </c>
      <c r="C451" s="489" t="s">
        <v>1592</v>
      </c>
      <c r="D451" s="488">
        <v>0</v>
      </c>
      <c r="E451" s="454" t="s">
        <v>137</v>
      </c>
      <c r="F451" s="454"/>
      <c r="G451" s="565"/>
      <c r="H451" s="110"/>
      <c r="I451" s="110"/>
      <c r="J451" s="1"/>
      <c r="K451" s="1"/>
      <c r="L451" s="1"/>
      <c r="M451" s="1"/>
      <c r="N451" s="1"/>
      <c r="O451" s="1"/>
      <c r="P451" s="1"/>
      <c r="Q451" s="1"/>
      <c r="R451" s="1"/>
      <c r="S451" s="1"/>
      <c r="T451" s="1"/>
      <c r="U451" s="1"/>
      <c r="V451" s="1"/>
      <c r="W451" s="1"/>
      <c r="X451" s="1"/>
      <c r="Y451" s="1"/>
      <c r="Z451" s="1"/>
    </row>
    <row r="452" spans="1:26" ht="30">
      <c r="A452" s="744"/>
      <c r="B452" s="307"/>
      <c r="C452" s="489" t="s">
        <v>1593</v>
      </c>
      <c r="D452" s="488">
        <v>0</v>
      </c>
      <c r="E452" s="454" t="s">
        <v>137</v>
      </c>
      <c r="F452" s="454"/>
      <c r="G452" s="565"/>
      <c r="H452" s="110"/>
      <c r="I452" s="110"/>
      <c r="J452" s="1"/>
      <c r="K452" s="1"/>
      <c r="L452" s="1"/>
      <c r="M452" s="1"/>
      <c r="N452" s="1"/>
      <c r="O452" s="1"/>
      <c r="P452" s="1"/>
      <c r="Q452" s="1"/>
      <c r="R452" s="1"/>
      <c r="S452" s="1"/>
      <c r="T452" s="1"/>
      <c r="U452" s="1"/>
      <c r="V452" s="1"/>
      <c r="W452" s="1"/>
      <c r="X452" s="1"/>
      <c r="Y452" s="1"/>
      <c r="Z452" s="1"/>
    </row>
    <row r="453" spans="1:26" ht="45">
      <c r="A453" s="744"/>
      <c r="B453" s="307"/>
      <c r="C453" s="308" t="s">
        <v>1594</v>
      </c>
      <c r="D453" s="446">
        <v>0</v>
      </c>
      <c r="E453" s="454" t="s">
        <v>137</v>
      </c>
      <c r="F453" s="454"/>
      <c r="G453" s="565"/>
      <c r="H453" s="110"/>
      <c r="I453" s="110"/>
      <c r="J453" s="1"/>
      <c r="K453" s="1"/>
      <c r="L453" s="1"/>
      <c r="M453" s="1"/>
      <c r="N453" s="1"/>
      <c r="O453" s="1"/>
      <c r="P453" s="1"/>
      <c r="Q453" s="1"/>
      <c r="R453" s="1"/>
      <c r="S453" s="1"/>
      <c r="T453" s="1"/>
      <c r="U453" s="1"/>
      <c r="V453" s="1"/>
      <c r="W453" s="1"/>
      <c r="X453" s="1"/>
      <c r="Y453" s="1"/>
      <c r="Z453" s="1"/>
    </row>
    <row r="454" spans="1:26" ht="30">
      <c r="A454" s="744"/>
      <c r="B454" s="307"/>
      <c r="C454" s="489" t="s">
        <v>1595</v>
      </c>
      <c r="D454" s="488">
        <v>0</v>
      </c>
      <c r="E454" s="454" t="s">
        <v>264</v>
      </c>
      <c r="F454" s="487" t="s">
        <v>1596</v>
      </c>
      <c r="G454" s="565"/>
      <c r="H454" s="110"/>
      <c r="I454" s="110"/>
      <c r="J454" s="1"/>
      <c r="K454" s="1"/>
      <c r="L454" s="1"/>
      <c r="M454" s="1"/>
      <c r="N454" s="1"/>
      <c r="O454" s="1"/>
      <c r="P454" s="1"/>
      <c r="Q454" s="1"/>
      <c r="R454" s="1"/>
      <c r="S454" s="1"/>
      <c r="T454" s="1"/>
      <c r="U454" s="1"/>
      <c r="V454" s="1"/>
      <c r="W454" s="1"/>
      <c r="X454" s="1"/>
      <c r="Y454" s="1"/>
      <c r="Z454" s="1"/>
    </row>
    <row r="455" spans="1:26" ht="60">
      <c r="A455" s="744"/>
      <c r="B455" s="307"/>
      <c r="C455" s="489" t="s">
        <v>1597</v>
      </c>
      <c r="D455" s="488">
        <v>0</v>
      </c>
      <c r="E455" s="454" t="s">
        <v>264</v>
      </c>
      <c r="F455" s="487" t="s">
        <v>1598</v>
      </c>
      <c r="G455" s="565"/>
      <c r="H455" s="110"/>
      <c r="I455" s="110"/>
      <c r="J455" s="1"/>
      <c r="K455" s="1"/>
      <c r="L455" s="1"/>
      <c r="M455" s="1"/>
      <c r="N455" s="1"/>
      <c r="O455" s="1"/>
      <c r="P455" s="1"/>
      <c r="Q455" s="1"/>
      <c r="R455" s="1"/>
      <c r="S455" s="1"/>
      <c r="T455" s="1"/>
      <c r="U455" s="1"/>
      <c r="V455" s="1"/>
      <c r="W455" s="1"/>
      <c r="X455" s="1"/>
      <c r="Y455" s="1"/>
      <c r="Z455" s="1"/>
    </row>
    <row r="456" spans="1:26" ht="45">
      <c r="A456" s="744" t="s">
        <v>1590</v>
      </c>
      <c r="B456" s="307" t="s">
        <v>1591</v>
      </c>
      <c r="C456" s="342" t="s">
        <v>3656</v>
      </c>
      <c r="D456" s="446">
        <v>0</v>
      </c>
      <c r="E456" s="454" t="s">
        <v>183</v>
      </c>
      <c r="F456" s="565"/>
      <c r="G456" s="565"/>
      <c r="H456" s="110"/>
      <c r="I456" s="110"/>
      <c r="J456" s="1"/>
      <c r="K456" s="1"/>
      <c r="L456" s="1"/>
      <c r="M456" s="1"/>
      <c r="N456" s="1"/>
      <c r="O456" s="1"/>
      <c r="P456" s="1"/>
      <c r="Q456" s="1"/>
      <c r="R456" s="1"/>
      <c r="S456" s="1"/>
      <c r="T456" s="1"/>
      <c r="U456" s="1"/>
      <c r="V456" s="1"/>
      <c r="W456" s="1"/>
      <c r="X456" s="1"/>
      <c r="Y456" s="1"/>
      <c r="Z456" s="1"/>
    </row>
    <row r="457" spans="1:26" ht="30">
      <c r="A457" s="744"/>
      <c r="B457" s="307"/>
      <c r="C457" s="342" t="s">
        <v>1592</v>
      </c>
      <c r="D457" s="446">
        <v>0</v>
      </c>
      <c r="E457" s="454" t="s">
        <v>137</v>
      </c>
      <c r="F457" s="565"/>
      <c r="G457" s="565"/>
      <c r="H457" s="110"/>
      <c r="I457" s="110"/>
      <c r="J457" s="1"/>
      <c r="K457" s="1"/>
      <c r="L457" s="1"/>
      <c r="M457" s="1"/>
      <c r="N457" s="1"/>
      <c r="O457" s="1"/>
      <c r="P457" s="1"/>
      <c r="Q457" s="1"/>
      <c r="R457" s="1"/>
      <c r="S457" s="1"/>
      <c r="T457" s="1"/>
      <c r="U457" s="1"/>
      <c r="V457" s="1"/>
      <c r="W457" s="1"/>
      <c r="X457" s="1"/>
      <c r="Y457" s="1"/>
      <c r="Z457" s="1"/>
    </row>
    <row r="458" spans="1:26">
      <c r="A458" s="744"/>
      <c r="B458" s="307"/>
      <c r="C458" s="342" t="s">
        <v>3657</v>
      </c>
      <c r="D458" s="446">
        <v>0</v>
      </c>
      <c r="E458" s="454" t="s">
        <v>183</v>
      </c>
      <c r="F458" s="565"/>
      <c r="G458" s="565"/>
      <c r="H458" s="110"/>
      <c r="I458" s="110"/>
      <c r="J458" s="1"/>
      <c r="K458" s="1"/>
      <c r="L458" s="1"/>
      <c r="M458" s="1"/>
      <c r="N458" s="1"/>
      <c r="O458" s="1"/>
      <c r="P458" s="1"/>
      <c r="Q458" s="1"/>
      <c r="R458" s="1"/>
      <c r="S458" s="1"/>
      <c r="T458" s="1"/>
      <c r="U458" s="1"/>
      <c r="V458" s="1"/>
      <c r="W458" s="1"/>
      <c r="X458" s="1"/>
      <c r="Y458" s="1"/>
      <c r="Z458" s="1"/>
    </row>
    <row r="459" spans="1:26" ht="30">
      <c r="A459" s="744"/>
      <c r="B459" s="307"/>
      <c r="C459" s="342" t="s">
        <v>3658</v>
      </c>
      <c r="D459" s="446">
        <v>0</v>
      </c>
      <c r="E459" s="454" t="s">
        <v>183</v>
      </c>
      <c r="F459" s="565"/>
      <c r="G459" s="565"/>
      <c r="H459" s="110"/>
      <c r="I459" s="110"/>
      <c r="J459" s="1"/>
      <c r="K459" s="1"/>
      <c r="L459" s="1"/>
      <c r="M459" s="1"/>
      <c r="N459" s="1"/>
      <c r="O459" s="1"/>
      <c r="P459" s="1"/>
      <c r="Q459" s="1"/>
      <c r="R459" s="1"/>
      <c r="S459" s="1"/>
      <c r="T459" s="1"/>
      <c r="U459" s="1"/>
      <c r="V459" s="1"/>
      <c r="W459" s="1"/>
      <c r="X459" s="1"/>
      <c r="Y459" s="1"/>
      <c r="Z459" s="1"/>
    </row>
    <row r="460" spans="1:26" ht="30" hidden="1">
      <c r="A460" s="743" t="s">
        <v>1599</v>
      </c>
      <c r="B460" s="308" t="s">
        <v>1600</v>
      </c>
      <c r="C460" s="565"/>
      <c r="D460" s="443"/>
      <c r="E460" s="454"/>
      <c r="F460" s="565"/>
      <c r="G460" s="565"/>
      <c r="H460" s="110"/>
      <c r="I460" s="110"/>
      <c r="J460" s="1"/>
      <c r="K460" s="1"/>
      <c r="L460" s="1"/>
      <c r="M460" s="1"/>
      <c r="N460" s="1"/>
      <c r="O460" s="1"/>
      <c r="P460" s="1"/>
      <c r="Q460" s="1"/>
      <c r="R460" s="1"/>
      <c r="S460" s="1"/>
      <c r="T460" s="1"/>
      <c r="U460" s="1"/>
      <c r="V460" s="1"/>
      <c r="W460" s="1"/>
      <c r="X460" s="1"/>
      <c r="Y460" s="1"/>
      <c r="Z460" s="1"/>
    </row>
    <row r="461" spans="1:26" ht="30" hidden="1">
      <c r="A461" s="743" t="s">
        <v>1601</v>
      </c>
      <c r="B461" s="308" t="s">
        <v>1602</v>
      </c>
      <c r="C461" s="565"/>
      <c r="D461" s="443"/>
      <c r="E461" s="454"/>
      <c r="F461" s="565"/>
      <c r="G461" s="565"/>
      <c r="H461" s="110"/>
      <c r="I461" s="110"/>
      <c r="J461" s="1"/>
      <c r="K461" s="1"/>
      <c r="L461" s="1"/>
      <c r="M461" s="1"/>
      <c r="N461" s="1"/>
      <c r="O461" s="1"/>
      <c r="P461" s="1"/>
      <c r="Q461" s="1"/>
      <c r="R461" s="1"/>
      <c r="S461" s="1"/>
      <c r="T461" s="1"/>
      <c r="U461" s="1"/>
      <c r="V461" s="1"/>
      <c r="W461" s="1"/>
      <c r="X461" s="1"/>
      <c r="Y461" s="1"/>
      <c r="Z461" s="1"/>
    </row>
    <row r="462" spans="1:26" ht="39.75" customHeight="1">
      <c r="A462" s="744" t="s">
        <v>1603</v>
      </c>
      <c r="B462" s="1210" t="s">
        <v>1604</v>
      </c>
      <c r="C462" s="1049"/>
      <c r="D462" s="1049"/>
      <c r="E462" s="1049"/>
      <c r="F462" s="1049"/>
      <c r="G462" s="1049"/>
      <c r="H462" s="110">
        <f>SUM(D463:D471)</f>
        <v>0</v>
      </c>
      <c r="I462" s="110">
        <f>COUNT(D463:D471)*2</f>
        <v>18</v>
      </c>
      <c r="J462" s="1"/>
      <c r="K462" s="1"/>
      <c r="L462" s="1"/>
      <c r="M462" s="1"/>
      <c r="N462" s="1"/>
      <c r="O462" s="1"/>
      <c r="P462" s="1"/>
      <c r="Q462" s="1"/>
      <c r="R462" s="1"/>
      <c r="S462" s="1"/>
      <c r="T462" s="1"/>
      <c r="U462" s="1"/>
      <c r="V462" s="1"/>
      <c r="W462" s="1"/>
      <c r="X462" s="1"/>
      <c r="Y462" s="1"/>
      <c r="Z462" s="1"/>
    </row>
    <row r="463" spans="1:26" ht="47.25">
      <c r="A463" s="744" t="s">
        <v>1605</v>
      </c>
      <c r="B463" s="566" t="s">
        <v>1606</v>
      </c>
      <c r="C463" s="929" t="s">
        <v>1607</v>
      </c>
      <c r="D463" s="930">
        <v>0</v>
      </c>
      <c r="E463" s="931" t="s">
        <v>183</v>
      </c>
      <c r="F463" s="929" t="s">
        <v>4759</v>
      </c>
      <c r="G463" s="565"/>
      <c r="H463" s="110"/>
      <c r="I463" s="110"/>
      <c r="J463" s="1"/>
      <c r="K463" s="1"/>
      <c r="L463" s="1"/>
      <c r="M463" s="1"/>
      <c r="N463" s="1"/>
      <c r="O463" s="1"/>
      <c r="P463" s="1"/>
      <c r="Q463" s="1"/>
      <c r="R463" s="1"/>
      <c r="S463" s="1"/>
      <c r="T463" s="1"/>
      <c r="U463" s="1"/>
      <c r="V463" s="1"/>
      <c r="W463" s="1"/>
      <c r="X463" s="1"/>
      <c r="Y463" s="1"/>
      <c r="Z463" s="1"/>
    </row>
    <row r="464" spans="1:26" ht="30">
      <c r="A464" s="744"/>
      <c r="B464" s="566"/>
      <c r="C464" s="932" t="s">
        <v>5351</v>
      </c>
      <c r="D464" s="930">
        <v>0</v>
      </c>
      <c r="E464" s="931" t="s">
        <v>183</v>
      </c>
      <c r="F464" s="931"/>
      <c r="G464" s="565"/>
      <c r="H464" s="110"/>
      <c r="I464" s="110"/>
      <c r="J464" s="1"/>
      <c r="K464" s="1"/>
      <c r="L464" s="1"/>
      <c r="M464" s="1"/>
      <c r="N464" s="1"/>
      <c r="O464" s="1"/>
      <c r="P464" s="1"/>
      <c r="Q464" s="1"/>
      <c r="R464" s="1"/>
      <c r="S464" s="1"/>
      <c r="T464" s="1"/>
      <c r="U464" s="1"/>
      <c r="V464" s="1"/>
      <c r="W464" s="1"/>
      <c r="X464" s="1"/>
      <c r="Y464" s="1"/>
      <c r="Z464" s="1"/>
    </row>
    <row r="465" spans="1:26" ht="45">
      <c r="A465" s="744"/>
      <c r="B465" s="566"/>
      <c r="C465" s="933" t="s">
        <v>1608</v>
      </c>
      <c r="D465" s="934">
        <v>0</v>
      </c>
      <c r="E465" s="935" t="s">
        <v>264</v>
      </c>
      <c r="F465" s="935"/>
      <c r="G465" s="565"/>
      <c r="H465" s="110"/>
      <c r="I465" s="110"/>
      <c r="J465" s="1"/>
      <c r="K465" s="1"/>
      <c r="L465" s="1"/>
      <c r="M465" s="1"/>
      <c r="N465" s="1"/>
      <c r="O465" s="1"/>
      <c r="P465" s="1"/>
      <c r="Q465" s="1"/>
      <c r="R465" s="1"/>
      <c r="S465" s="1"/>
      <c r="T465" s="1"/>
      <c r="U465" s="1"/>
      <c r="V465" s="1"/>
      <c r="W465" s="1"/>
      <c r="X465" s="1"/>
      <c r="Y465" s="1"/>
      <c r="Z465" s="1"/>
    </row>
    <row r="466" spans="1:26" ht="45">
      <c r="A466" s="744"/>
      <c r="B466" s="566"/>
      <c r="C466" s="933" t="s">
        <v>1609</v>
      </c>
      <c r="D466" s="934">
        <v>0</v>
      </c>
      <c r="E466" s="935" t="s">
        <v>183</v>
      </c>
      <c r="F466" s="929" t="s">
        <v>4763</v>
      </c>
      <c r="G466" s="565"/>
      <c r="H466" s="110"/>
      <c r="I466" s="110"/>
      <c r="J466" s="1"/>
      <c r="K466" s="1"/>
      <c r="L466" s="1"/>
      <c r="M466" s="1"/>
      <c r="N466" s="1"/>
      <c r="O466" s="1"/>
      <c r="P466" s="1"/>
      <c r="Q466" s="1"/>
      <c r="R466" s="1"/>
      <c r="S466" s="1"/>
      <c r="T466" s="1"/>
      <c r="U466" s="1"/>
      <c r="V466" s="1"/>
      <c r="W466" s="1"/>
      <c r="X466" s="1"/>
      <c r="Y466" s="1"/>
      <c r="Z466" s="1"/>
    </row>
    <row r="467" spans="1:26" ht="30">
      <c r="A467" s="744"/>
      <c r="B467" s="566"/>
      <c r="C467" s="933" t="s">
        <v>1611</v>
      </c>
      <c r="D467" s="934">
        <v>0</v>
      </c>
      <c r="E467" s="935" t="s">
        <v>183</v>
      </c>
      <c r="F467" s="935"/>
      <c r="G467" s="565"/>
      <c r="H467" s="110"/>
      <c r="I467" s="110"/>
      <c r="J467" s="1"/>
      <c r="K467" s="1"/>
      <c r="L467" s="1"/>
      <c r="M467" s="1"/>
      <c r="N467" s="1"/>
      <c r="O467" s="1"/>
      <c r="P467" s="1"/>
      <c r="Q467" s="1"/>
      <c r="R467" s="1"/>
      <c r="S467" s="1"/>
      <c r="T467" s="1"/>
      <c r="U467" s="1"/>
      <c r="V467" s="1"/>
      <c r="W467" s="1"/>
      <c r="X467" s="1"/>
      <c r="Y467" s="1"/>
      <c r="Z467" s="1"/>
    </row>
    <row r="468" spans="1:26" ht="45">
      <c r="A468" s="744" t="s">
        <v>1612</v>
      </c>
      <c r="B468" s="566" t="s">
        <v>1613</v>
      </c>
      <c r="C468" s="933" t="s">
        <v>1616</v>
      </c>
      <c r="D468" s="963">
        <v>0</v>
      </c>
      <c r="E468" s="935" t="s">
        <v>264</v>
      </c>
      <c r="F468" s="932" t="s">
        <v>1617</v>
      </c>
      <c r="G468" s="565"/>
      <c r="H468" s="110"/>
      <c r="I468" s="110"/>
      <c r="J468" s="1"/>
      <c r="K468" s="1"/>
      <c r="L468" s="1"/>
      <c r="M468" s="1"/>
      <c r="N468" s="1"/>
      <c r="O468" s="1"/>
      <c r="P468" s="1"/>
      <c r="Q468" s="1"/>
      <c r="R468" s="1"/>
      <c r="S468" s="1"/>
      <c r="T468" s="1"/>
      <c r="U468" s="1"/>
      <c r="V468" s="1"/>
      <c r="W468" s="1"/>
      <c r="X468" s="1"/>
      <c r="Y468" s="1"/>
      <c r="Z468" s="1"/>
    </row>
    <row r="469" spans="1:26" ht="60">
      <c r="A469" s="744"/>
      <c r="B469" s="566"/>
      <c r="C469" s="933" t="s">
        <v>1618</v>
      </c>
      <c r="D469" s="963">
        <v>0</v>
      </c>
      <c r="E469" s="935" t="s">
        <v>350</v>
      </c>
      <c r="F469" s="932" t="s">
        <v>1619</v>
      </c>
      <c r="G469" s="565"/>
      <c r="H469" s="110"/>
      <c r="I469" s="110"/>
      <c r="J469" s="1"/>
      <c r="K469" s="1"/>
      <c r="L469" s="1"/>
      <c r="M469" s="1"/>
      <c r="N469" s="1"/>
      <c r="O469" s="1"/>
      <c r="P469" s="1"/>
      <c r="Q469" s="1"/>
      <c r="R469" s="1"/>
      <c r="S469" s="1"/>
      <c r="T469" s="1"/>
      <c r="U469" s="1"/>
      <c r="V469" s="1"/>
      <c r="W469" s="1"/>
      <c r="X469" s="1"/>
      <c r="Y469" s="1"/>
      <c r="Z469" s="1"/>
    </row>
    <row r="470" spans="1:26" ht="47.25">
      <c r="A470" s="744" t="s">
        <v>1620</v>
      </c>
      <c r="B470" s="566" t="s">
        <v>1621</v>
      </c>
      <c r="C470" s="933" t="s">
        <v>1812</v>
      </c>
      <c r="D470" s="934">
        <v>0</v>
      </c>
      <c r="E470" s="939" t="s">
        <v>87</v>
      </c>
      <c r="F470" s="964"/>
      <c r="G470" s="565"/>
      <c r="H470" s="110"/>
      <c r="I470" s="110"/>
      <c r="J470" s="1"/>
      <c r="K470" s="1"/>
      <c r="L470" s="1"/>
      <c r="M470" s="1"/>
      <c r="N470" s="1"/>
      <c r="O470" s="1"/>
      <c r="P470" s="1"/>
      <c r="Q470" s="1"/>
      <c r="R470" s="1"/>
      <c r="S470" s="1"/>
      <c r="T470" s="1"/>
      <c r="U470" s="1"/>
      <c r="V470" s="1"/>
      <c r="W470" s="1"/>
      <c r="X470" s="1"/>
      <c r="Y470" s="1"/>
      <c r="Z470" s="1"/>
    </row>
    <row r="471" spans="1:26" ht="30">
      <c r="A471" s="744"/>
      <c r="B471" s="566"/>
      <c r="C471" s="932" t="s">
        <v>3659</v>
      </c>
      <c r="D471" s="934">
        <v>0</v>
      </c>
      <c r="E471" s="939" t="s">
        <v>87</v>
      </c>
      <c r="F471" s="935"/>
      <c r="G471" s="565"/>
      <c r="H471" s="110"/>
      <c r="I471" s="110"/>
      <c r="J471" s="1"/>
      <c r="K471" s="1"/>
      <c r="L471" s="1"/>
      <c r="M471" s="1"/>
      <c r="N471" s="1"/>
      <c r="O471" s="1"/>
      <c r="P471" s="1"/>
      <c r="Q471" s="1"/>
      <c r="R471" s="1"/>
      <c r="S471" s="1"/>
      <c r="T471" s="1"/>
      <c r="U471" s="1"/>
      <c r="V471" s="1"/>
      <c r="W471" s="1"/>
      <c r="X471" s="1"/>
      <c r="Y471" s="1"/>
      <c r="Z471" s="1"/>
    </row>
    <row r="472" spans="1:26" ht="18.75">
      <c r="A472" s="588"/>
      <c r="B472" s="1211" t="s">
        <v>1625</v>
      </c>
      <c r="C472" s="1049"/>
      <c r="D472" s="1049"/>
      <c r="E472" s="1049"/>
      <c r="F472" s="1049"/>
      <c r="G472" s="1049"/>
      <c r="H472" s="110">
        <f>H473+H476+H481+H486+H523+H527+H534+H540+H543+H550</f>
        <v>0</v>
      </c>
      <c r="I472" s="110">
        <f>I473+I476+I481+I486+I523+I527+I534+I540+I543+I550</f>
        <v>118</v>
      </c>
      <c r="J472" s="1"/>
      <c r="K472" s="1"/>
      <c r="L472" s="1"/>
      <c r="M472" s="1"/>
      <c r="N472" s="1"/>
      <c r="O472" s="1"/>
      <c r="P472" s="1"/>
      <c r="Q472" s="1"/>
      <c r="R472" s="1"/>
      <c r="S472" s="1"/>
      <c r="T472" s="1"/>
      <c r="U472" s="1"/>
      <c r="V472" s="1"/>
      <c r="W472" s="1"/>
      <c r="X472" s="1"/>
      <c r="Y472" s="1"/>
      <c r="Z472" s="1"/>
    </row>
    <row r="473" spans="1:26" ht="39.75" customHeight="1">
      <c r="A473" s="744" t="s">
        <v>1627</v>
      </c>
      <c r="B473" s="1210" t="s">
        <v>1628</v>
      </c>
      <c r="C473" s="1049"/>
      <c r="D473" s="1049"/>
      <c r="E473" s="1049"/>
      <c r="F473" s="1049"/>
      <c r="G473" s="1049"/>
      <c r="H473" s="110">
        <f>SUM(D474)</f>
        <v>0</v>
      </c>
      <c r="I473" s="110">
        <f>COUNT(D474)*2</f>
        <v>2</v>
      </c>
      <c r="J473" s="1"/>
      <c r="K473" s="1"/>
      <c r="L473" s="1"/>
      <c r="M473" s="1"/>
      <c r="N473" s="1"/>
      <c r="O473" s="1"/>
      <c r="P473" s="1"/>
      <c r="Q473" s="1"/>
      <c r="R473" s="1"/>
      <c r="S473" s="1"/>
      <c r="T473" s="1"/>
      <c r="U473" s="1"/>
      <c r="V473" s="1"/>
      <c r="W473" s="1"/>
      <c r="X473" s="1"/>
      <c r="Y473" s="1"/>
      <c r="Z473" s="1"/>
    </row>
    <row r="474" spans="1:26" ht="63">
      <c r="A474" s="417" t="s">
        <v>1629</v>
      </c>
      <c r="B474" s="437" t="s">
        <v>1630</v>
      </c>
      <c r="C474" s="502" t="s">
        <v>1631</v>
      </c>
      <c r="D474" s="446">
        <v>0</v>
      </c>
      <c r="E474" s="440" t="s">
        <v>137</v>
      </c>
      <c r="F474" s="441"/>
      <c r="G474" s="441"/>
      <c r="H474" s="110"/>
      <c r="I474" s="110"/>
      <c r="J474" s="1"/>
      <c r="K474" s="1"/>
      <c r="L474" s="1"/>
      <c r="M474" s="1"/>
      <c r="N474" s="1"/>
      <c r="O474" s="1"/>
      <c r="P474" s="1"/>
      <c r="Q474" s="1"/>
      <c r="R474" s="1"/>
      <c r="S474" s="1"/>
      <c r="T474" s="1"/>
      <c r="U474" s="1"/>
      <c r="V474" s="1"/>
      <c r="W474" s="1"/>
      <c r="X474" s="1"/>
      <c r="Y474" s="1"/>
      <c r="Z474" s="1"/>
    </row>
    <row r="475" spans="1:26" ht="30" hidden="1">
      <c r="A475" s="585" t="s">
        <v>1632</v>
      </c>
      <c r="B475" s="308" t="s">
        <v>1633</v>
      </c>
      <c r="C475" s="441"/>
      <c r="D475" s="439"/>
      <c r="E475" s="440"/>
      <c r="F475" s="441"/>
      <c r="G475" s="441"/>
      <c r="H475" s="110"/>
      <c r="I475" s="110"/>
      <c r="J475" s="1"/>
      <c r="K475" s="1"/>
      <c r="L475" s="1"/>
      <c r="M475" s="1"/>
      <c r="N475" s="1"/>
      <c r="O475" s="1"/>
      <c r="P475" s="1"/>
      <c r="Q475" s="1"/>
      <c r="R475" s="1"/>
      <c r="S475" s="1"/>
      <c r="T475" s="1"/>
      <c r="U475" s="1"/>
      <c r="V475" s="1"/>
      <c r="W475" s="1"/>
      <c r="X475" s="1"/>
      <c r="Y475" s="1"/>
      <c r="Z475" s="1"/>
    </row>
    <row r="476" spans="1:26" ht="39.75" customHeight="1">
      <c r="A476" s="417" t="s">
        <v>1634</v>
      </c>
      <c r="B476" s="1210" t="s">
        <v>1635</v>
      </c>
      <c r="C476" s="1049"/>
      <c r="D476" s="1049"/>
      <c r="E476" s="1049"/>
      <c r="F476" s="1049"/>
      <c r="G476" s="1049"/>
      <c r="H476" s="110">
        <f>SUM(D477:D480)</f>
        <v>0</v>
      </c>
      <c r="I476" s="110">
        <f>COUNT(D477:D478)*2</f>
        <v>4</v>
      </c>
      <c r="J476" s="1"/>
      <c r="K476" s="1"/>
      <c r="L476" s="1"/>
      <c r="M476" s="1"/>
      <c r="N476" s="1"/>
      <c r="O476" s="1"/>
      <c r="P476" s="1"/>
      <c r="Q476" s="1"/>
      <c r="R476" s="1"/>
      <c r="S476" s="1"/>
      <c r="T476" s="1"/>
      <c r="U476" s="1"/>
      <c r="V476" s="1"/>
      <c r="W476" s="1"/>
      <c r="X476" s="1"/>
      <c r="Y476" s="1"/>
      <c r="Z476" s="1"/>
    </row>
    <row r="477" spans="1:26" ht="45">
      <c r="A477" s="417" t="s">
        <v>1637</v>
      </c>
      <c r="B477" s="566" t="s">
        <v>1638</v>
      </c>
      <c r="C477" s="308" t="s">
        <v>3661</v>
      </c>
      <c r="D477" s="446">
        <v>0</v>
      </c>
      <c r="E477" s="440" t="s">
        <v>667</v>
      </c>
      <c r="F477" s="441"/>
      <c r="G477" s="441"/>
      <c r="H477" s="110"/>
      <c r="I477" s="110"/>
      <c r="J477" s="1"/>
      <c r="K477" s="1"/>
      <c r="L477" s="1"/>
      <c r="M477" s="1"/>
      <c r="N477" s="1"/>
      <c r="O477" s="1"/>
      <c r="P477" s="1"/>
      <c r="Q477" s="1"/>
      <c r="R477" s="1"/>
      <c r="S477" s="1"/>
      <c r="T477" s="1"/>
      <c r="U477" s="1"/>
      <c r="V477" s="1"/>
      <c r="W477" s="1"/>
      <c r="X477" s="1"/>
      <c r="Y477" s="1"/>
      <c r="Z477" s="1"/>
    </row>
    <row r="478" spans="1:26" ht="45">
      <c r="A478" s="417"/>
      <c r="B478" s="566"/>
      <c r="C478" s="308" t="s">
        <v>3662</v>
      </c>
      <c r="D478" s="446">
        <v>0</v>
      </c>
      <c r="E478" s="440" t="s">
        <v>667</v>
      </c>
      <c r="F478" s="441"/>
      <c r="G478" s="441"/>
      <c r="H478" s="110"/>
      <c r="I478" s="110"/>
      <c r="J478" s="1"/>
      <c r="K478" s="1"/>
      <c r="L478" s="1"/>
      <c r="M478" s="1"/>
      <c r="N478" s="1"/>
      <c r="O478" s="1"/>
      <c r="P478" s="1"/>
      <c r="Q478" s="1"/>
      <c r="R478" s="1"/>
      <c r="S478" s="1"/>
      <c r="T478" s="1"/>
      <c r="U478" s="1"/>
      <c r="V478" s="1"/>
      <c r="W478" s="1"/>
      <c r="X478" s="1"/>
      <c r="Y478" s="1"/>
      <c r="Z478" s="1"/>
    </row>
    <row r="479" spans="1:26" ht="47.25" hidden="1">
      <c r="A479" s="585" t="s">
        <v>1640</v>
      </c>
      <c r="B479" s="566" t="s">
        <v>1641</v>
      </c>
      <c r="C479" s="441"/>
      <c r="D479" s="439"/>
      <c r="E479" s="440"/>
      <c r="F479" s="441"/>
      <c r="G479" s="441"/>
      <c r="H479" s="110"/>
      <c r="I479" s="110"/>
      <c r="J479" s="1"/>
      <c r="K479" s="1"/>
      <c r="L479" s="1"/>
      <c r="M479" s="1"/>
      <c r="N479" s="1"/>
      <c r="O479" s="1"/>
      <c r="P479" s="1"/>
      <c r="Q479" s="1"/>
      <c r="R479" s="1"/>
      <c r="S479" s="1"/>
      <c r="T479" s="1"/>
      <c r="U479" s="1"/>
      <c r="V479" s="1"/>
      <c r="W479" s="1"/>
      <c r="X479" s="1"/>
      <c r="Y479" s="1"/>
      <c r="Z479" s="1"/>
    </row>
    <row r="480" spans="1:26" ht="47.25" hidden="1">
      <c r="A480" s="585" t="s">
        <v>1642</v>
      </c>
      <c r="B480" s="566" t="s">
        <v>1643</v>
      </c>
      <c r="C480" s="441"/>
      <c r="D480" s="439"/>
      <c r="E480" s="440"/>
      <c r="F480" s="441"/>
      <c r="G480" s="441"/>
      <c r="H480" s="110"/>
      <c r="I480" s="110"/>
      <c r="J480" s="1"/>
      <c r="K480" s="1"/>
      <c r="L480" s="1"/>
      <c r="M480" s="1"/>
      <c r="N480" s="1"/>
      <c r="O480" s="1"/>
      <c r="P480" s="1"/>
      <c r="Q480" s="1"/>
      <c r="R480" s="1"/>
      <c r="S480" s="1"/>
      <c r="T480" s="1"/>
      <c r="U480" s="1"/>
      <c r="V480" s="1"/>
      <c r="W480" s="1"/>
      <c r="X480" s="1"/>
      <c r="Y480" s="1"/>
      <c r="Z480" s="1"/>
    </row>
    <row r="481" spans="1:26" ht="39.75" customHeight="1">
      <c r="A481" s="417" t="s">
        <v>1644</v>
      </c>
      <c r="B481" s="1210" t="s">
        <v>1645</v>
      </c>
      <c r="C481" s="1049"/>
      <c r="D481" s="1049"/>
      <c r="E481" s="1049"/>
      <c r="F481" s="1049"/>
      <c r="G481" s="1049"/>
      <c r="H481" s="110">
        <f>SUM(D482:D485)</f>
        <v>0</v>
      </c>
      <c r="I481" s="110">
        <f>COUNT(D482:D485)*2</f>
        <v>8</v>
      </c>
      <c r="J481" s="1"/>
      <c r="K481" s="1"/>
      <c r="L481" s="1"/>
      <c r="M481" s="1"/>
      <c r="N481" s="1"/>
      <c r="O481" s="1"/>
      <c r="P481" s="1"/>
      <c r="Q481" s="1"/>
      <c r="R481" s="1"/>
      <c r="S481" s="1"/>
      <c r="T481" s="1"/>
      <c r="U481" s="1"/>
      <c r="V481" s="1"/>
      <c r="W481" s="1"/>
      <c r="X481" s="1"/>
      <c r="Y481" s="1"/>
      <c r="Z481" s="1"/>
    </row>
    <row r="482" spans="1:26" ht="90">
      <c r="A482" s="413" t="s">
        <v>1647</v>
      </c>
      <c r="B482" s="566" t="s">
        <v>1648</v>
      </c>
      <c r="C482" s="487" t="s">
        <v>1650</v>
      </c>
      <c r="D482" s="446">
        <v>0</v>
      </c>
      <c r="E482" s="440" t="s">
        <v>137</v>
      </c>
      <c r="F482" s="441"/>
      <c r="G482" s="441"/>
      <c r="H482" s="110"/>
      <c r="I482" s="110"/>
      <c r="J482" s="1"/>
      <c r="K482" s="1"/>
      <c r="L482" s="1"/>
      <c r="M482" s="1"/>
      <c r="N482" s="1"/>
      <c r="O482" s="1"/>
      <c r="P482" s="1"/>
      <c r="Q482" s="1"/>
      <c r="R482" s="1"/>
      <c r="S482" s="1"/>
      <c r="T482" s="1"/>
      <c r="U482" s="1"/>
      <c r="V482" s="1"/>
      <c r="W482" s="1"/>
      <c r="X482" s="1"/>
      <c r="Y482" s="1"/>
      <c r="Z482" s="1"/>
    </row>
    <row r="483" spans="1:26" ht="60">
      <c r="A483" s="413" t="s">
        <v>1653</v>
      </c>
      <c r="B483" s="566" t="s">
        <v>1654</v>
      </c>
      <c r="C483" s="308" t="s">
        <v>3663</v>
      </c>
      <c r="D483" s="446">
        <v>0</v>
      </c>
      <c r="E483" s="440" t="s">
        <v>137</v>
      </c>
      <c r="F483" s="441"/>
      <c r="G483" s="441"/>
      <c r="H483" s="110"/>
      <c r="I483" s="110"/>
      <c r="J483" s="1"/>
      <c r="K483" s="1"/>
      <c r="L483" s="1"/>
      <c r="M483" s="1"/>
      <c r="N483" s="1"/>
      <c r="O483" s="1"/>
      <c r="P483" s="1"/>
      <c r="Q483" s="1"/>
      <c r="R483" s="1"/>
      <c r="S483" s="1"/>
      <c r="T483" s="1"/>
      <c r="U483" s="1"/>
      <c r="V483" s="1"/>
      <c r="W483" s="1"/>
      <c r="X483" s="1"/>
      <c r="Y483" s="1"/>
      <c r="Z483" s="1"/>
    </row>
    <row r="484" spans="1:26" ht="47.25">
      <c r="A484" s="413" t="s">
        <v>1658</v>
      </c>
      <c r="B484" s="437" t="s">
        <v>1659</v>
      </c>
      <c r="C484" s="566" t="s">
        <v>1660</v>
      </c>
      <c r="D484" s="446">
        <v>0</v>
      </c>
      <c r="E484" s="440" t="s">
        <v>137</v>
      </c>
      <c r="F484" s="441"/>
      <c r="G484" s="441"/>
      <c r="H484" s="110"/>
      <c r="I484" s="110"/>
      <c r="J484" s="1"/>
      <c r="K484" s="1"/>
      <c r="L484" s="1"/>
      <c r="M484" s="1"/>
      <c r="N484" s="1"/>
      <c r="O484" s="1"/>
      <c r="P484" s="1"/>
      <c r="Q484" s="1"/>
      <c r="R484" s="1"/>
      <c r="S484" s="1"/>
      <c r="T484" s="1"/>
      <c r="U484" s="1"/>
      <c r="V484" s="1"/>
      <c r="W484" s="1"/>
      <c r="X484" s="1"/>
      <c r="Y484" s="1"/>
      <c r="Z484" s="1"/>
    </row>
    <row r="485" spans="1:26" ht="47.25">
      <c r="A485" s="413"/>
      <c r="B485" s="441"/>
      <c r="C485" s="566" t="s">
        <v>1662</v>
      </c>
      <c r="D485" s="446">
        <v>0</v>
      </c>
      <c r="E485" s="440" t="s">
        <v>350</v>
      </c>
      <c r="F485" s="441"/>
      <c r="G485" s="441"/>
      <c r="H485" s="110"/>
      <c r="I485" s="110"/>
      <c r="J485" s="1"/>
      <c r="K485" s="1"/>
      <c r="L485" s="1"/>
      <c r="M485" s="1"/>
      <c r="N485" s="1"/>
      <c r="O485" s="1"/>
      <c r="P485" s="1"/>
      <c r="Q485" s="1"/>
      <c r="R485" s="1"/>
      <c r="S485" s="1"/>
      <c r="T485" s="1"/>
      <c r="U485" s="1"/>
      <c r="V485" s="1"/>
      <c r="W485" s="1"/>
      <c r="X485" s="1"/>
      <c r="Y485" s="1"/>
      <c r="Z485" s="1"/>
    </row>
    <row r="486" spans="1:26" ht="39.75" customHeight="1">
      <c r="A486" s="417" t="s">
        <v>1663</v>
      </c>
      <c r="B486" s="1210" t="s">
        <v>1664</v>
      </c>
      <c r="C486" s="1049"/>
      <c r="D486" s="1049"/>
      <c r="E486" s="1049"/>
      <c r="F486" s="1049"/>
      <c r="G486" s="1049"/>
      <c r="H486" s="110">
        <f>SUM(D487:D522)</f>
        <v>0</v>
      </c>
      <c r="I486" s="110">
        <f>COUNT(D487:D522)*2</f>
        <v>72</v>
      </c>
      <c r="J486" s="1"/>
      <c r="K486" s="1"/>
      <c r="L486" s="1"/>
      <c r="M486" s="1"/>
      <c r="N486" s="1"/>
      <c r="O486" s="1"/>
      <c r="P486" s="1"/>
      <c r="Q486" s="1"/>
      <c r="R486" s="1"/>
      <c r="S486" s="1"/>
      <c r="T486" s="1"/>
      <c r="U486" s="1"/>
      <c r="V486" s="1"/>
      <c r="W486" s="1"/>
      <c r="X486" s="1"/>
      <c r="Y486" s="1"/>
      <c r="Z486" s="1"/>
    </row>
    <row r="487" spans="1:26" ht="60">
      <c r="A487" s="413" t="s">
        <v>1665</v>
      </c>
      <c r="B487" s="566" t="s">
        <v>1666</v>
      </c>
      <c r="C487" s="308" t="s">
        <v>3664</v>
      </c>
      <c r="D487" s="446">
        <v>0</v>
      </c>
      <c r="E487" s="440" t="s">
        <v>667</v>
      </c>
      <c r="F487" s="342"/>
      <c r="G487" s="441"/>
      <c r="H487" s="110"/>
      <c r="I487" s="110"/>
      <c r="J487" s="1"/>
      <c r="K487" s="1"/>
      <c r="L487" s="1"/>
      <c r="M487" s="1"/>
      <c r="N487" s="1"/>
      <c r="O487" s="1"/>
      <c r="P487" s="1"/>
      <c r="Q487" s="1"/>
      <c r="R487" s="1"/>
      <c r="S487" s="1"/>
      <c r="T487" s="1"/>
      <c r="U487" s="1"/>
      <c r="V487" s="1"/>
      <c r="W487" s="1"/>
      <c r="X487" s="1"/>
      <c r="Y487" s="1"/>
      <c r="Z487" s="1"/>
    </row>
    <row r="488" spans="1:26" ht="45">
      <c r="A488" s="413"/>
      <c r="B488" s="566"/>
      <c r="C488" s="489" t="s">
        <v>1668</v>
      </c>
      <c r="D488" s="488">
        <v>0</v>
      </c>
      <c r="E488" s="440" t="s">
        <v>262</v>
      </c>
      <c r="F488" s="342"/>
      <c r="G488" s="441"/>
      <c r="H488" s="110"/>
      <c r="I488" s="110"/>
      <c r="J488" s="1"/>
      <c r="K488" s="1"/>
      <c r="L488" s="1"/>
      <c r="M488" s="1"/>
      <c r="N488" s="1"/>
      <c r="O488" s="1"/>
      <c r="P488" s="1"/>
      <c r="Q488" s="1"/>
      <c r="R488" s="1"/>
      <c r="S488" s="1"/>
      <c r="T488" s="1"/>
      <c r="U488" s="1"/>
      <c r="V488" s="1"/>
      <c r="W488" s="1"/>
      <c r="X488" s="1"/>
      <c r="Y488" s="1"/>
      <c r="Z488" s="1"/>
    </row>
    <row r="489" spans="1:26" ht="60">
      <c r="A489" s="413"/>
      <c r="B489" s="566"/>
      <c r="C489" s="308" t="s">
        <v>3665</v>
      </c>
      <c r="D489" s="446">
        <v>0</v>
      </c>
      <c r="E489" s="440" t="s">
        <v>667</v>
      </c>
      <c r="F489" s="342"/>
      <c r="G489" s="441"/>
      <c r="H489" s="110"/>
      <c r="I489" s="110"/>
      <c r="J489" s="1"/>
      <c r="K489" s="1"/>
      <c r="L489" s="1"/>
      <c r="M489" s="1"/>
      <c r="N489" s="1"/>
      <c r="O489" s="1"/>
      <c r="P489" s="1"/>
      <c r="Q489" s="1"/>
      <c r="R489" s="1"/>
      <c r="S489" s="1"/>
      <c r="T489" s="1"/>
      <c r="U489" s="1"/>
      <c r="V489" s="1"/>
      <c r="W489" s="1"/>
      <c r="X489" s="1"/>
      <c r="Y489" s="1"/>
      <c r="Z489" s="1"/>
    </row>
    <row r="490" spans="1:26" ht="45">
      <c r="A490" s="413"/>
      <c r="B490" s="566"/>
      <c r="C490" s="489" t="s">
        <v>1668</v>
      </c>
      <c r="D490" s="488">
        <v>0</v>
      </c>
      <c r="E490" s="440" t="s">
        <v>262</v>
      </c>
      <c r="F490" s="342"/>
      <c r="G490" s="441"/>
      <c r="H490" s="110"/>
      <c r="I490" s="110"/>
      <c r="J490" s="1"/>
      <c r="K490" s="1"/>
      <c r="L490" s="1"/>
      <c r="M490" s="1"/>
      <c r="N490" s="1"/>
      <c r="O490" s="1"/>
      <c r="P490" s="1"/>
      <c r="Q490" s="1"/>
      <c r="R490" s="1"/>
      <c r="S490" s="1"/>
      <c r="T490" s="1"/>
      <c r="U490" s="1"/>
      <c r="V490" s="1"/>
      <c r="W490" s="1"/>
      <c r="X490" s="1"/>
      <c r="Y490" s="1"/>
      <c r="Z490" s="1"/>
    </row>
    <row r="491" spans="1:26" ht="60">
      <c r="A491" s="413"/>
      <c r="B491" s="566"/>
      <c r="C491" s="308" t="s">
        <v>3666</v>
      </c>
      <c r="D491" s="446">
        <v>0</v>
      </c>
      <c r="E491" s="440" t="s">
        <v>667</v>
      </c>
      <c r="F491" s="342"/>
      <c r="G491" s="441"/>
      <c r="H491" s="110"/>
      <c r="I491" s="110"/>
      <c r="J491" s="1"/>
      <c r="K491" s="1"/>
      <c r="L491" s="1"/>
      <c r="M491" s="1"/>
      <c r="N491" s="1"/>
      <c r="O491" s="1"/>
      <c r="P491" s="1"/>
      <c r="Q491" s="1"/>
      <c r="R491" s="1"/>
      <c r="S491" s="1"/>
      <c r="T491" s="1"/>
      <c r="U491" s="1"/>
      <c r="V491" s="1"/>
      <c r="W491" s="1"/>
      <c r="X491" s="1"/>
      <c r="Y491" s="1"/>
      <c r="Z491" s="1"/>
    </row>
    <row r="492" spans="1:26" ht="45">
      <c r="A492" s="413"/>
      <c r="B492" s="566"/>
      <c r="C492" s="489" t="s">
        <v>1668</v>
      </c>
      <c r="D492" s="488">
        <v>0</v>
      </c>
      <c r="E492" s="440" t="s">
        <v>262</v>
      </c>
      <c r="F492" s="342"/>
      <c r="G492" s="441"/>
      <c r="H492" s="110"/>
      <c r="I492" s="110"/>
      <c r="J492" s="1"/>
      <c r="K492" s="1"/>
      <c r="L492" s="1"/>
      <c r="M492" s="1"/>
      <c r="N492" s="1"/>
      <c r="O492" s="1"/>
      <c r="P492" s="1"/>
      <c r="Q492" s="1"/>
      <c r="R492" s="1"/>
      <c r="S492" s="1"/>
      <c r="T492" s="1"/>
      <c r="U492" s="1"/>
      <c r="V492" s="1"/>
      <c r="W492" s="1"/>
      <c r="X492" s="1"/>
      <c r="Y492" s="1"/>
      <c r="Z492" s="1"/>
    </row>
    <row r="493" spans="1:26" ht="47.25">
      <c r="A493" s="413" t="s">
        <v>1670</v>
      </c>
      <c r="B493" s="566" t="s">
        <v>1671</v>
      </c>
      <c r="C493" s="342" t="s">
        <v>3667</v>
      </c>
      <c r="D493" s="446">
        <v>0</v>
      </c>
      <c r="E493" s="440" t="s">
        <v>667</v>
      </c>
      <c r="F493" s="342"/>
      <c r="G493" s="441"/>
      <c r="H493" s="110"/>
      <c r="I493" s="110"/>
      <c r="J493" s="1"/>
      <c r="K493" s="1"/>
      <c r="L493" s="1"/>
      <c r="M493" s="1"/>
      <c r="N493" s="1"/>
      <c r="O493" s="1"/>
      <c r="P493" s="1"/>
      <c r="Q493" s="1"/>
      <c r="R493" s="1"/>
      <c r="S493" s="1"/>
      <c r="T493" s="1"/>
      <c r="U493" s="1"/>
      <c r="V493" s="1"/>
      <c r="W493" s="1"/>
      <c r="X493" s="1"/>
      <c r="Y493" s="1"/>
      <c r="Z493" s="1"/>
    </row>
    <row r="494" spans="1:26" ht="60">
      <c r="A494" s="413"/>
      <c r="B494" s="566"/>
      <c r="C494" s="342" t="s">
        <v>3668</v>
      </c>
      <c r="D494" s="446">
        <v>0</v>
      </c>
      <c r="E494" s="440" t="s">
        <v>667</v>
      </c>
      <c r="F494" s="342"/>
      <c r="G494" s="441"/>
      <c r="H494" s="110"/>
      <c r="I494" s="110"/>
      <c r="J494" s="1"/>
      <c r="K494" s="1"/>
      <c r="L494" s="1"/>
      <c r="M494" s="1"/>
      <c r="N494" s="1"/>
      <c r="O494" s="1"/>
      <c r="P494" s="1"/>
      <c r="Q494" s="1"/>
      <c r="R494" s="1"/>
      <c r="S494" s="1"/>
      <c r="T494" s="1"/>
      <c r="U494" s="1"/>
      <c r="V494" s="1"/>
      <c r="W494" s="1"/>
      <c r="X494" s="1"/>
      <c r="Y494" s="1"/>
      <c r="Z494" s="1"/>
    </row>
    <row r="495" spans="1:26" ht="45">
      <c r="A495" s="413"/>
      <c r="B495" s="566"/>
      <c r="C495" s="342" t="s">
        <v>3669</v>
      </c>
      <c r="D495" s="446">
        <v>0</v>
      </c>
      <c r="E495" s="440" t="s">
        <v>667</v>
      </c>
      <c r="F495" s="342"/>
      <c r="G495" s="441"/>
      <c r="H495" s="110"/>
      <c r="I495" s="110"/>
      <c r="J495" s="1"/>
      <c r="K495" s="1"/>
      <c r="L495" s="1"/>
      <c r="M495" s="1"/>
      <c r="N495" s="1"/>
      <c r="O495" s="1"/>
      <c r="P495" s="1"/>
      <c r="Q495" s="1"/>
      <c r="R495" s="1"/>
      <c r="S495" s="1"/>
      <c r="T495" s="1"/>
      <c r="U495" s="1"/>
      <c r="V495" s="1"/>
      <c r="W495" s="1"/>
      <c r="X495" s="1"/>
      <c r="Y495" s="1"/>
      <c r="Z495" s="1"/>
    </row>
    <row r="496" spans="1:26" ht="45">
      <c r="A496" s="413"/>
      <c r="B496" s="566"/>
      <c r="C496" s="342" t="s">
        <v>3670</v>
      </c>
      <c r="D496" s="446">
        <v>0</v>
      </c>
      <c r="E496" s="440" t="s">
        <v>667</v>
      </c>
      <c r="F496" s="342"/>
      <c r="G496" s="441"/>
      <c r="H496" s="110"/>
      <c r="I496" s="110"/>
      <c r="J496" s="1"/>
      <c r="K496" s="1"/>
      <c r="L496" s="1"/>
      <c r="M496" s="1"/>
      <c r="N496" s="1"/>
      <c r="O496" s="1"/>
      <c r="P496" s="1"/>
      <c r="Q496" s="1"/>
      <c r="R496" s="1"/>
      <c r="S496" s="1"/>
      <c r="T496" s="1"/>
      <c r="U496" s="1"/>
      <c r="V496" s="1"/>
      <c r="W496" s="1"/>
      <c r="X496" s="1"/>
      <c r="Y496" s="1"/>
      <c r="Z496" s="1"/>
    </row>
    <row r="497" spans="1:26" ht="45">
      <c r="A497" s="413"/>
      <c r="B497" s="566"/>
      <c r="C497" s="342" t="s">
        <v>3671</v>
      </c>
      <c r="D497" s="446">
        <v>0</v>
      </c>
      <c r="E497" s="440" t="s">
        <v>667</v>
      </c>
      <c r="F497" s="342"/>
      <c r="G497" s="441"/>
      <c r="H497" s="110"/>
      <c r="I497" s="110"/>
      <c r="J497" s="1"/>
      <c r="K497" s="1"/>
      <c r="L497" s="1"/>
      <c r="M497" s="1"/>
      <c r="N497" s="1"/>
      <c r="O497" s="1"/>
      <c r="P497" s="1"/>
      <c r="Q497" s="1"/>
      <c r="R497" s="1"/>
      <c r="S497" s="1"/>
      <c r="T497" s="1"/>
      <c r="U497" s="1"/>
      <c r="V497" s="1"/>
      <c r="W497" s="1"/>
      <c r="X497" s="1"/>
      <c r="Y497" s="1"/>
      <c r="Z497" s="1"/>
    </row>
    <row r="498" spans="1:26" ht="45">
      <c r="A498" s="413"/>
      <c r="B498" s="566"/>
      <c r="C498" s="342" t="s">
        <v>3672</v>
      </c>
      <c r="D498" s="446">
        <v>0</v>
      </c>
      <c r="E498" s="440" t="s">
        <v>667</v>
      </c>
      <c r="F498" s="342"/>
      <c r="G498" s="441"/>
      <c r="H498" s="110"/>
      <c r="I498" s="110"/>
      <c r="J498" s="1"/>
      <c r="K498" s="1"/>
      <c r="L498" s="1"/>
      <c r="M498" s="1"/>
      <c r="N498" s="1"/>
      <c r="O498" s="1"/>
      <c r="P498" s="1"/>
      <c r="Q498" s="1"/>
      <c r="R498" s="1"/>
      <c r="S498" s="1"/>
      <c r="T498" s="1"/>
      <c r="U498" s="1"/>
      <c r="V498" s="1"/>
      <c r="W498" s="1"/>
      <c r="X498" s="1"/>
      <c r="Y498" s="1"/>
      <c r="Z498" s="1"/>
    </row>
    <row r="499" spans="1:26" ht="60">
      <c r="A499" s="413"/>
      <c r="B499" s="566"/>
      <c r="C499" s="342" t="s">
        <v>3673</v>
      </c>
      <c r="D499" s="446">
        <v>0</v>
      </c>
      <c r="E499" s="440" t="s">
        <v>667</v>
      </c>
      <c r="F499" s="342"/>
      <c r="G499" s="441"/>
      <c r="H499" s="110"/>
      <c r="I499" s="110"/>
      <c r="J499" s="1"/>
      <c r="K499" s="1"/>
      <c r="L499" s="1"/>
      <c r="M499" s="1"/>
      <c r="N499" s="1"/>
      <c r="O499" s="1"/>
      <c r="P499" s="1"/>
      <c r="Q499" s="1"/>
      <c r="R499" s="1"/>
      <c r="S499" s="1"/>
      <c r="T499" s="1"/>
      <c r="U499" s="1"/>
      <c r="V499" s="1"/>
      <c r="W499" s="1"/>
      <c r="X499" s="1"/>
      <c r="Y499" s="1"/>
      <c r="Z499" s="1"/>
    </row>
    <row r="500" spans="1:26" ht="45">
      <c r="A500" s="413"/>
      <c r="B500" s="566"/>
      <c r="C500" s="342" t="s">
        <v>3674</v>
      </c>
      <c r="D500" s="446">
        <v>0</v>
      </c>
      <c r="E500" s="440" t="s">
        <v>667</v>
      </c>
      <c r="F500" s="342"/>
      <c r="G500" s="441"/>
      <c r="H500" s="110"/>
      <c r="I500" s="110"/>
      <c r="J500" s="1"/>
      <c r="K500" s="1"/>
      <c r="L500" s="1"/>
      <c r="M500" s="1"/>
      <c r="N500" s="1"/>
      <c r="O500" s="1"/>
      <c r="P500" s="1"/>
      <c r="Q500" s="1"/>
      <c r="R500" s="1"/>
      <c r="S500" s="1"/>
      <c r="T500" s="1"/>
      <c r="U500" s="1"/>
      <c r="V500" s="1"/>
      <c r="W500" s="1"/>
      <c r="X500" s="1"/>
      <c r="Y500" s="1"/>
      <c r="Z500" s="1"/>
    </row>
    <row r="501" spans="1:26" ht="60">
      <c r="A501" s="413"/>
      <c r="B501" s="566"/>
      <c r="C501" s="342" t="s">
        <v>3675</v>
      </c>
      <c r="D501" s="446">
        <v>0</v>
      </c>
      <c r="E501" s="440" t="s">
        <v>667</v>
      </c>
      <c r="F501" s="342"/>
      <c r="G501" s="441"/>
      <c r="H501" s="110"/>
      <c r="I501" s="110"/>
      <c r="J501" s="1"/>
      <c r="K501" s="1"/>
      <c r="L501" s="1"/>
      <c r="M501" s="1"/>
      <c r="N501" s="1"/>
      <c r="O501" s="1"/>
      <c r="P501" s="1"/>
      <c r="Q501" s="1"/>
      <c r="R501" s="1"/>
      <c r="S501" s="1"/>
      <c r="T501" s="1"/>
      <c r="U501" s="1"/>
      <c r="V501" s="1"/>
      <c r="W501" s="1"/>
      <c r="X501" s="1"/>
      <c r="Y501" s="1"/>
      <c r="Z501" s="1"/>
    </row>
    <row r="502" spans="1:26" ht="60">
      <c r="A502" s="413"/>
      <c r="B502" s="566"/>
      <c r="C502" s="342" t="s">
        <v>3676</v>
      </c>
      <c r="D502" s="446">
        <v>0</v>
      </c>
      <c r="E502" s="440" t="s">
        <v>667</v>
      </c>
      <c r="F502" s="342"/>
      <c r="G502" s="441"/>
      <c r="H502" s="110"/>
      <c r="I502" s="110"/>
      <c r="J502" s="1"/>
      <c r="K502" s="1"/>
      <c r="L502" s="1"/>
      <c r="M502" s="1"/>
      <c r="N502" s="1"/>
      <c r="O502" s="1"/>
      <c r="P502" s="1"/>
      <c r="Q502" s="1"/>
      <c r="R502" s="1"/>
      <c r="S502" s="1"/>
      <c r="T502" s="1"/>
      <c r="U502" s="1"/>
      <c r="V502" s="1"/>
      <c r="W502" s="1"/>
      <c r="X502" s="1"/>
      <c r="Y502" s="1"/>
      <c r="Z502" s="1"/>
    </row>
    <row r="503" spans="1:26" ht="45">
      <c r="A503" s="413"/>
      <c r="B503" s="566"/>
      <c r="C503" s="342" t="s">
        <v>3677</v>
      </c>
      <c r="D503" s="446">
        <v>0</v>
      </c>
      <c r="E503" s="440" t="s">
        <v>667</v>
      </c>
      <c r="F503" s="342"/>
      <c r="G503" s="441"/>
      <c r="H503" s="110"/>
      <c r="I503" s="110"/>
      <c r="J503" s="1"/>
      <c r="K503" s="1"/>
      <c r="L503" s="1"/>
      <c r="M503" s="1"/>
      <c r="N503" s="1"/>
      <c r="O503" s="1"/>
      <c r="P503" s="1"/>
      <c r="Q503" s="1"/>
      <c r="R503" s="1"/>
      <c r="S503" s="1"/>
      <c r="T503" s="1"/>
      <c r="U503" s="1"/>
      <c r="V503" s="1"/>
      <c r="W503" s="1"/>
      <c r="X503" s="1"/>
      <c r="Y503" s="1"/>
      <c r="Z503" s="1"/>
    </row>
    <row r="504" spans="1:26" ht="60">
      <c r="A504" s="413"/>
      <c r="B504" s="566"/>
      <c r="C504" s="342" t="s">
        <v>3678</v>
      </c>
      <c r="D504" s="446">
        <v>0</v>
      </c>
      <c r="E504" s="440" t="s">
        <v>667</v>
      </c>
      <c r="F504" s="342"/>
      <c r="G504" s="441"/>
      <c r="H504" s="110"/>
      <c r="I504" s="110"/>
      <c r="J504" s="1"/>
      <c r="K504" s="1"/>
      <c r="L504" s="1"/>
      <c r="M504" s="1"/>
      <c r="N504" s="1"/>
      <c r="O504" s="1"/>
      <c r="P504" s="1"/>
      <c r="Q504" s="1"/>
      <c r="R504" s="1"/>
      <c r="S504" s="1"/>
      <c r="T504" s="1"/>
      <c r="U504" s="1"/>
      <c r="V504" s="1"/>
      <c r="W504" s="1"/>
      <c r="X504" s="1"/>
      <c r="Y504" s="1"/>
      <c r="Z504" s="1"/>
    </row>
    <row r="505" spans="1:26" ht="60">
      <c r="A505" s="413"/>
      <c r="B505" s="566"/>
      <c r="C505" s="342" t="s">
        <v>3679</v>
      </c>
      <c r="D505" s="446">
        <v>0</v>
      </c>
      <c r="E505" s="440" t="s">
        <v>667</v>
      </c>
      <c r="F505" s="342"/>
      <c r="G505" s="441"/>
      <c r="H505" s="110"/>
      <c r="I505" s="110"/>
      <c r="J505" s="1"/>
      <c r="K505" s="1"/>
      <c r="L505" s="1"/>
      <c r="M505" s="1"/>
      <c r="N505" s="1"/>
      <c r="O505" s="1"/>
      <c r="P505" s="1"/>
      <c r="Q505" s="1"/>
      <c r="R505" s="1"/>
      <c r="S505" s="1"/>
      <c r="T505" s="1"/>
      <c r="U505" s="1"/>
      <c r="V505" s="1"/>
      <c r="W505" s="1"/>
      <c r="X505" s="1"/>
      <c r="Y505" s="1"/>
      <c r="Z505" s="1"/>
    </row>
    <row r="506" spans="1:26" ht="60">
      <c r="A506" s="413"/>
      <c r="B506" s="566"/>
      <c r="C506" s="342" t="s">
        <v>3680</v>
      </c>
      <c r="D506" s="446">
        <v>0</v>
      </c>
      <c r="E506" s="440" t="s">
        <v>667</v>
      </c>
      <c r="F506" s="342"/>
      <c r="G506" s="441"/>
      <c r="H506" s="110"/>
      <c r="I506" s="110"/>
      <c r="J506" s="1"/>
      <c r="K506" s="1"/>
      <c r="L506" s="1"/>
      <c r="M506" s="1"/>
      <c r="N506" s="1"/>
      <c r="O506" s="1"/>
      <c r="P506" s="1"/>
      <c r="Q506" s="1"/>
      <c r="R506" s="1"/>
      <c r="S506" s="1"/>
      <c r="T506" s="1"/>
      <c r="U506" s="1"/>
      <c r="V506" s="1"/>
      <c r="W506" s="1"/>
      <c r="X506" s="1"/>
      <c r="Y506" s="1"/>
      <c r="Z506" s="1"/>
    </row>
    <row r="507" spans="1:26" ht="60">
      <c r="A507" s="413"/>
      <c r="B507" s="566"/>
      <c r="C507" s="342" t="s">
        <v>3682</v>
      </c>
      <c r="D507" s="446">
        <v>0</v>
      </c>
      <c r="E507" s="440" t="s">
        <v>667</v>
      </c>
      <c r="F507" s="342"/>
      <c r="G507" s="441"/>
      <c r="H507" s="110"/>
      <c r="I507" s="110"/>
      <c r="J507" s="1"/>
      <c r="K507" s="1"/>
      <c r="L507" s="1"/>
      <c r="M507" s="1"/>
      <c r="N507" s="1"/>
      <c r="O507" s="1"/>
      <c r="P507" s="1"/>
      <c r="Q507" s="1"/>
      <c r="R507" s="1"/>
      <c r="S507" s="1"/>
      <c r="T507" s="1"/>
      <c r="U507" s="1"/>
      <c r="V507" s="1"/>
      <c r="W507" s="1"/>
      <c r="X507" s="1"/>
      <c r="Y507" s="1"/>
      <c r="Z507" s="1"/>
    </row>
    <row r="508" spans="1:26" ht="60">
      <c r="A508" s="413"/>
      <c r="B508" s="566"/>
      <c r="C508" s="342" t="s">
        <v>3683</v>
      </c>
      <c r="D508" s="446">
        <v>0</v>
      </c>
      <c r="E508" s="440" t="s">
        <v>667</v>
      </c>
      <c r="F508" s="342"/>
      <c r="G508" s="441"/>
      <c r="H508" s="110"/>
      <c r="I508" s="110"/>
      <c r="J508" s="1"/>
      <c r="K508" s="1"/>
      <c r="L508" s="1"/>
      <c r="M508" s="1"/>
      <c r="N508" s="1"/>
      <c r="O508" s="1"/>
      <c r="P508" s="1"/>
      <c r="Q508" s="1"/>
      <c r="R508" s="1"/>
      <c r="S508" s="1"/>
      <c r="T508" s="1"/>
      <c r="U508" s="1"/>
      <c r="V508" s="1"/>
      <c r="W508" s="1"/>
      <c r="X508" s="1"/>
      <c r="Y508" s="1"/>
      <c r="Z508" s="1"/>
    </row>
    <row r="509" spans="1:26" ht="75">
      <c r="A509" s="413"/>
      <c r="B509" s="566"/>
      <c r="C509" s="342" t="s">
        <v>3684</v>
      </c>
      <c r="D509" s="446">
        <v>0</v>
      </c>
      <c r="E509" s="440" t="s">
        <v>667</v>
      </c>
      <c r="F509" s="342"/>
      <c r="G509" s="441"/>
      <c r="H509" s="110"/>
      <c r="I509" s="110"/>
      <c r="J509" s="1"/>
      <c r="K509" s="1"/>
      <c r="L509" s="1"/>
      <c r="M509" s="1"/>
      <c r="N509" s="1"/>
      <c r="O509" s="1"/>
      <c r="P509" s="1"/>
      <c r="Q509" s="1"/>
      <c r="R509" s="1"/>
      <c r="S509" s="1"/>
      <c r="T509" s="1"/>
      <c r="U509" s="1"/>
      <c r="V509" s="1"/>
      <c r="W509" s="1"/>
      <c r="X509" s="1"/>
      <c r="Y509" s="1"/>
      <c r="Z509" s="1"/>
    </row>
    <row r="510" spans="1:26" ht="45">
      <c r="A510" s="413"/>
      <c r="B510" s="566"/>
      <c r="C510" s="342" t="s">
        <v>3685</v>
      </c>
      <c r="D510" s="446">
        <v>0</v>
      </c>
      <c r="E510" s="440" t="s">
        <v>667</v>
      </c>
      <c r="F510" s="342"/>
      <c r="G510" s="441"/>
      <c r="H510" s="110"/>
      <c r="I510" s="110"/>
      <c r="J510" s="1"/>
      <c r="K510" s="1"/>
      <c r="L510" s="1"/>
      <c r="M510" s="1"/>
      <c r="N510" s="1"/>
      <c r="O510" s="1"/>
      <c r="P510" s="1"/>
      <c r="Q510" s="1"/>
      <c r="R510" s="1"/>
      <c r="S510" s="1"/>
      <c r="T510" s="1"/>
      <c r="U510" s="1"/>
      <c r="V510" s="1"/>
      <c r="W510" s="1"/>
      <c r="X510" s="1"/>
      <c r="Y510" s="1"/>
      <c r="Z510" s="1"/>
    </row>
    <row r="511" spans="1:26" ht="75">
      <c r="A511" s="413"/>
      <c r="B511" s="566"/>
      <c r="C511" s="342" t="s">
        <v>3686</v>
      </c>
      <c r="D511" s="446">
        <v>0</v>
      </c>
      <c r="E511" s="440" t="s">
        <v>667</v>
      </c>
      <c r="F511" s="342"/>
      <c r="G511" s="441"/>
      <c r="H511" s="110"/>
      <c r="I511" s="110"/>
      <c r="J511" s="1"/>
      <c r="K511" s="1"/>
      <c r="L511" s="1"/>
      <c r="M511" s="1"/>
      <c r="N511" s="1"/>
      <c r="O511" s="1"/>
      <c r="P511" s="1"/>
      <c r="Q511" s="1"/>
      <c r="R511" s="1"/>
      <c r="S511" s="1"/>
      <c r="T511" s="1"/>
      <c r="U511" s="1"/>
      <c r="V511" s="1"/>
      <c r="W511" s="1"/>
      <c r="X511" s="1"/>
      <c r="Y511" s="1"/>
      <c r="Z511" s="1"/>
    </row>
    <row r="512" spans="1:26" ht="45">
      <c r="A512" s="413"/>
      <c r="B512" s="566"/>
      <c r="C512" s="342" t="s">
        <v>3687</v>
      </c>
      <c r="D512" s="446">
        <v>0</v>
      </c>
      <c r="E512" s="440" t="s">
        <v>667</v>
      </c>
      <c r="F512" s="342"/>
      <c r="G512" s="441"/>
      <c r="H512" s="110"/>
      <c r="I512" s="110"/>
      <c r="J512" s="1"/>
      <c r="K512" s="1"/>
      <c r="L512" s="1"/>
      <c r="M512" s="1"/>
      <c r="N512" s="1"/>
      <c r="O512" s="1"/>
      <c r="P512" s="1"/>
      <c r="Q512" s="1"/>
      <c r="R512" s="1"/>
      <c r="S512" s="1"/>
      <c r="T512" s="1"/>
      <c r="U512" s="1"/>
      <c r="V512" s="1"/>
      <c r="W512" s="1"/>
      <c r="X512" s="1"/>
      <c r="Y512" s="1"/>
      <c r="Z512" s="1"/>
    </row>
    <row r="513" spans="1:26" ht="60">
      <c r="A513" s="413"/>
      <c r="B513" s="566"/>
      <c r="C513" s="342" t="s">
        <v>3688</v>
      </c>
      <c r="D513" s="446">
        <v>0</v>
      </c>
      <c r="E513" s="440" t="s">
        <v>667</v>
      </c>
      <c r="F513" s="342"/>
      <c r="G513" s="441"/>
      <c r="H513" s="110"/>
      <c r="I513" s="110"/>
      <c r="J513" s="1"/>
      <c r="K513" s="1"/>
      <c r="L513" s="1"/>
      <c r="M513" s="1"/>
      <c r="N513" s="1"/>
      <c r="O513" s="1"/>
      <c r="P513" s="1"/>
      <c r="Q513" s="1"/>
      <c r="R513" s="1"/>
      <c r="S513" s="1"/>
      <c r="T513" s="1"/>
      <c r="U513" s="1"/>
      <c r="V513" s="1"/>
      <c r="W513" s="1"/>
      <c r="X513" s="1"/>
      <c r="Y513" s="1"/>
      <c r="Z513" s="1"/>
    </row>
    <row r="514" spans="1:26" ht="60">
      <c r="A514" s="413"/>
      <c r="B514" s="566"/>
      <c r="C514" s="342" t="s">
        <v>3689</v>
      </c>
      <c r="D514" s="446">
        <v>0</v>
      </c>
      <c r="E514" s="440" t="s">
        <v>667</v>
      </c>
      <c r="F514" s="342"/>
      <c r="G514" s="441"/>
      <c r="H514" s="110"/>
      <c r="I514" s="110"/>
      <c r="J514" s="1"/>
      <c r="K514" s="1"/>
      <c r="L514" s="1"/>
      <c r="M514" s="1"/>
      <c r="N514" s="1"/>
      <c r="O514" s="1"/>
      <c r="P514" s="1"/>
      <c r="Q514" s="1"/>
      <c r="R514" s="1"/>
      <c r="S514" s="1"/>
      <c r="T514" s="1"/>
      <c r="U514" s="1"/>
      <c r="V514" s="1"/>
      <c r="W514" s="1"/>
      <c r="X514" s="1"/>
      <c r="Y514" s="1"/>
      <c r="Z514" s="1"/>
    </row>
    <row r="515" spans="1:26" ht="45">
      <c r="A515" s="413"/>
      <c r="B515" s="566"/>
      <c r="C515" s="342" t="s">
        <v>3690</v>
      </c>
      <c r="D515" s="446">
        <v>0</v>
      </c>
      <c r="E515" s="440" t="s">
        <v>667</v>
      </c>
      <c r="F515" s="342"/>
      <c r="G515" s="441"/>
      <c r="H515" s="110"/>
      <c r="I515" s="110"/>
      <c r="J515" s="1"/>
      <c r="K515" s="1"/>
      <c r="L515" s="1"/>
      <c r="M515" s="1"/>
      <c r="N515" s="1"/>
      <c r="O515" s="1"/>
      <c r="P515" s="1"/>
      <c r="Q515" s="1"/>
      <c r="R515" s="1"/>
      <c r="S515" s="1"/>
      <c r="T515" s="1"/>
      <c r="U515" s="1"/>
      <c r="V515" s="1"/>
      <c r="W515" s="1"/>
      <c r="X515" s="1"/>
      <c r="Y515" s="1"/>
      <c r="Z515" s="1"/>
    </row>
    <row r="516" spans="1:26" ht="45">
      <c r="A516" s="413"/>
      <c r="B516" s="566"/>
      <c r="C516" s="342" t="s">
        <v>3691</v>
      </c>
      <c r="D516" s="446">
        <v>0</v>
      </c>
      <c r="E516" s="440" t="s">
        <v>667</v>
      </c>
      <c r="F516" s="342"/>
      <c r="G516" s="441"/>
      <c r="H516" s="110"/>
      <c r="I516" s="110"/>
      <c r="J516" s="1"/>
      <c r="K516" s="1"/>
      <c r="L516" s="1"/>
      <c r="M516" s="1"/>
      <c r="N516" s="1"/>
      <c r="O516" s="1"/>
      <c r="P516" s="1"/>
      <c r="Q516" s="1"/>
      <c r="R516" s="1"/>
      <c r="S516" s="1"/>
      <c r="T516" s="1"/>
      <c r="U516" s="1"/>
      <c r="V516" s="1"/>
      <c r="W516" s="1"/>
      <c r="X516" s="1"/>
      <c r="Y516" s="1"/>
      <c r="Z516" s="1"/>
    </row>
    <row r="517" spans="1:26" ht="63" customHeight="1">
      <c r="A517" s="413"/>
      <c r="B517" s="566"/>
      <c r="C517" s="342" t="s">
        <v>3692</v>
      </c>
      <c r="D517" s="446">
        <v>0</v>
      </c>
      <c r="E517" s="440" t="s">
        <v>667</v>
      </c>
      <c r="F517" s="342"/>
      <c r="G517" s="441"/>
      <c r="H517" s="110"/>
      <c r="I517" s="110"/>
      <c r="J517" s="1"/>
      <c r="K517" s="1"/>
      <c r="L517" s="1"/>
      <c r="M517" s="1"/>
      <c r="N517" s="1"/>
      <c r="O517" s="1"/>
      <c r="P517" s="1"/>
      <c r="Q517" s="1"/>
      <c r="R517" s="1"/>
      <c r="S517" s="1"/>
      <c r="T517" s="1"/>
      <c r="U517" s="1"/>
      <c r="V517" s="1"/>
      <c r="W517" s="1"/>
      <c r="X517" s="1"/>
      <c r="Y517" s="1"/>
      <c r="Z517" s="1"/>
    </row>
    <row r="518" spans="1:26" ht="47.25">
      <c r="A518" s="413" t="s">
        <v>1691</v>
      </c>
      <c r="B518" s="566" t="s">
        <v>1692</v>
      </c>
      <c r="C518" s="342" t="s">
        <v>2596</v>
      </c>
      <c r="D518" s="446">
        <v>0</v>
      </c>
      <c r="E518" s="440" t="s">
        <v>137</v>
      </c>
      <c r="F518" s="565"/>
      <c r="G518" s="441"/>
      <c r="H518" s="110"/>
      <c r="I518" s="110"/>
      <c r="J518" s="1"/>
      <c r="K518" s="1"/>
      <c r="L518" s="1"/>
      <c r="M518" s="1"/>
      <c r="N518" s="1"/>
      <c r="O518" s="1"/>
      <c r="P518" s="1"/>
      <c r="Q518" s="1"/>
      <c r="R518" s="1"/>
      <c r="S518" s="1"/>
      <c r="T518" s="1"/>
      <c r="U518" s="1"/>
      <c r="V518" s="1"/>
      <c r="W518" s="1"/>
      <c r="X518" s="1"/>
      <c r="Y518" s="1"/>
      <c r="Z518" s="1"/>
    </row>
    <row r="519" spans="1:26" ht="45">
      <c r="A519" s="413" t="s">
        <v>1695</v>
      </c>
      <c r="B519" s="566" t="s">
        <v>1696</v>
      </c>
      <c r="C519" s="342" t="s">
        <v>3693</v>
      </c>
      <c r="D519" s="446">
        <v>0</v>
      </c>
      <c r="E519" s="440" t="s">
        <v>183</v>
      </c>
      <c r="F519" s="342"/>
      <c r="G519" s="441"/>
      <c r="H519" s="110"/>
      <c r="I519" s="110"/>
      <c r="J519" s="1"/>
      <c r="K519" s="1"/>
      <c r="L519" s="1"/>
      <c r="M519" s="1"/>
      <c r="N519" s="1"/>
      <c r="O519" s="1"/>
      <c r="P519" s="1"/>
      <c r="Q519" s="1"/>
      <c r="R519" s="1"/>
      <c r="S519" s="1"/>
      <c r="T519" s="1"/>
      <c r="U519" s="1"/>
      <c r="V519" s="1"/>
      <c r="W519" s="1"/>
      <c r="X519" s="1"/>
      <c r="Y519" s="1"/>
      <c r="Z519" s="1"/>
    </row>
    <row r="520" spans="1:26" ht="45">
      <c r="A520" s="413"/>
      <c r="B520" s="441"/>
      <c r="C520" s="342" t="s">
        <v>3694</v>
      </c>
      <c r="D520" s="446">
        <v>0</v>
      </c>
      <c r="E520" s="440" t="s">
        <v>183</v>
      </c>
      <c r="F520" s="342"/>
      <c r="G520" s="441"/>
      <c r="H520" s="110"/>
      <c r="I520" s="110"/>
      <c r="J520" s="1"/>
      <c r="K520" s="1"/>
      <c r="L520" s="1"/>
      <c r="M520" s="1"/>
      <c r="N520" s="1"/>
      <c r="O520" s="1"/>
      <c r="P520" s="1"/>
      <c r="Q520" s="1"/>
      <c r="R520" s="1"/>
      <c r="S520" s="1"/>
      <c r="T520" s="1"/>
      <c r="U520" s="1"/>
      <c r="V520" s="1"/>
      <c r="W520" s="1"/>
      <c r="X520" s="1"/>
      <c r="Y520" s="1"/>
      <c r="Z520" s="1"/>
    </row>
    <row r="521" spans="1:26" ht="45">
      <c r="A521" s="413"/>
      <c r="B521" s="566"/>
      <c r="C521" s="342" t="s">
        <v>3695</v>
      </c>
      <c r="D521" s="446">
        <v>0</v>
      </c>
      <c r="E521" s="440" t="s">
        <v>183</v>
      </c>
      <c r="F521" s="342"/>
      <c r="G521" s="441"/>
      <c r="H521" s="110"/>
      <c r="I521" s="110"/>
      <c r="J521" s="1"/>
      <c r="K521" s="1"/>
      <c r="L521" s="1"/>
      <c r="M521" s="1"/>
      <c r="N521" s="1"/>
      <c r="O521" s="1"/>
      <c r="P521" s="1"/>
      <c r="Q521" s="1"/>
      <c r="R521" s="1"/>
      <c r="S521" s="1"/>
      <c r="T521" s="1"/>
      <c r="U521" s="1"/>
      <c r="V521" s="1"/>
      <c r="W521" s="1"/>
      <c r="X521" s="1"/>
      <c r="Y521" s="1"/>
      <c r="Z521" s="1"/>
    </row>
    <row r="522" spans="1:26" ht="45">
      <c r="A522" s="413"/>
      <c r="B522" s="566"/>
      <c r="C522" s="342" t="s">
        <v>3696</v>
      </c>
      <c r="D522" s="446">
        <v>0</v>
      </c>
      <c r="E522" s="440" t="s">
        <v>183</v>
      </c>
      <c r="F522" s="342"/>
      <c r="G522" s="441"/>
      <c r="H522" s="110"/>
      <c r="I522" s="110"/>
      <c r="J522" s="1"/>
      <c r="K522" s="1"/>
      <c r="L522" s="1"/>
      <c r="M522" s="1"/>
      <c r="N522" s="1"/>
      <c r="O522" s="1"/>
      <c r="P522" s="1"/>
      <c r="Q522" s="1"/>
      <c r="R522" s="1"/>
      <c r="S522" s="1"/>
      <c r="T522" s="1"/>
      <c r="U522" s="1"/>
      <c r="V522" s="1"/>
      <c r="W522" s="1"/>
      <c r="X522" s="1"/>
      <c r="Y522" s="1"/>
      <c r="Z522" s="1"/>
    </row>
    <row r="523" spans="1:26" ht="39.75" customHeight="1">
      <c r="A523" s="417" t="s">
        <v>1699</v>
      </c>
      <c r="B523" s="1210" t="s">
        <v>1700</v>
      </c>
      <c r="C523" s="1049"/>
      <c r="D523" s="1049"/>
      <c r="E523" s="1049"/>
      <c r="F523" s="1049"/>
      <c r="G523" s="1049"/>
      <c r="H523" s="110">
        <f>SUM(D524:D526)</f>
        <v>0</v>
      </c>
      <c r="I523" s="110">
        <f>COUNT(D524:D526)*2</f>
        <v>6</v>
      </c>
      <c r="J523" s="1"/>
      <c r="K523" s="1"/>
      <c r="L523" s="1"/>
      <c r="M523" s="1"/>
      <c r="N523" s="1"/>
      <c r="O523" s="1"/>
      <c r="P523" s="1"/>
      <c r="Q523" s="1"/>
      <c r="R523" s="1"/>
      <c r="S523" s="1"/>
      <c r="T523" s="1"/>
      <c r="U523" s="1"/>
      <c r="V523" s="1"/>
      <c r="W523" s="1"/>
      <c r="X523" s="1"/>
      <c r="Y523" s="1"/>
      <c r="Z523" s="1"/>
    </row>
    <row r="524" spans="1:26" ht="31.5">
      <c r="A524" s="413" t="s">
        <v>1701</v>
      </c>
      <c r="B524" s="566" t="s">
        <v>1702</v>
      </c>
      <c r="C524" s="342" t="s">
        <v>1703</v>
      </c>
      <c r="D524" s="446">
        <v>0</v>
      </c>
      <c r="E524" s="440" t="s">
        <v>137</v>
      </c>
      <c r="F524" s="441"/>
      <c r="G524" s="441"/>
      <c r="H524" s="110"/>
      <c r="I524" s="110"/>
      <c r="J524" s="1"/>
      <c r="K524" s="1"/>
      <c r="L524" s="1"/>
      <c r="M524" s="1"/>
      <c r="N524" s="1"/>
      <c r="O524" s="1"/>
      <c r="P524" s="1"/>
      <c r="Q524" s="1"/>
      <c r="R524" s="1"/>
      <c r="S524" s="1"/>
      <c r="T524" s="1"/>
      <c r="U524" s="1"/>
      <c r="V524" s="1"/>
      <c r="W524" s="1"/>
      <c r="X524" s="1"/>
      <c r="Y524" s="1"/>
      <c r="Z524" s="1"/>
    </row>
    <row r="525" spans="1:26" ht="47.25">
      <c r="A525" s="413" t="s">
        <v>1705</v>
      </c>
      <c r="B525" s="566" t="s">
        <v>1706</v>
      </c>
      <c r="C525" s="487" t="s">
        <v>1707</v>
      </c>
      <c r="D525" s="446">
        <v>0</v>
      </c>
      <c r="E525" s="440" t="s">
        <v>137</v>
      </c>
      <c r="F525" s="441"/>
      <c r="G525" s="441"/>
      <c r="H525" s="110"/>
      <c r="I525" s="110"/>
      <c r="J525" s="1"/>
      <c r="K525" s="1"/>
      <c r="L525" s="1"/>
      <c r="M525" s="1"/>
      <c r="N525" s="1"/>
      <c r="O525" s="1"/>
      <c r="P525" s="1"/>
      <c r="Q525" s="1"/>
      <c r="R525" s="1"/>
      <c r="S525" s="1"/>
      <c r="T525" s="1"/>
      <c r="U525" s="1"/>
      <c r="V525" s="1"/>
      <c r="W525" s="1"/>
      <c r="X525" s="1"/>
      <c r="Y525" s="1"/>
      <c r="Z525" s="1"/>
    </row>
    <row r="526" spans="1:26" ht="31.5">
      <c r="A526" s="413" t="s">
        <v>1708</v>
      </c>
      <c r="B526" s="566" t="s">
        <v>1709</v>
      </c>
      <c r="C526" s="489" t="s">
        <v>1710</v>
      </c>
      <c r="D526" s="446">
        <v>0</v>
      </c>
      <c r="E526" s="440" t="s">
        <v>137</v>
      </c>
      <c r="F526" s="441"/>
      <c r="G526" s="441"/>
      <c r="H526" s="110"/>
      <c r="I526" s="110"/>
      <c r="J526" s="1"/>
      <c r="K526" s="1"/>
      <c r="L526" s="1"/>
      <c r="M526" s="1"/>
      <c r="N526" s="1"/>
      <c r="O526" s="1"/>
      <c r="P526" s="1"/>
      <c r="Q526" s="1"/>
      <c r="R526" s="1"/>
      <c r="S526" s="1"/>
      <c r="T526" s="1"/>
      <c r="U526" s="1"/>
      <c r="V526" s="1"/>
      <c r="W526" s="1"/>
      <c r="X526" s="1"/>
      <c r="Y526" s="1"/>
      <c r="Z526" s="1"/>
    </row>
    <row r="527" spans="1:26" ht="39.75" customHeight="1">
      <c r="A527" s="417" t="s">
        <v>1711</v>
      </c>
      <c r="B527" s="1048" t="s">
        <v>1712</v>
      </c>
      <c r="C527" s="1049"/>
      <c r="D527" s="1049"/>
      <c r="E527" s="1049"/>
      <c r="F527" s="1049"/>
      <c r="G527" s="1049"/>
      <c r="H527" s="110">
        <f>SUM(D528:D533)</f>
        <v>0</v>
      </c>
      <c r="I527" s="110">
        <f>COUNT(D528:D533)*2</f>
        <v>12</v>
      </c>
      <c r="J527" s="1"/>
      <c r="K527" s="1"/>
      <c r="L527" s="1"/>
      <c r="M527" s="1"/>
      <c r="N527" s="1"/>
      <c r="O527" s="1"/>
      <c r="P527" s="1"/>
      <c r="Q527" s="1"/>
      <c r="R527" s="1"/>
      <c r="S527" s="1"/>
      <c r="T527" s="1"/>
      <c r="U527" s="1"/>
      <c r="V527" s="1"/>
      <c r="W527" s="1"/>
      <c r="X527" s="1"/>
      <c r="Y527" s="1"/>
      <c r="Z527" s="1"/>
    </row>
    <row r="528" spans="1:26" ht="31.5">
      <c r="A528" s="413" t="s">
        <v>1715</v>
      </c>
      <c r="B528" s="484" t="s">
        <v>1716</v>
      </c>
      <c r="C528" s="487" t="s">
        <v>1717</v>
      </c>
      <c r="D528" s="446">
        <v>0</v>
      </c>
      <c r="E528" s="440" t="s">
        <v>780</v>
      </c>
      <c r="F528" s="342" t="s">
        <v>3518</v>
      </c>
      <c r="G528" s="441"/>
      <c r="H528" s="110"/>
      <c r="I528" s="110"/>
      <c r="J528" s="1"/>
      <c r="K528" s="1"/>
      <c r="L528" s="1"/>
      <c r="M528" s="1"/>
      <c r="N528" s="1"/>
      <c r="O528" s="1"/>
      <c r="P528" s="1"/>
      <c r="Q528" s="1"/>
      <c r="R528" s="1"/>
      <c r="S528" s="1"/>
      <c r="T528" s="1"/>
      <c r="U528" s="1"/>
      <c r="V528" s="1"/>
      <c r="W528" s="1"/>
      <c r="X528" s="1"/>
      <c r="Y528" s="1"/>
      <c r="Z528" s="1"/>
    </row>
    <row r="529" spans="1:26" ht="47.25">
      <c r="A529" s="413" t="s">
        <v>1718</v>
      </c>
      <c r="B529" s="484" t="s">
        <v>1719</v>
      </c>
      <c r="C529" s="308" t="s">
        <v>3700</v>
      </c>
      <c r="D529" s="446">
        <v>0</v>
      </c>
      <c r="E529" s="440" t="s">
        <v>780</v>
      </c>
      <c r="F529" s="565"/>
      <c r="G529" s="441"/>
      <c r="H529" s="110"/>
      <c r="I529" s="110"/>
      <c r="J529" s="1"/>
      <c r="K529" s="1"/>
      <c r="L529" s="1"/>
      <c r="M529" s="1"/>
      <c r="N529" s="1"/>
      <c r="O529" s="1"/>
      <c r="P529" s="1"/>
      <c r="Q529" s="1"/>
      <c r="R529" s="1"/>
      <c r="S529" s="1"/>
      <c r="T529" s="1"/>
      <c r="U529" s="1"/>
      <c r="V529" s="1"/>
      <c r="W529" s="1"/>
      <c r="X529" s="1"/>
      <c r="Y529" s="1"/>
      <c r="Z529" s="1"/>
    </row>
    <row r="530" spans="1:26" ht="30">
      <c r="A530" s="413"/>
      <c r="B530" s="484"/>
      <c r="C530" s="308" t="s">
        <v>3701</v>
      </c>
      <c r="D530" s="446">
        <v>0</v>
      </c>
      <c r="E530" s="440" t="s">
        <v>780</v>
      </c>
      <c r="F530" s="565"/>
      <c r="G530" s="441"/>
      <c r="H530" s="110"/>
      <c r="I530" s="110"/>
      <c r="J530" s="1"/>
      <c r="K530" s="1"/>
      <c r="L530" s="1"/>
      <c r="M530" s="1"/>
      <c r="N530" s="1"/>
      <c r="O530" s="1"/>
      <c r="P530" s="1"/>
      <c r="Q530" s="1"/>
      <c r="R530" s="1"/>
      <c r="S530" s="1"/>
      <c r="T530" s="1"/>
      <c r="U530" s="1"/>
      <c r="V530" s="1"/>
      <c r="W530" s="1"/>
      <c r="X530" s="1"/>
      <c r="Y530" s="1"/>
      <c r="Z530" s="1"/>
    </row>
    <row r="531" spans="1:26" ht="47.25">
      <c r="A531" s="413" t="s">
        <v>1722</v>
      </c>
      <c r="B531" s="496" t="s">
        <v>1723</v>
      </c>
      <c r="C531" s="308" t="s">
        <v>1724</v>
      </c>
      <c r="D531" s="446">
        <v>0</v>
      </c>
      <c r="E531" s="440" t="s">
        <v>780</v>
      </c>
      <c r="F531" s="441"/>
      <c r="G531" s="441"/>
      <c r="H531" s="110"/>
      <c r="I531" s="110"/>
      <c r="J531" s="1"/>
      <c r="K531" s="1"/>
      <c r="L531" s="1"/>
      <c r="M531" s="1"/>
      <c r="N531" s="1"/>
      <c r="O531" s="1"/>
      <c r="P531" s="1"/>
      <c r="Q531" s="1"/>
      <c r="R531" s="1"/>
      <c r="S531" s="1"/>
      <c r="T531" s="1"/>
      <c r="U531" s="1"/>
      <c r="V531" s="1"/>
      <c r="W531" s="1"/>
      <c r="X531" s="1"/>
      <c r="Y531" s="1"/>
      <c r="Z531" s="1"/>
    </row>
    <row r="532" spans="1:26" ht="47.25">
      <c r="A532" s="413" t="s">
        <v>1725</v>
      </c>
      <c r="B532" s="484" t="s">
        <v>1726</v>
      </c>
      <c r="C532" s="565" t="s">
        <v>1727</v>
      </c>
      <c r="D532" s="446">
        <v>0</v>
      </c>
      <c r="E532" s="440" t="s">
        <v>780</v>
      </c>
      <c r="F532" s="565"/>
      <c r="G532" s="441"/>
      <c r="H532" s="110"/>
      <c r="I532" s="110"/>
      <c r="J532" s="1"/>
      <c r="K532" s="1"/>
      <c r="L532" s="1"/>
      <c r="M532" s="1"/>
      <c r="N532" s="1"/>
      <c r="O532" s="1"/>
      <c r="P532" s="1"/>
      <c r="Q532" s="1"/>
      <c r="R532" s="1"/>
      <c r="S532" s="1"/>
      <c r="T532" s="1"/>
      <c r="U532" s="1"/>
      <c r="V532" s="1"/>
      <c r="W532" s="1"/>
      <c r="X532" s="1"/>
      <c r="Y532" s="1"/>
      <c r="Z532" s="1"/>
    </row>
    <row r="533" spans="1:26" ht="63">
      <c r="A533" s="413" t="s">
        <v>1728</v>
      </c>
      <c r="B533" s="484" t="s">
        <v>1729</v>
      </c>
      <c r="C533" s="487" t="s">
        <v>1730</v>
      </c>
      <c r="D533" s="446">
        <v>0</v>
      </c>
      <c r="E533" s="440" t="s">
        <v>780</v>
      </c>
      <c r="F533" s="565"/>
      <c r="G533" s="441"/>
      <c r="H533" s="110"/>
      <c r="I533" s="110"/>
      <c r="J533" s="1"/>
      <c r="K533" s="1"/>
      <c r="L533" s="1"/>
      <c r="M533" s="1"/>
      <c r="N533" s="1"/>
      <c r="O533" s="1"/>
      <c r="P533" s="1"/>
      <c r="Q533" s="1"/>
      <c r="R533" s="1"/>
      <c r="S533" s="1"/>
      <c r="T533" s="1"/>
      <c r="U533" s="1"/>
      <c r="V533" s="1"/>
      <c r="W533" s="1"/>
      <c r="X533" s="1"/>
      <c r="Y533" s="1"/>
      <c r="Z533" s="1"/>
    </row>
    <row r="534" spans="1:26" ht="39.75" customHeight="1">
      <c r="A534" s="417" t="s">
        <v>1732</v>
      </c>
      <c r="B534" s="1053" t="s">
        <v>4801</v>
      </c>
      <c r="C534" s="1054"/>
      <c r="D534" s="1054"/>
      <c r="E534" s="1054"/>
      <c r="F534" s="1054"/>
      <c r="G534" s="1075"/>
      <c r="H534" s="110">
        <f>SUM(D536:D538)</f>
        <v>0</v>
      </c>
      <c r="I534" s="110">
        <f>COUNT(D536:D538)*2</f>
        <v>6</v>
      </c>
      <c r="J534" s="1"/>
      <c r="K534" s="1"/>
      <c r="L534" s="1"/>
      <c r="M534" s="1"/>
      <c r="N534" s="1"/>
      <c r="O534" s="1"/>
      <c r="P534" s="1"/>
      <c r="Q534" s="1"/>
      <c r="R534" s="1"/>
      <c r="S534" s="1"/>
      <c r="T534" s="1"/>
      <c r="U534" s="1"/>
      <c r="V534" s="1"/>
      <c r="W534" s="1"/>
      <c r="X534" s="1"/>
      <c r="Y534" s="1"/>
      <c r="Z534" s="1"/>
    </row>
    <row r="535" spans="1:26" ht="39.75" hidden="1" customHeight="1">
      <c r="A535" s="583" t="s">
        <v>1739</v>
      </c>
      <c r="B535" s="484" t="s">
        <v>1740</v>
      </c>
      <c r="C535" s="441"/>
      <c r="D535" s="439"/>
      <c r="E535" s="440"/>
      <c r="F535" s="441"/>
      <c r="G535" s="441"/>
      <c r="H535" s="110"/>
      <c r="I535" s="110"/>
      <c r="J535" s="1"/>
      <c r="K535" s="1"/>
      <c r="L535" s="1"/>
      <c r="M535" s="1"/>
      <c r="N535" s="1"/>
      <c r="O535" s="1"/>
      <c r="P535" s="1"/>
      <c r="Q535" s="1"/>
      <c r="R535" s="1"/>
      <c r="S535" s="1"/>
      <c r="T535" s="1"/>
      <c r="U535" s="1"/>
      <c r="V535" s="1"/>
      <c r="W535" s="1"/>
      <c r="X535" s="1"/>
      <c r="Y535" s="1"/>
      <c r="Z535" s="1"/>
    </row>
    <row r="536" spans="1:26" ht="64.5" customHeight="1">
      <c r="A536" s="817" t="s">
        <v>1743</v>
      </c>
      <c r="B536" s="932" t="s">
        <v>4811</v>
      </c>
      <c r="C536" s="932" t="s">
        <v>4812</v>
      </c>
      <c r="D536" s="937">
        <v>0</v>
      </c>
      <c r="E536" s="941" t="s">
        <v>780</v>
      </c>
      <c r="F536" s="943" t="s">
        <v>4813</v>
      </c>
      <c r="G536" s="441"/>
      <c r="H536" s="110"/>
      <c r="I536" s="110"/>
      <c r="J536" s="1"/>
      <c r="K536" s="1"/>
      <c r="L536" s="1"/>
      <c r="M536" s="1"/>
      <c r="N536" s="1"/>
      <c r="O536" s="1"/>
      <c r="P536" s="1"/>
      <c r="Q536" s="1"/>
      <c r="R536" s="1"/>
      <c r="S536" s="1"/>
      <c r="T536" s="1"/>
      <c r="U536" s="1"/>
      <c r="V536" s="1"/>
      <c r="W536" s="1"/>
      <c r="X536" s="1"/>
      <c r="Y536" s="1"/>
      <c r="Z536" s="1"/>
    </row>
    <row r="537" spans="1:26" ht="64.5" customHeight="1">
      <c r="A537" s="817" t="s">
        <v>4814</v>
      </c>
      <c r="B537" s="932" t="s">
        <v>4815</v>
      </c>
      <c r="C537" s="932" t="s">
        <v>4816</v>
      </c>
      <c r="D537" s="937">
        <v>0</v>
      </c>
      <c r="E537" s="941" t="s">
        <v>350</v>
      </c>
      <c r="F537" s="943" t="s">
        <v>4817</v>
      </c>
      <c r="G537" s="441"/>
      <c r="H537" s="110"/>
      <c r="I537" s="110"/>
      <c r="J537" s="1"/>
      <c r="K537" s="1"/>
      <c r="L537" s="1"/>
      <c r="M537" s="1"/>
      <c r="N537" s="1"/>
      <c r="O537" s="1"/>
      <c r="P537" s="1"/>
      <c r="Q537" s="1"/>
      <c r="R537" s="1"/>
      <c r="S537" s="1"/>
      <c r="T537" s="1"/>
      <c r="U537" s="1"/>
      <c r="V537" s="1"/>
      <c r="W537" s="1"/>
      <c r="X537" s="1"/>
      <c r="Y537" s="1"/>
      <c r="Z537" s="1"/>
    </row>
    <row r="538" spans="1:26" ht="88.5" customHeight="1">
      <c r="A538" s="817" t="s">
        <v>4822</v>
      </c>
      <c r="B538" s="932" t="s">
        <v>4823</v>
      </c>
      <c r="C538" s="932" t="s">
        <v>4824</v>
      </c>
      <c r="D538" s="937">
        <v>0</v>
      </c>
      <c r="E538" s="941" t="s">
        <v>137</v>
      </c>
      <c r="F538" s="943" t="s">
        <v>5411</v>
      </c>
      <c r="G538" s="441"/>
      <c r="H538" s="110"/>
      <c r="I538" s="110"/>
      <c r="J538" s="1"/>
      <c r="K538" s="1"/>
      <c r="L538" s="1"/>
      <c r="M538" s="1"/>
      <c r="N538" s="1"/>
      <c r="O538" s="1"/>
      <c r="P538" s="1"/>
      <c r="Q538" s="1"/>
      <c r="R538" s="1"/>
      <c r="S538" s="1"/>
      <c r="T538" s="1"/>
      <c r="U538" s="1"/>
      <c r="V538" s="1"/>
      <c r="W538" s="1"/>
      <c r="X538" s="1"/>
      <c r="Y538" s="1"/>
      <c r="Z538" s="1"/>
    </row>
    <row r="539" spans="1:26" ht="39.75" customHeight="1">
      <c r="A539" s="417" t="s">
        <v>1744</v>
      </c>
      <c r="B539" s="1210" t="s">
        <v>1745</v>
      </c>
      <c r="C539" s="1049"/>
      <c r="D539" s="1049"/>
      <c r="E539" s="1049"/>
      <c r="F539" s="1049"/>
      <c r="G539" s="1049"/>
      <c r="H539" s="110"/>
      <c r="I539" s="110"/>
      <c r="J539" s="1"/>
      <c r="K539" s="1"/>
      <c r="L539" s="1"/>
      <c r="M539" s="1"/>
      <c r="N539" s="1"/>
      <c r="O539" s="1"/>
      <c r="P539" s="1"/>
      <c r="Q539" s="1"/>
      <c r="R539" s="1"/>
      <c r="S539" s="1"/>
      <c r="T539" s="1"/>
      <c r="U539" s="1"/>
      <c r="V539" s="1"/>
      <c r="W539" s="1"/>
      <c r="X539" s="1"/>
      <c r="Y539" s="1"/>
      <c r="Z539" s="1"/>
    </row>
    <row r="540" spans="1:26" ht="31.5">
      <c r="A540" s="413" t="s">
        <v>1750</v>
      </c>
      <c r="B540" s="944" t="s">
        <v>1751</v>
      </c>
      <c r="C540" s="933" t="s">
        <v>4826</v>
      </c>
      <c r="D540" s="937">
        <v>0</v>
      </c>
      <c r="E540" s="941" t="s">
        <v>137</v>
      </c>
      <c r="F540" s="945" t="s">
        <v>4827</v>
      </c>
      <c r="G540" s="941"/>
      <c r="H540" s="110">
        <f>SUM(D540:D542)</f>
        <v>0</v>
      </c>
      <c r="I540" s="110">
        <f>COUNT(D540:D542)*2</f>
        <v>6</v>
      </c>
      <c r="J540" s="1"/>
      <c r="K540" s="1"/>
      <c r="L540" s="1"/>
      <c r="M540" s="1"/>
      <c r="N540" s="1"/>
      <c r="O540" s="1"/>
      <c r="P540" s="1"/>
      <c r="Q540" s="1"/>
      <c r="R540" s="1"/>
      <c r="S540" s="1"/>
      <c r="T540" s="1"/>
      <c r="U540" s="1"/>
      <c r="V540" s="1"/>
      <c r="W540" s="1"/>
      <c r="X540" s="1"/>
      <c r="Y540" s="1"/>
      <c r="Z540" s="1"/>
    </row>
    <row r="541" spans="1:26" ht="30">
      <c r="A541" s="588"/>
      <c r="B541" s="944"/>
      <c r="C541" s="965" t="s">
        <v>5412</v>
      </c>
      <c r="D541" s="937">
        <v>0</v>
      </c>
      <c r="E541" s="941" t="s">
        <v>87</v>
      </c>
      <c r="F541" s="966" t="s">
        <v>5413</v>
      </c>
      <c r="G541" s="941"/>
      <c r="H541" s="110"/>
      <c r="I541" s="110"/>
      <c r="J541" s="1"/>
      <c r="K541" s="1"/>
      <c r="L541" s="1"/>
      <c r="M541" s="1"/>
      <c r="N541" s="1"/>
      <c r="O541" s="1"/>
      <c r="P541" s="1"/>
      <c r="Q541" s="1"/>
      <c r="R541" s="1"/>
      <c r="S541" s="1"/>
      <c r="T541" s="1"/>
      <c r="U541" s="1"/>
      <c r="V541" s="1"/>
      <c r="W541" s="1"/>
      <c r="X541" s="1"/>
      <c r="Y541" s="1"/>
      <c r="Z541" s="1"/>
    </row>
    <row r="542" spans="1:26" ht="31.5">
      <c r="A542" s="413" t="s">
        <v>1756</v>
      </c>
      <c r="B542" s="944" t="s">
        <v>1757</v>
      </c>
      <c r="C542" s="945" t="s">
        <v>5514</v>
      </c>
      <c r="D542" s="937">
        <v>0</v>
      </c>
      <c r="E542" s="941" t="s">
        <v>137</v>
      </c>
      <c r="F542" s="933" t="s">
        <v>4829</v>
      </c>
      <c r="G542" s="941"/>
      <c r="H542" s="110"/>
      <c r="I542" s="110"/>
      <c r="J542" s="1"/>
      <c r="K542" s="1"/>
      <c r="L542" s="1"/>
      <c r="M542" s="1"/>
      <c r="N542" s="1"/>
      <c r="O542" s="1"/>
      <c r="P542" s="1"/>
      <c r="Q542" s="1"/>
      <c r="R542" s="1"/>
      <c r="S542" s="1"/>
      <c r="T542" s="1"/>
      <c r="U542" s="1"/>
      <c r="V542" s="1"/>
      <c r="W542" s="1"/>
      <c r="X542" s="1"/>
      <c r="Y542" s="1"/>
      <c r="Z542" s="1"/>
    </row>
    <row r="543" spans="1:26" ht="15.75" hidden="1">
      <c r="A543" s="775" t="s">
        <v>4830</v>
      </c>
      <c r="B543" s="1042" t="s">
        <v>4831</v>
      </c>
      <c r="C543" s="1043"/>
      <c r="D543" s="1043"/>
      <c r="E543" s="1043"/>
      <c r="F543" s="1043"/>
      <c r="G543" s="1047"/>
      <c r="H543" s="797">
        <f>SUM(D544:D549)</f>
        <v>0</v>
      </c>
      <c r="I543" s="797">
        <f>COUNT(D544:D549)*2</f>
        <v>0</v>
      </c>
      <c r="J543" s="1"/>
      <c r="K543" s="1"/>
      <c r="L543" s="1"/>
      <c r="M543" s="1"/>
      <c r="N543" s="1"/>
      <c r="O543" s="1"/>
      <c r="P543" s="1"/>
      <c r="Q543" s="1"/>
      <c r="R543" s="1"/>
      <c r="S543" s="1"/>
      <c r="T543" s="1"/>
      <c r="U543" s="1"/>
      <c r="V543" s="1"/>
      <c r="W543" s="1"/>
      <c r="X543" s="1"/>
      <c r="Y543" s="1"/>
      <c r="Z543" s="1"/>
    </row>
    <row r="544" spans="1:26" ht="45" hidden="1">
      <c r="A544" s="775" t="s">
        <v>4832</v>
      </c>
      <c r="B544" s="946" t="s">
        <v>4833</v>
      </c>
      <c r="C544" s="946"/>
      <c r="D544" s="947"/>
      <c r="E544" s="946"/>
      <c r="F544" s="946"/>
      <c r="G544" s="946"/>
      <c r="H544" s="797"/>
      <c r="I544" s="797"/>
      <c r="J544" s="1"/>
      <c r="K544" s="1"/>
      <c r="L544" s="1"/>
      <c r="M544" s="1"/>
      <c r="N544" s="1"/>
      <c r="O544" s="1"/>
      <c r="P544" s="1"/>
      <c r="Q544" s="1"/>
      <c r="R544" s="1"/>
      <c r="S544" s="1"/>
      <c r="T544" s="1"/>
      <c r="U544" s="1"/>
      <c r="V544" s="1"/>
      <c r="W544" s="1"/>
      <c r="X544" s="1"/>
      <c r="Y544" s="1"/>
      <c r="Z544" s="1"/>
    </row>
    <row r="545" spans="1:26" ht="60" hidden="1">
      <c r="A545" s="775" t="s">
        <v>4834</v>
      </c>
      <c r="B545" s="946" t="s">
        <v>4835</v>
      </c>
      <c r="C545" s="946"/>
      <c r="D545" s="947"/>
      <c r="E545" s="946"/>
      <c r="F545" s="946"/>
      <c r="G545" s="946"/>
      <c r="H545" s="797"/>
      <c r="I545" s="797"/>
      <c r="J545" s="1"/>
      <c r="K545" s="1"/>
      <c r="L545" s="1"/>
      <c r="M545" s="1"/>
      <c r="N545" s="1"/>
      <c r="O545" s="1"/>
      <c r="P545" s="1"/>
      <c r="Q545" s="1"/>
      <c r="R545" s="1"/>
      <c r="S545" s="1"/>
      <c r="T545" s="1"/>
      <c r="U545" s="1"/>
      <c r="V545" s="1"/>
      <c r="W545" s="1"/>
      <c r="X545" s="1"/>
      <c r="Y545" s="1"/>
      <c r="Z545" s="1"/>
    </row>
    <row r="546" spans="1:26" ht="60" hidden="1">
      <c r="A546" s="775" t="s">
        <v>4836</v>
      </c>
      <c r="B546" s="946" t="s">
        <v>4837</v>
      </c>
      <c r="C546" s="946"/>
      <c r="D546" s="947"/>
      <c r="E546" s="946"/>
      <c r="F546" s="946"/>
      <c r="G546" s="946"/>
      <c r="H546" s="797"/>
      <c r="I546" s="797"/>
      <c r="J546" s="1"/>
      <c r="K546" s="1"/>
      <c r="L546" s="1"/>
      <c r="M546" s="1"/>
      <c r="N546" s="1"/>
      <c r="O546" s="1"/>
      <c r="P546" s="1"/>
      <c r="Q546" s="1"/>
      <c r="R546" s="1"/>
      <c r="S546" s="1"/>
      <c r="T546" s="1"/>
      <c r="U546" s="1"/>
      <c r="V546" s="1"/>
      <c r="W546" s="1"/>
      <c r="X546" s="1"/>
      <c r="Y546" s="1"/>
      <c r="Z546" s="1"/>
    </row>
    <row r="547" spans="1:26" ht="75" hidden="1">
      <c r="A547" s="775" t="s">
        <v>4838</v>
      </c>
      <c r="B547" s="946" t="s">
        <v>4839</v>
      </c>
      <c r="C547" s="946"/>
      <c r="D547" s="947"/>
      <c r="E547" s="946"/>
      <c r="F547" s="946"/>
      <c r="G547" s="946"/>
      <c r="H547" s="797"/>
      <c r="I547" s="797"/>
      <c r="J547" s="1"/>
      <c r="K547" s="1"/>
      <c r="L547" s="1"/>
      <c r="M547" s="1"/>
      <c r="N547" s="1"/>
      <c r="O547" s="1"/>
      <c r="P547" s="1"/>
      <c r="Q547" s="1"/>
      <c r="R547" s="1"/>
      <c r="S547" s="1"/>
      <c r="T547" s="1"/>
      <c r="U547" s="1"/>
      <c r="V547" s="1"/>
      <c r="W547" s="1"/>
      <c r="X547" s="1"/>
      <c r="Y547" s="1"/>
      <c r="Z547" s="1"/>
    </row>
    <row r="548" spans="1:26" ht="30" hidden="1">
      <c r="A548" s="775" t="s">
        <v>4840</v>
      </c>
      <c r="B548" s="946" t="s">
        <v>4841</v>
      </c>
      <c r="C548" s="946"/>
      <c r="D548" s="947"/>
      <c r="E548" s="946"/>
      <c r="F548" s="946"/>
      <c r="G548" s="946"/>
      <c r="H548" s="797"/>
      <c r="I548" s="797"/>
      <c r="J548" s="1"/>
      <c r="K548" s="1"/>
      <c r="L548" s="1"/>
      <c r="M548" s="1"/>
      <c r="N548" s="1"/>
      <c r="O548" s="1"/>
      <c r="P548" s="1"/>
      <c r="Q548" s="1"/>
      <c r="R548" s="1"/>
      <c r="S548" s="1"/>
      <c r="T548" s="1"/>
      <c r="U548" s="1"/>
      <c r="V548" s="1"/>
      <c r="W548" s="1"/>
      <c r="X548" s="1"/>
      <c r="Y548" s="1"/>
      <c r="Z548" s="1"/>
    </row>
    <row r="549" spans="1:26" ht="30" hidden="1">
      <c r="A549" s="775" t="s">
        <v>4842</v>
      </c>
      <c r="B549" s="946" t="s">
        <v>4843</v>
      </c>
      <c r="C549" s="946"/>
      <c r="D549" s="947"/>
      <c r="E549" s="946"/>
      <c r="F549" s="946"/>
      <c r="G549" s="946"/>
      <c r="H549" s="797"/>
      <c r="I549" s="797"/>
      <c r="J549" s="1"/>
      <c r="K549" s="1"/>
      <c r="L549" s="1"/>
      <c r="M549" s="1"/>
      <c r="N549" s="1"/>
      <c r="O549" s="1"/>
      <c r="P549" s="1"/>
      <c r="Q549" s="1"/>
      <c r="R549" s="1"/>
      <c r="S549" s="1"/>
      <c r="T549" s="1"/>
      <c r="U549" s="1"/>
      <c r="V549" s="1"/>
      <c r="W549" s="1"/>
      <c r="X549" s="1"/>
      <c r="Y549" s="1"/>
      <c r="Z549" s="1"/>
    </row>
    <row r="550" spans="1:26" ht="15.75">
      <c r="A550" s="345" t="s">
        <v>4844</v>
      </c>
      <c r="B550" s="1042" t="s">
        <v>4845</v>
      </c>
      <c r="C550" s="1043"/>
      <c r="D550" s="1043"/>
      <c r="E550" s="1043"/>
      <c r="F550" s="1043"/>
      <c r="G550" s="1047"/>
      <c r="H550" s="797">
        <f>SUM(D551:D560)</f>
        <v>0</v>
      </c>
      <c r="I550" s="797">
        <f>COUNT(D551:D560)*2</f>
        <v>2</v>
      </c>
      <c r="J550" s="1"/>
      <c r="K550" s="1"/>
      <c r="L550" s="1"/>
      <c r="M550" s="1"/>
      <c r="N550" s="1"/>
      <c r="O550" s="1"/>
      <c r="P550" s="1"/>
      <c r="Q550" s="1"/>
      <c r="R550" s="1"/>
      <c r="S550" s="1"/>
      <c r="T550" s="1"/>
      <c r="U550" s="1"/>
      <c r="V550" s="1"/>
      <c r="W550" s="1"/>
      <c r="X550" s="1"/>
      <c r="Y550" s="1"/>
      <c r="Z550" s="1"/>
    </row>
    <row r="551" spans="1:26" ht="75" hidden="1">
      <c r="A551" s="775" t="s">
        <v>4846</v>
      </c>
      <c r="B551" s="946" t="s">
        <v>4847</v>
      </c>
      <c r="C551" s="946"/>
      <c r="D551" s="947"/>
      <c r="E551" s="946"/>
      <c r="F551" s="946"/>
      <c r="G551" s="946"/>
      <c r="H551" s="797"/>
      <c r="I551" s="797"/>
      <c r="J551" s="1"/>
      <c r="K551" s="1"/>
      <c r="L551" s="1"/>
      <c r="M551" s="1"/>
      <c r="N551" s="1"/>
      <c r="O551" s="1"/>
      <c r="P551" s="1"/>
      <c r="Q551" s="1"/>
      <c r="R551" s="1"/>
      <c r="S551" s="1"/>
      <c r="T551" s="1"/>
      <c r="U551" s="1"/>
      <c r="V551" s="1"/>
      <c r="W551" s="1"/>
      <c r="X551" s="1"/>
      <c r="Y551" s="1"/>
      <c r="Z551" s="1"/>
    </row>
    <row r="552" spans="1:26" ht="60" hidden="1">
      <c r="A552" s="775" t="s">
        <v>4848</v>
      </c>
      <c r="B552" s="946" t="s">
        <v>4849</v>
      </c>
      <c r="C552" s="946"/>
      <c r="D552" s="947"/>
      <c r="E552" s="946"/>
      <c r="F552" s="946"/>
      <c r="G552" s="946"/>
      <c r="H552" s="797"/>
      <c r="I552" s="797"/>
      <c r="J552" s="1"/>
      <c r="K552" s="1"/>
      <c r="L552" s="1"/>
      <c r="M552" s="1"/>
      <c r="N552" s="1"/>
      <c r="O552" s="1"/>
      <c r="P552" s="1"/>
      <c r="Q552" s="1"/>
      <c r="R552" s="1"/>
      <c r="S552" s="1"/>
      <c r="T552" s="1"/>
      <c r="U552" s="1"/>
      <c r="V552" s="1"/>
      <c r="W552" s="1"/>
      <c r="X552" s="1"/>
      <c r="Y552" s="1"/>
      <c r="Z552" s="1"/>
    </row>
    <row r="553" spans="1:26" ht="60" hidden="1">
      <c r="A553" s="775" t="s">
        <v>4850</v>
      </c>
      <c r="B553" s="946" t="s">
        <v>4851</v>
      </c>
      <c r="C553" s="946"/>
      <c r="D553" s="947"/>
      <c r="E553" s="946"/>
      <c r="F553" s="946"/>
      <c r="G553" s="946"/>
      <c r="H553" s="797"/>
      <c r="I553" s="797"/>
      <c r="J553" s="1"/>
      <c r="K553" s="1"/>
      <c r="L553" s="1"/>
      <c r="M553" s="1"/>
      <c r="N553" s="1"/>
      <c r="O553" s="1"/>
      <c r="P553" s="1"/>
      <c r="Q553" s="1"/>
      <c r="R553" s="1"/>
      <c r="S553" s="1"/>
      <c r="T553" s="1"/>
      <c r="U553" s="1"/>
      <c r="V553" s="1"/>
      <c r="W553" s="1"/>
      <c r="X553" s="1"/>
      <c r="Y553" s="1"/>
      <c r="Z553" s="1"/>
    </row>
    <row r="554" spans="1:26" ht="45" hidden="1">
      <c r="A554" s="775" t="s">
        <v>4852</v>
      </c>
      <c r="B554" s="946" t="s">
        <v>4853</v>
      </c>
      <c r="C554" s="946"/>
      <c r="D554" s="947"/>
      <c r="E554" s="946"/>
      <c r="F554" s="946"/>
      <c r="G554" s="946"/>
      <c r="H554" s="797"/>
      <c r="I554" s="797"/>
      <c r="J554" s="1"/>
      <c r="K554" s="1"/>
      <c r="L554" s="1"/>
      <c r="M554" s="1"/>
      <c r="N554" s="1"/>
      <c r="O554" s="1"/>
      <c r="P554" s="1"/>
      <c r="Q554" s="1"/>
      <c r="R554" s="1"/>
      <c r="S554" s="1"/>
      <c r="T554" s="1"/>
      <c r="U554" s="1"/>
      <c r="V554" s="1"/>
      <c r="W554" s="1"/>
      <c r="X554" s="1"/>
      <c r="Y554" s="1"/>
      <c r="Z554" s="1"/>
    </row>
    <row r="555" spans="1:26" ht="45" hidden="1">
      <c r="A555" s="775" t="s">
        <v>4854</v>
      </c>
      <c r="B555" s="946" t="s">
        <v>4855</v>
      </c>
      <c r="C555" s="946"/>
      <c r="D555" s="947"/>
      <c r="E555" s="946"/>
      <c r="F555" s="946"/>
      <c r="G555" s="946"/>
      <c r="H555" s="797"/>
      <c r="I555" s="797"/>
      <c r="J555" s="1"/>
      <c r="K555" s="1"/>
      <c r="L555" s="1"/>
      <c r="M555" s="1"/>
      <c r="N555" s="1"/>
      <c r="O555" s="1"/>
      <c r="P555" s="1"/>
      <c r="Q555" s="1"/>
      <c r="R555" s="1"/>
      <c r="S555" s="1"/>
      <c r="T555" s="1"/>
      <c r="U555" s="1"/>
      <c r="V555" s="1"/>
      <c r="W555" s="1"/>
      <c r="X555" s="1"/>
      <c r="Y555" s="1"/>
      <c r="Z555" s="1"/>
    </row>
    <row r="556" spans="1:26" ht="75">
      <c r="A556" s="768" t="s">
        <v>4856</v>
      </c>
      <c r="B556" s="946" t="s">
        <v>5414</v>
      </c>
      <c r="C556" s="932" t="s">
        <v>4858</v>
      </c>
      <c r="D556" s="948">
        <v>0</v>
      </c>
      <c r="E556" s="949" t="s">
        <v>137</v>
      </c>
      <c r="F556" s="932" t="s">
        <v>5415</v>
      </c>
      <c r="G556" s="792"/>
      <c r="H556" s="797"/>
      <c r="I556" s="797"/>
      <c r="J556" s="1"/>
      <c r="K556" s="1"/>
      <c r="L556" s="1"/>
      <c r="M556" s="1"/>
      <c r="N556" s="1"/>
      <c r="O556" s="1"/>
      <c r="P556" s="1"/>
      <c r="Q556" s="1"/>
      <c r="R556" s="1"/>
      <c r="S556" s="1"/>
      <c r="T556" s="1"/>
      <c r="U556" s="1"/>
      <c r="V556" s="1"/>
      <c r="W556" s="1"/>
      <c r="X556" s="1"/>
      <c r="Y556" s="1"/>
      <c r="Z556" s="1"/>
    </row>
    <row r="557" spans="1:26" ht="75" hidden="1">
      <c r="A557" s="778" t="s">
        <v>4860</v>
      </c>
      <c r="B557" s="378" t="s">
        <v>4861</v>
      </c>
      <c r="C557" s="378"/>
      <c r="D557" s="772"/>
      <c r="E557" s="378"/>
      <c r="F557" s="378"/>
      <c r="G557" s="378"/>
      <c r="H557" s="797"/>
      <c r="I557" s="797"/>
      <c r="J557" s="1"/>
      <c r="K557" s="1"/>
      <c r="L557" s="1"/>
      <c r="M557" s="1"/>
      <c r="N557" s="1"/>
      <c r="O557" s="1"/>
      <c r="P557" s="1"/>
      <c r="Q557" s="1"/>
      <c r="R557" s="1"/>
      <c r="S557" s="1"/>
      <c r="T557" s="1"/>
      <c r="U557" s="1"/>
      <c r="V557" s="1"/>
      <c r="W557" s="1"/>
      <c r="X557" s="1"/>
      <c r="Y557" s="1"/>
      <c r="Z557" s="1"/>
    </row>
    <row r="558" spans="1:26" ht="30" hidden="1">
      <c r="A558" s="778" t="s">
        <v>4862</v>
      </c>
      <c r="B558" s="378" t="s">
        <v>4863</v>
      </c>
      <c r="C558" s="378"/>
      <c r="D558" s="772"/>
      <c r="E558" s="378"/>
      <c r="F558" s="378"/>
      <c r="G558" s="378"/>
      <c r="H558" s="797"/>
      <c r="I558" s="797"/>
      <c r="J558" s="1"/>
      <c r="K558" s="1"/>
      <c r="L558" s="1"/>
      <c r="M558" s="1"/>
      <c r="N558" s="1"/>
      <c r="O558" s="1"/>
      <c r="P558" s="1"/>
      <c r="Q558" s="1"/>
      <c r="R558" s="1"/>
      <c r="S558" s="1"/>
      <c r="T558" s="1"/>
      <c r="U558" s="1"/>
      <c r="V558" s="1"/>
      <c r="W558" s="1"/>
      <c r="X558" s="1"/>
      <c r="Y558" s="1"/>
      <c r="Z558" s="1"/>
    </row>
    <row r="559" spans="1:26" ht="45" hidden="1">
      <c r="A559" s="778" t="s">
        <v>4864</v>
      </c>
      <c r="B559" s="378" t="s">
        <v>5416</v>
      </c>
      <c r="C559" s="378"/>
      <c r="D559" s="772"/>
      <c r="E559" s="378"/>
      <c r="F559" s="378"/>
      <c r="G559" s="378"/>
      <c r="H559" s="797"/>
      <c r="I559" s="797"/>
      <c r="J559" s="1"/>
      <c r="K559" s="1"/>
      <c r="L559" s="1"/>
      <c r="M559" s="1"/>
      <c r="N559" s="1"/>
      <c r="O559" s="1"/>
      <c r="P559" s="1"/>
      <c r="Q559" s="1"/>
      <c r="R559" s="1"/>
      <c r="S559" s="1"/>
      <c r="T559" s="1"/>
      <c r="U559" s="1"/>
      <c r="V559" s="1"/>
      <c r="W559" s="1"/>
      <c r="X559" s="1"/>
      <c r="Y559" s="1"/>
      <c r="Z559" s="1"/>
    </row>
    <row r="560" spans="1:26" ht="60" hidden="1">
      <c r="A560" s="778" t="s">
        <v>4866</v>
      </c>
      <c r="B560" s="378" t="s">
        <v>4867</v>
      </c>
      <c r="C560" s="378"/>
      <c r="D560" s="772"/>
      <c r="E560" s="378"/>
      <c r="F560" s="378"/>
      <c r="G560" s="378"/>
      <c r="H560" s="797"/>
      <c r="I560" s="797"/>
      <c r="J560" s="1"/>
      <c r="K560" s="1"/>
      <c r="L560" s="1"/>
      <c r="M560" s="1"/>
      <c r="N560" s="1"/>
      <c r="O560" s="1"/>
      <c r="P560" s="1"/>
      <c r="Q560" s="1"/>
      <c r="R560" s="1"/>
      <c r="S560" s="1"/>
      <c r="T560" s="1"/>
      <c r="U560" s="1"/>
      <c r="V560" s="1"/>
      <c r="W560" s="1"/>
      <c r="X560" s="1"/>
      <c r="Y560" s="1"/>
      <c r="Z560" s="1"/>
    </row>
    <row r="561" spans="1:26" ht="18.75">
      <c r="A561" s="413"/>
      <c r="B561" s="1211" t="s">
        <v>1760</v>
      </c>
      <c r="C561" s="1049"/>
      <c r="D561" s="1049"/>
      <c r="E561" s="1049"/>
      <c r="F561" s="1049"/>
      <c r="G561" s="1049"/>
      <c r="H561" s="110">
        <f>H562+H569+H575+H579</f>
        <v>0</v>
      </c>
      <c r="I561" s="110">
        <f>I562+I569+I575+I579</f>
        <v>28</v>
      </c>
      <c r="J561" s="1"/>
      <c r="K561" s="1"/>
      <c r="L561" s="1"/>
      <c r="M561" s="1"/>
      <c r="N561" s="1"/>
      <c r="O561" s="1"/>
      <c r="P561" s="1"/>
      <c r="Q561" s="1"/>
      <c r="R561" s="1"/>
      <c r="S561" s="1"/>
      <c r="T561" s="1"/>
      <c r="U561" s="1"/>
      <c r="V561" s="1"/>
      <c r="W561" s="1"/>
      <c r="X561" s="1"/>
      <c r="Y561" s="1"/>
      <c r="Z561" s="1"/>
    </row>
    <row r="562" spans="1:26" ht="39.75" customHeight="1">
      <c r="A562" s="413" t="s">
        <v>1761</v>
      </c>
      <c r="B562" s="1210" t="s">
        <v>1762</v>
      </c>
      <c r="C562" s="1049"/>
      <c r="D562" s="1049"/>
      <c r="E562" s="1049"/>
      <c r="F562" s="1049"/>
      <c r="G562" s="1049"/>
      <c r="H562" s="110">
        <f>SUM(D563:D566)</f>
        <v>0</v>
      </c>
      <c r="I562" s="110">
        <f>COUNT(D563:D566)*2</f>
        <v>8</v>
      </c>
      <c r="J562" s="1"/>
      <c r="K562" s="1"/>
      <c r="L562" s="1"/>
      <c r="M562" s="1"/>
      <c r="N562" s="1"/>
      <c r="O562" s="1"/>
      <c r="P562" s="1"/>
      <c r="Q562" s="1"/>
      <c r="R562" s="1"/>
      <c r="S562" s="1"/>
      <c r="T562" s="1"/>
      <c r="U562" s="1"/>
      <c r="V562" s="1"/>
      <c r="W562" s="1"/>
      <c r="X562" s="1"/>
      <c r="Y562" s="1"/>
      <c r="Z562" s="1"/>
    </row>
    <row r="563" spans="1:26" ht="30">
      <c r="A563" s="413" t="s">
        <v>1765</v>
      </c>
      <c r="B563" s="308" t="s">
        <v>1766</v>
      </c>
      <c r="C563" s="342" t="s">
        <v>3719</v>
      </c>
      <c r="D563" s="446">
        <v>0</v>
      </c>
      <c r="E563" s="454" t="s">
        <v>667</v>
      </c>
      <c r="F563" s="565"/>
      <c r="G563" s="565"/>
      <c r="H563" s="110"/>
      <c r="I563" s="110"/>
      <c r="J563" s="1"/>
      <c r="K563" s="1"/>
      <c r="L563" s="1"/>
      <c r="M563" s="1"/>
      <c r="N563" s="1"/>
      <c r="O563" s="1"/>
      <c r="P563" s="1"/>
      <c r="Q563" s="1"/>
      <c r="R563" s="1"/>
      <c r="S563" s="1"/>
      <c r="T563" s="1"/>
      <c r="U563" s="1"/>
      <c r="V563" s="1"/>
      <c r="W563" s="1"/>
      <c r="X563" s="1"/>
      <c r="Y563" s="1"/>
      <c r="Z563" s="1"/>
    </row>
    <row r="564" spans="1:26" ht="30">
      <c r="A564" s="413"/>
      <c r="B564" s="308"/>
      <c r="C564" s="342" t="s">
        <v>3721</v>
      </c>
      <c r="D564" s="446">
        <v>0</v>
      </c>
      <c r="E564" s="454" t="s">
        <v>667</v>
      </c>
      <c r="F564" s="565"/>
      <c r="G564" s="565"/>
      <c r="H564" s="110"/>
      <c r="I564" s="110"/>
      <c r="J564" s="1"/>
      <c r="K564" s="1"/>
      <c r="L564" s="1"/>
      <c r="M564" s="1"/>
      <c r="N564" s="1"/>
      <c r="O564" s="1"/>
      <c r="P564" s="1"/>
      <c r="Q564" s="1"/>
      <c r="R564" s="1"/>
      <c r="S564" s="1"/>
      <c r="T564" s="1"/>
      <c r="U564" s="1"/>
      <c r="V564" s="1"/>
      <c r="W564" s="1"/>
      <c r="X564" s="1"/>
      <c r="Y564" s="1"/>
      <c r="Z564" s="1"/>
    </row>
    <row r="565" spans="1:26" ht="45">
      <c r="A565" s="413"/>
      <c r="B565" s="308"/>
      <c r="C565" s="565" t="s">
        <v>3723</v>
      </c>
      <c r="D565" s="446">
        <v>0</v>
      </c>
      <c r="E565" s="454" t="s">
        <v>667</v>
      </c>
      <c r="F565" s="342" t="s">
        <v>3724</v>
      </c>
      <c r="G565" s="565"/>
      <c r="H565" s="110"/>
      <c r="I565" s="110"/>
      <c r="J565" s="1"/>
      <c r="K565" s="1"/>
      <c r="L565" s="1"/>
      <c r="M565" s="1"/>
      <c r="N565" s="1"/>
      <c r="O565" s="1"/>
      <c r="P565" s="1"/>
      <c r="Q565" s="1"/>
      <c r="R565" s="1"/>
      <c r="S565" s="1"/>
      <c r="T565" s="1"/>
      <c r="U565" s="1"/>
      <c r="V565" s="1"/>
      <c r="W565" s="1"/>
      <c r="X565" s="1"/>
      <c r="Y565" s="1"/>
      <c r="Z565" s="1"/>
    </row>
    <row r="566" spans="1:26" ht="45">
      <c r="A566" s="413"/>
      <c r="B566" s="308"/>
      <c r="C566" s="454" t="s">
        <v>3725</v>
      </c>
      <c r="D566" s="446">
        <v>0</v>
      </c>
      <c r="E566" s="454" t="s">
        <v>667</v>
      </c>
      <c r="F566" s="342" t="s">
        <v>3726</v>
      </c>
      <c r="G566" s="565"/>
      <c r="H566" s="110"/>
      <c r="I566" s="110"/>
      <c r="J566" s="1"/>
      <c r="K566" s="1"/>
      <c r="L566" s="1"/>
      <c r="M566" s="1"/>
      <c r="N566" s="1"/>
      <c r="O566" s="1"/>
      <c r="P566" s="1"/>
      <c r="Q566" s="1"/>
      <c r="R566" s="1"/>
      <c r="S566" s="1"/>
      <c r="T566" s="1"/>
      <c r="U566" s="1"/>
      <c r="V566" s="1"/>
      <c r="W566" s="1"/>
      <c r="X566" s="1"/>
      <c r="Y566" s="1"/>
      <c r="Z566" s="1"/>
    </row>
    <row r="567" spans="1:26" ht="30" hidden="1">
      <c r="A567" s="583" t="s">
        <v>1777</v>
      </c>
      <c r="B567" s="308" t="s">
        <v>1778</v>
      </c>
      <c r="C567" s="565"/>
      <c r="D567" s="443"/>
      <c r="E567" s="454"/>
      <c r="F567" s="565"/>
      <c r="G567" s="565"/>
      <c r="H567" s="110"/>
      <c r="I567" s="110"/>
      <c r="J567" s="1"/>
      <c r="K567" s="1"/>
      <c r="L567" s="1"/>
      <c r="M567" s="1"/>
      <c r="N567" s="1"/>
      <c r="O567" s="1"/>
      <c r="P567" s="1"/>
      <c r="Q567" s="1"/>
      <c r="R567" s="1"/>
      <c r="S567" s="1"/>
      <c r="T567" s="1"/>
      <c r="U567" s="1"/>
      <c r="V567" s="1"/>
      <c r="W567" s="1"/>
      <c r="X567" s="1"/>
      <c r="Y567" s="1"/>
      <c r="Z567" s="1"/>
    </row>
    <row r="568" spans="1:26" ht="45" hidden="1">
      <c r="A568" s="583" t="s">
        <v>1780</v>
      </c>
      <c r="B568" s="308" t="s">
        <v>1782</v>
      </c>
      <c r="C568" s="565"/>
      <c r="D568" s="443"/>
      <c r="E568" s="454"/>
      <c r="F568" s="565"/>
      <c r="G568" s="565"/>
      <c r="H568" s="110"/>
      <c r="I568" s="110"/>
      <c r="J568" s="1"/>
      <c r="K568" s="1"/>
      <c r="L568" s="1"/>
      <c r="M568" s="1"/>
      <c r="N568" s="1"/>
      <c r="O568" s="1"/>
      <c r="P568" s="1"/>
      <c r="Q568" s="1"/>
      <c r="R568" s="1"/>
      <c r="S568" s="1"/>
      <c r="T568" s="1"/>
      <c r="U568" s="1"/>
      <c r="V568" s="1"/>
      <c r="W568" s="1"/>
      <c r="X568" s="1"/>
      <c r="Y568" s="1"/>
      <c r="Z568" s="1"/>
    </row>
    <row r="569" spans="1:26" ht="39.75" customHeight="1">
      <c r="A569" s="413" t="s">
        <v>1784</v>
      </c>
      <c r="B569" s="1210" t="s">
        <v>1785</v>
      </c>
      <c r="C569" s="1049"/>
      <c r="D569" s="1049"/>
      <c r="E569" s="1049"/>
      <c r="F569" s="1049"/>
      <c r="G569" s="1049"/>
      <c r="H569" s="110">
        <f>SUM(D570:D573)</f>
        <v>0</v>
      </c>
      <c r="I569" s="110">
        <f>COUNT(D570:D573)*2</f>
        <v>8</v>
      </c>
      <c r="J569" s="1"/>
      <c r="K569" s="1"/>
      <c r="L569" s="1"/>
      <c r="M569" s="1"/>
      <c r="N569" s="1"/>
      <c r="O569" s="1"/>
      <c r="P569" s="1"/>
      <c r="Q569" s="1"/>
      <c r="R569" s="1"/>
      <c r="S569" s="1"/>
      <c r="T569" s="1"/>
      <c r="U569" s="1"/>
      <c r="V569" s="1"/>
      <c r="W569" s="1"/>
      <c r="X569" s="1"/>
      <c r="Y569" s="1"/>
      <c r="Z569" s="1"/>
    </row>
    <row r="570" spans="1:26" ht="30">
      <c r="A570" s="413" t="s">
        <v>1788</v>
      </c>
      <c r="B570" s="308" t="s">
        <v>1790</v>
      </c>
      <c r="C570" s="342" t="s">
        <v>3727</v>
      </c>
      <c r="D570" s="446">
        <v>0</v>
      </c>
      <c r="E570" s="454" t="s">
        <v>667</v>
      </c>
      <c r="F570" s="565"/>
      <c r="G570" s="565"/>
      <c r="H570" s="110"/>
      <c r="I570" s="110"/>
      <c r="J570" s="1"/>
      <c r="K570" s="1"/>
      <c r="L570" s="1"/>
      <c r="M570" s="1"/>
      <c r="N570" s="1"/>
      <c r="O570" s="1"/>
      <c r="P570" s="1"/>
      <c r="Q570" s="1"/>
      <c r="R570" s="1"/>
      <c r="S570" s="1"/>
      <c r="T570" s="1"/>
      <c r="U570" s="1"/>
      <c r="V570" s="1"/>
      <c r="W570" s="1"/>
      <c r="X570" s="1"/>
      <c r="Y570" s="1"/>
      <c r="Z570" s="1"/>
    </row>
    <row r="571" spans="1:26" ht="30">
      <c r="A571" s="413"/>
      <c r="B571" s="308"/>
      <c r="C571" s="342" t="s">
        <v>3728</v>
      </c>
      <c r="D571" s="446">
        <v>0</v>
      </c>
      <c r="E571" s="454" t="s">
        <v>667</v>
      </c>
      <c r="F571" s="565"/>
      <c r="G571" s="565"/>
      <c r="H571" s="110"/>
      <c r="I571" s="110"/>
      <c r="J571" s="1"/>
      <c r="K571" s="1"/>
      <c r="L571" s="1"/>
      <c r="M571" s="1"/>
      <c r="N571" s="1"/>
      <c r="O571" s="1"/>
      <c r="P571" s="1"/>
      <c r="Q571" s="1"/>
      <c r="R571" s="1"/>
      <c r="S571" s="1"/>
      <c r="T571" s="1"/>
      <c r="U571" s="1"/>
      <c r="V571" s="1"/>
      <c r="W571" s="1"/>
      <c r="X571" s="1"/>
      <c r="Y571" s="1"/>
      <c r="Z571" s="1"/>
    </row>
    <row r="572" spans="1:26" ht="45">
      <c r="A572" s="413"/>
      <c r="B572" s="308"/>
      <c r="C572" s="342" t="s">
        <v>3729</v>
      </c>
      <c r="D572" s="446">
        <v>0</v>
      </c>
      <c r="E572" s="454" t="s">
        <v>667</v>
      </c>
      <c r="F572" s="342" t="s">
        <v>3730</v>
      </c>
      <c r="G572" s="565"/>
      <c r="H572" s="110"/>
      <c r="I572" s="110"/>
      <c r="J572" s="1"/>
      <c r="K572" s="1"/>
      <c r="L572" s="1"/>
      <c r="M572" s="1"/>
      <c r="N572" s="1"/>
      <c r="O572" s="1"/>
      <c r="P572" s="1"/>
      <c r="Q572" s="1"/>
      <c r="R572" s="1"/>
      <c r="S572" s="1"/>
      <c r="T572" s="1"/>
      <c r="U572" s="1"/>
      <c r="V572" s="1"/>
      <c r="W572" s="1"/>
      <c r="X572" s="1"/>
      <c r="Y572" s="1"/>
      <c r="Z572" s="1"/>
    </row>
    <row r="573" spans="1:26" ht="75">
      <c r="A573" s="413"/>
      <c r="B573" s="308"/>
      <c r="C573" s="342" t="s">
        <v>3731</v>
      </c>
      <c r="D573" s="446">
        <v>0</v>
      </c>
      <c r="E573" s="454" t="s">
        <v>667</v>
      </c>
      <c r="F573" s="342" t="s">
        <v>3732</v>
      </c>
      <c r="G573" s="565"/>
      <c r="H573" s="110"/>
      <c r="I573" s="110"/>
      <c r="J573" s="1"/>
      <c r="K573" s="1"/>
      <c r="L573" s="1"/>
      <c r="M573" s="1"/>
      <c r="N573" s="1"/>
      <c r="O573" s="1"/>
      <c r="P573" s="1"/>
      <c r="Q573" s="1"/>
      <c r="R573" s="1"/>
      <c r="S573" s="1"/>
      <c r="T573" s="1"/>
      <c r="U573" s="1"/>
      <c r="V573" s="1"/>
      <c r="W573" s="1"/>
      <c r="X573" s="1"/>
      <c r="Y573" s="1"/>
      <c r="Z573" s="1"/>
    </row>
    <row r="574" spans="1:26" ht="45" hidden="1">
      <c r="A574" s="583" t="s">
        <v>1793</v>
      </c>
      <c r="B574" s="308" t="s">
        <v>1794</v>
      </c>
      <c r="C574" s="565"/>
      <c r="D574" s="443"/>
      <c r="E574" s="454"/>
      <c r="F574" s="565"/>
      <c r="G574" s="565"/>
      <c r="H574" s="110"/>
      <c r="I574" s="110"/>
      <c r="J574" s="1"/>
      <c r="K574" s="1"/>
      <c r="L574" s="1"/>
      <c r="M574" s="1"/>
      <c r="N574" s="1"/>
      <c r="O574" s="1"/>
      <c r="P574" s="1"/>
      <c r="Q574" s="1"/>
      <c r="R574" s="1"/>
      <c r="S574" s="1"/>
      <c r="T574" s="1"/>
      <c r="U574" s="1"/>
      <c r="V574" s="1"/>
      <c r="W574" s="1"/>
      <c r="X574" s="1"/>
      <c r="Y574" s="1"/>
      <c r="Z574" s="1"/>
    </row>
    <row r="575" spans="1:26" ht="39.75" customHeight="1">
      <c r="A575" s="413" t="s">
        <v>1795</v>
      </c>
      <c r="B575" s="1210" t="s">
        <v>1796</v>
      </c>
      <c r="C575" s="1049"/>
      <c r="D575" s="1049"/>
      <c r="E575" s="1049"/>
      <c r="F575" s="1049"/>
      <c r="G575" s="1049"/>
      <c r="H575" s="110">
        <f>SUM(D576:D577)</f>
        <v>0</v>
      </c>
      <c r="I575" s="110">
        <f>COUNT(D576:D577)*2</f>
        <v>4</v>
      </c>
      <c r="J575" s="1"/>
      <c r="K575" s="1"/>
      <c r="L575" s="1"/>
      <c r="M575" s="1"/>
      <c r="N575" s="1"/>
      <c r="O575" s="1"/>
      <c r="P575" s="1"/>
      <c r="Q575" s="1"/>
      <c r="R575" s="1"/>
      <c r="S575" s="1"/>
      <c r="T575" s="1"/>
      <c r="U575" s="1"/>
      <c r="V575" s="1"/>
      <c r="W575" s="1"/>
      <c r="X575" s="1"/>
      <c r="Y575" s="1"/>
      <c r="Z575" s="1"/>
    </row>
    <row r="576" spans="1:26" ht="30">
      <c r="A576" s="413" t="s">
        <v>1799</v>
      </c>
      <c r="B576" s="308" t="s">
        <v>1800</v>
      </c>
      <c r="C576" s="565" t="s">
        <v>3248</v>
      </c>
      <c r="D576" s="446">
        <v>0</v>
      </c>
      <c r="E576" s="454" t="s">
        <v>667</v>
      </c>
      <c r="F576" s="565"/>
      <c r="G576" s="565"/>
      <c r="H576" s="110"/>
      <c r="I576" s="110"/>
      <c r="J576" s="1"/>
      <c r="K576" s="1"/>
      <c r="L576" s="1"/>
      <c r="M576" s="1"/>
      <c r="N576" s="1"/>
      <c r="O576" s="1"/>
      <c r="P576" s="1"/>
      <c r="Q576" s="1"/>
      <c r="R576" s="1"/>
      <c r="S576" s="1"/>
      <c r="T576" s="1"/>
      <c r="U576" s="1"/>
      <c r="V576" s="1"/>
      <c r="W576" s="1"/>
      <c r="X576" s="1"/>
      <c r="Y576" s="1"/>
      <c r="Z576" s="1"/>
    </row>
    <row r="577" spans="1:26">
      <c r="A577" s="413"/>
      <c r="B577" s="308"/>
      <c r="C577" s="565" t="s">
        <v>3733</v>
      </c>
      <c r="D577" s="446">
        <v>0</v>
      </c>
      <c r="E577" s="454" t="s">
        <v>667</v>
      </c>
      <c r="F577" s="565"/>
      <c r="G577" s="565"/>
      <c r="H577" s="110"/>
      <c r="I577" s="110"/>
      <c r="J577" s="1"/>
      <c r="K577" s="1"/>
      <c r="L577" s="1"/>
      <c r="M577" s="1"/>
      <c r="N577" s="1"/>
      <c r="O577" s="1"/>
      <c r="P577" s="1"/>
      <c r="Q577" s="1"/>
      <c r="R577" s="1"/>
      <c r="S577" s="1"/>
      <c r="T577" s="1"/>
      <c r="U577" s="1"/>
      <c r="V577" s="1"/>
      <c r="W577" s="1"/>
      <c r="X577" s="1"/>
      <c r="Y577" s="1"/>
      <c r="Z577" s="1"/>
    </row>
    <row r="578" spans="1:26" ht="45" hidden="1">
      <c r="A578" s="583" t="s">
        <v>1807</v>
      </c>
      <c r="B578" s="308" t="s">
        <v>1808</v>
      </c>
      <c r="C578" s="565"/>
      <c r="D578" s="443"/>
      <c r="E578" s="454"/>
      <c r="F578" s="565"/>
      <c r="G578" s="565"/>
      <c r="H578" s="110"/>
      <c r="I578" s="110"/>
      <c r="J578" s="1"/>
      <c r="K578" s="1"/>
      <c r="L578" s="1"/>
      <c r="M578" s="1"/>
      <c r="N578" s="1"/>
      <c r="O578" s="1"/>
      <c r="P578" s="1"/>
      <c r="Q578" s="1"/>
      <c r="R578" s="1"/>
      <c r="S578" s="1"/>
      <c r="T578" s="1"/>
      <c r="U578" s="1"/>
      <c r="V578" s="1"/>
      <c r="W578" s="1"/>
      <c r="X578" s="1"/>
      <c r="Y578" s="1"/>
      <c r="Z578" s="1"/>
    </row>
    <row r="579" spans="1:26" ht="39.75" customHeight="1">
      <c r="A579" s="413" t="s">
        <v>1809</v>
      </c>
      <c r="B579" s="1210" t="s">
        <v>1810</v>
      </c>
      <c r="C579" s="1049"/>
      <c r="D579" s="1049"/>
      <c r="E579" s="1049"/>
      <c r="F579" s="1049"/>
      <c r="G579" s="1049"/>
      <c r="H579" s="110">
        <f>SUM(D580:D583)</f>
        <v>0</v>
      </c>
      <c r="I579" s="110">
        <f>COUNT(D580:D583)*2</f>
        <v>8</v>
      </c>
      <c r="J579" s="1"/>
      <c r="K579" s="1"/>
      <c r="L579" s="1"/>
      <c r="M579" s="1"/>
      <c r="N579" s="1"/>
      <c r="O579" s="1"/>
      <c r="P579" s="1"/>
      <c r="Q579" s="1"/>
      <c r="R579" s="1"/>
      <c r="S579" s="1"/>
      <c r="T579" s="1"/>
      <c r="U579" s="1"/>
      <c r="V579" s="1"/>
      <c r="W579" s="1"/>
      <c r="X579" s="1"/>
      <c r="Y579" s="1"/>
      <c r="Z579" s="1"/>
    </row>
    <row r="580" spans="1:26" ht="30">
      <c r="A580" s="413" t="s">
        <v>1814</v>
      </c>
      <c r="B580" s="308" t="s">
        <v>1815</v>
      </c>
      <c r="C580" s="342" t="s">
        <v>3734</v>
      </c>
      <c r="D580" s="446">
        <v>0</v>
      </c>
      <c r="E580" s="454" t="s">
        <v>667</v>
      </c>
      <c r="F580" s="565"/>
      <c r="G580" s="565"/>
      <c r="H580" s="110"/>
      <c r="I580" s="110"/>
      <c r="J580" s="1"/>
      <c r="K580" s="1"/>
      <c r="L580" s="1"/>
      <c r="M580" s="1"/>
      <c r="N580" s="1"/>
      <c r="O580" s="1"/>
      <c r="P580" s="1"/>
      <c r="Q580" s="1"/>
      <c r="R580" s="1"/>
      <c r="S580" s="1"/>
      <c r="T580" s="1"/>
      <c r="U580" s="1"/>
      <c r="V580" s="1"/>
      <c r="W580" s="1"/>
      <c r="X580" s="1"/>
      <c r="Y580" s="1"/>
      <c r="Z580" s="1"/>
    </row>
    <row r="581" spans="1:26" ht="30">
      <c r="A581" s="413"/>
      <c r="B581" s="308"/>
      <c r="C581" s="342" t="s">
        <v>3735</v>
      </c>
      <c r="D581" s="446">
        <v>0</v>
      </c>
      <c r="E581" s="454" t="s">
        <v>667</v>
      </c>
      <c r="F581" s="565"/>
      <c r="G581" s="565"/>
      <c r="H581" s="110"/>
      <c r="I581" s="110"/>
      <c r="J581" s="1"/>
      <c r="K581" s="1"/>
      <c r="L581" s="1"/>
      <c r="M581" s="1"/>
      <c r="N581" s="1"/>
      <c r="O581" s="1"/>
      <c r="P581" s="1"/>
      <c r="Q581" s="1"/>
      <c r="R581" s="1"/>
      <c r="S581" s="1"/>
      <c r="T581" s="1"/>
      <c r="U581" s="1"/>
      <c r="V581" s="1"/>
      <c r="W581" s="1"/>
      <c r="X581" s="1"/>
      <c r="Y581" s="1"/>
      <c r="Z581" s="1"/>
    </row>
    <row r="582" spans="1:26" ht="30">
      <c r="A582" s="413"/>
      <c r="B582" s="308"/>
      <c r="C582" s="342" t="s">
        <v>3737</v>
      </c>
      <c r="D582" s="446">
        <v>0</v>
      </c>
      <c r="E582" s="454" t="s">
        <v>667</v>
      </c>
      <c r="F582" s="565"/>
      <c r="G582" s="565"/>
      <c r="H582" s="110"/>
      <c r="I582" s="110"/>
      <c r="J582" s="1"/>
      <c r="K582" s="1"/>
      <c r="L582" s="1"/>
      <c r="M582" s="1"/>
      <c r="N582" s="1"/>
      <c r="O582" s="1"/>
      <c r="P582" s="1"/>
      <c r="Q582" s="1"/>
      <c r="R582" s="1"/>
      <c r="S582" s="1"/>
      <c r="T582" s="1"/>
      <c r="U582" s="1"/>
      <c r="V582" s="1"/>
      <c r="W582" s="1"/>
      <c r="X582" s="1"/>
      <c r="Y582" s="1"/>
      <c r="Z582" s="1"/>
    </row>
    <row r="583" spans="1:26" ht="30">
      <c r="A583" s="413"/>
      <c r="B583" s="308"/>
      <c r="C583" s="342" t="s">
        <v>3739</v>
      </c>
      <c r="D583" s="446">
        <v>0</v>
      </c>
      <c r="E583" s="454" t="s">
        <v>667</v>
      </c>
      <c r="F583" s="565"/>
      <c r="G583" s="565"/>
      <c r="H583" s="110"/>
      <c r="I583" s="110"/>
      <c r="J583" s="1"/>
      <c r="K583" s="1"/>
      <c r="L583" s="1"/>
      <c r="M583" s="1"/>
      <c r="N583" s="1"/>
      <c r="O583" s="1"/>
      <c r="P583" s="1"/>
      <c r="Q583" s="1"/>
      <c r="R583" s="1"/>
      <c r="S583" s="1"/>
      <c r="T583" s="1"/>
      <c r="U583" s="1"/>
      <c r="V583" s="1"/>
      <c r="W583" s="1"/>
      <c r="X583" s="1"/>
      <c r="Y583" s="1"/>
      <c r="Z583" s="1"/>
    </row>
    <row r="584" spans="1:26" ht="45" hidden="1">
      <c r="A584" s="622" t="s">
        <v>1821</v>
      </c>
      <c r="B584" s="16" t="s">
        <v>1822</v>
      </c>
      <c r="C584" s="97"/>
      <c r="D584" s="576"/>
      <c r="E584" s="73"/>
      <c r="F584" s="97"/>
      <c r="G584" s="97"/>
      <c r="H584" s="110"/>
      <c r="I584" s="110"/>
      <c r="J584" s="1"/>
      <c r="K584" s="1"/>
      <c r="L584" s="1"/>
      <c r="M584" s="1"/>
      <c r="N584" s="1"/>
      <c r="O584" s="1"/>
      <c r="P584" s="1"/>
      <c r="Q584" s="1"/>
      <c r="R584" s="1"/>
      <c r="S584" s="1"/>
      <c r="T584" s="1"/>
      <c r="U584" s="1"/>
      <c r="V584" s="1"/>
      <c r="W584" s="1"/>
      <c r="X584" s="1"/>
      <c r="Y584" s="1"/>
      <c r="Z584" s="1"/>
    </row>
    <row r="585" spans="1:26">
      <c r="A585" s="78"/>
      <c r="B585" s="1"/>
      <c r="C585" s="1"/>
      <c r="D585" s="429"/>
      <c r="E585" s="33"/>
      <c r="F585" s="1"/>
      <c r="G585" s="1"/>
      <c r="H585" s="110"/>
      <c r="I585" s="110"/>
      <c r="J585" s="1"/>
      <c r="K585" s="1"/>
      <c r="L585" s="1"/>
      <c r="M585" s="1"/>
      <c r="N585" s="1"/>
      <c r="O585" s="1"/>
      <c r="P585" s="1"/>
      <c r="Q585" s="1"/>
      <c r="R585" s="1"/>
      <c r="S585" s="1"/>
      <c r="T585" s="1"/>
      <c r="U585" s="1"/>
      <c r="V585" s="1"/>
      <c r="W585" s="1"/>
      <c r="X585" s="1"/>
      <c r="Y585" s="1"/>
      <c r="Z585" s="1"/>
    </row>
    <row r="586" spans="1:26">
      <c r="A586" s="78"/>
      <c r="B586" s="1"/>
      <c r="C586" s="1"/>
      <c r="D586" s="429"/>
      <c r="E586" s="33"/>
      <c r="F586" s="1"/>
      <c r="G586" s="1"/>
      <c r="H586" s="110"/>
      <c r="I586" s="110"/>
      <c r="J586" s="1"/>
      <c r="K586" s="1"/>
      <c r="L586" s="1"/>
      <c r="M586" s="1"/>
      <c r="N586" s="1"/>
      <c r="O586" s="1"/>
      <c r="P586" s="1"/>
      <c r="Q586" s="1"/>
      <c r="R586" s="1"/>
      <c r="S586" s="1"/>
      <c r="T586" s="1"/>
      <c r="U586" s="1"/>
      <c r="V586" s="1"/>
      <c r="W586" s="1"/>
      <c r="X586" s="1"/>
      <c r="Y586" s="1"/>
      <c r="Z586" s="1"/>
    </row>
    <row r="587" spans="1:26" ht="49.5" customHeight="1">
      <c r="A587" s="1055" t="s">
        <v>3743</v>
      </c>
      <c r="B587" s="1056"/>
      <c r="C587" s="1052"/>
      <c r="D587" s="429"/>
      <c r="E587" s="33"/>
      <c r="F587" s="1"/>
      <c r="G587" s="1"/>
      <c r="H587" s="110"/>
      <c r="I587" s="110"/>
      <c r="J587" s="1"/>
      <c r="K587" s="1"/>
      <c r="L587" s="1"/>
      <c r="M587" s="1"/>
      <c r="N587" s="1"/>
      <c r="O587" s="1"/>
      <c r="P587" s="1"/>
      <c r="Q587" s="1"/>
      <c r="R587" s="1"/>
      <c r="S587" s="1"/>
      <c r="T587" s="1"/>
      <c r="U587" s="1"/>
      <c r="V587" s="1"/>
      <c r="W587" s="1"/>
      <c r="X587" s="1"/>
      <c r="Y587" s="1"/>
      <c r="Z587" s="1"/>
    </row>
    <row r="588" spans="1:26" ht="63">
      <c r="A588" s="93"/>
      <c r="B588" s="80" t="s">
        <v>3744</v>
      </c>
      <c r="C588" s="76">
        <f>D608</f>
        <v>0</v>
      </c>
      <c r="D588" s="429"/>
      <c r="E588" s="33"/>
      <c r="F588" s="1"/>
      <c r="G588" s="1"/>
      <c r="H588" s="110"/>
      <c r="I588" s="110"/>
      <c r="J588" s="1"/>
      <c r="K588" s="1"/>
      <c r="L588" s="1"/>
      <c r="M588" s="1"/>
      <c r="N588" s="1"/>
      <c r="O588" s="1"/>
      <c r="P588" s="1"/>
      <c r="Q588" s="1"/>
      <c r="R588" s="1"/>
      <c r="S588" s="1"/>
      <c r="T588" s="1"/>
      <c r="U588" s="1"/>
      <c r="V588" s="1"/>
      <c r="W588" s="1"/>
      <c r="X588" s="1"/>
      <c r="Y588" s="1"/>
      <c r="Z588" s="1"/>
    </row>
    <row r="589" spans="1:26" ht="42" customHeight="1">
      <c r="A589" s="93"/>
      <c r="B589" s="1209" t="s">
        <v>1826</v>
      </c>
      <c r="C589" s="1052"/>
      <c r="D589" s="429"/>
      <c r="E589" s="33"/>
      <c r="F589" s="1"/>
      <c r="G589" s="1"/>
      <c r="H589" s="110"/>
      <c r="I589" s="110"/>
      <c r="J589" s="1"/>
      <c r="K589" s="1"/>
      <c r="L589" s="1"/>
      <c r="M589" s="1"/>
      <c r="N589" s="1"/>
      <c r="O589" s="1"/>
      <c r="P589" s="1"/>
      <c r="Q589" s="1"/>
      <c r="R589" s="1"/>
      <c r="S589" s="1"/>
      <c r="T589" s="1"/>
      <c r="U589" s="1"/>
      <c r="V589" s="1"/>
      <c r="W589" s="1"/>
      <c r="X589" s="1"/>
      <c r="Y589" s="1"/>
      <c r="Z589" s="1"/>
    </row>
    <row r="590" spans="1:26" ht="21">
      <c r="A590" s="30" t="s">
        <v>1833</v>
      </c>
      <c r="B590" s="77" t="s">
        <v>1834</v>
      </c>
      <c r="C590" s="94">
        <f t="shared" ref="C590:C597" si="0">D600</f>
        <v>0</v>
      </c>
      <c r="D590" s="429"/>
      <c r="E590" s="33"/>
      <c r="F590" s="1"/>
      <c r="G590" s="1"/>
      <c r="H590" s="110"/>
      <c r="I590" s="110"/>
      <c r="J590" s="1"/>
      <c r="K590" s="1"/>
      <c r="L590" s="1"/>
      <c r="M590" s="1"/>
      <c r="N590" s="1"/>
      <c r="O590" s="1"/>
      <c r="P590" s="1"/>
      <c r="Q590" s="1"/>
      <c r="R590" s="1"/>
      <c r="S590" s="1"/>
      <c r="T590" s="1"/>
      <c r="U590" s="1"/>
      <c r="V590" s="1"/>
      <c r="W590" s="1"/>
      <c r="X590" s="1"/>
      <c r="Y590" s="1"/>
      <c r="Z590" s="1"/>
    </row>
    <row r="591" spans="1:26" ht="21">
      <c r="A591" s="30" t="s">
        <v>1836</v>
      </c>
      <c r="B591" s="77" t="s">
        <v>1837</v>
      </c>
      <c r="C591" s="94">
        <f t="shared" si="0"/>
        <v>0</v>
      </c>
      <c r="D591" s="429"/>
      <c r="E591" s="33"/>
      <c r="F591" s="1"/>
      <c r="G591" s="1"/>
      <c r="H591" s="110"/>
      <c r="I591" s="110"/>
      <c r="J591" s="1"/>
      <c r="K591" s="1"/>
      <c r="L591" s="1"/>
      <c r="M591" s="1"/>
      <c r="N591" s="1"/>
      <c r="O591" s="1"/>
      <c r="P591" s="1"/>
      <c r="Q591" s="1"/>
      <c r="R591" s="1"/>
      <c r="S591" s="1"/>
      <c r="T591" s="1"/>
      <c r="U591" s="1"/>
      <c r="V591" s="1"/>
      <c r="W591" s="1"/>
      <c r="X591" s="1"/>
      <c r="Y591" s="1"/>
      <c r="Z591" s="1"/>
    </row>
    <row r="592" spans="1:26" ht="21">
      <c r="A592" s="30" t="s">
        <v>1839</v>
      </c>
      <c r="B592" s="77" t="s">
        <v>1840</v>
      </c>
      <c r="C592" s="94">
        <f t="shared" si="0"/>
        <v>0</v>
      </c>
      <c r="D592" s="429"/>
      <c r="E592" s="33"/>
      <c r="F592" s="1"/>
      <c r="G592" s="1"/>
      <c r="H592" s="110"/>
      <c r="I592" s="110"/>
      <c r="J592" s="1"/>
      <c r="K592" s="1"/>
      <c r="L592" s="1"/>
      <c r="M592" s="1"/>
      <c r="N592" s="1"/>
      <c r="O592" s="1"/>
      <c r="P592" s="1"/>
      <c r="Q592" s="1"/>
      <c r="R592" s="1"/>
      <c r="S592" s="1"/>
      <c r="T592" s="1"/>
      <c r="U592" s="1"/>
      <c r="V592" s="1"/>
      <c r="W592" s="1"/>
      <c r="X592" s="1"/>
      <c r="Y592" s="1"/>
      <c r="Z592" s="1"/>
    </row>
    <row r="593" spans="1:26" ht="21">
      <c r="A593" s="30" t="s">
        <v>1843</v>
      </c>
      <c r="B593" s="77" t="s">
        <v>497</v>
      </c>
      <c r="C593" s="94">
        <f t="shared" si="0"/>
        <v>0</v>
      </c>
      <c r="D593" s="429"/>
      <c r="E593" s="33"/>
      <c r="F593" s="1"/>
      <c r="G593" s="1"/>
      <c r="H593" s="110"/>
      <c r="I593" s="110"/>
      <c r="J593" s="1"/>
      <c r="K593" s="1"/>
      <c r="L593" s="1"/>
      <c r="M593" s="1"/>
      <c r="N593" s="1"/>
      <c r="O593" s="1"/>
      <c r="P593" s="1"/>
      <c r="Q593" s="1"/>
      <c r="R593" s="1"/>
      <c r="S593" s="1"/>
      <c r="T593" s="1"/>
      <c r="U593" s="1"/>
      <c r="V593" s="1"/>
      <c r="W593" s="1"/>
      <c r="X593" s="1"/>
      <c r="Y593" s="1"/>
      <c r="Z593" s="1"/>
    </row>
    <row r="594" spans="1:26" ht="21">
      <c r="A594" s="30" t="s">
        <v>1845</v>
      </c>
      <c r="B594" s="77" t="s">
        <v>1847</v>
      </c>
      <c r="C594" s="94">
        <f t="shared" si="0"/>
        <v>0</v>
      </c>
      <c r="D594" s="429"/>
      <c r="E594" s="33"/>
      <c r="F594" s="1"/>
      <c r="G594" s="1"/>
      <c r="H594" s="110"/>
      <c r="I594" s="110"/>
      <c r="J594" s="1"/>
      <c r="K594" s="1"/>
      <c r="L594" s="1"/>
      <c r="M594" s="1"/>
      <c r="N594" s="1"/>
      <c r="O594" s="1"/>
      <c r="P594" s="1"/>
      <c r="Q594" s="1"/>
      <c r="R594" s="1"/>
      <c r="S594" s="1"/>
      <c r="T594" s="1"/>
      <c r="U594" s="1"/>
      <c r="V594" s="1"/>
      <c r="W594" s="1"/>
      <c r="X594" s="1"/>
      <c r="Y594" s="1"/>
      <c r="Z594" s="1"/>
    </row>
    <row r="595" spans="1:26" ht="21">
      <c r="A595" s="30" t="s">
        <v>1849</v>
      </c>
      <c r="B595" s="77" t="s">
        <v>1850</v>
      </c>
      <c r="C595" s="94">
        <f t="shared" si="0"/>
        <v>0</v>
      </c>
      <c r="D595" s="429"/>
      <c r="E595" s="33"/>
      <c r="F595" s="1"/>
      <c r="G595" s="1"/>
      <c r="H595" s="110"/>
      <c r="I595" s="110"/>
      <c r="J595" s="1"/>
      <c r="K595" s="1"/>
      <c r="L595" s="1"/>
      <c r="M595" s="1"/>
      <c r="N595" s="1"/>
      <c r="O595" s="1"/>
      <c r="P595" s="1"/>
      <c r="Q595" s="1"/>
      <c r="R595" s="1"/>
      <c r="S595" s="1"/>
      <c r="T595" s="1"/>
      <c r="U595" s="1"/>
      <c r="V595" s="1"/>
      <c r="W595" s="1"/>
      <c r="X595" s="1"/>
      <c r="Y595" s="1"/>
      <c r="Z595" s="1"/>
    </row>
    <row r="596" spans="1:26" ht="21">
      <c r="A596" s="30" t="s">
        <v>1854</v>
      </c>
      <c r="B596" s="77" t="s">
        <v>1855</v>
      </c>
      <c r="C596" s="94">
        <f t="shared" si="0"/>
        <v>0</v>
      </c>
      <c r="D596" s="429"/>
      <c r="E596" s="33"/>
      <c r="F596" s="1"/>
      <c r="G596" s="1"/>
      <c r="H596" s="110"/>
      <c r="I596" s="110"/>
      <c r="J596" s="1"/>
      <c r="K596" s="1"/>
      <c r="L596" s="1"/>
      <c r="M596" s="1"/>
      <c r="N596" s="1"/>
      <c r="O596" s="1"/>
      <c r="P596" s="1"/>
      <c r="Q596" s="1"/>
      <c r="R596" s="1"/>
      <c r="S596" s="1"/>
      <c r="T596" s="1"/>
      <c r="U596" s="1"/>
      <c r="V596" s="1"/>
      <c r="W596" s="1"/>
      <c r="X596" s="1"/>
      <c r="Y596" s="1"/>
      <c r="Z596" s="1"/>
    </row>
    <row r="597" spans="1:26" ht="21">
      <c r="A597" s="30" t="s">
        <v>1857</v>
      </c>
      <c r="B597" s="77" t="s">
        <v>1859</v>
      </c>
      <c r="C597" s="94">
        <f t="shared" si="0"/>
        <v>0</v>
      </c>
      <c r="D597" s="429"/>
      <c r="E597" s="33"/>
      <c r="F597" s="1"/>
      <c r="G597" s="1"/>
      <c r="H597" s="110"/>
      <c r="I597" s="110"/>
      <c r="J597" s="1"/>
      <c r="K597" s="1"/>
      <c r="L597" s="1"/>
      <c r="M597" s="1"/>
      <c r="N597" s="1"/>
      <c r="O597" s="1"/>
      <c r="P597" s="1"/>
      <c r="Q597" s="1"/>
      <c r="R597" s="1"/>
      <c r="S597" s="1"/>
      <c r="T597" s="1"/>
      <c r="U597" s="1"/>
      <c r="V597" s="1"/>
      <c r="W597" s="1"/>
      <c r="X597" s="1"/>
      <c r="Y597" s="1"/>
      <c r="Z597" s="1"/>
    </row>
    <row r="598" spans="1:26">
      <c r="A598" s="714"/>
      <c r="B598" s="714"/>
      <c r="C598" s="714"/>
      <c r="D598" s="753"/>
      <c r="E598" s="714"/>
      <c r="F598" s="714"/>
      <c r="G598" s="1"/>
      <c r="H598" s="110"/>
      <c r="I598" s="110"/>
      <c r="J598" s="1"/>
      <c r="K598" s="1"/>
      <c r="L598" s="1"/>
      <c r="M598" s="1"/>
      <c r="N598" s="1"/>
      <c r="O598" s="1"/>
      <c r="P598" s="1"/>
      <c r="Q598" s="1"/>
      <c r="R598" s="1"/>
      <c r="S598" s="1"/>
      <c r="T598" s="1"/>
      <c r="U598" s="1"/>
      <c r="V598" s="1"/>
      <c r="W598" s="1"/>
      <c r="X598" s="1"/>
      <c r="Y598" s="1"/>
      <c r="Z598" s="1"/>
    </row>
    <row r="599" spans="1:26">
      <c r="A599" s="110"/>
      <c r="B599" s="110" t="s">
        <v>12</v>
      </c>
      <c r="C599" s="110" t="s">
        <v>1863</v>
      </c>
      <c r="D599" s="456" t="s">
        <v>3268</v>
      </c>
      <c r="E599" s="110"/>
      <c r="F599" s="110"/>
      <c r="G599" s="1"/>
      <c r="H599" s="110"/>
      <c r="I599" s="110"/>
      <c r="J599" s="1"/>
      <c r="K599" s="1"/>
      <c r="L599" s="1"/>
      <c r="M599" s="1"/>
      <c r="N599" s="1"/>
      <c r="O599" s="1"/>
      <c r="P599" s="1"/>
      <c r="Q599" s="1"/>
      <c r="R599" s="1"/>
      <c r="S599" s="1"/>
      <c r="T599" s="1"/>
      <c r="U599" s="1"/>
      <c r="V599" s="1"/>
      <c r="W599" s="1"/>
      <c r="X599" s="1"/>
      <c r="Y599" s="1"/>
      <c r="Z599" s="1"/>
    </row>
    <row r="600" spans="1:26">
      <c r="A600" s="110" t="s">
        <v>1833</v>
      </c>
      <c r="B600" s="110">
        <f>H4</f>
        <v>0</v>
      </c>
      <c r="C600" s="110">
        <f>I4</f>
        <v>30</v>
      </c>
      <c r="D600" s="456">
        <f t="shared" ref="D600:D607" si="1">B600*100/C600</f>
        <v>0</v>
      </c>
      <c r="E600" s="110"/>
      <c r="F600" s="110"/>
      <c r="G600" s="1"/>
      <c r="H600" s="110"/>
      <c r="I600" s="110"/>
      <c r="J600" s="1"/>
      <c r="K600" s="1"/>
      <c r="L600" s="1"/>
      <c r="M600" s="1"/>
      <c r="N600" s="1"/>
      <c r="O600" s="1"/>
      <c r="P600" s="1"/>
      <c r="Q600" s="1"/>
      <c r="R600" s="1"/>
      <c r="S600" s="1"/>
      <c r="T600" s="1"/>
      <c r="U600" s="1"/>
      <c r="V600" s="1"/>
      <c r="W600" s="1"/>
      <c r="X600" s="1"/>
      <c r="Y600" s="1"/>
      <c r="Z600" s="1"/>
    </row>
    <row r="601" spans="1:26">
      <c r="A601" s="110" t="s">
        <v>1836</v>
      </c>
      <c r="B601" s="110">
        <f>H58</f>
        <v>0</v>
      </c>
      <c r="C601" s="110">
        <f>I58</f>
        <v>16</v>
      </c>
      <c r="D601" s="456">
        <f t="shared" si="1"/>
        <v>0</v>
      </c>
      <c r="E601" s="110"/>
      <c r="F601" s="110"/>
      <c r="G601" s="1"/>
      <c r="H601" s="110"/>
      <c r="I601" s="110"/>
      <c r="J601" s="1"/>
      <c r="K601" s="1"/>
      <c r="L601" s="1"/>
      <c r="M601" s="1"/>
      <c r="N601" s="1"/>
      <c r="O601" s="1"/>
      <c r="P601" s="1"/>
      <c r="Q601" s="1"/>
      <c r="R601" s="1"/>
      <c r="S601" s="1"/>
      <c r="T601" s="1"/>
      <c r="U601" s="1"/>
      <c r="V601" s="1"/>
      <c r="W601" s="1"/>
      <c r="X601" s="1"/>
      <c r="Y601" s="1"/>
      <c r="Z601" s="1"/>
    </row>
    <row r="602" spans="1:26">
      <c r="A602" s="110" t="s">
        <v>1839</v>
      </c>
      <c r="B602" s="110">
        <f>H104</f>
        <v>0</v>
      </c>
      <c r="C602" s="110">
        <f>I104</f>
        <v>84</v>
      </c>
      <c r="D602" s="456">
        <f t="shared" si="1"/>
        <v>0</v>
      </c>
      <c r="E602" s="110"/>
      <c r="F602" s="110"/>
      <c r="G602" s="1"/>
      <c r="H602" s="110"/>
      <c r="I602" s="110"/>
      <c r="J602" s="1"/>
      <c r="K602" s="1"/>
      <c r="L602" s="1"/>
      <c r="M602" s="1"/>
      <c r="N602" s="1"/>
      <c r="O602" s="1"/>
      <c r="P602" s="1"/>
      <c r="Q602" s="1"/>
      <c r="R602" s="1"/>
      <c r="S602" s="1"/>
      <c r="T602" s="1"/>
      <c r="U602" s="1"/>
      <c r="V602" s="1"/>
      <c r="W602" s="1"/>
      <c r="X602" s="1"/>
      <c r="Y602" s="1"/>
      <c r="Z602" s="1"/>
    </row>
    <row r="603" spans="1:26">
      <c r="A603" s="110" t="s">
        <v>1843</v>
      </c>
      <c r="B603" s="110">
        <f>H176</f>
        <v>0</v>
      </c>
      <c r="C603" s="110">
        <f>I176</f>
        <v>122</v>
      </c>
      <c r="D603" s="456">
        <f t="shared" si="1"/>
        <v>0</v>
      </c>
      <c r="E603" s="110"/>
      <c r="F603" s="110"/>
      <c r="G603" s="1"/>
      <c r="H603" s="110"/>
      <c r="I603" s="110"/>
      <c r="J603" s="1"/>
      <c r="K603" s="1"/>
      <c r="L603" s="1"/>
      <c r="M603" s="1"/>
      <c r="N603" s="1"/>
      <c r="O603" s="1"/>
      <c r="P603" s="1"/>
      <c r="Q603" s="1"/>
      <c r="R603" s="1"/>
      <c r="S603" s="1"/>
      <c r="T603" s="1"/>
      <c r="U603" s="1"/>
      <c r="V603" s="1"/>
      <c r="W603" s="1"/>
      <c r="X603" s="1"/>
      <c r="Y603" s="1"/>
      <c r="Z603" s="1"/>
    </row>
    <row r="604" spans="1:26">
      <c r="A604" s="110" t="s">
        <v>1845</v>
      </c>
      <c r="B604" s="110">
        <f>H272</f>
        <v>0</v>
      </c>
      <c r="C604" s="110">
        <f>I272</f>
        <v>32</v>
      </c>
      <c r="D604" s="456">
        <f t="shared" si="1"/>
        <v>0</v>
      </c>
      <c r="E604" s="110"/>
      <c r="F604" s="110"/>
      <c r="G604" s="1"/>
      <c r="H604" s="110"/>
      <c r="I604" s="110"/>
      <c r="J604" s="1"/>
      <c r="K604" s="1"/>
      <c r="L604" s="1"/>
      <c r="M604" s="1"/>
      <c r="N604" s="1"/>
      <c r="O604" s="1"/>
      <c r="P604" s="1"/>
      <c r="Q604" s="1"/>
      <c r="R604" s="1"/>
      <c r="S604" s="1"/>
      <c r="T604" s="1"/>
      <c r="U604" s="1"/>
      <c r="V604" s="1"/>
      <c r="W604" s="1"/>
      <c r="X604" s="1"/>
      <c r="Y604" s="1"/>
      <c r="Z604" s="1"/>
    </row>
    <row r="605" spans="1:26">
      <c r="A605" s="110" t="s">
        <v>1849</v>
      </c>
      <c r="B605" s="110">
        <f>H418</f>
        <v>0</v>
      </c>
      <c r="C605" s="110">
        <f>I418</f>
        <v>80</v>
      </c>
      <c r="D605" s="456">
        <f t="shared" si="1"/>
        <v>0</v>
      </c>
      <c r="E605" s="110"/>
      <c r="F605" s="110"/>
      <c r="G605" s="1"/>
      <c r="H605" s="110"/>
      <c r="I605" s="110"/>
      <c r="J605" s="1"/>
      <c r="K605" s="1"/>
      <c r="L605" s="1"/>
      <c r="M605" s="1"/>
      <c r="N605" s="1"/>
      <c r="O605" s="1"/>
      <c r="P605" s="1"/>
      <c r="Q605" s="1"/>
      <c r="R605" s="1"/>
      <c r="S605" s="1"/>
      <c r="T605" s="1"/>
      <c r="U605" s="1"/>
      <c r="V605" s="1"/>
      <c r="W605" s="1"/>
      <c r="X605" s="1"/>
      <c r="Y605" s="1"/>
      <c r="Z605" s="1"/>
    </row>
    <row r="606" spans="1:26">
      <c r="A606" s="110" t="s">
        <v>1854</v>
      </c>
      <c r="B606" s="110">
        <f>H472</f>
        <v>0</v>
      </c>
      <c r="C606" s="110">
        <f>I472</f>
        <v>118</v>
      </c>
      <c r="D606" s="456">
        <f t="shared" si="1"/>
        <v>0</v>
      </c>
      <c r="E606" s="110"/>
      <c r="F606" s="110"/>
      <c r="G606" s="1"/>
      <c r="H606" s="110"/>
      <c r="I606" s="110"/>
      <c r="J606" s="1"/>
      <c r="K606" s="1"/>
      <c r="L606" s="1"/>
      <c r="M606" s="1"/>
      <c r="N606" s="1"/>
      <c r="O606" s="1"/>
      <c r="P606" s="1"/>
      <c r="Q606" s="1"/>
      <c r="R606" s="1"/>
      <c r="S606" s="1"/>
      <c r="T606" s="1"/>
      <c r="U606" s="1"/>
      <c r="V606" s="1"/>
      <c r="W606" s="1"/>
      <c r="X606" s="1"/>
      <c r="Y606" s="1"/>
      <c r="Z606" s="1"/>
    </row>
    <row r="607" spans="1:26">
      <c r="A607" s="110" t="s">
        <v>1857</v>
      </c>
      <c r="B607" s="110">
        <f>H561</f>
        <v>0</v>
      </c>
      <c r="C607" s="110">
        <f>I561</f>
        <v>28</v>
      </c>
      <c r="D607" s="456">
        <f t="shared" si="1"/>
        <v>0</v>
      </c>
      <c r="E607" s="110"/>
      <c r="F607" s="110"/>
      <c r="G607" s="1"/>
      <c r="H607" s="110"/>
      <c r="I607" s="110"/>
      <c r="J607" s="1"/>
      <c r="K607" s="1"/>
      <c r="L607" s="1"/>
      <c r="M607" s="1"/>
      <c r="N607" s="1"/>
      <c r="O607" s="1"/>
      <c r="P607" s="1"/>
      <c r="Q607" s="1"/>
      <c r="R607" s="1"/>
      <c r="S607" s="1"/>
      <c r="T607" s="1"/>
      <c r="U607" s="1"/>
      <c r="V607" s="1"/>
      <c r="W607" s="1"/>
      <c r="X607" s="1"/>
      <c r="Y607" s="1"/>
      <c r="Z607" s="1"/>
    </row>
    <row r="608" spans="1:26">
      <c r="A608" s="110" t="s">
        <v>1880</v>
      </c>
      <c r="B608" s="110">
        <f>IF(G2=0,0,SUM(B600:B607))</f>
        <v>0</v>
      </c>
      <c r="C608" s="110">
        <f>IF(G2=0,0,SUM(C600:C607))</f>
        <v>510</v>
      </c>
      <c r="D608" s="456">
        <f>IF(G2=0,0,B608*100/C608)</f>
        <v>0</v>
      </c>
      <c r="E608" s="110"/>
      <c r="F608" s="110"/>
      <c r="G608" s="1"/>
      <c r="H608" s="110"/>
      <c r="I608" s="110"/>
      <c r="J608" s="1"/>
      <c r="K608" s="1"/>
      <c r="L608" s="1"/>
      <c r="M608" s="1"/>
      <c r="N608" s="1"/>
      <c r="O608" s="1"/>
      <c r="P608" s="1"/>
      <c r="Q608" s="1"/>
      <c r="R608" s="1"/>
      <c r="S608" s="1"/>
      <c r="T608" s="1"/>
      <c r="U608" s="1"/>
      <c r="V608" s="1"/>
      <c r="W608" s="1"/>
      <c r="X608" s="1"/>
      <c r="Y608" s="1"/>
      <c r="Z608" s="1"/>
    </row>
    <row r="609" spans="1:26">
      <c r="A609" s="110"/>
      <c r="B609" s="110"/>
      <c r="C609" s="110"/>
      <c r="D609" s="456"/>
      <c r="E609" s="110"/>
      <c r="F609" s="110"/>
      <c r="G609" s="1"/>
      <c r="H609" s="110"/>
      <c r="I609" s="110"/>
      <c r="J609" s="1"/>
      <c r="K609" s="1"/>
      <c r="L609" s="1"/>
      <c r="M609" s="1"/>
      <c r="N609" s="1"/>
      <c r="O609" s="1"/>
      <c r="P609" s="1"/>
      <c r="Q609" s="1"/>
      <c r="R609" s="1"/>
      <c r="S609" s="1"/>
      <c r="T609" s="1"/>
      <c r="U609" s="1"/>
      <c r="V609" s="1"/>
      <c r="W609" s="1"/>
      <c r="X609" s="1"/>
      <c r="Y609" s="1"/>
      <c r="Z609" s="1"/>
    </row>
    <row r="610" spans="1:26">
      <c r="A610" s="110">
        <v>0</v>
      </c>
      <c r="B610" s="110"/>
      <c r="C610" s="110"/>
      <c r="D610" s="456"/>
      <c r="E610" s="110"/>
      <c r="F610" s="110"/>
      <c r="G610" s="1"/>
      <c r="H610" s="110"/>
      <c r="I610" s="110"/>
      <c r="J610" s="1"/>
      <c r="K610" s="1"/>
      <c r="L610" s="1"/>
      <c r="M610" s="1"/>
      <c r="N610" s="1"/>
      <c r="O610" s="1"/>
      <c r="P610" s="1"/>
      <c r="Q610" s="1"/>
      <c r="R610" s="1"/>
      <c r="S610" s="1"/>
      <c r="T610" s="1"/>
      <c r="U610" s="1"/>
      <c r="V610" s="1"/>
      <c r="W610" s="1"/>
      <c r="X610" s="1"/>
      <c r="Y610" s="1"/>
      <c r="Z610" s="1"/>
    </row>
    <row r="611" spans="1:26">
      <c r="A611" s="110">
        <v>1</v>
      </c>
      <c r="B611" s="110"/>
      <c r="C611" s="110"/>
      <c r="D611" s="456"/>
      <c r="E611" s="110"/>
      <c r="F611" s="110"/>
      <c r="G611" s="1"/>
      <c r="H611" s="110"/>
      <c r="I611" s="110"/>
      <c r="J611" s="1"/>
      <c r="K611" s="1"/>
      <c r="L611" s="1"/>
      <c r="M611" s="1"/>
      <c r="N611" s="1"/>
      <c r="O611" s="1"/>
      <c r="P611" s="1"/>
      <c r="Q611" s="1"/>
      <c r="R611" s="1"/>
      <c r="S611" s="1"/>
      <c r="T611" s="1"/>
      <c r="U611" s="1"/>
      <c r="V611" s="1"/>
      <c r="W611" s="1"/>
      <c r="X611" s="1"/>
      <c r="Y611" s="1"/>
      <c r="Z611" s="1"/>
    </row>
    <row r="612" spans="1:26">
      <c r="A612" s="110">
        <v>2</v>
      </c>
      <c r="B612" s="110"/>
      <c r="C612" s="110"/>
      <c r="D612" s="456"/>
      <c r="E612" s="110"/>
      <c r="F612" s="110"/>
      <c r="G612" s="1"/>
      <c r="H612" s="110"/>
      <c r="I612" s="110"/>
      <c r="J612" s="1"/>
      <c r="K612" s="1"/>
      <c r="L612" s="1"/>
      <c r="M612" s="1"/>
      <c r="N612" s="1"/>
      <c r="O612" s="1"/>
      <c r="P612" s="1"/>
      <c r="Q612" s="1"/>
      <c r="R612" s="1"/>
      <c r="S612" s="1"/>
      <c r="T612" s="1"/>
      <c r="U612" s="1"/>
      <c r="V612" s="1"/>
      <c r="W612" s="1"/>
      <c r="X612" s="1"/>
      <c r="Y612" s="1"/>
      <c r="Z612" s="1"/>
    </row>
    <row r="613" spans="1:26">
      <c r="A613" s="714"/>
      <c r="B613" s="714"/>
      <c r="C613" s="714"/>
      <c r="D613" s="753"/>
      <c r="E613" s="714"/>
      <c r="F613" s="714"/>
      <c r="G613" s="1"/>
      <c r="H613" s="110"/>
      <c r="I613" s="110"/>
      <c r="J613" s="1"/>
      <c r="K613" s="1"/>
      <c r="L613" s="1"/>
      <c r="M613" s="1"/>
      <c r="N613" s="1"/>
      <c r="O613" s="1"/>
      <c r="P613" s="1"/>
      <c r="Q613" s="1"/>
      <c r="R613" s="1"/>
      <c r="S613" s="1"/>
      <c r="T613" s="1"/>
      <c r="U613" s="1"/>
      <c r="V613" s="1"/>
      <c r="W613" s="1"/>
      <c r="X613" s="1"/>
      <c r="Y613" s="1"/>
      <c r="Z613" s="1"/>
    </row>
    <row r="614" spans="1:26">
      <c r="A614" s="714"/>
      <c r="B614" s="714"/>
      <c r="C614" s="714"/>
      <c r="D614" s="753"/>
      <c r="E614" s="714"/>
      <c r="F614" s="714"/>
      <c r="G614" s="1"/>
      <c r="H614" s="110"/>
      <c r="I614" s="110"/>
      <c r="J614" s="1"/>
      <c r="K614" s="1"/>
      <c r="L614" s="1"/>
      <c r="M614" s="1"/>
      <c r="N614" s="1"/>
      <c r="O614" s="1"/>
      <c r="P614" s="1"/>
      <c r="Q614" s="1"/>
      <c r="R614" s="1"/>
      <c r="S614" s="1"/>
      <c r="T614" s="1"/>
      <c r="U614" s="1"/>
      <c r="V614" s="1"/>
      <c r="W614" s="1"/>
      <c r="X614" s="1"/>
      <c r="Y614" s="1"/>
      <c r="Z614" s="1"/>
    </row>
    <row r="615" spans="1:26">
      <c r="A615" s="714"/>
      <c r="B615" s="714"/>
      <c r="C615" s="714"/>
      <c r="D615" s="753"/>
      <c r="E615" s="714"/>
      <c r="F615" s="714"/>
      <c r="G615" s="1"/>
      <c r="H615" s="110"/>
      <c r="I615" s="110"/>
      <c r="J615" s="1"/>
      <c r="K615" s="1"/>
      <c r="L615" s="1"/>
      <c r="M615" s="1"/>
      <c r="N615" s="1"/>
      <c r="O615" s="1"/>
      <c r="P615" s="1"/>
      <c r="Q615" s="1"/>
      <c r="R615" s="1"/>
      <c r="S615" s="1"/>
      <c r="T615" s="1"/>
      <c r="U615" s="1"/>
      <c r="V615" s="1"/>
      <c r="W615" s="1"/>
      <c r="X615" s="1"/>
      <c r="Y615" s="1"/>
      <c r="Z615" s="1"/>
    </row>
    <row r="616" spans="1:26">
      <c r="A616" s="714"/>
      <c r="B616" s="714"/>
      <c r="C616" s="714"/>
      <c r="D616" s="753"/>
      <c r="E616" s="714"/>
      <c r="F616" s="714"/>
      <c r="G616" s="1"/>
      <c r="H616" s="110"/>
      <c r="I616" s="110"/>
      <c r="J616" s="1"/>
      <c r="K616" s="1"/>
      <c r="L616" s="1"/>
      <c r="M616" s="1"/>
      <c r="N616" s="1"/>
      <c r="O616" s="1"/>
      <c r="P616" s="1"/>
      <c r="Q616" s="1"/>
      <c r="R616" s="1"/>
      <c r="S616" s="1"/>
      <c r="T616" s="1"/>
      <c r="U616" s="1"/>
      <c r="V616" s="1"/>
      <c r="W616" s="1"/>
      <c r="X616" s="1"/>
      <c r="Y616" s="1"/>
      <c r="Z616" s="1"/>
    </row>
    <row r="617" spans="1:26">
      <c r="A617" s="714"/>
      <c r="B617" s="714"/>
      <c r="C617" s="714"/>
      <c r="D617" s="753"/>
      <c r="E617" s="714"/>
      <c r="F617" s="714"/>
      <c r="G617" s="1"/>
      <c r="H617" s="110"/>
      <c r="I617" s="110"/>
      <c r="J617" s="1"/>
      <c r="K617" s="1"/>
      <c r="L617" s="1"/>
      <c r="M617" s="1"/>
      <c r="N617" s="1"/>
      <c r="O617" s="1"/>
      <c r="P617" s="1"/>
      <c r="Q617" s="1"/>
      <c r="R617" s="1"/>
      <c r="S617" s="1"/>
      <c r="T617" s="1"/>
      <c r="U617" s="1"/>
      <c r="V617" s="1"/>
      <c r="W617" s="1"/>
      <c r="X617" s="1"/>
      <c r="Y617" s="1"/>
      <c r="Z617" s="1"/>
    </row>
    <row r="618" spans="1:26">
      <c r="A618" s="714"/>
      <c r="B618" s="714"/>
      <c r="C618" s="714"/>
      <c r="D618" s="753"/>
      <c r="E618" s="714"/>
      <c r="F618" s="714"/>
      <c r="G618" s="1"/>
      <c r="H618" s="110"/>
      <c r="I618" s="110"/>
      <c r="J618" s="1"/>
      <c r="K618" s="1"/>
      <c r="L618" s="1"/>
      <c r="M618" s="1"/>
      <c r="N618" s="1"/>
      <c r="O618" s="1"/>
      <c r="P618" s="1"/>
      <c r="Q618" s="1"/>
      <c r="R618" s="1"/>
      <c r="S618" s="1"/>
      <c r="T618" s="1"/>
      <c r="U618" s="1"/>
      <c r="V618" s="1"/>
      <c r="W618" s="1"/>
      <c r="X618" s="1"/>
      <c r="Y618" s="1"/>
      <c r="Z618" s="1"/>
    </row>
    <row r="619" spans="1:26">
      <c r="A619" s="714"/>
      <c r="B619" s="714"/>
      <c r="C619" s="714"/>
      <c r="D619" s="753"/>
      <c r="E619" s="714"/>
      <c r="F619" s="714"/>
      <c r="G619" s="1"/>
      <c r="H619" s="110"/>
      <c r="I619" s="110"/>
      <c r="J619" s="1"/>
      <c r="K619" s="1"/>
      <c r="L619" s="1"/>
      <c r="M619" s="1"/>
      <c r="N619" s="1"/>
      <c r="O619" s="1"/>
      <c r="P619" s="1"/>
      <c r="Q619" s="1"/>
      <c r="R619" s="1"/>
      <c r="S619" s="1"/>
      <c r="T619" s="1"/>
      <c r="U619" s="1"/>
      <c r="V619" s="1"/>
      <c r="W619" s="1"/>
      <c r="X619" s="1"/>
      <c r="Y619" s="1"/>
      <c r="Z619" s="1"/>
    </row>
    <row r="620" spans="1:26">
      <c r="A620" s="714"/>
      <c r="B620" s="714"/>
      <c r="C620" s="714"/>
      <c r="D620" s="753"/>
      <c r="E620" s="714"/>
      <c r="F620" s="714"/>
      <c r="G620" s="1"/>
      <c r="H620" s="110"/>
      <c r="I620" s="110"/>
      <c r="J620" s="1"/>
      <c r="K620" s="1"/>
      <c r="L620" s="1"/>
      <c r="M620" s="1"/>
      <c r="N620" s="1"/>
      <c r="O620" s="1"/>
      <c r="P620" s="1"/>
      <c r="Q620" s="1"/>
      <c r="R620" s="1"/>
      <c r="S620" s="1"/>
      <c r="T620" s="1"/>
      <c r="U620" s="1"/>
      <c r="V620" s="1"/>
      <c r="W620" s="1"/>
      <c r="X620" s="1"/>
      <c r="Y620" s="1"/>
      <c r="Z620" s="1"/>
    </row>
    <row r="621" spans="1:26">
      <c r="A621" s="714"/>
      <c r="B621" s="714"/>
      <c r="C621" s="714"/>
      <c r="D621" s="753"/>
      <c r="E621" s="714"/>
      <c r="F621" s="714"/>
      <c r="G621" s="1"/>
      <c r="H621" s="110"/>
      <c r="I621" s="110"/>
      <c r="J621" s="1"/>
      <c r="K621" s="1"/>
      <c r="L621" s="1"/>
      <c r="M621" s="1"/>
      <c r="N621" s="1"/>
      <c r="O621" s="1"/>
      <c r="P621" s="1"/>
      <c r="Q621" s="1"/>
      <c r="R621" s="1"/>
      <c r="S621" s="1"/>
      <c r="T621" s="1"/>
      <c r="U621" s="1"/>
      <c r="V621" s="1"/>
      <c r="W621" s="1"/>
      <c r="X621" s="1"/>
      <c r="Y621" s="1"/>
      <c r="Z621" s="1"/>
    </row>
    <row r="622" spans="1:26">
      <c r="A622" s="714"/>
      <c r="B622" s="714"/>
      <c r="C622" s="714"/>
      <c r="D622" s="753"/>
      <c r="E622" s="714"/>
      <c r="F622" s="714"/>
      <c r="G622" s="1"/>
      <c r="H622" s="110"/>
      <c r="I622" s="110"/>
      <c r="J622" s="1"/>
      <c r="K622" s="1"/>
      <c r="L622" s="1"/>
      <c r="M622" s="1"/>
      <c r="N622" s="1"/>
      <c r="O622" s="1"/>
      <c r="P622" s="1"/>
      <c r="Q622" s="1"/>
      <c r="R622" s="1"/>
      <c r="S622" s="1"/>
      <c r="T622" s="1"/>
      <c r="U622" s="1"/>
      <c r="V622" s="1"/>
      <c r="W622" s="1"/>
      <c r="X622" s="1"/>
      <c r="Y622" s="1"/>
      <c r="Z622" s="1"/>
    </row>
    <row r="623" spans="1:26">
      <c r="A623" s="714"/>
      <c r="B623" s="714"/>
      <c r="C623" s="714"/>
      <c r="D623" s="753"/>
      <c r="E623" s="714"/>
      <c r="F623" s="714"/>
      <c r="G623" s="1"/>
      <c r="H623" s="110"/>
      <c r="I623" s="110"/>
      <c r="J623" s="1"/>
      <c r="K623" s="1"/>
      <c r="L623" s="1"/>
      <c r="M623" s="1"/>
      <c r="N623" s="1"/>
      <c r="O623" s="1"/>
      <c r="P623" s="1"/>
      <c r="Q623" s="1"/>
      <c r="R623" s="1"/>
      <c r="S623" s="1"/>
      <c r="T623" s="1"/>
      <c r="U623" s="1"/>
      <c r="V623" s="1"/>
      <c r="W623" s="1"/>
      <c r="X623" s="1"/>
      <c r="Y623" s="1"/>
      <c r="Z623" s="1"/>
    </row>
    <row r="624" spans="1:26">
      <c r="A624" s="714"/>
      <c r="B624" s="714"/>
      <c r="C624" s="714"/>
      <c r="D624" s="753"/>
      <c r="E624" s="714"/>
      <c r="F624" s="714"/>
      <c r="G624" s="1"/>
      <c r="H624" s="110"/>
      <c r="I624" s="110"/>
      <c r="J624" s="1"/>
      <c r="K624" s="1"/>
      <c r="L624" s="1"/>
      <c r="M624" s="1"/>
      <c r="N624" s="1"/>
      <c r="O624" s="1"/>
      <c r="P624" s="1"/>
      <c r="Q624" s="1"/>
      <c r="R624" s="1"/>
      <c r="S624" s="1"/>
      <c r="T624" s="1"/>
      <c r="U624" s="1"/>
      <c r="V624" s="1"/>
      <c r="W624" s="1"/>
      <c r="X624" s="1"/>
      <c r="Y624" s="1"/>
      <c r="Z624" s="1"/>
    </row>
    <row r="625" spans="1:26">
      <c r="A625" s="714"/>
      <c r="B625" s="714"/>
      <c r="C625" s="714"/>
      <c r="D625" s="753"/>
      <c r="E625" s="714"/>
      <c r="F625" s="714"/>
      <c r="G625" s="1"/>
      <c r="H625" s="110"/>
      <c r="I625" s="110"/>
      <c r="J625" s="1"/>
      <c r="K625" s="1"/>
      <c r="L625" s="1"/>
      <c r="M625" s="1"/>
      <c r="N625" s="1"/>
      <c r="O625" s="1"/>
      <c r="P625" s="1"/>
      <c r="Q625" s="1"/>
      <c r="R625" s="1"/>
      <c r="S625" s="1"/>
      <c r="T625" s="1"/>
      <c r="U625" s="1"/>
      <c r="V625" s="1"/>
      <c r="W625" s="1"/>
      <c r="X625" s="1"/>
      <c r="Y625" s="1"/>
      <c r="Z625" s="1"/>
    </row>
    <row r="626" spans="1:26">
      <c r="A626" s="714"/>
      <c r="B626" s="714"/>
      <c r="C626" s="714"/>
      <c r="D626" s="753"/>
      <c r="E626" s="714"/>
      <c r="F626" s="714"/>
      <c r="G626" s="1"/>
      <c r="H626" s="110"/>
      <c r="I626" s="110"/>
      <c r="J626" s="1"/>
      <c r="K626" s="1"/>
      <c r="L626" s="1"/>
      <c r="M626" s="1"/>
      <c r="N626" s="1"/>
      <c r="O626" s="1"/>
      <c r="P626" s="1"/>
      <c r="Q626" s="1"/>
      <c r="R626" s="1"/>
      <c r="S626" s="1"/>
      <c r="T626" s="1"/>
      <c r="U626" s="1"/>
      <c r="V626" s="1"/>
      <c r="W626" s="1"/>
      <c r="X626" s="1"/>
      <c r="Y626" s="1"/>
      <c r="Z626" s="1"/>
    </row>
    <row r="627" spans="1:26">
      <c r="A627" s="714"/>
      <c r="B627" s="714"/>
      <c r="C627" s="714"/>
      <c r="D627" s="753"/>
      <c r="E627" s="714"/>
      <c r="F627" s="714"/>
      <c r="G627" s="1"/>
      <c r="H627" s="110"/>
      <c r="I627" s="110"/>
      <c r="J627" s="1"/>
      <c r="K627" s="1"/>
      <c r="L627" s="1"/>
      <c r="M627" s="1"/>
      <c r="N627" s="1"/>
      <c r="O627" s="1"/>
      <c r="P627" s="1"/>
      <c r="Q627" s="1"/>
      <c r="R627" s="1"/>
      <c r="S627" s="1"/>
      <c r="T627" s="1"/>
      <c r="U627" s="1"/>
      <c r="V627" s="1"/>
      <c r="W627" s="1"/>
      <c r="X627" s="1"/>
      <c r="Y627" s="1"/>
      <c r="Z627" s="1"/>
    </row>
    <row r="628" spans="1:26">
      <c r="A628" s="714"/>
      <c r="B628" s="714"/>
      <c r="C628" s="714"/>
      <c r="D628" s="753"/>
      <c r="E628" s="714"/>
      <c r="F628" s="714"/>
      <c r="G628" s="1"/>
      <c r="H628" s="110"/>
      <c r="I628" s="110"/>
      <c r="J628" s="1"/>
      <c r="K628" s="1"/>
      <c r="L628" s="1"/>
      <c r="M628" s="1"/>
      <c r="N628" s="1"/>
      <c r="O628" s="1"/>
      <c r="P628" s="1"/>
      <c r="Q628" s="1"/>
      <c r="R628" s="1"/>
      <c r="S628" s="1"/>
      <c r="T628" s="1"/>
      <c r="U628" s="1"/>
      <c r="V628" s="1"/>
      <c r="W628" s="1"/>
      <c r="X628" s="1"/>
      <c r="Y628" s="1"/>
      <c r="Z628" s="1"/>
    </row>
    <row r="629" spans="1:26">
      <c r="A629" s="714"/>
      <c r="B629" s="714"/>
      <c r="C629" s="714"/>
      <c r="D629" s="753"/>
      <c r="E629" s="714"/>
      <c r="F629" s="714"/>
      <c r="G629" s="1"/>
      <c r="H629" s="110"/>
      <c r="I629" s="110"/>
      <c r="J629" s="1"/>
      <c r="K629" s="1"/>
      <c r="L629" s="1"/>
      <c r="M629" s="1"/>
      <c r="N629" s="1"/>
      <c r="O629" s="1"/>
      <c r="P629" s="1"/>
      <c r="Q629" s="1"/>
      <c r="R629" s="1"/>
      <c r="S629" s="1"/>
      <c r="T629" s="1"/>
      <c r="U629" s="1"/>
      <c r="V629" s="1"/>
      <c r="W629" s="1"/>
      <c r="X629" s="1"/>
      <c r="Y629" s="1"/>
      <c r="Z629" s="1"/>
    </row>
    <row r="630" spans="1:26">
      <c r="A630" s="714"/>
      <c r="B630" s="714"/>
      <c r="C630" s="714"/>
      <c r="D630" s="753"/>
      <c r="E630" s="714"/>
      <c r="F630" s="714"/>
      <c r="G630" s="1"/>
      <c r="H630" s="110"/>
      <c r="I630" s="110"/>
      <c r="J630" s="1"/>
      <c r="K630" s="1"/>
      <c r="L630" s="1"/>
      <c r="M630" s="1"/>
      <c r="N630" s="1"/>
      <c r="O630" s="1"/>
      <c r="P630" s="1"/>
      <c r="Q630" s="1"/>
      <c r="R630" s="1"/>
      <c r="S630" s="1"/>
      <c r="T630" s="1"/>
      <c r="U630" s="1"/>
      <c r="V630" s="1"/>
      <c r="W630" s="1"/>
      <c r="X630" s="1"/>
      <c r="Y630" s="1"/>
      <c r="Z630" s="1"/>
    </row>
    <row r="631" spans="1:26">
      <c r="A631" s="714"/>
      <c r="B631" s="714"/>
      <c r="C631" s="714"/>
      <c r="D631" s="753"/>
      <c r="E631" s="714"/>
      <c r="F631" s="714"/>
      <c r="G631" s="1"/>
      <c r="H631" s="110"/>
      <c r="I631" s="110"/>
      <c r="J631" s="1"/>
      <c r="K631" s="1"/>
      <c r="L631" s="1"/>
      <c r="M631" s="1"/>
      <c r="N631" s="1"/>
      <c r="O631" s="1"/>
      <c r="P631" s="1"/>
      <c r="Q631" s="1"/>
      <c r="R631" s="1"/>
      <c r="S631" s="1"/>
      <c r="T631" s="1"/>
      <c r="U631" s="1"/>
      <c r="V631" s="1"/>
      <c r="W631" s="1"/>
      <c r="X631" s="1"/>
      <c r="Y631" s="1"/>
      <c r="Z631" s="1"/>
    </row>
    <row r="632" spans="1:26">
      <c r="A632" s="714"/>
      <c r="B632" s="714"/>
      <c r="C632" s="714"/>
      <c r="D632" s="753"/>
      <c r="E632" s="714"/>
      <c r="F632" s="714"/>
      <c r="G632" s="1"/>
      <c r="H632" s="110"/>
      <c r="I632" s="110"/>
      <c r="J632" s="1"/>
      <c r="K632" s="1"/>
      <c r="L632" s="1"/>
      <c r="M632" s="1"/>
      <c r="N632" s="1"/>
      <c r="O632" s="1"/>
      <c r="P632" s="1"/>
      <c r="Q632" s="1"/>
      <c r="R632" s="1"/>
      <c r="S632" s="1"/>
      <c r="T632" s="1"/>
      <c r="U632" s="1"/>
      <c r="V632" s="1"/>
      <c r="W632" s="1"/>
      <c r="X632" s="1"/>
      <c r="Y632" s="1"/>
      <c r="Z632" s="1"/>
    </row>
    <row r="633" spans="1:26">
      <c r="A633" s="714"/>
      <c r="B633" s="714"/>
      <c r="C633" s="714"/>
      <c r="D633" s="753"/>
      <c r="E633" s="714"/>
      <c r="F633" s="714"/>
      <c r="G633" s="1"/>
      <c r="H633" s="110"/>
      <c r="I633" s="110"/>
      <c r="J633" s="1"/>
      <c r="K633" s="1"/>
      <c r="L633" s="1"/>
      <c r="M633" s="1"/>
      <c r="N633" s="1"/>
      <c r="O633" s="1"/>
      <c r="P633" s="1"/>
      <c r="Q633" s="1"/>
      <c r="R633" s="1"/>
      <c r="S633" s="1"/>
      <c r="T633" s="1"/>
      <c r="U633" s="1"/>
      <c r="V633" s="1"/>
      <c r="W633" s="1"/>
      <c r="X633" s="1"/>
      <c r="Y633" s="1"/>
      <c r="Z633" s="1"/>
    </row>
    <row r="634" spans="1:26">
      <c r="A634" s="714"/>
      <c r="B634" s="714"/>
      <c r="C634" s="714"/>
      <c r="D634" s="753"/>
      <c r="E634" s="714"/>
      <c r="F634" s="714"/>
      <c r="G634" s="1"/>
      <c r="H634" s="110"/>
      <c r="I634" s="110"/>
      <c r="J634" s="1"/>
      <c r="K634" s="1"/>
      <c r="L634" s="1"/>
      <c r="M634" s="1"/>
      <c r="N634" s="1"/>
      <c r="O634" s="1"/>
      <c r="P634" s="1"/>
      <c r="Q634" s="1"/>
      <c r="R634" s="1"/>
      <c r="S634" s="1"/>
      <c r="T634" s="1"/>
      <c r="U634" s="1"/>
      <c r="V634" s="1"/>
      <c r="W634" s="1"/>
      <c r="X634" s="1"/>
      <c r="Y634" s="1"/>
      <c r="Z634" s="1"/>
    </row>
    <row r="635" spans="1:26">
      <c r="A635" s="714"/>
      <c r="B635" s="714"/>
      <c r="C635" s="714"/>
      <c r="D635" s="753"/>
      <c r="E635" s="714"/>
      <c r="F635" s="714"/>
      <c r="G635" s="1"/>
      <c r="H635" s="110"/>
      <c r="I635" s="110"/>
      <c r="J635" s="1"/>
      <c r="K635" s="1"/>
      <c r="L635" s="1"/>
      <c r="M635" s="1"/>
      <c r="N635" s="1"/>
      <c r="O635" s="1"/>
      <c r="P635" s="1"/>
      <c r="Q635" s="1"/>
      <c r="R635" s="1"/>
      <c r="S635" s="1"/>
      <c r="T635" s="1"/>
      <c r="U635" s="1"/>
      <c r="V635" s="1"/>
      <c r="W635" s="1"/>
      <c r="X635" s="1"/>
      <c r="Y635" s="1"/>
      <c r="Z635" s="1"/>
    </row>
    <row r="636" spans="1:26">
      <c r="A636" s="714"/>
      <c r="B636" s="714"/>
      <c r="C636" s="714"/>
      <c r="D636" s="753"/>
      <c r="E636" s="714"/>
      <c r="F636" s="714"/>
      <c r="G636" s="1"/>
      <c r="H636" s="110"/>
      <c r="I636" s="110"/>
      <c r="J636" s="1"/>
      <c r="K636" s="1"/>
      <c r="L636" s="1"/>
      <c r="M636" s="1"/>
      <c r="N636" s="1"/>
      <c r="O636" s="1"/>
      <c r="P636" s="1"/>
      <c r="Q636" s="1"/>
      <c r="R636" s="1"/>
      <c r="S636" s="1"/>
      <c r="T636" s="1"/>
      <c r="U636" s="1"/>
      <c r="V636" s="1"/>
      <c r="W636" s="1"/>
      <c r="X636" s="1"/>
      <c r="Y636" s="1"/>
      <c r="Z636" s="1"/>
    </row>
    <row r="637" spans="1:26">
      <c r="A637" s="714"/>
      <c r="B637" s="714"/>
      <c r="C637" s="714"/>
      <c r="D637" s="753"/>
      <c r="E637" s="714"/>
      <c r="F637" s="714"/>
      <c r="G637" s="1"/>
      <c r="H637" s="110"/>
      <c r="I637" s="110"/>
      <c r="J637" s="1"/>
      <c r="K637" s="1"/>
      <c r="L637" s="1"/>
      <c r="M637" s="1"/>
      <c r="N637" s="1"/>
      <c r="O637" s="1"/>
      <c r="P637" s="1"/>
      <c r="Q637" s="1"/>
      <c r="R637" s="1"/>
      <c r="S637" s="1"/>
      <c r="T637" s="1"/>
      <c r="U637" s="1"/>
      <c r="V637" s="1"/>
      <c r="W637" s="1"/>
      <c r="X637" s="1"/>
      <c r="Y637" s="1"/>
      <c r="Z637" s="1"/>
    </row>
    <row r="638" spans="1:26">
      <c r="A638" s="714"/>
      <c r="B638" s="714"/>
      <c r="C638" s="714"/>
      <c r="D638" s="753"/>
      <c r="E638" s="714"/>
      <c r="F638" s="714"/>
      <c r="G638" s="1"/>
      <c r="H638" s="110"/>
      <c r="I638" s="110"/>
      <c r="J638" s="1"/>
      <c r="K638" s="1"/>
      <c r="L638" s="1"/>
      <c r="M638" s="1"/>
      <c r="N638" s="1"/>
      <c r="O638" s="1"/>
      <c r="P638" s="1"/>
      <c r="Q638" s="1"/>
      <c r="R638" s="1"/>
      <c r="S638" s="1"/>
      <c r="T638" s="1"/>
      <c r="U638" s="1"/>
      <c r="V638" s="1"/>
      <c r="W638" s="1"/>
      <c r="X638" s="1"/>
      <c r="Y638" s="1"/>
      <c r="Z638" s="1"/>
    </row>
    <row r="639" spans="1:26">
      <c r="A639" s="714"/>
      <c r="B639" s="714"/>
      <c r="C639" s="714"/>
      <c r="D639" s="753"/>
      <c r="E639" s="714"/>
      <c r="F639" s="714"/>
      <c r="G639" s="1"/>
      <c r="H639" s="110"/>
      <c r="I639" s="110"/>
      <c r="J639" s="1"/>
      <c r="K639" s="1"/>
      <c r="L639" s="1"/>
      <c r="M639" s="1"/>
      <c r="N639" s="1"/>
      <c r="O639" s="1"/>
      <c r="P639" s="1"/>
      <c r="Q639" s="1"/>
      <c r="R639" s="1"/>
      <c r="S639" s="1"/>
      <c r="T639" s="1"/>
      <c r="U639" s="1"/>
      <c r="V639" s="1"/>
      <c r="W639" s="1"/>
      <c r="X639" s="1"/>
      <c r="Y639" s="1"/>
      <c r="Z639" s="1"/>
    </row>
    <row r="640" spans="1:26">
      <c r="A640" s="714"/>
      <c r="B640" s="714"/>
      <c r="C640" s="714"/>
      <c r="D640" s="753"/>
      <c r="E640" s="714"/>
      <c r="F640" s="714"/>
      <c r="G640" s="1"/>
      <c r="H640" s="110"/>
      <c r="I640" s="110"/>
      <c r="J640" s="1"/>
      <c r="K640" s="1"/>
      <c r="L640" s="1"/>
      <c r="M640" s="1"/>
      <c r="N640" s="1"/>
      <c r="O640" s="1"/>
      <c r="P640" s="1"/>
      <c r="Q640" s="1"/>
      <c r="R640" s="1"/>
      <c r="S640" s="1"/>
      <c r="T640" s="1"/>
      <c r="U640" s="1"/>
      <c r="V640" s="1"/>
      <c r="W640" s="1"/>
      <c r="X640" s="1"/>
      <c r="Y640" s="1"/>
      <c r="Z640" s="1"/>
    </row>
    <row r="641" spans="1:26">
      <c r="A641" s="714"/>
      <c r="B641" s="714"/>
      <c r="C641" s="714"/>
      <c r="D641" s="753"/>
      <c r="E641" s="714"/>
      <c r="F641" s="714"/>
      <c r="G641" s="1"/>
      <c r="H641" s="110"/>
      <c r="I641" s="110"/>
      <c r="J641" s="1"/>
      <c r="K641" s="1"/>
      <c r="L641" s="1"/>
      <c r="M641" s="1"/>
      <c r="N641" s="1"/>
      <c r="O641" s="1"/>
      <c r="P641" s="1"/>
      <c r="Q641" s="1"/>
      <c r="R641" s="1"/>
      <c r="S641" s="1"/>
      <c r="T641" s="1"/>
      <c r="U641" s="1"/>
      <c r="V641" s="1"/>
      <c r="W641" s="1"/>
      <c r="X641" s="1"/>
      <c r="Y641" s="1"/>
      <c r="Z641" s="1"/>
    </row>
    <row r="642" spans="1:26">
      <c r="A642" s="714"/>
      <c r="B642" s="714"/>
      <c r="C642" s="714"/>
      <c r="D642" s="753"/>
      <c r="E642" s="714"/>
      <c r="F642" s="714"/>
      <c r="G642" s="1"/>
      <c r="H642" s="110"/>
      <c r="I642" s="110"/>
      <c r="J642" s="1"/>
      <c r="K642" s="1"/>
      <c r="L642" s="1"/>
      <c r="M642" s="1"/>
      <c r="N642" s="1"/>
      <c r="O642" s="1"/>
      <c r="P642" s="1"/>
      <c r="Q642" s="1"/>
      <c r="R642" s="1"/>
      <c r="S642" s="1"/>
      <c r="T642" s="1"/>
      <c r="U642" s="1"/>
      <c r="V642" s="1"/>
      <c r="W642" s="1"/>
      <c r="X642" s="1"/>
      <c r="Y642" s="1"/>
      <c r="Z642" s="1"/>
    </row>
    <row r="643" spans="1:26">
      <c r="A643" s="714"/>
      <c r="B643" s="714"/>
      <c r="C643" s="714"/>
      <c r="D643" s="753"/>
      <c r="E643" s="714"/>
      <c r="F643" s="714"/>
      <c r="G643" s="1"/>
      <c r="H643" s="110"/>
      <c r="I643" s="110"/>
      <c r="J643" s="1"/>
      <c r="K643" s="1"/>
      <c r="L643" s="1"/>
      <c r="M643" s="1"/>
      <c r="N643" s="1"/>
      <c r="O643" s="1"/>
      <c r="P643" s="1"/>
      <c r="Q643" s="1"/>
      <c r="R643" s="1"/>
      <c r="S643" s="1"/>
      <c r="T643" s="1"/>
      <c r="U643" s="1"/>
      <c r="V643" s="1"/>
      <c r="W643" s="1"/>
      <c r="X643" s="1"/>
      <c r="Y643" s="1"/>
      <c r="Z643" s="1"/>
    </row>
    <row r="644" spans="1:26">
      <c r="A644" s="714"/>
      <c r="B644" s="714"/>
      <c r="C644" s="714"/>
      <c r="D644" s="753"/>
      <c r="E644" s="714"/>
      <c r="F644" s="714"/>
      <c r="G644" s="1"/>
      <c r="H644" s="110"/>
      <c r="I644" s="110"/>
      <c r="J644" s="1"/>
      <c r="K644" s="1"/>
      <c r="L644" s="1"/>
      <c r="M644" s="1"/>
      <c r="N644" s="1"/>
      <c r="O644" s="1"/>
      <c r="P644" s="1"/>
      <c r="Q644" s="1"/>
      <c r="R644" s="1"/>
      <c r="S644" s="1"/>
      <c r="T644" s="1"/>
      <c r="U644" s="1"/>
      <c r="V644" s="1"/>
      <c r="W644" s="1"/>
      <c r="X644" s="1"/>
      <c r="Y644" s="1"/>
      <c r="Z644" s="1"/>
    </row>
    <row r="645" spans="1:26">
      <c r="A645" s="714"/>
      <c r="B645" s="714"/>
      <c r="C645" s="714"/>
      <c r="D645" s="753"/>
      <c r="E645" s="714"/>
      <c r="F645" s="714"/>
      <c r="G645" s="1"/>
      <c r="H645" s="110"/>
      <c r="I645" s="110"/>
      <c r="J645" s="1"/>
      <c r="K645" s="1"/>
      <c r="L645" s="1"/>
      <c r="M645" s="1"/>
      <c r="N645" s="1"/>
      <c r="O645" s="1"/>
      <c r="P645" s="1"/>
      <c r="Q645" s="1"/>
      <c r="R645" s="1"/>
      <c r="S645" s="1"/>
      <c r="T645" s="1"/>
      <c r="U645" s="1"/>
      <c r="V645" s="1"/>
      <c r="W645" s="1"/>
      <c r="X645" s="1"/>
      <c r="Y645" s="1"/>
      <c r="Z645" s="1"/>
    </row>
    <row r="646" spans="1:26">
      <c r="A646" s="714"/>
      <c r="B646" s="714"/>
      <c r="C646" s="714"/>
      <c r="D646" s="753"/>
      <c r="E646" s="714"/>
      <c r="F646" s="714"/>
      <c r="G646" s="1"/>
      <c r="H646" s="110"/>
      <c r="I646" s="110"/>
      <c r="J646" s="1"/>
      <c r="K646" s="1"/>
      <c r="L646" s="1"/>
      <c r="M646" s="1"/>
      <c r="N646" s="1"/>
      <c r="O646" s="1"/>
      <c r="P646" s="1"/>
      <c r="Q646" s="1"/>
      <c r="R646" s="1"/>
      <c r="S646" s="1"/>
      <c r="T646" s="1"/>
      <c r="U646" s="1"/>
      <c r="V646" s="1"/>
      <c r="W646" s="1"/>
      <c r="X646" s="1"/>
      <c r="Y646" s="1"/>
      <c r="Z646" s="1"/>
    </row>
    <row r="647" spans="1:26">
      <c r="A647" s="714"/>
      <c r="B647" s="714"/>
      <c r="C647" s="714"/>
      <c r="D647" s="753"/>
      <c r="E647" s="714"/>
      <c r="F647" s="714"/>
      <c r="G647" s="1"/>
      <c r="H647" s="110"/>
      <c r="I647" s="110"/>
      <c r="J647" s="1"/>
      <c r="K647" s="1"/>
      <c r="L647" s="1"/>
      <c r="M647" s="1"/>
      <c r="N647" s="1"/>
      <c r="O647" s="1"/>
      <c r="P647" s="1"/>
      <c r="Q647" s="1"/>
      <c r="R647" s="1"/>
      <c r="S647" s="1"/>
      <c r="T647" s="1"/>
      <c r="U647" s="1"/>
      <c r="V647" s="1"/>
      <c r="W647" s="1"/>
      <c r="X647" s="1"/>
      <c r="Y647" s="1"/>
      <c r="Z647" s="1"/>
    </row>
    <row r="648" spans="1:26">
      <c r="A648" s="714"/>
      <c r="B648" s="714"/>
      <c r="C648" s="714"/>
      <c r="D648" s="753"/>
      <c r="E648" s="714"/>
      <c r="F648" s="714"/>
      <c r="G648" s="1"/>
      <c r="H648" s="110"/>
      <c r="I648" s="110"/>
      <c r="J648" s="1"/>
      <c r="K648" s="1"/>
      <c r="L648" s="1"/>
      <c r="M648" s="1"/>
      <c r="N648" s="1"/>
      <c r="O648" s="1"/>
      <c r="P648" s="1"/>
      <c r="Q648" s="1"/>
      <c r="R648" s="1"/>
      <c r="S648" s="1"/>
      <c r="T648" s="1"/>
      <c r="U648" s="1"/>
      <c r="V648" s="1"/>
      <c r="W648" s="1"/>
      <c r="X648" s="1"/>
      <c r="Y648" s="1"/>
      <c r="Z648" s="1"/>
    </row>
    <row r="649" spans="1:26">
      <c r="A649" s="714"/>
      <c r="B649" s="714"/>
      <c r="C649" s="714"/>
      <c r="D649" s="753"/>
      <c r="E649" s="714"/>
      <c r="F649" s="714"/>
      <c r="G649" s="1"/>
      <c r="H649" s="110"/>
      <c r="I649" s="110"/>
      <c r="J649" s="1"/>
      <c r="K649" s="1"/>
      <c r="L649" s="1"/>
      <c r="M649" s="1"/>
      <c r="N649" s="1"/>
      <c r="O649" s="1"/>
      <c r="P649" s="1"/>
      <c r="Q649" s="1"/>
      <c r="R649" s="1"/>
      <c r="S649" s="1"/>
      <c r="T649" s="1"/>
      <c r="U649" s="1"/>
      <c r="V649" s="1"/>
      <c r="W649" s="1"/>
      <c r="X649" s="1"/>
      <c r="Y649" s="1"/>
      <c r="Z649" s="1"/>
    </row>
    <row r="650" spans="1:26">
      <c r="A650" s="78"/>
      <c r="B650" s="1"/>
      <c r="C650" s="1"/>
      <c r="D650" s="429"/>
      <c r="E650" s="33"/>
      <c r="F650" s="1"/>
      <c r="G650" s="1"/>
      <c r="H650" s="110"/>
      <c r="I650" s="110"/>
      <c r="J650" s="1"/>
      <c r="K650" s="1"/>
      <c r="L650" s="1"/>
      <c r="M650" s="1"/>
      <c r="N650" s="1"/>
      <c r="O650" s="1"/>
      <c r="P650" s="1"/>
      <c r="Q650" s="1"/>
      <c r="R650" s="1"/>
      <c r="S650" s="1"/>
      <c r="T650" s="1"/>
      <c r="U650" s="1"/>
      <c r="V650" s="1"/>
      <c r="W650" s="1"/>
      <c r="X650" s="1"/>
      <c r="Y650" s="1"/>
      <c r="Z650" s="1"/>
    </row>
    <row r="651" spans="1:26">
      <c r="A651" s="78"/>
      <c r="B651" s="1"/>
      <c r="C651" s="1"/>
      <c r="D651" s="429"/>
      <c r="E651" s="33"/>
      <c r="F651" s="1"/>
      <c r="G651" s="1"/>
      <c r="H651" s="110"/>
      <c r="I651" s="110"/>
      <c r="J651" s="1"/>
      <c r="K651" s="1"/>
      <c r="L651" s="1"/>
      <c r="M651" s="1"/>
      <c r="N651" s="1"/>
      <c r="O651" s="1"/>
      <c r="P651" s="1"/>
      <c r="Q651" s="1"/>
      <c r="R651" s="1"/>
      <c r="S651" s="1"/>
      <c r="T651" s="1"/>
      <c r="U651" s="1"/>
      <c r="V651" s="1"/>
      <c r="W651" s="1"/>
      <c r="X651" s="1"/>
      <c r="Y651" s="1"/>
      <c r="Z651" s="1"/>
    </row>
    <row r="652" spans="1:26">
      <c r="A652" s="78"/>
      <c r="B652" s="1"/>
      <c r="C652" s="1"/>
      <c r="D652" s="429"/>
      <c r="E652" s="33"/>
      <c r="F652" s="1"/>
      <c r="G652" s="1"/>
      <c r="H652" s="110"/>
      <c r="I652" s="110"/>
      <c r="J652" s="1"/>
      <c r="K652" s="1"/>
      <c r="L652" s="1"/>
      <c r="M652" s="1"/>
      <c r="N652" s="1"/>
      <c r="O652" s="1"/>
      <c r="P652" s="1"/>
      <c r="Q652" s="1"/>
      <c r="R652" s="1"/>
      <c r="S652" s="1"/>
      <c r="T652" s="1"/>
      <c r="U652" s="1"/>
      <c r="V652" s="1"/>
      <c r="W652" s="1"/>
      <c r="X652" s="1"/>
      <c r="Y652" s="1"/>
      <c r="Z652" s="1"/>
    </row>
    <row r="653" spans="1:26">
      <c r="A653" s="78"/>
      <c r="B653" s="1"/>
      <c r="C653" s="1"/>
      <c r="D653" s="429"/>
      <c r="E653" s="33"/>
      <c r="F653" s="1"/>
      <c r="G653" s="1"/>
      <c r="H653" s="110"/>
      <c r="I653" s="110"/>
      <c r="J653" s="1"/>
      <c r="K653" s="1"/>
      <c r="L653" s="1"/>
      <c r="M653" s="1"/>
      <c r="N653" s="1"/>
      <c r="O653" s="1"/>
      <c r="P653" s="1"/>
      <c r="Q653" s="1"/>
      <c r="R653" s="1"/>
      <c r="S653" s="1"/>
      <c r="T653" s="1"/>
      <c r="U653" s="1"/>
      <c r="V653" s="1"/>
      <c r="W653" s="1"/>
      <c r="X653" s="1"/>
      <c r="Y653" s="1"/>
      <c r="Z653" s="1"/>
    </row>
    <row r="654" spans="1:26">
      <c r="A654" s="78"/>
      <c r="B654" s="1"/>
      <c r="C654" s="1"/>
      <c r="D654" s="429"/>
      <c r="E654" s="33"/>
      <c r="F654" s="1"/>
      <c r="G654" s="1"/>
      <c r="H654" s="110"/>
      <c r="I654" s="110"/>
      <c r="J654" s="1"/>
      <c r="K654" s="1"/>
      <c r="L654" s="1"/>
      <c r="M654" s="1"/>
      <c r="N654" s="1"/>
      <c r="O654" s="1"/>
      <c r="P654" s="1"/>
      <c r="Q654" s="1"/>
      <c r="R654" s="1"/>
      <c r="S654" s="1"/>
      <c r="T654" s="1"/>
      <c r="U654" s="1"/>
      <c r="V654" s="1"/>
      <c r="W654" s="1"/>
      <c r="X654" s="1"/>
      <c r="Y654" s="1"/>
      <c r="Z654" s="1"/>
    </row>
    <row r="655" spans="1:26">
      <c r="A655" s="78"/>
      <c r="B655" s="1"/>
      <c r="C655" s="1"/>
      <c r="D655" s="429"/>
      <c r="E655" s="33"/>
      <c r="F655" s="1"/>
      <c r="G655" s="1"/>
      <c r="H655" s="110"/>
      <c r="I655" s="110"/>
      <c r="J655" s="1"/>
      <c r="K655" s="1"/>
      <c r="L655" s="1"/>
      <c r="M655" s="1"/>
      <c r="N655" s="1"/>
      <c r="O655" s="1"/>
      <c r="P655" s="1"/>
      <c r="Q655" s="1"/>
      <c r="R655" s="1"/>
      <c r="S655" s="1"/>
      <c r="T655" s="1"/>
      <c r="U655" s="1"/>
      <c r="V655" s="1"/>
      <c r="W655" s="1"/>
      <c r="X655" s="1"/>
      <c r="Y655" s="1"/>
      <c r="Z655" s="1"/>
    </row>
    <row r="656" spans="1:26">
      <c r="A656" s="78"/>
      <c r="B656" s="1"/>
      <c r="C656" s="1"/>
      <c r="D656" s="429"/>
      <c r="E656" s="33"/>
      <c r="F656" s="1"/>
      <c r="G656" s="1"/>
      <c r="H656" s="110"/>
      <c r="I656" s="110"/>
      <c r="J656" s="1"/>
      <c r="K656" s="1"/>
      <c r="L656" s="1"/>
      <c r="M656" s="1"/>
      <c r="N656" s="1"/>
      <c r="O656" s="1"/>
      <c r="P656" s="1"/>
      <c r="Q656" s="1"/>
      <c r="R656" s="1"/>
      <c r="S656" s="1"/>
      <c r="T656" s="1"/>
      <c r="U656" s="1"/>
      <c r="V656" s="1"/>
      <c r="W656" s="1"/>
      <c r="X656" s="1"/>
      <c r="Y656" s="1"/>
      <c r="Z656" s="1"/>
    </row>
    <row r="657" spans="1:26">
      <c r="A657" s="78"/>
      <c r="B657" s="1"/>
      <c r="C657" s="1"/>
      <c r="D657" s="429"/>
      <c r="E657" s="33"/>
      <c r="F657" s="1"/>
      <c r="G657" s="1"/>
      <c r="H657" s="110"/>
      <c r="I657" s="110"/>
      <c r="J657" s="1"/>
      <c r="K657" s="1"/>
      <c r="L657" s="1"/>
      <c r="M657" s="1"/>
      <c r="N657" s="1"/>
      <c r="O657" s="1"/>
      <c r="P657" s="1"/>
      <c r="Q657" s="1"/>
      <c r="R657" s="1"/>
      <c r="S657" s="1"/>
      <c r="T657" s="1"/>
      <c r="U657" s="1"/>
      <c r="V657" s="1"/>
      <c r="W657" s="1"/>
      <c r="X657" s="1"/>
      <c r="Y657" s="1"/>
      <c r="Z657" s="1"/>
    </row>
    <row r="658" spans="1:26">
      <c r="A658" s="78"/>
      <c r="B658" s="1"/>
      <c r="C658" s="1"/>
      <c r="D658" s="429"/>
      <c r="E658" s="33"/>
      <c r="F658" s="1"/>
      <c r="G658" s="1"/>
      <c r="H658" s="110"/>
      <c r="I658" s="110"/>
      <c r="J658" s="1"/>
      <c r="K658" s="1"/>
      <c r="L658" s="1"/>
      <c r="M658" s="1"/>
      <c r="N658" s="1"/>
      <c r="O658" s="1"/>
      <c r="P658" s="1"/>
      <c r="Q658" s="1"/>
      <c r="R658" s="1"/>
      <c r="S658" s="1"/>
      <c r="T658" s="1"/>
      <c r="U658" s="1"/>
      <c r="V658" s="1"/>
      <c r="W658" s="1"/>
      <c r="X658" s="1"/>
      <c r="Y658" s="1"/>
      <c r="Z658" s="1"/>
    </row>
    <row r="659" spans="1:26">
      <c r="A659" s="78"/>
      <c r="B659" s="1"/>
      <c r="C659" s="1"/>
      <c r="D659" s="429"/>
      <c r="E659" s="33"/>
      <c r="F659" s="1"/>
      <c r="G659" s="1"/>
      <c r="H659" s="110"/>
      <c r="I659" s="110"/>
      <c r="J659" s="1"/>
      <c r="K659" s="1"/>
      <c r="L659" s="1"/>
      <c r="M659" s="1"/>
      <c r="N659" s="1"/>
      <c r="O659" s="1"/>
      <c r="P659" s="1"/>
      <c r="Q659" s="1"/>
      <c r="R659" s="1"/>
      <c r="S659" s="1"/>
      <c r="T659" s="1"/>
      <c r="U659" s="1"/>
      <c r="V659" s="1"/>
      <c r="W659" s="1"/>
      <c r="X659" s="1"/>
      <c r="Y659" s="1"/>
      <c r="Z659" s="1"/>
    </row>
    <row r="660" spans="1:26">
      <c r="A660" s="78"/>
      <c r="B660" s="1"/>
      <c r="C660" s="1"/>
      <c r="D660" s="429"/>
      <c r="E660" s="33"/>
      <c r="F660" s="1"/>
      <c r="G660" s="1"/>
      <c r="H660" s="110"/>
      <c r="I660" s="110"/>
      <c r="J660" s="1"/>
      <c r="K660" s="1"/>
      <c r="L660" s="1"/>
      <c r="M660" s="1"/>
      <c r="N660" s="1"/>
      <c r="O660" s="1"/>
      <c r="P660" s="1"/>
      <c r="Q660" s="1"/>
      <c r="R660" s="1"/>
      <c r="S660" s="1"/>
      <c r="T660" s="1"/>
      <c r="U660" s="1"/>
      <c r="V660" s="1"/>
      <c r="W660" s="1"/>
      <c r="X660" s="1"/>
      <c r="Y660" s="1"/>
      <c r="Z660" s="1"/>
    </row>
    <row r="661" spans="1:26">
      <c r="A661" s="78"/>
      <c r="B661" s="1"/>
      <c r="C661" s="1"/>
      <c r="D661" s="429"/>
      <c r="E661" s="33"/>
      <c r="F661" s="1"/>
      <c r="G661" s="1"/>
      <c r="H661" s="110"/>
      <c r="I661" s="110"/>
      <c r="J661" s="1"/>
      <c r="K661" s="1"/>
      <c r="L661" s="1"/>
      <c r="M661" s="1"/>
      <c r="N661" s="1"/>
      <c r="O661" s="1"/>
      <c r="P661" s="1"/>
      <c r="Q661" s="1"/>
      <c r="R661" s="1"/>
      <c r="S661" s="1"/>
      <c r="T661" s="1"/>
      <c r="U661" s="1"/>
      <c r="V661" s="1"/>
      <c r="W661" s="1"/>
      <c r="X661" s="1"/>
      <c r="Y661" s="1"/>
      <c r="Z661" s="1"/>
    </row>
    <row r="662" spans="1:26">
      <c r="A662" s="78"/>
      <c r="B662" s="1"/>
      <c r="C662" s="1"/>
      <c r="D662" s="429"/>
      <c r="E662" s="33"/>
      <c r="F662" s="1"/>
      <c r="G662" s="1"/>
      <c r="H662" s="110"/>
      <c r="I662" s="110"/>
      <c r="J662" s="1"/>
      <c r="K662" s="1"/>
      <c r="L662" s="1"/>
      <c r="M662" s="1"/>
      <c r="N662" s="1"/>
      <c r="O662" s="1"/>
      <c r="P662" s="1"/>
      <c r="Q662" s="1"/>
      <c r="R662" s="1"/>
      <c r="S662" s="1"/>
      <c r="T662" s="1"/>
      <c r="U662" s="1"/>
      <c r="V662" s="1"/>
      <c r="W662" s="1"/>
      <c r="X662" s="1"/>
      <c r="Y662" s="1"/>
      <c r="Z662" s="1"/>
    </row>
    <row r="663" spans="1:26">
      <c r="A663" s="78"/>
      <c r="B663" s="1"/>
      <c r="C663" s="1"/>
      <c r="D663" s="429"/>
      <c r="E663" s="33"/>
      <c r="F663" s="1"/>
      <c r="G663" s="1"/>
      <c r="H663" s="110"/>
      <c r="I663" s="110"/>
      <c r="J663" s="1"/>
      <c r="K663" s="1"/>
      <c r="L663" s="1"/>
      <c r="M663" s="1"/>
      <c r="N663" s="1"/>
      <c r="O663" s="1"/>
      <c r="P663" s="1"/>
      <c r="Q663" s="1"/>
      <c r="R663" s="1"/>
      <c r="S663" s="1"/>
      <c r="T663" s="1"/>
      <c r="U663" s="1"/>
      <c r="V663" s="1"/>
      <c r="W663" s="1"/>
      <c r="X663" s="1"/>
      <c r="Y663" s="1"/>
      <c r="Z663" s="1"/>
    </row>
    <row r="664" spans="1:26">
      <c r="A664" s="78"/>
      <c r="B664" s="1"/>
      <c r="C664" s="1"/>
      <c r="D664" s="429"/>
      <c r="E664" s="33"/>
      <c r="F664" s="1"/>
      <c r="G664" s="1"/>
      <c r="H664" s="110"/>
      <c r="I664" s="110"/>
      <c r="J664" s="1"/>
      <c r="K664" s="1"/>
      <c r="L664" s="1"/>
      <c r="M664" s="1"/>
      <c r="N664" s="1"/>
      <c r="O664" s="1"/>
      <c r="P664" s="1"/>
      <c r="Q664" s="1"/>
      <c r="R664" s="1"/>
      <c r="S664" s="1"/>
      <c r="T664" s="1"/>
      <c r="U664" s="1"/>
      <c r="V664" s="1"/>
      <c r="W664" s="1"/>
      <c r="X664" s="1"/>
      <c r="Y664" s="1"/>
      <c r="Z664" s="1"/>
    </row>
    <row r="665" spans="1:26">
      <c r="A665" s="78"/>
      <c r="B665" s="1"/>
      <c r="C665" s="1"/>
      <c r="D665" s="429"/>
      <c r="E665" s="33"/>
      <c r="F665" s="1"/>
      <c r="G665" s="1"/>
      <c r="H665" s="110"/>
      <c r="I665" s="110"/>
      <c r="J665" s="1"/>
      <c r="K665" s="1"/>
      <c r="L665" s="1"/>
      <c r="M665" s="1"/>
      <c r="N665" s="1"/>
      <c r="O665" s="1"/>
      <c r="P665" s="1"/>
      <c r="Q665" s="1"/>
      <c r="R665" s="1"/>
      <c r="S665" s="1"/>
      <c r="T665" s="1"/>
      <c r="U665" s="1"/>
      <c r="V665" s="1"/>
      <c r="W665" s="1"/>
      <c r="X665" s="1"/>
      <c r="Y665" s="1"/>
      <c r="Z665" s="1"/>
    </row>
    <row r="666" spans="1:26">
      <c r="A666" s="78"/>
      <c r="B666" s="1"/>
      <c r="C666" s="1"/>
      <c r="D666" s="429"/>
      <c r="E666" s="33"/>
      <c r="F666" s="1"/>
      <c r="G666" s="1"/>
      <c r="H666" s="110"/>
      <c r="I666" s="110"/>
      <c r="J666" s="1"/>
      <c r="K666" s="1"/>
      <c r="L666" s="1"/>
      <c r="M666" s="1"/>
      <c r="N666" s="1"/>
      <c r="O666" s="1"/>
      <c r="P666" s="1"/>
      <c r="Q666" s="1"/>
      <c r="R666" s="1"/>
      <c r="S666" s="1"/>
      <c r="T666" s="1"/>
      <c r="U666" s="1"/>
      <c r="V666" s="1"/>
      <c r="W666" s="1"/>
      <c r="X666" s="1"/>
      <c r="Y666" s="1"/>
      <c r="Z666" s="1"/>
    </row>
    <row r="667" spans="1:26">
      <c r="A667" s="78"/>
      <c r="B667" s="1"/>
      <c r="C667" s="1"/>
      <c r="D667" s="429"/>
      <c r="E667" s="33"/>
      <c r="F667" s="1"/>
      <c r="G667" s="1"/>
      <c r="H667" s="110"/>
      <c r="I667" s="110"/>
      <c r="J667" s="1"/>
      <c r="K667" s="1"/>
      <c r="L667" s="1"/>
      <c r="M667" s="1"/>
      <c r="N667" s="1"/>
      <c r="O667" s="1"/>
      <c r="P667" s="1"/>
      <c r="Q667" s="1"/>
      <c r="R667" s="1"/>
      <c r="S667" s="1"/>
      <c r="T667" s="1"/>
      <c r="U667" s="1"/>
      <c r="V667" s="1"/>
      <c r="W667" s="1"/>
      <c r="X667" s="1"/>
      <c r="Y667" s="1"/>
      <c r="Z667" s="1"/>
    </row>
    <row r="668" spans="1:26">
      <c r="A668" s="78"/>
      <c r="B668" s="1"/>
      <c r="C668" s="1"/>
      <c r="D668" s="429"/>
      <c r="E668" s="33"/>
      <c r="F668" s="1"/>
      <c r="G668" s="1"/>
      <c r="H668" s="110"/>
      <c r="I668" s="110"/>
      <c r="J668" s="1"/>
      <c r="K668" s="1"/>
      <c r="L668" s="1"/>
      <c r="M668" s="1"/>
      <c r="N668" s="1"/>
      <c r="O668" s="1"/>
      <c r="P668" s="1"/>
      <c r="Q668" s="1"/>
      <c r="R668" s="1"/>
      <c r="S668" s="1"/>
      <c r="T668" s="1"/>
      <c r="U668" s="1"/>
      <c r="V668" s="1"/>
      <c r="W668" s="1"/>
      <c r="X668" s="1"/>
      <c r="Y668" s="1"/>
      <c r="Z668" s="1"/>
    </row>
    <row r="669" spans="1:26">
      <c r="A669" s="78"/>
      <c r="B669" s="1"/>
      <c r="C669" s="1"/>
      <c r="D669" s="429"/>
      <c r="E669" s="33"/>
      <c r="F669" s="1"/>
      <c r="G669" s="1"/>
      <c r="H669" s="110"/>
      <c r="I669" s="110"/>
      <c r="J669" s="1"/>
      <c r="K669" s="1"/>
      <c r="L669" s="1"/>
      <c r="M669" s="1"/>
      <c r="N669" s="1"/>
      <c r="O669" s="1"/>
      <c r="P669" s="1"/>
      <c r="Q669" s="1"/>
      <c r="R669" s="1"/>
      <c r="S669" s="1"/>
      <c r="T669" s="1"/>
      <c r="U669" s="1"/>
      <c r="V669" s="1"/>
      <c r="W669" s="1"/>
      <c r="X669" s="1"/>
      <c r="Y669" s="1"/>
      <c r="Z669" s="1"/>
    </row>
    <row r="670" spans="1:26">
      <c r="A670" s="78"/>
      <c r="B670" s="1"/>
      <c r="C670" s="1"/>
      <c r="D670" s="429"/>
      <c r="E670" s="33"/>
      <c r="F670" s="1"/>
      <c r="G670" s="1"/>
      <c r="H670" s="110"/>
      <c r="I670" s="110"/>
      <c r="J670" s="1"/>
      <c r="K670" s="1"/>
      <c r="L670" s="1"/>
      <c r="M670" s="1"/>
      <c r="N670" s="1"/>
      <c r="O670" s="1"/>
      <c r="P670" s="1"/>
      <c r="Q670" s="1"/>
      <c r="R670" s="1"/>
      <c r="S670" s="1"/>
      <c r="T670" s="1"/>
      <c r="U670" s="1"/>
      <c r="V670" s="1"/>
      <c r="W670" s="1"/>
      <c r="X670" s="1"/>
      <c r="Y670" s="1"/>
      <c r="Z670" s="1"/>
    </row>
    <row r="671" spans="1:26">
      <c r="A671" s="78"/>
      <c r="B671" s="1"/>
      <c r="C671" s="1"/>
      <c r="D671" s="429"/>
      <c r="E671" s="33"/>
      <c r="F671" s="1"/>
      <c r="G671" s="1"/>
      <c r="H671" s="110"/>
      <c r="I671" s="110"/>
      <c r="J671" s="1"/>
      <c r="K671" s="1"/>
      <c r="L671" s="1"/>
      <c r="M671" s="1"/>
      <c r="N671" s="1"/>
      <c r="O671" s="1"/>
      <c r="P671" s="1"/>
      <c r="Q671" s="1"/>
      <c r="R671" s="1"/>
      <c r="S671" s="1"/>
      <c r="T671" s="1"/>
      <c r="U671" s="1"/>
      <c r="V671" s="1"/>
      <c r="W671" s="1"/>
      <c r="X671" s="1"/>
      <c r="Y671" s="1"/>
      <c r="Z671" s="1"/>
    </row>
    <row r="672" spans="1:26">
      <c r="A672" s="78"/>
      <c r="B672" s="1"/>
      <c r="C672" s="1"/>
      <c r="D672" s="429"/>
      <c r="E672" s="33"/>
      <c r="F672" s="1"/>
      <c r="G672" s="1"/>
      <c r="H672" s="110"/>
      <c r="I672" s="110"/>
      <c r="J672" s="1"/>
      <c r="K672" s="1"/>
      <c r="L672" s="1"/>
      <c r="M672" s="1"/>
      <c r="N672" s="1"/>
      <c r="O672" s="1"/>
      <c r="P672" s="1"/>
      <c r="Q672" s="1"/>
      <c r="R672" s="1"/>
      <c r="S672" s="1"/>
      <c r="T672" s="1"/>
      <c r="U672" s="1"/>
      <c r="V672" s="1"/>
      <c r="W672" s="1"/>
      <c r="X672" s="1"/>
      <c r="Y672" s="1"/>
      <c r="Z672" s="1"/>
    </row>
    <row r="673" spans="1:26">
      <c r="A673" s="78"/>
      <c r="B673" s="1"/>
      <c r="C673" s="1"/>
      <c r="D673" s="429"/>
      <c r="E673" s="33"/>
      <c r="F673" s="1"/>
      <c r="G673" s="1"/>
      <c r="H673" s="110"/>
      <c r="I673" s="110"/>
      <c r="J673" s="1"/>
      <c r="K673" s="1"/>
      <c r="L673" s="1"/>
      <c r="M673" s="1"/>
      <c r="N673" s="1"/>
      <c r="O673" s="1"/>
      <c r="P673" s="1"/>
      <c r="Q673" s="1"/>
      <c r="R673" s="1"/>
      <c r="S673" s="1"/>
      <c r="T673" s="1"/>
      <c r="U673" s="1"/>
      <c r="V673" s="1"/>
      <c r="W673" s="1"/>
      <c r="X673" s="1"/>
      <c r="Y673" s="1"/>
      <c r="Z673" s="1"/>
    </row>
    <row r="674" spans="1:26">
      <c r="A674" s="78"/>
      <c r="B674" s="1"/>
      <c r="C674" s="1"/>
      <c r="D674" s="429"/>
      <c r="E674" s="33"/>
      <c r="F674" s="1"/>
      <c r="G674" s="1"/>
      <c r="H674" s="110"/>
      <c r="I674" s="110"/>
      <c r="J674" s="1"/>
      <c r="K674" s="1"/>
      <c r="L674" s="1"/>
      <c r="M674" s="1"/>
      <c r="N674" s="1"/>
      <c r="O674" s="1"/>
      <c r="P674" s="1"/>
      <c r="Q674" s="1"/>
      <c r="R674" s="1"/>
      <c r="S674" s="1"/>
      <c r="T674" s="1"/>
      <c r="U674" s="1"/>
      <c r="V674" s="1"/>
      <c r="W674" s="1"/>
      <c r="X674" s="1"/>
      <c r="Y674" s="1"/>
      <c r="Z674" s="1"/>
    </row>
    <row r="675" spans="1:26">
      <c r="A675" s="78"/>
      <c r="B675" s="1"/>
      <c r="C675" s="1"/>
      <c r="D675" s="429"/>
      <c r="E675" s="33"/>
      <c r="F675" s="1"/>
      <c r="G675" s="1"/>
      <c r="H675" s="110"/>
      <c r="I675" s="110"/>
      <c r="J675" s="1"/>
      <c r="K675" s="1"/>
      <c r="L675" s="1"/>
      <c r="M675" s="1"/>
      <c r="N675" s="1"/>
      <c r="O675" s="1"/>
      <c r="P675" s="1"/>
      <c r="Q675" s="1"/>
      <c r="R675" s="1"/>
      <c r="S675" s="1"/>
      <c r="T675" s="1"/>
      <c r="U675" s="1"/>
      <c r="V675" s="1"/>
      <c r="W675" s="1"/>
      <c r="X675" s="1"/>
      <c r="Y675" s="1"/>
      <c r="Z675" s="1"/>
    </row>
    <row r="676" spans="1:26">
      <c r="A676" s="78"/>
      <c r="B676" s="1"/>
      <c r="C676" s="1"/>
      <c r="D676" s="429"/>
      <c r="E676" s="33"/>
      <c r="F676" s="1"/>
      <c r="G676" s="1"/>
      <c r="H676" s="110"/>
      <c r="I676" s="110"/>
      <c r="J676" s="1"/>
      <c r="K676" s="1"/>
      <c r="L676" s="1"/>
      <c r="M676" s="1"/>
      <c r="N676" s="1"/>
      <c r="O676" s="1"/>
      <c r="P676" s="1"/>
      <c r="Q676" s="1"/>
      <c r="R676" s="1"/>
      <c r="S676" s="1"/>
      <c r="T676" s="1"/>
      <c r="U676" s="1"/>
      <c r="V676" s="1"/>
      <c r="W676" s="1"/>
      <c r="X676" s="1"/>
      <c r="Y676" s="1"/>
      <c r="Z676" s="1"/>
    </row>
    <row r="677" spans="1:26">
      <c r="A677" s="78"/>
      <c r="B677" s="1"/>
      <c r="C677" s="1"/>
      <c r="D677" s="429"/>
      <c r="E677" s="33"/>
      <c r="F677" s="1"/>
      <c r="G677" s="1"/>
      <c r="H677" s="110"/>
      <c r="I677" s="110"/>
      <c r="J677" s="1"/>
      <c r="K677" s="1"/>
      <c r="L677" s="1"/>
      <c r="M677" s="1"/>
      <c r="N677" s="1"/>
      <c r="O677" s="1"/>
      <c r="P677" s="1"/>
      <c r="Q677" s="1"/>
      <c r="R677" s="1"/>
      <c r="S677" s="1"/>
      <c r="T677" s="1"/>
      <c r="U677" s="1"/>
      <c r="V677" s="1"/>
      <c r="W677" s="1"/>
      <c r="X677" s="1"/>
      <c r="Y677" s="1"/>
      <c r="Z677" s="1"/>
    </row>
    <row r="678" spans="1:26">
      <c r="A678" s="78"/>
      <c r="B678" s="1"/>
      <c r="C678" s="1"/>
      <c r="D678" s="429"/>
      <c r="E678" s="33"/>
      <c r="F678" s="1"/>
      <c r="G678" s="1"/>
      <c r="H678" s="110"/>
      <c r="I678" s="110"/>
      <c r="J678" s="1"/>
      <c r="K678" s="1"/>
      <c r="L678" s="1"/>
      <c r="M678" s="1"/>
      <c r="N678" s="1"/>
      <c r="O678" s="1"/>
      <c r="P678" s="1"/>
      <c r="Q678" s="1"/>
      <c r="R678" s="1"/>
      <c r="S678" s="1"/>
      <c r="T678" s="1"/>
      <c r="U678" s="1"/>
      <c r="V678" s="1"/>
      <c r="W678" s="1"/>
      <c r="X678" s="1"/>
      <c r="Y678" s="1"/>
      <c r="Z678" s="1"/>
    </row>
    <row r="679" spans="1:26">
      <c r="A679" s="78"/>
      <c r="B679" s="1"/>
      <c r="C679" s="1"/>
      <c r="D679" s="429"/>
      <c r="E679" s="33"/>
      <c r="F679" s="1"/>
      <c r="G679" s="1"/>
      <c r="H679" s="110"/>
      <c r="I679" s="110"/>
      <c r="J679" s="1"/>
      <c r="K679" s="1"/>
      <c r="L679" s="1"/>
      <c r="M679" s="1"/>
      <c r="N679" s="1"/>
      <c r="O679" s="1"/>
      <c r="P679" s="1"/>
      <c r="Q679" s="1"/>
      <c r="R679" s="1"/>
      <c r="S679" s="1"/>
      <c r="T679" s="1"/>
      <c r="U679" s="1"/>
      <c r="V679" s="1"/>
      <c r="W679" s="1"/>
      <c r="X679" s="1"/>
      <c r="Y679" s="1"/>
      <c r="Z679" s="1"/>
    </row>
    <row r="680" spans="1:26">
      <c r="A680" s="78"/>
      <c r="B680" s="1"/>
      <c r="C680" s="1"/>
      <c r="D680" s="429"/>
      <c r="E680" s="33"/>
      <c r="F680" s="1"/>
      <c r="G680" s="1"/>
      <c r="H680" s="110"/>
      <c r="I680" s="110"/>
      <c r="J680" s="1"/>
      <c r="K680" s="1"/>
      <c r="L680" s="1"/>
      <c r="M680" s="1"/>
      <c r="N680" s="1"/>
      <c r="O680" s="1"/>
      <c r="P680" s="1"/>
      <c r="Q680" s="1"/>
      <c r="R680" s="1"/>
      <c r="S680" s="1"/>
      <c r="T680" s="1"/>
      <c r="U680" s="1"/>
      <c r="V680" s="1"/>
      <c r="W680" s="1"/>
      <c r="X680" s="1"/>
      <c r="Y680" s="1"/>
      <c r="Z680" s="1"/>
    </row>
    <row r="681" spans="1:26">
      <c r="A681" s="78"/>
      <c r="B681" s="1"/>
      <c r="C681" s="1"/>
      <c r="D681" s="429"/>
      <c r="E681" s="33"/>
      <c r="F681" s="1"/>
      <c r="G681" s="1"/>
      <c r="H681" s="110"/>
      <c r="I681" s="110"/>
      <c r="J681" s="1"/>
      <c r="K681" s="1"/>
      <c r="L681" s="1"/>
      <c r="M681" s="1"/>
      <c r="N681" s="1"/>
      <c r="O681" s="1"/>
      <c r="P681" s="1"/>
      <c r="Q681" s="1"/>
      <c r="R681" s="1"/>
      <c r="S681" s="1"/>
      <c r="T681" s="1"/>
      <c r="U681" s="1"/>
      <c r="V681" s="1"/>
      <c r="W681" s="1"/>
      <c r="X681" s="1"/>
      <c r="Y681" s="1"/>
      <c r="Z681" s="1"/>
    </row>
    <row r="682" spans="1:26">
      <c r="A682" s="78"/>
      <c r="B682" s="1"/>
      <c r="C682" s="1"/>
      <c r="D682" s="429"/>
      <c r="E682" s="33"/>
      <c r="F682" s="1"/>
      <c r="G682" s="1"/>
      <c r="H682" s="110"/>
      <c r="I682" s="110"/>
      <c r="J682" s="1"/>
      <c r="K682" s="1"/>
      <c r="L682" s="1"/>
      <c r="M682" s="1"/>
      <c r="N682" s="1"/>
      <c r="O682" s="1"/>
      <c r="P682" s="1"/>
      <c r="Q682" s="1"/>
      <c r="R682" s="1"/>
      <c r="S682" s="1"/>
      <c r="T682" s="1"/>
      <c r="U682" s="1"/>
      <c r="V682" s="1"/>
      <c r="W682" s="1"/>
      <c r="X682" s="1"/>
      <c r="Y682" s="1"/>
      <c r="Z682" s="1"/>
    </row>
    <row r="683" spans="1:26">
      <c r="A683" s="78"/>
      <c r="B683" s="1"/>
      <c r="C683" s="1"/>
      <c r="D683" s="429"/>
      <c r="E683" s="33"/>
      <c r="F683" s="1"/>
      <c r="G683" s="1"/>
      <c r="H683" s="110"/>
      <c r="I683" s="110"/>
      <c r="J683" s="1"/>
      <c r="K683" s="1"/>
      <c r="L683" s="1"/>
      <c r="M683" s="1"/>
      <c r="N683" s="1"/>
      <c r="O683" s="1"/>
      <c r="P683" s="1"/>
      <c r="Q683" s="1"/>
      <c r="R683" s="1"/>
      <c r="S683" s="1"/>
      <c r="T683" s="1"/>
      <c r="U683" s="1"/>
      <c r="V683" s="1"/>
      <c r="W683" s="1"/>
      <c r="X683" s="1"/>
      <c r="Y683" s="1"/>
      <c r="Z683" s="1"/>
    </row>
    <row r="684" spans="1:26">
      <c r="A684" s="78"/>
      <c r="B684" s="1"/>
      <c r="C684" s="1"/>
      <c r="D684" s="429"/>
      <c r="E684" s="33"/>
      <c r="F684" s="1"/>
      <c r="G684" s="1"/>
      <c r="H684" s="110"/>
      <c r="I684" s="110"/>
      <c r="J684" s="1"/>
      <c r="K684" s="1"/>
      <c r="L684" s="1"/>
      <c r="M684" s="1"/>
      <c r="N684" s="1"/>
      <c r="O684" s="1"/>
      <c r="P684" s="1"/>
      <c r="Q684" s="1"/>
      <c r="R684" s="1"/>
      <c r="S684" s="1"/>
      <c r="T684" s="1"/>
      <c r="U684" s="1"/>
      <c r="V684" s="1"/>
      <c r="W684" s="1"/>
      <c r="X684" s="1"/>
      <c r="Y684" s="1"/>
      <c r="Z684" s="1"/>
    </row>
    <row r="685" spans="1:26">
      <c r="A685" s="78"/>
      <c r="B685" s="1"/>
      <c r="C685" s="1"/>
      <c r="D685" s="429"/>
      <c r="E685" s="33"/>
      <c r="F685" s="1"/>
      <c r="G685" s="1"/>
      <c r="H685" s="110"/>
      <c r="I685" s="110"/>
      <c r="J685" s="1"/>
      <c r="K685" s="1"/>
      <c r="L685" s="1"/>
      <c r="M685" s="1"/>
      <c r="N685" s="1"/>
      <c r="O685" s="1"/>
      <c r="P685" s="1"/>
      <c r="Q685" s="1"/>
      <c r="R685" s="1"/>
      <c r="S685" s="1"/>
      <c r="T685" s="1"/>
      <c r="U685" s="1"/>
      <c r="V685" s="1"/>
      <c r="W685" s="1"/>
      <c r="X685" s="1"/>
      <c r="Y685" s="1"/>
      <c r="Z685" s="1"/>
    </row>
    <row r="686" spans="1:26">
      <c r="A686" s="78"/>
      <c r="B686" s="1"/>
      <c r="C686" s="1"/>
      <c r="D686" s="429"/>
      <c r="E686" s="33"/>
      <c r="F686" s="1"/>
      <c r="G686" s="1"/>
      <c r="H686" s="110"/>
      <c r="I686" s="110"/>
      <c r="J686" s="1"/>
      <c r="K686" s="1"/>
      <c r="L686" s="1"/>
      <c r="M686" s="1"/>
      <c r="N686" s="1"/>
      <c r="O686" s="1"/>
      <c r="P686" s="1"/>
      <c r="Q686" s="1"/>
      <c r="R686" s="1"/>
      <c r="S686" s="1"/>
      <c r="T686" s="1"/>
      <c r="U686" s="1"/>
      <c r="V686" s="1"/>
      <c r="W686" s="1"/>
      <c r="X686" s="1"/>
      <c r="Y686" s="1"/>
      <c r="Z686" s="1"/>
    </row>
    <row r="687" spans="1:26">
      <c r="A687" s="78"/>
      <c r="B687" s="1"/>
      <c r="C687" s="1"/>
      <c r="D687" s="429"/>
      <c r="E687" s="33"/>
      <c r="F687" s="1"/>
      <c r="G687" s="1"/>
      <c r="H687" s="110"/>
      <c r="I687" s="110"/>
      <c r="J687" s="1"/>
      <c r="K687" s="1"/>
      <c r="L687" s="1"/>
      <c r="M687" s="1"/>
      <c r="N687" s="1"/>
      <c r="O687" s="1"/>
      <c r="P687" s="1"/>
      <c r="Q687" s="1"/>
      <c r="R687" s="1"/>
      <c r="S687" s="1"/>
      <c r="T687" s="1"/>
      <c r="U687" s="1"/>
      <c r="V687" s="1"/>
      <c r="W687" s="1"/>
      <c r="X687" s="1"/>
      <c r="Y687" s="1"/>
      <c r="Z687" s="1"/>
    </row>
    <row r="688" spans="1:26">
      <c r="A688" s="78"/>
      <c r="B688" s="1"/>
      <c r="C688" s="1"/>
      <c r="D688" s="429"/>
      <c r="E688" s="33"/>
      <c r="F688" s="1"/>
      <c r="G688" s="1"/>
      <c r="H688" s="110"/>
      <c r="I688" s="110"/>
      <c r="J688" s="1"/>
      <c r="K688" s="1"/>
      <c r="L688" s="1"/>
      <c r="M688" s="1"/>
      <c r="N688" s="1"/>
      <c r="O688" s="1"/>
      <c r="P688" s="1"/>
      <c r="Q688" s="1"/>
      <c r="R688" s="1"/>
      <c r="S688" s="1"/>
      <c r="T688" s="1"/>
      <c r="U688" s="1"/>
      <c r="V688" s="1"/>
      <c r="W688" s="1"/>
      <c r="X688" s="1"/>
      <c r="Y688" s="1"/>
      <c r="Z688" s="1"/>
    </row>
    <row r="689" spans="1:26">
      <c r="A689" s="78"/>
      <c r="B689" s="1"/>
      <c r="C689" s="1"/>
      <c r="D689" s="429"/>
      <c r="E689" s="33"/>
      <c r="F689" s="1"/>
      <c r="G689" s="1"/>
      <c r="H689" s="110"/>
      <c r="I689" s="110"/>
      <c r="J689" s="1"/>
      <c r="K689" s="1"/>
      <c r="L689" s="1"/>
      <c r="M689" s="1"/>
      <c r="N689" s="1"/>
      <c r="O689" s="1"/>
      <c r="P689" s="1"/>
      <c r="Q689" s="1"/>
      <c r="R689" s="1"/>
      <c r="S689" s="1"/>
      <c r="T689" s="1"/>
      <c r="U689" s="1"/>
      <c r="V689" s="1"/>
      <c r="W689" s="1"/>
      <c r="X689" s="1"/>
      <c r="Y689" s="1"/>
      <c r="Z689" s="1"/>
    </row>
    <row r="690" spans="1:26">
      <c r="A690" s="78"/>
      <c r="B690" s="1"/>
      <c r="C690" s="1"/>
      <c r="D690" s="429"/>
      <c r="E690" s="33"/>
      <c r="F690" s="1"/>
      <c r="G690" s="1"/>
      <c r="H690" s="110"/>
      <c r="I690" s="110"/>
      <c r="J690" s="1"/>
      <c r="K690" s="1"/>
      <c r="L690" s="1"/>
      <c r="M690" s="1"/>
      <c r="N690" s="1"/>
      <c r="O690" s="1"/>
      <c r="P690" s="1"/>
      <c r="Q690" s="1"/>
      <c r="R690" s="1"/>
      <c r="S690" s="1"/>
      <c r="T690" s="1"/>
      <c r="U690" s="1"/>
      <c r="V690" s="1"/>
      <c r="W690" s="1"/>
      <c r="X690" s="1"/>
      <c r="Y690" s="1"/>
      <c r="Z690" s="1"/>
    </row>
    <row r="691" spans="1:26">
      <c r="A691" s="78"/>
      <c r="B691" s="1"/>
      <c r="C691" s="1"/>
      <c r="D691" s="429"/>
      <c r="E691" s="33"/>
      <c r="F691" s="1"/>
      <c r="G691" s="1"/>
      <c r="H691" s="110"/>
      <c r="I691" s="110"/>
      <c r="J691" s="1"/>
      <c r="K691" s="1"/>
      <c r="L691" s="1"/>
      <c r="M691" s="1"/>
      <c r="N691" s="1"/>
      <c r="O691" s="1"/>
      <c r="P691" s="1"/>
      <c r="Q691" s="1"/>
      <c r="R691" s="1"/>
      <c r="S691" s="1"/>
      <c r="T691" s="1"/>
      <c r="U691" s="1"/>
      <c r="V691" s="1"/>
      <c r="W691" s="1"/>
      <c r="X691" s="1"/>
      <c r="Y691" s="1"/>
      <c r="Z691" s="1"/>
    </row>
    <row r="692" spans="1:26">
      <c r="A692" s="78"/>
      <c r="B692" s="1"/>
      <c r="C692" s="1"/>
      <c r="D692" s="429"/>
      <c r="E692" s="33"/>
      <c r="F692" s="1"/>
      <c r="G692" s="1"/>
      <c r="H692" s="110"/>
      <c r="I692" s="110"/>
      <c r="J692" s="1"/>
      <c r="K692" s="1"/>
      <c r="L692" s="1"/>
      <c r="M692" s="1"/>
      <c r="N692" s="1"/>
      <c r="O692" s="1"/>
      <c r="P692" s="1"/>
      <c r="Q692" s="1"/>
      <c r="R692" s="1"/>
      <c r="S692" s="1"/>
      <c r="T692" s="1"/>
      <c r="U692" s="1"/>
      <c r="V692" s="1"/>
      <c r="W692" s="1"/>
      <c r="X692" s="1"/>
      <c r="Y692" s="1"/>
      <c r="Z692" s="1"/>
    </row>
    <row r="693" spans="1:26">
      <c r="A693" s="78"/>
      <c r="B693" s="1"/>
      <c r="C693" s="1"/>
      <c r="D693" s="429"/>
      <c r="E693" s="33"/>
      <c r="F693" s="1"/>
      <c r="G693" s="1"/>
      <c r="H693" s="110"/>
      <c r="I693" s="110"/>
      <c r="J693" s="1"/>
      <c r="K693" s="1"/>
      <c r="L693" s="1"/>
      <c r="M693" s="1"/>
      <c r="N693" s="1"/>
      <c r="O693" s="1"/>
      <c r="P693" s="1"/>
      <c r="Q693" s="1"/>
      <c r="R693" s="1"/>
      <c r="S693" s="1"/>
      <c r="T693" s="1"/>
      <c r="U693" s="1"/>
      <c r="V693" s="1"/>
      <c r="W693" s="1"/>
      <c r="X693" s="1"/>
      <c r="Y693" s="1"/>
      <c r="Z693" s="1"/>
    </row>
    <row r="694" spans="1:26">
      <c r="A694" s="78"/>
      <c r="B694" s="1"/>
      <c r="C694" s="1"/>
      <c r="D694" s="429"/>
      <c r="E694" s="33"/>
      <c r="F694" s="1"/>
      <c r="G694" s="1"/>
      <c r="H694" s="110"/>
      <c r="I694" s="110"/>
      <c r="J694" s="1"/>
      <c r="K694" s="1"/>
      <c r="L694" s="1"/>
      <c r="M694" s="1"/>
      <c r="N694" s="1"/>
      <c r="O694" s="1"/>
      <c r="P694" s="1"/>
      <c r="Q694" s="1"/>
      <c r="R694" s="1"/>
      <c r="S694" s="1"/>
      <c r="T694" s="1"/>
      <c r="U694" s="1"/>
      <c r="V694" s="1"/>
      <c r="W694" s="1"/>
      <c r="X694" s="1"/>
      <c r="Y694" s="1"/>
      <c r="Z694" s="1"/>
    </row>
    <row r="695" spans="1:26">
      <c r="A695" s="78"/>
      <c r="B695" s="1"/>
      <c r="C695" s="1"/>
      <c r="D695" s="429"/>
      <c r="E695" s="33"/>
      <c r="F695" s="1"/>
      <c r="G695" s="1"/>
      <c r="H695" s="110"/>
      <c r="I695" s="110"/>
      <c r="J695" s="1"/>
      <c r="K695" s="1"/>
      <c r="L695" s="1"/>
      <c r="M695" s="1"/>
      <c r="N695" s="1"/>
      <c r="O695" s="1"/>
      <c r="P695" s="1"/>
      <c r="Q695" s="1"/>
      <c r="R695" s="1"/>
      <c r="S695" s="1"/>
      <c r="T695" s="1"/>
      <c r="U695" s="1"/>
      <c r="V695" s="1"/>
      <c r="W695" s="1"/>
      <c r="X695" s="1"/>
      <c r="Y695" s="1"/>
      <c r="Z695" s="1"/>
    </row>
    <row r="696" spans="1:26">
      <c r="A696" s="78"/>
      <c r="B696" s="1"/>
      <c r="C696" s="1"/>
      <c r="D696" s="429"/>
      <c r="E696" s="33"/>
      <c r="F696" s="1"/>
      <c r="G696" s="1"/>
      <c r="H696" s="110"/>
      <c r="I696" s="110"/>
      <c r="J696" s="1"/>
      <c r="K696" s="1"/>
      <c r="L696" s="1"/>
      <c r="M696" s="1"/>
      <c r="N696" s="1"/>
      <c r="O696" s="1"/>
      <c r="P696" s="1"/>
      <c r="Q696" s="1"/>
      <c r="R696" s="1"/>
      <c r="S696" s="1"/>
      <c r="T696" s="1"/>
      <c r="U696" s="1"/>
      <c r="V696" s="1"/>
      <c r="W696" s="1"/>
      <c r="X696" s="1"/>
      <c r="Y696" s="1"/>
      <c r="Z696" s="1"/>
    </row>
    <row r="697" spans="1:26">
      <c r="A697" s="78"/>
      <c r="B697" s="1"/>
      <c r="C697" s="1"/>
      <c r="D697" s="429"/>
      <c r="E697" s="33"/>
      <c r="F697" s="1"/>
      <c r="G697" s="1"/>
      <c r="H697" s="110"/>
      <c r="I697" s="110"/>
      <c r="J697" s="1"/>
      <c r="K697" s="1"/>
      <c r="L697" s="1"/>
      <c r="M697" s="1"/>
      <c r="N697" s="1"/>
      <c r="O697" s="1"/>
      <c r="P697" s="1"/>
      <c r="Q697" s="1"/>
      <c r="R697" s="1"/>
      <c r="S697" s="1"/>
      <c r="T697" s="1"/>
      <c r="U697" s="1"/>
      <c r="V697" s="1"/>
      <c r="W697" s="1"/>
      <c r="X697" s="1"/>
      <c r="Y697" s="1"/>
      <c r="Z697" s="1"/>
    </row>
    <row r="698" spans="1:26">
      <c r="A698" s="78"/>
      <c r="B698" s="1"/>
      <c r="C698" s="1"/>
      <c r="D698" s="429"/>
      <c r="E698" s="33"/>
      <c r="F698" s="1"/>
      <c r="G698" s="1"/>
      <c r="H698" s="110"/>
      <c r="I698" s="110"/>
      <c r="J698" s="1"/>
      <c r="K698" s="1"/>
      <c r="L698" s="1"/>
      <c r="M698" s="1"/>
      <c r="N698" s="1"/>
      <c r="O698" s="1"/>
      <c r="P698" s="1"/>
      <c r="Q698" s="1"/>
      <c r="R698" s="1"/>
      <c r="S698" s="1"/>
      <c r="T698" s="1"/>
      <c r="U698" s="1"/>
      <c r="V698" s="1"/>
      <c r="W698" s="1"/>
      <c r="X698" s="1"/>
      <c r="Y698" s="1"/>
      <c r="Z698" s="1"/>
    </row>
    <row r="699" spans="1:26">
      <c r="A699" s="78"/>
      <c r="B699" s="1"/>
      <c r="C699" s="1"/>
      <c r="D699" s="429"/>
      <c r="E699" s="33"/>
      <c r="F699" s="1"/>
      <c r="G699" s="1"/>
      <c r="H699" s="110"/>
      <c r="I699" s="110"/>
      <c r="J699" s="1"/>
      <c r="K699" s="1"/>
      <c r="L699" s="1"/>
      <c r="M699" s="1"/>
      <c r="N699" s="1"/>
      <c r="O699" s="1"/>
      <c r="P699" s="1"/>
      <c r="Q699" s="1"/>
      <c r="R699" s="1"/>
      <c r="S699" s="1"/>
      <c r="T699" s="1"/>
      <c r="U699" s="1"/>
      <c r="V699" s="1"/>
      <c r="W699" s="1"/>
      <c r="X699" s="1"/>
      <c r="Y699" s="1"/>
      <c r="Z699" s="1"/>
    </row>
    <row r="700" spans="1:26">
      <c r="A700" s="78"/>
      <c r="B700" s="1"/>
      <c r="C700" s="1"/>
      <c r="D700" s="429"/>
      <c r="E700" s="33"/>
      <c r="F700" s="1"/>
      <c r="G700" s="1"/>
      <c r="H700" s="110"/>
      <c r="I700" s="110"/>
      <c r="J700" s="1"/>
      <c r="K700" s="1"/>
      <c r="L700" s="1"/>
      <c r="M700" s="1"/>
      <c r="N700" s="1"/>
      <c r="O700" s="1"/>
      <c r="P700" s="1"/>
      <c r="Q700" s="1"/>
      <c r="R700" s="1"/>
      <c r="S700" s="1"/>
      <c r="T700" s="1"/>
      <c r="U700" s="1"/>
      <c r="V700" s="1"/>
      <c r="W700" s="1"/>
      <c r="X700" s="1"/>
      <c r="Y700" s="1"/>
      <c r="Z700" s="1"/>
    </row>
    <row r="701" spans="1:26">
      <c r="A701" s="78"/>
      <c r="B701" s="1"/>
      <c r="C701" s="1"/>
      <c r="D701" s="429"/>
      <c r="E701" s="33"/>
      <c r="F701" s="1"/>
      <c r="G701" s="1"/>
      <c r="H701" s="110"/>
      <c r="I701" s="110"/>
      <c r="J701" s="1"/>
      <c r="K701" s="1"/>
      <c r="L701" s="1"/>
      <c r="M701" s="1"/>
      <c r="N701" s="1"/>
      <c r="O701" s="1"/>
      <c r="P701" s="1"/>
      <c r="Q701" s="1"/>
      <c r="R701" s="1"/>
      <c r="S701" s="1"/>
      <c r="T701" s="1"/>
      <c r="U701" s="1"/>
      <c r="V701" s="1"/>
      <c r="W701" s="1"/>
      <c r="X701" s="1"/>
      <c r="Y701" s="1"/>
      <c r="Z701" s="1"/>
    </row>
    <row r="702" spans="1:26">
      <c r="A702" s="78"/>
      <c r="B702" s="1"/>
      <c r="C702" s="1"/>
      <c r="D702" s="429"/>
      <c r="E702" s="33"/>
      <c r="F702" s="1"/>
      <c r="G702" s="1"/>
      <c r="H702" s="110"/>
      <c r="I702" s="110"/>
      <c r="J702" s="1"/>
      <c r="K702" s="1"/>
      <c r="L702" s="1"/>
      <c r="M702" s="1"/>
      <c r="N702" s="1"/>
      <c r="O702" s="1"/>
      <c r="P702" s="1"/>
      <c r="Q702" s="1"/>
      <c r="R702" s="1"/>
      <c r="S702" s="1"/>
      <c r="T702" s="1"/>
      <c r="U702" s="1"/>
      <c r="V702" s="1"/>
      <c r="W702" s="1"/>
      <c r="X702" s="1"/>
      <c r="Y702" s="1"/>
      <c r="Z702" s="1"/>
    </row>
    <row r="703" spans="1:26">
      <c r="A703" s="78"/>
      <c r="B703" s="1"/>
      <c r="C703" s="1"/>
      <c r="D703" s="429"/>
      <c r="E703" s="33"/>
      <c r="F703" s="1"/>
      <c r="G703" s="1"/>
      <c r="H703" s="110"/>
      <c r="I703" s="110"/>
      <c r="J703" s="1"/>
      <c r="K703" s="1"/>
      <c r="L703" s="1"/>
      <c r="M703" s="1"/>
      <c r="N703" s="1"/>
      <c r="O703" s="1"/>
      <c r="P703" s="1"/>
      <c r="Q703" s="1"/>
      <c r="R703" s="1"/>
      <c r="S703" s="1"/>
      <c r="T703" s="1"/>
      <c r="U703" s="1"/>
      <c r="V703" s="1"/>
      <c r="W703" s="1"/>
      <c r="X703" s="1"/>
      <c r="Y703" s="1"/>
      <c r="Z703" s="1"/>
    </row>
    <row r="704" spans="1:26">
      <c r="A704" s="78"/>
      <c r="B704" s="1"/>
      <c r="C704" s="1"/>
      <c r="D704" s="429"/>
      <c r="E704" s="33"/>
      <c r="F704" s="1"/>
      <c r="G704" s="1"/>
      <c r="H704" s="110"/>
      <c r="I704" s="110"/>
      <c r="J704" s="1"/>
      <c r="K704" s="1"/>
      <c r="L704" s="1"/>
      <c r="M704" s="1"/>
      <c r="N704" s="1"/>
      <c r="O704" s="1"/>
      <c r="P704" s="1"/>
      <c r="Q704" s="1"/>
      <c r="R704" s="1"/>
      <c r="S704" s="1"/>
      <c r="T704" s="1"/>
      <c r="U704" s="1"/>
      <c r="V704" s="1"/>
      <c r="W704" s="1"/>
      <c r="X704" s="1"/>
      <c r="Y704" s="1"/>
      <c r="Z704" s="1"/>
    </row>
    <row r="705" spans="1:26">
      <c r="A705" s="78"/>
      <c r="B705" s="1"/>
      <c r="C705" s="1"/>
      <c r="D705" s="429"/>
      <c r="E705" s="33"/>
      <c r="F705" s="1"/>
      <c r="G705" s="1"/>
      <c r="H705" s="110"/>
      <c r="I705" s="110"/>
      <c r="J705" s="1"/>
      <c r="K705" s="1"/>
      <c r="L705" s="1"/>
      <c r="M705" s="1"/>
      <c r="N705" s="1"/>
      <c r="O705" s="1"/>
      <c r="P705" s="1"/>
      <c r="Q705" s="1"/>
      <c r="R705" s="1"/>
      <c r="S705" s="1"/>
      <c r="T705" s="1"/>
      <c r="U705" s="1"/>
      <c r="V705" s="1"/>
      <c r="W705" s="1"/>
      <c r="X705" s="1"/>
      <c r="Y705" s="1"/>
      <c r="Z705" s="1"/>
    </row>
    <row r="706" spans="1:26">
      <c r="A706" s="78"/>
      <c r="B706" s="1"/>
      <c r="C706" s="1"/>
      <c r="D706" s="429"/>
      <c r="E706" s="33"/>
      <c r="F706" s="1"/>
      <c r="G706" s="1"/>
      <c r="H706" s="110"/>
      <c r="I706" s="110"/>
      <c r="J706" s="1"/>
      <c r="K706" s="1"/>
      <c r="L706" s="1"/>
      <c r="M706" s="1"/>
      <c r="N706" s="1"/>
      <c r="O706" s="1"/>
      <c r="P706" s="1"/>
      <c r="Q706" s="1"/>
      <c r="R706" s="1"/>
      <c r="S706" s="1"/>
      <c r="T706" s="1"/>
      <c r="U706" s="1"/>
      <c r="V706" s="1"/>
      <c r="W706" s="1"/>
      <c r="X706" s="1"/>
      <c r="Y706" s="1"/>
      <c r="Z706" s="1"/>
    </row>
    <row r="707" spans="1:26">
      <c r="A707" s="78"/>
      <c r="B707" s="1"/>
      <c r="C707" s="1"/>
      <c r="D707" s="429"/>
      <c r="E707" s="33"/>
      <c r="F707" s="1"/>
      <c r="G707" s="1"/>
      <c r="H707" s="110"/>
      <c r="I707" s="110"/>
      <c r="J707" s="1"/>
      <c r="K707" s="1"/>
      <c r="L707" s="1"/>
      <c r="M707" s="1"/>
      <c r="N707" s="1"/>
      <c r="O707" s="1"/>
      <c r="P707" s="1"/>
      <c r="Q707" s="1"/>
      <c r="R707" s="1"/>
      <c r="S707" s="1"/>
      <c r="T707" s="1"/>
      <c r="U707" s="1"/>
      <c r="V707" s="1"/>
      <c r="W707" s="1"/>
      <c r="X707" s="1"/>
      <c r="Y707" s="1"/>
      <c r="Z707" s="1"/>
    </row>
    <row r="708" spans="1:26">
      <c r="A708" s="78"/>
      <c r="B708" s="1"/>
      <c r="C708" s="1"/>
      <c r="D708" s="429"/>
      <c r="E708" s="33"/>
      <c r="F708" s="1"/>
      <c r="G708" s="1"/>
      <c r="H708" s="110"/>
      <c r="I708" s="110"/>
      <c r="J708" s="1"/>
      <c r="K708" s="1"/>
      <c r="L708" s="1"/>
      <c r="M708" s="1"/>
      <c r="N708" s="1"/>
      <c r="O708" s="1"/>
      <c r="P708" s="1"/>
      <c r="Q708" s="1"/>
      <c r="R708" s="1"/>
      <c r="S708" s="1"/>
      <c r="T708" s="1"/>
      <c r="U708" s="1"/>
      <c r="V708" s="1"/>
      <c r="W708" s="1"/>
      <c r="X708" s="1"/>
      <c r="Y708" s="1"/>
      <c r="Z708" s="1"/>
    </row>
    <row r="709" spans="1:26">
      <c r="A709" s="78"/>
      <c r="B709" s="1"/>
      <c r="C709" s="1"/>
      <c r="D709" s="429"/>
      <c r="E709" s="33"/>
      <c r="F709" s="1"/>
      <c r="G709" s="1"/>
      <c r="H709" s="110"/>
      <c r="I709" s="110"/>
      <c r="J709" s="1"/>
      <c r="K709" s="1"/>
      <c r="L709" s="1"/>
      <c r="M709" s="1"/>
      <c r="N709" s="1"/>
      <c r="O709" s="1"/>
      <c r="P709" s="1"/>
      <c r="Q709" s="1"/>
      <c r="R709" s="1"/>
      <c r="S709" s="1"/>
      <c r="T709" s="1"/>
      <c r="U709" s="1"/>
      <c r="V709" s="1"/>
      <c r="W709" s="1"/>
      <c r="X709" s="1"/>
      <c r="Y709" s="1"/>
      <c r="Z709" s="1"/>
    </row>
    <row r="710" spans="1:26">
      <c r="A710" s="78"/>
      <c r="B710" s="1"/>
      <c r="C710" s="1"/>
      <c r="D710" s="429"/>
      <c r="E710" s="33"/>
      <c r="F710" s="1"/>
      <c r="G710" s="1"/>
      <c r="H710" s="110"/>
      <c r="I710" s="110"/>
      <c r="J710" s="1"/>
      <c r="K710" s="1"/>
      <c r="L710" s="1"/>
      <c r="M710" s="1"/>
      <c r="N710" s="1"/>
      <c r="O710" s="1"/>
      <c r="P710" s="1"/>
      <c r="Q710" s="1"/>
      <c r="R710" s="1"/>
      <c r="S710" s="1"/>
      <c r="T710" s="1"/>
      <c r="U710" s="1"/>
      <c r="V710" s="1"/>
      <c r="W710" s="1"/>
      <c r="X710" s="1"/>
      <c r="Y710" s="1"/>
      <c r="Z710" s="1"/>
    </row>
    <row r="711" spans="1:26">
      <c r="A711" s="78"/>
      <c r="B711" s="1"/>
      <c r="C711" s="1"/>
      <c r="D711" s="429"/>
      <c r="E711" s="33"/>
      <c r="F711" s="1"/>
      <c r="G711" s="1"/>
      <c r="H711" s="110"/>
      <c r="I711" s="110"/>
      <c r="J711" s="1"/>
      <c r="K711" s="1"/>
      <c r="L711" s="1"/>
      <c r="M711" s="1"/>
      <c r="N711" s="1"/>
      <c r="O711" s="1"/>
      <c r="P711" s="1"/>
      <c r="Q711" s="1"/>
      <c r="R711" s="1"/>
      <c r="S711" s="1"/>
      <c r="T711" s="1"/>
      <c r="U711" s="1"/>
      <c r="V711" s="1"/>
      <c r="W711" s="1"/>
      <c r="X711" s="1"/>
      <c r="Y711" s="1"/>
      <c r="Z711" s="1"/>
    </row>
    <row r="712" spans="1:26">
      <c r="A712" s="78"/>
      <c r="B712" s="1"/>
      <c r="C712" s="1"/>
      <c r="D712" s="429"/>
      <c r="E712" s="33"/>
      <c r="F712" s="1"/>
      <c r="G712" s="1"/>
      <c r="H712" s="110"/>
      <c r="I712" s="110"/>
      <c r="J712" s="1"/>
      <c r="K712" s="1"/>
      <c r="L712" s="1"/>
      <c r="M712" s="1"/>
      <c r="N712" s="1"/>
      <c r="O712" s="1"/>
      <c r="P712" s="1"/>
      <c r="Q712" s="1"/>
      <c r="R712" s="1"/>
      <c r="S712" s="1"/>
      <c r="T712" s="1"/>
      <c r="U712" s="1"/>
      <c r="V712" s="1"/>
      <c r="W712" s="1"/>
      <c r="X712" s="1"/>
      <c r="Y712" s="1"/>
      <c r="Z712" s="1"/>
    </row>
    <row r="713" spans="1:26">
      <c r="A713" s="78"/>
      <c r="B713" s="1"/>
      <c r="C713" s="1"/>
      <c r="D713" s="429"/>
      <c r="E713" s="33"/>
      <c r="F713" s="1"/>
      <c r="G713" s="1"/>
      <c r="H713" s="110"/>
      <c r="I713" s="110"/>
      <c r="J713" s="1"/>
      <c r="K713" s="1"/>
      <c r="L713" s="1"/>
      <c r="M713" s="1"/>
      <c r="N713" s="1"/>
      <c r="O713" s="1"/>
      <c r="P713" s="1"/>
      <c r="Q713" s="1"/>
      <c r="R713" s="1"/>
      <c r="S713" s="1"/>
      <c r="T713" s="1"/>
      <c r="U713" s="1"/>
      <c r="V713" s="1"/>
      <c r="W713" s="1"/>
      <c r="X713" s="1"/>
      <c r="Y713" s="1"/>
      <c r="Z713" s="1"/>
    </row>
    <row r="714" spans="1:26">
      <c r="A714" s="78"/>
      <c r="B714" s="1"/>
      <c r="C714" s="1"/>
      <c r="D714" s="429"/>
      <c r="E714" s="33"/>
      <c r="F714" s="1"/>
      <c r="G714" s="1"/>
      <c r="H714" s="110"/>
      <c r="I714" s="110"/>
      <c r="J714" s="1"/>
      <c r="K714" s="1"/>
      <c r="L714" s="1"/>
      <c r="M714" s="1"/>
      <c r="N714" s="1"/>
      <c r="O714" s="1"/>
      <c r="P714" s="1"/>
      <c r="Q714" s="1"/>
      <c r="R714" s="1"/>
      <c r="S714" s="1"/>
      <c r="T714" s="1"/>
      <c r="U714" s="1"/>
      <c r="V714" s="1"/>
      <c r="W714" s="1"/>
      <c r="X714" s="1"/>
      <c r="Y714" s="1"/>
      <c r="Z714" s="1"/>
    </row>
    <row r="715" spans="1:26">
      <c r="A715" s="78"/>
      <c r="B715" s="1"/>
      <c r="C715" s="1"/>
      <c r="D715" s="429"/>
      <c r="E715" s="33"/>
      <c r="F715" s="1"/>
      <c r="G715" s="1"/>
      <c r="H715" s="110"/>
      <c r="I715" s="110"/>
      <c r="J715" s="1"/>
      <c r="K715" s="1"/>
      <c r="L715" s="1"/>
      <c r="M715" s="1"/>
      <c r="N715" s="1"/>
      <c r="O715" s="1"/>
      <c r="P715" s="1"/>
      <c r="Q715" s="1"/>
      <c r="R715" s="1"/>
      <c r="S715" s="1"/>
      <c r="T715" s="1"/>
      <c r="U715" s="1"/>
      <c r="V715" s="1"/>
      <c r="W715" s="1"/>
      <c r="X715" s="1"/>
      <c r="Y715" s="1"/>
      <c r="Z715" s="1"/>
    </row>
    <row r="716" spans="1:26">
      <c r="A716" s="78"/>
      <c r="B716" s="1"/>
      <c r="C716" s="1"/>
      <c r="D716" s="429"/>
      <c r="E716" s="33"/>
      <c r="F716" s="1"/>
      <c r="G716" s="1"/>
      <c r="H716" s="110"/>
      <c r="I716" s="110"/>
      <c r="J716" s="1"/>
      <c r="K716" s="1"/>
      <c r="L716" s="1"/>
      <c r="M716" s="1"/>
      <c r="N716" s="1"/>
      <c r="O716" s="1"/>
      <c r="P716" s="1"/>
      <c r="Q716" s="1"/>
      <c r="R716" s="1"/>
      <c r="S716" s="1"/>
      <c r="T716" s="1"/>
      <c r="U716" s="1"/>
      <c r="V716" s="1"/>
      <c r="W716" s="1"/>
      <c r="X716" s="1"/>
      <c r="Y716" s="1"/>
      <c r="Z716" s="1"/>
    </row>
    <row r="717" spans="1:26">
      <c r="A717" s="78"/>
      <c r="B717" s="1"/>
      <c r="C717" s="1"/>
      <c r="D717" s="429"/>
      <c r="E717" s="33"/>
      <c r="F717" s="1"/>
      <c r="G717" s="1"/>
      <c r="H717" s="110"/>
      <c r="I717" s="110"/>
      <c r="J717" s="1"/>
      <c r="K717" s="1"/>
      <c r="L717" s="1"/>
      <c r="M717" s="1"/>
      <c r="N717" s="1"/>
      <c r="O717" s="1"/>
      <c r="P717" s="1"/>
      <c r="Q717" s="1"/>
      <c r="R717" s="1"/>
      <c r="S717" s="1"/>
      <c r="T717" s="1"/>
      <c r="U717" s="1"/>
      <c r="V717" s="1"/>
      <c r="W717" s="1"/>
      <c r="X717" s="1"/>
      <c r="Y717" s="1"/>
      <c r="Z717" s="1"/>
    </row>
    <row r="718" spans="1:26">
      <c r="A718" s="78"/>
      <c r="B718" s="1"/>
      <c r="C718" s="1"/>
      <c r="D718" s="429"/>
      <c r="E718" s="33"/>
      <c r="F718" s="1"/>
      <c r="G718" s="1"/>
      <c r="H718" s="110"/>
      <c r="I718" s="110"/>
      <c r="J718" s="1"/>
      <c r="K718" s="1"/>
      <c r="L718" s="1"/>
      <c r="M718" s="1"/>
      <c r="N718" s="1"/>
      <c r="O718" s="1"/>
      <c r="P718" s="1"/>
      <c r="Q718" s="1"/>
      <c r="R718" s="1"/>
      <c r="S718" s="1"/>
      <c r="T718" s="1"/>
      <c r="U718" s="1"/>
      <c r="V718" s="1"/>
      <c r="W718" s="1"/>
      <c r="X718" s="1"/>
      <c r="Y718" s="1"/>
      <c r="Z718" s="1"/>
    </row>
    <row r="719" spans="1:26">
      <c r="A719" s="78"/>
      <c r="B719" s="1"/>
      <c r="C719" s="1"/>
      <c r="D719" s="429"/>
      <c r="E719" s="33"/>
      <c r="F719" s="1"/>
      <c r="G719" s="1"/>
      <c r="H719" s="110"/>
      <c r="I719" s="110"/>
      <c r="J719" s="1"/>
      <c r="K719" s="1"/>
      <c r="L719" s="1"/>
      <c r="M719" s="1"/>
      <c r="N719" s="1"/>
      <c r="O719" s="1"/>
      <c r="P719" s="1"/>
      <c r="Q719" s="1"/>
      <c r="R719" s="1"/>
      <c r="S719" s="1"/>
      <c r="T719" s="1"/>
      <c r="U719" s="1"/>
      <c r="V719" s="1"/>
      <c r="W719" s="1"/>
      <c r="X719" s="1"/>
      <c r="Y719" s="1"/>
      <c r="Z719" s="1"/>
    </row>
    <row r="720" spans="1:26">
      <c r="A720" s="78"/>
      <c r="B720" s="1"/>
      <c r="C720" s="1"/>
      <c r="D720" s="429"/>
      <c r="E720" s="33"/>
      <c r="F720" s="1"/>
      <c r="G720" s="1"/>
      <c r="H720" s="110"/>
      <c r="I720" s="110"/>
      <c r="J720" s="1"/>
      <c r="K720" s="1"/>
      <c r="L720" s="1"/>
      <c r="M720" s="1"/>
      <c r="N720" s="1"/>
      <c r="O720" s="1"/>
      <c r="P720" s="1"/>
      <c r="Q720" s="1"/>
      <c r="R720" s="1"/>
      <c r="S720" s="1"/>
      <c r="T720" s="1"/>
      <c r="U720" s="1"/>
      <c r="V720" s="1"/>
      <c r="W720" s="1"/>
      <c r="X720" s="1"/>
      <c r="Y720" s="1"/>
      <c r="Z720" s="1"/>
    </row>
    <row r="721" spans="1:26">
      <c r="A721" s="78"/>
      <c r="B721" s="1"/>
      <c r="C721" s="1"/>
      <c r="D721" s="429"/>
      <c r="E721" s="33"/>
      <c r="F721" s="1"/>
      <c r="G721" s="1"/>
      <c r="H721" s="110"/>
      <c r="I721" s="110"/>
      <c r="J721" s="1"/>
      <c r="K721" s="1"/>
      <c r="L721" s="1"/>
      <c r="M721" s="1"/>
      <c r="N721" s="1"/>
      <c r="O721" s="1"/>
      <c r="P721" s="1"/>
      <c r="Q721" s="1"/>
      <c r="R721" s="1"/>
      <c r="S721" s="1"/>
      <c r="T721" s="1"/>
      <c r="U721" s="1"/>
      <c r="V721" s="1"/>
      <c r="W721" s="1"/>
      <c r="X721" s="1"/>
      <c r="Y721" s="1"/>
      <c r="Z721" s="1"/>
    </row>
    <row r="722" spans="1:26">
      <c r="A722" s="78"/>
      <c r="B722" s="1"/>
      <c r="C722" s="1"/>
      <c r="D722" s="429"/>
      <c r="E722" s="33"/>
      <c r="F722" s="1"/>
      <c r="G722" s="1"/>
      <c r="H722" s="110"/>
      <c r="I722" s="110"/>
      <c r="J722" s="1"/>
      <c r="K722" s="1"/>
      <c r="L722" s="1"/>
      <c r="M722" s="1"/>
      <c r="N722" s="1"/>
      <c r="O722" s="1"/>
      <c r="P722" s="1"/>
      <c r="Q722" s="1"/>
      <c r="R722" s="1"/>
      <c r="S722" s="1"/>
      <c r="T722" s="1"/>
      <c r="U722" s="1"/>
      <c r="V722" s="1"/>
      <c r="W722" s="1"/>
      <c r="X722" s="1"/>
      <c r="Y722" s="1"/>
      <c r="Z722" s="1"/>
    </row>
    <row r="723" spans="1:26">
      <c r="A723" s="78"/>
      <c r="B723" s="1"/>
      <c r="C723" s="1"/>
      <c r="D723" s="429"/>
      <c r="E723" s="33"/>
      <c r="F723" s="1"/>
      <c r="G723" s="1"/>
      <c r="H723" s="110"/>
      <c r="I723" s="110"/>
      <c r="J723" s="1"/>
      <c r="K723" s="1"/>
      <c r="L723" s="1"/>
      <c r="M723" s="1"/>
      <c r="N723" s="1"/>
      <c r="O723" s="1"/>
      <c r="P723" s="1"/>
      <c r="Q723" s="1"/>
      <c r="R723" s="1"/>
      <c r="S723" s="1"/>
      <c r="T723" s="1"/>
      <c r="U723" s="1"/>
      <c r="V723" s="1"/>
      <c r="W723" s="1"/>
      <c r="X723" s="1"/>
      <c r="Y723" s="1"/>
      <c r="Z723" s="1"/>
    </row>
    <row r="724" spans="1:26">
      <c r="A724" s="78"/>
      <c r="B724" s="1"/>
      <c r="C724" s="1"/>
      <c r="D724" s="429"/>
      <c r="E724" s="33"/>
      <c r="F724" s="1"/>
      <c r="G724" s="1"/>
      <c r="H724" s="110"/>
      <c r="I724" s="110"/>
      <c r="J724" s="1"/>
      <c r="K724" s="1"/>
      <c r="L724" s="1"/>
      <c r="M724" s="1"/>
      <c r="N724" s="1"/>
      <c r="O724" s="1"/>
      <c r="P724" s="1"/>
      <c r="Q724" s="1"/>
      <c r="R724" s="1"/>
      <c r="S724" s="1"/>
      <c r="T724" s="1"/>
      <c r="U724" s="1"/>
      <c r="V724" s="1"/>
      <c r="W724" s="1"/>
      <c r="X724" s="1"/>
      <c r="Y724" s="1"/>
      <c r="Z724" s="1"/>
    </row>
    <row r="725" spans="1:26">
      <c r="A725" s="78"/>
      <c r="B725" s="1"/>
      <c r="C725" s="1"/>
      <c r="D725" s="429"/>
      <c r="E725" s="33"/>
      <c r="F725" s="1"/>
      <c r="G725" s="1"/>
      <c r="H725" s="110"/>
      <c r="I725" s="110"/>
      <c r="J725" s="1"/>
      <c r="K725" s="1"/>
      <c r="L725" s="1"/>
      <c r="M725" s="1"/>
      <c r="N725" s="1"/>
      <c r="O725" s="1"/>
      <c r="P725" s="1"/>
      <c r="Q725" s="1"/>
      <c r="R725" s="1"/>
      <c r="S725" s="1"/>
      <c r="T725" s="1"/>
      <c r="U725" s="1"/>
      <c r="V725" s="1"/>
      <c r="W725" s="1"/>
      <c r="X725" s="1"/>
      <c r="Y725" s="1"/>
      <c r="Z725" s="1"/>
    </row>
    <row r="726" spans="1:26">
      <c r="A726" s="78"/>
      <c r="B726" s="1"/>
      <c r="C726" s="1"/>
      <c r="D726" s="429"/>
      <c r="E726" s="33"/>
      <c r="F726" s="1"/>
      <c r="G726" s="1"/>
      <c r="H726" s="110"/>
      <c r="I726" s="110"/>
      <c r="J726" s="1"/>
      <c r="K726" s="1"/>
      <c r="L726" s="1"/>
      <c r="M726" s="1"/>
      <c r="N726" s="1"/>
      <c r="O726" s="1"/>
      <c r="P726" s="1"/>
      <c r="Q726" s="1"/>
      <c r="R726" s="1"/>
      <c r="S726" s="1"/>
      <c r="T726" s="1"/>
      <c r="U726" s="1"/>
      <c r="V726" s="1"/>
      <c r="W726" s="1"/>
      <c r="X726" s="1"/>
      <c r="Y726" s="1"/>
      <c r="Z726" s="1"/>
    </row>
    <row r="727" spans="1:26">
      <c r="A727" s="78"/>
      <c r="B727" s="1"/>
      <c r="C727" s="1"/>
      <c r="D727" s="429"/>
      <c r="E727" s="33"/>
      <c r="F727" s="1"/>
      <c r="G727" s="1"/>
      <c r="H727" s="110"/>
      <c r="I727" s="110"/>
      <c r="J727" s="1"/>
      <c r="K727" s="1"/>
      <c r="L727" s="1"/>
      <c r="M727" s="1"/>
      <c r="N727" s="1"/>
      <c r="O727" s="1"/>
      <c r="P727" s="1"/>
      <c r="Q727" s="1"/>
      <c r="R727" s="1"/>
      <c r="S727" s="1"/>
      <c r="T727" s="1"/>
      <c r="U727" s="1"/>
      <c r="V727" s="1"/>
      <c r="W727" s="1"/>
      <c r="X727" s="1"/>
      <c r="Y727" s="1"/>
      <c r="Z727" s="1"/>
    </row>
    <row r="728" spans="1:26">
      <c r="A728" s="78"/>
      <c r="B728" s="1"/>
      <c r="C728" s="1"/>
      <c r="D728" s="429"/>
      <c r="E728" s="33"/>
      <c r="F728" s="1"/>
      <c r="G728" s="1"/>
      <c r="H728" s="110"/>
      <c r="I728" s="110"/>
      <c r="J728" s="1"/>
      <c r="K728" s="1"/>
      <c r="L728" s="1"/>
      <c r="M728" s="1"/>
      <c r="N728" s="1"/>
      <c r="O728" s="1"/>
      <c r="P728" s="1"/>
      <c r="Q728" s="1"/>
      <c r="R728" s="1"/>
      <c r="S728" s="1"/>
      <c r="T728" s="1"/>
      <c r="U728" s="1"/>
      <c r="V728" s="1"/>
      <c r="W728" s="1"/>
      <c r="X728" s="1"/>
      <c r="Y728" s="1"/>
      <c r="Z728" s="1"/>
    </row>
    <row r="729" spans="1:26">
      <c r="A729" s="78"/>
      <c r="B729" s="1"/>
      <c r="C729" s="1"/>
      <c r="D729" s="429"/>
      <c r="E729" s="33"/>
      <c r="F729" s="1"/>
      <c r="G729" s="1"/>
      <c r="H729" s="110"/>
      <c r="I729" s="110"/>
      <c r="J729" s="1"/>
      <c r="K729" s="1"/>
      <c r="L729" s="1"/>
      <c r="M729" s="1"/>
      <c r="N729" s="1"/>
      <c r="O729" s="1"/>
      <c r="P729" s="1"/>
      <c r="Q729" s="1"/>
      <c r="R729" s="1"/>
      <c r="S729" s="1"/>
      <c r="T729" s="1"/>
      <c r="U729" s="1"/>
      <c r="V729" s="1"/>
      <c r="W729" s="1"/>
      <c r="X729" s="1"/>
      <c r="Y729" s="1"/>
      <c r="Z729" s="1"/>
    </row>
    <row r="730" spans="1:26">
      <c r="A730" s="78"/>
      <c r="B730" s="1"/>
      <c r="C730" s="1"/>
      <c r="D730" s="429"/>
      <c r="E730" s="33"/>
      <c r="F730" s="1"/>
      <c r="G730" s="1"/>
      <c r="H730" s="110"/>
      <c r="I730" s="110"/>
      <c r="J730" s="1"/>
      <c r="K730" s="1"/>
      <c r="L730" s="1"/>
      <c r="M730" s="1"/>
      <c r="N730" s="1"/>
      <c r="O730" s="1"/>
      <c r="P730" s="1"/>
      <c r="Q730" s="1"/>
      <c r="R730" s="1"/>
      <c r="S730" s="1"/>
      <c r="T730" s="1"/>
      <c r="U730" s="1"/>
      <c r="V730" s="1"/>
      <c r="W730" s="1"/>
      <c r="X730" s="1"/>
      <c r="Y730" s="1"/>
      <c r="Z730" s="1"/>
    </row>
    <row r="731" spans="1:26">
      <c r="A731" s="78"/>
      <c r="B731" s="1"/>
      <c r="C731" s="1"/>
      <c r="D731" s="429"/>
      <c r="E731" s="33"/>
      <c r="F731" s="1"/>
      <c r="G731" s="1"/>
      <c r="H731" s="110"/>
      <c r="I731" s="110"/>
      <c r="J731" s="1"/>
      <c r="K731" s="1"/>
      <c r="L731" s="1"/>
      <c r="M731" s="1"/>
      <c r="N731" s="1"/>
      <c r="O731" s="1"/>
      <c r="P731" s="1"/>
      <c r="Q731" s="1"/>
      <c r="R731" s="1"/>
      <c r="S731" s="1"/>
      <c r="T731" s="1"/>
      <c r="U731" s="1"/>
      <c r="V731" s="1"/>
      <c r="W731" s="1"/>
      <c r="X731" s="1"/>
      <c r="Y731" s="1"/>
      <c r="Z731" s="1"/>
    </row>
    <row r="732" spans="1:26">
      <c r="A732" s="78"/>
      <c r="B732" s="1"/>
      <c r="C732" s="1"/>
      <c r="D732" s="429"/>
      <c r="E732" s="33"/>
      <c r="F732" s="1"/>
      <c r="G732" s="1"/>
      <c r="H732" s="110"/>
      <c r="I732" s="110"/>
      <c r="J732" s="1"/>
      <c r="K732" s="1"/>
      <c r="L732" s="1"/>
      <c r="M732" s="1"/>
      <c r="N732" s="1"/>
      <c r="O732" s="1"/>
      <c r="P732" s="1"/>
      <c r="Q732" s="1"/>
      <c r="R732" s="1"/>
      <c r="S732" s="1"/>
      <c r="T732" s="1"/>
      <c r="U732" s="1"/>
      <c r="V732" s="1"/>
      <c r="W732" s="1"/>
      <c r="X732" s="1"/>
      <c r="Y732" s="1"/>
      <c r="Z732" s="1"/>
    </row>
    <row r="733" spans="1:26">
      <c r="A733" s="78"/>
      <c r="B733" s="1"/>
      <c r="C733" s="1"/>
      <c r="D733" s="429"/>
      <c r="E733" s="33"/>
      <c r="F733" s="1"/>
      <c r="G733" s="1"/>
      <c r="H733" s="110"/>
      <c r="I733" s="110"/>
      <c r="J733" s="1"/>
      <c r="K733" s="1"/>
      <c r="L733" s="1"/>
      <c r="M733" s="1"/>
      <c r="N733" s="1"/>
      <c r="O733" s="1"/>
      <c r="P733" s="1"/>
      <c r="Q733" s="1"/>
      <c r="R733" s="1"/>
      <c r="S733" s="1"/>
      <c r="T733" s="1"/>
      <c r="U733" s="1"/>
      <c r="V733" s="1"/>
      <c r="W733" s="1"/>
      <c r="X733" s="1"/>
      <c r="Y733" s="1"/>
      <c r="Z733" s="1"/>
    </row>
    <row r="734" spans="1:26">
      <c r="A734" s="78"/>
      <c r="B734" s="1"/>
      <c r="C734" s="1"/>
      <c r="D734" s="429"/>
      <c r="E734" s="33"/>
      <c r="F734" s="1"/>
      <c r="G734" s="1"/>
      <c r="H734" s="110"/>
      <c r="I734" s="110"/>
      <c r="J734" s="1"/>
      <c r="K734" s="1"/>
      <c r="L734" s="1"/>
      <c r="M734" s="1"/>
      <c r="N734" s="1"/>
      <c r="O734" s="1"/>
      <c r="P734" s="1"/>
      <c r="Q734" s="1"/>
      <c r="R734" s="1"/>
      <c r="S734" s="1"/>
      <c r="T734" s="1"/>
      <c r="U734" s="1"/>
      <c r="V734" s="1"/>
      <c r="W734" s="1"/>
      <c r="X734" s="1"/>
      <c r="Y734" s="1"/>
      <c r="Z734" s="1"/>
    </row>
    <row r="735" spans="1:26">
      <c r="A735" s="78"/>
      <c r="B735" s="1"/>
      <c r="C735" s="1"/>
      <c r="D735" s="429"/>
      <c r="E735" s="33"/>
      <c r="F735" s="1"/>
      <c r="G735" s="1"/>
      <c r="H735" s="110"/>
      <c r="I735" s="110"/>
      <c r="J735" s="1"/>
      <c r="K735" s="1"/>
      <c r="L735" s="1"/>
      <c r="M735" s="1"/>
      <c r="N735" s="1"/>
      <c r="O735" s="1"/>
      <c r="P735" s="1"/>
      <c r="Q735" s="1"/>
      <c r="R735" s="1"/>
      <c r="S735" s="1"/>
      <c r="T735" s="1"/>
      <c r="U735" s="1"/>
      <c r="V735" s="1"/>
      <c r="W735" s="1"/>
      <c r="X735" s="1"/>
      <c r="Y735" s="1"/>
      <c r="Z735" s="1"/>
    </row>
    <row r="736" spans="1:26">
      <c r="A736" s="78"/>
      <c r="B736" s="1"/>
      <c r="C736" s="1"/>
      <c r="D736" s="429"/>
      <c r="E736" s="33"/>
      <c r="F736" s="1"/>
      <c r="G736" s="1"/>
      <c r="H736" s="110"/>
      <c r="I736" s="110"/>
      <c r="J736" s="1"/>
      <c r="K736" s="1"/>
      <c r="L736" s="1"/>
      <c r="M736" s="1"/>
      <c r="N736" s="1"/>
      <c r="O736" s="1"/>
      <c r="P736" s="1"/>
      <c r="Q736" s="1"/>
      <c r="R736" s="1"/>
      <c r="S736" s="1"/>
      <c r="T736" s="1"/>
      <c r="U736" s="1"/>
      <c r="V736" s="1"/>
      <c r="W736" s="1"/>
      <c r="X736" s="1"/>
      <c r="Y736" s="1"/>
      <c r="Z736" s="1"/>
    </row>
    <row r="737" spans="1:26">
      <c r="A737" s="78"/>
      <c r="B737" s="1"/>
      <c r="C737" s="1"/>
      <c r="D737" s="429"/>
      <c r="E737" s="33"/>
      <c r="F737" s="1"/>
      <c r="G737" s="1"/>
      <c r="H737" s="110"/>
      <c r="I737" s="110"/>
      <c r="J737" s="1"/>
      <c r="K737" s="1"/>
      <c r="L737" s="1"/>
      <c r="M737" s="1"/>
      <c r="N737" s="1"/>
      <c r="O737" s="1"/>
      <c r="P737" s="1"/>
      <c r="Q737" s="1"/>
      <c r="R737" s="1"/>
      <c r="S737" s="1"/>
      <c r="T737" s="1"/>
      <c r="U737" s="1"/>
      <c r="V737" s="1"/>
      <c r="W737" s="1"/>
      <c r="X737" s="1"/>
      <c r="Y737" s="1"/>
      <c r="Z737" s="1"/>
    </row>
    <row r="738" spans="1:26">
      <c r="A738" s="78"/>
      <c r="B738" s="1"/>
      <c r="C738" s="1"/>
      <c r="D738" s="429"/>
      <c r="E738" s="33"/>
      <c r="F738" s="1"/>
      <c r="G738" s="1"/>
      <c r="H738" s="110"/>
      <c r="I738" s="110"/>
      <c r="J738" s="1"/>
      <c r="K738" s="1"/>
      <c r="L738" s="1"/>
      <c r="M738" s="1"/>
      <c r="N738" s="1"/>
      <c r="O738" s="1"/>
      <c r="P738" s="1"/>
      <c r="Q738" s="1"/>
      <c r="R738" s="1"/>
      <c r="S738" s="1"/>
      <c r="T738" s="1"/>
      <c r="U738" s="1"/>
      <c r="V738" s="1"/>
      <c r="W738" s="1"/>
      <c r="X738" s="1"/>
      <c r="Y738" s="1"/>
      <c r="Z738" s="1"/>
    </row>
    <row r="739" spans="1:26">
      <c r="A739" s="78"/>
      <c r="B739" s="1"/>
      <c r="C739" s="1"/>
      <c r="D739" s="429"/>
      <c r="E739" s="33"/>
      <c r="F739" s="1"/>
      <c r="G739" s="1"/>
      <c r="H739" s="110"/>
      <c r="I739" s="110"/>
      <c r="J739" s="1"/>
      <c r="K739" s="1"/>
      <c r="L739" s="1"/>
      <c r="M739" s="1"/>
      <c r="N739" s="1"/>
      <c r="O739" s="1"/>
      <c r="P739" s="1"/>
      <c r="Q739" s="1"/>
      <c r="R739" s="1"/>
      <c r="S739" s="1"/>
      <c r="T739" s="1"/>
      <c r="U739" s="1"/>
      <c r="V739" s="1"/>
      <c r="W739" s="1"/>
      <c r="X739" s="1"/>
      <c r="Y739" s="1"/>
      <c r="Z739" s="1"/>
    </row>
    <row r="740" spans="1:26">
      <c r="A740" s="78"/>
      <c r="B740" s="1"/>
      <c r="C740" s="1"/>
      <c r="D740" s="429"/>
      <c r="E740" s="33"/>
      <c r="F740" s="1"/>
      <c r="G740" s="1"/>
      <c r="H740" s="110"/>
      <c r="I740" s="110"/>
      <c r="J740" s="1"/>
      <c r="K740" s="1"/>
      <c r="L740" s="1"/>
      <c r="M740" s="1"/>
      <c r="N740" s="1"/>
      <c r="O740" s="1"/>
      <c r="P740" s="1"/>
      <c r="Q740" s="1"/>
      <c r="R740" s="1"/>
      <c r="S740" s="1"/>
      <c r="T740" s="1"/>
      <c r="U740" s="1"/>
      <c r="V740" s="1"/>
      <c r="W740" s="1"/>
      <c r="X740" s="1"/>
      <c r="Y740" s="1"/>
      <c r="Z740" s="1"/>
    </row>
    <row r="741" spans="1:26">
      <c r="A741" s="78"/>
      <c r="B741" s="1"/>
      <c r="C741" s="1"/>
      <c r="D741" s="429"/>
      <c r="E741" s="33"/>
      <c r="F741" s="1"/>
      <c r="G741" s="1"/>
      <c r="H741" s="110"/>
      <c r="I741" s="110"/>
      <c r="J741" s="1"/>
      <c r="K741" s="1"/>
      <c r="L741" s="1"/>
      <c r="M741" s="1"/>
      <c r="N741" s="1"/>
      <c r="O741" s="1"/>
      <c r="P741" s="1"/>
      <c r="Q741" s="1"/>
      <c r="R741" s="1"/>
      <c r="S741" s="1"/>
      <c r="T741" s="1"/>
      <c r="U741" s="1"/>
      <c r="V741" s="1"/>
      <c r="W741" s="1"/>
      <c r="X741" s="1"/>
      <c r="Y741" s="1"/>
      <c r="Z741" s="1"/>
    </row>
    <row r="742" spans="1:26">
      <c r="A742" s="78"/>
      <c r="B742" s="1"/>
      <c r="C742" s="1"/>
      <c r="D742" s="429"/>
      <c r="E742" s="33"/>
      <c r="F742" s="1"/>
      <c r="G742" s="1"/>
      <c r="H742" s="110"/>
      <c r="I742" s="110"/>
      <c r="J742" s="1"/>
      <c r="K742" s="1"/>
      <c r="L742" s="1"/>
      <c r="M742" s="1"/>
      <c r="N742" s="1"/>
      <c r="O742" s="1"/>
      <c r="P742" s="1"/>
      <c r="Q742" s="1"/>
      <c r="R742" s="1"/>
      <c r="S742" s="1"/>
      <c r="T742" s="1"/>
      <c r="U742" s="1"/>
      <c r="V742" s="1"/>
      <c r="W742" s="1"/>
      <c r="X742" s="1"/>
      <c r="Y742" s="1"/>
      <c r="Z742" s="1"/>
    </row>
    <row r="743" spans="1:26">
      <c r="A743" s="78"/>
      <c r="B743" s="1"/>
      <c r="C743" s="1"/>
      <c r="D743" s="429"/>
      <c r="E743" s="33"/>
      <c r="F743" s="1"/>
      <c r="G743" s="1"/>
      <c r="H743" s="110"/>
      <c r="I743" s="110"/>
      <c r="J743" s="1"/>
      <c r="K743" s="1"/>
      <c r="L743" s="1"/>
      <c r="M743" s="1"/>
      <c r="N743" s="1"/>
      <c r="O743" s="1"/>
      <c r="P743" s="1"/>
      <c r="Q743" s="1"/>
      <c r="R743" s="1"/>
      <c r="S743" s="1"/>
      <c r="T743" s="1"/>
      <c r="U743" s="1"/>
      <c r="V743" s="1"/>
      <c r="W743" s="1"/>
      <c r="X743" s="1"/>
      <c r="Y743" s="1"/>
      <c r="Z743" s="1"/>
    </row>
    <row r="744" spans="1:26">
      <c r="A744" s="78"/>
      <c r="B744" s="1"/>
      <c r="C744" s="1"/>
      <c r="D744" s="429"/>
      <c r="E744" s="33"/>
      <c r="F744" s="1"/>
      <c r="G744" s="1"/>
      <c r="H744" s="110"/>
      <c r="I744" s="110"/>
      <c r="J744" s="1"/>
      <c r="K744" s="1"/>
      <c r="L744" s="1"/>
      <c r="M744" s="1"/>
      <c r="N744" s="1"/>
      <c r="O744" s="1"/>
      <c r="P744" s="1"/>
      <c r="Q744" s="1"/>
      <c r="R744" s="1"/>
      <c r="S744" s="1"/>
      <c r="T744" s="1"/>
      <c r="U744" s="1"/>
      <c r="V744" s="1"/>
      <c r="W744" s="1"/>
      <c r="X744" s="1"/>
      <c r="Y744" s="1"/>
      <c r="Z744" s="1"/>
    </row>
    <row r="745" spans="1:26">
      <c r="A745" s="78"/>
      <c r="B745" s="1"/>
      <c r="C745" s="1"/>
      <c r="D745" s="429"/>
      <c r="E745" s="33"/>
      <c r="F745" s="1"/>
      <c r="G745" s="1"/>
      <c r="H745" s="110"/>
      <c r="I745" s="110"/>
      <c r="J745" s="1"/>
      <c r="K745" s="1"/>
      <c r="L745" s="1"/>
      <c r="M745" s="1"/>
      <c r="N745" s="1"/>
      <c r="O745" s="1"/>
      <c r="P745" s="1"/>
      <c r="Q745" s="1"/>
      <c r="R745" s="1"/>
      <c r="S745" s="1"/>
      <c r="T745" s="1"/>
      <c r="U745" s="1"/>
      <c r="V745" s="1"/>
      <c r="W745" s="1"/>
      <c r="X745" s="1"/>
      <c r="Y745" s="1"/>
      <c r="Z745" s="1"/>
    </row>
    <row r="746" spans="1:26">
      <c r="A746" s="78"/>
      <c r="B746" s="1"/>
      <c r="C746" s="1"/>
      <c r="D746" s="429"/>
      <c r="E746" s="33"/>
      <c r="F746" s="1"/>
      <c r="G746" s="1"/>
      <c r="H746" s="110"/>
      <c r="I746" s="110"/>
      <c r="J746" s="1"/>
      <c r="K746" s="1"/>
      <c r="L746" s="1"/>
      <c r="M746" s="1"/>
      <c r="N746" s="1"/>
      <c r="O746" s="1"/>
      <c r="P746" s="1"/>
      <c r="Q746" s="1"/>
      <c r="R746" s="1"/>
      <c r="S746" s="1"/>
      <c r="T746" s="1"/>
      <c r="U746" s="1"/>
      <c r="V746" s="1"/>
      <c r="W746" s="1"/>
      <c r="X746" s="1"/>
      <c r="Y746" s="1"/>
      <c r="Z746" s="1"/>
    </row>
    <row r="747" spans="1:26">
      <c r="A747" s="78"/>
      <c r="B747" s="1"/>
      <c r="C747" s="1"/>
      <c r="D747" s="429"/>
      <c r="E747" s="33"/>
      <c r="F747" s="1"/>
      <c r="G747" s="1"/>
      <c r="H747" s="110"/>
      <c r="I747" s="110"/>
      <c r="J747" s="1"/>
      <c r="K747" s="1"/>
      <c r="L747" s="1"/>
      <c r="M747" s="1"/>
      <c r="N747" s="1"/>
      <c r="O747" s="1"/>
      <c r="P747" s="1"/>
      <c r="Q747" s="1"/>
      <c r="R747" s="1"/>
      <c r="S747" s="1"/>
      <c r="T747" s="1"/>
      <c r="U747" s="1"/>
      <c r="V747" s="1"/>
      <c r="W747" s="1"/>
      <c r="X747" s="1"/>
      <c r="Y747" s="1"/>
      <c r="Z747" s="1"/>
    </row>
    <row r="748" spans="1:26">
      <c r="A748" s="78"/>
      <c r="B748" s="1"/>
      <c r="C748" s="1"/>
      <c r="D748" s="429"/>
      <c r="E748" s="33"/>
      <c r="F748" s="1"/>
      <c r="G748" s="1"/>
      <c r="H748" s="110"/>
      <c r="I748" s="110"/>
      <c r="J748" s="1"/>
      <c r="K748" s="1"/>
      <c r="L748" s="1"/>
      <c r="M748" s="1"/>
      <c r="N748" s="1"/>
      <c r="O748" s="1"/>
      <c r="P748" s="1"/>
      <c r="Q748" s="1"/>
      <c r="R748" s="1"/>
      <c r="S748" s="1"/>
      <c r="T748" s="1"/>
      <c r="U748" s="1"/>
      <c r="V748" s="1"/>
      <c r="W748" s="1"/>
      <c r="X748" s="1"/>
      <c r="Y748" s="1"/>
      <c r="Z748" s="1"/>
    </row>
    <row r="749" spans="1:26">
      <c r="A749" s="78"/>
      <c r="B749" s="1"/>
      <c r="C749" s="1"/>
      <c r="D749" s="429"/>
      <c r="E749" s="33"/>
      <c r="F749" s="1"/>
      <c r="G749" s="1"/>
      <c r="H749" s="110"/>
      <c r="I749" s="110"/>
      <c r="J749" s="1"/>
      <c r="K749" s="1"/>
      <c r="L749" s="1"/>
      <c r="M749" s="1"/>
      <c r="N749" s="1"/>
      <c r="O749" s="1"/>
      <c r="P749" s="1"/>
      <c r="Q749" s="1"/>
      <c r="R749" s="1"/>
      <c r="S749" s="1"/>
      <c r="T749" s="1"/>
      <c r="U749" s="1"/>
      <c r="V749" s="1"/>
      <c r="W749" s="1"/>
      <c r="X749" s="1"/>
      <c r="Y749" s="1"/>
      <c r="Z749" s="1"/>
    </row>
    <row r="750" spans="1:26">
      <c r="A750" s="78"/>
      <c r="B750" s="1"/>
      <c r="C750" s="1"/>
      <c r="D750" s="429"/>
      <c r="E750" s="33"/>
      <c r="F750" s="1"/>
      <c r="G750" s="1"/>
      <c r="H750" s="110"/>
      <c r="I750" s="110"/>
      <c r="J750" s="1"/>
      <c r="K750" s="1"/>
      <c r="L750" s="1"/>
      <c r="M750" s="1"/>
      <c r="N750" s="1"/>
      <c r="O750" s="1"/>
      <c r="P750" s="1"/>
      <c r="Q750" s="1"/>
      <c r="R750" s="1"/>
      <c r="S750" s="1"/>
      <c r="T750" s="1"/>
      <c r="U750" s="1"/>
      <c r="V750" s="1"/>
      <c r="W750" s="1"/>
      <c r="X750" s="1"/>
      <c r="Y750" s="1"/>
      <c r="Z750" s="1"/>
    </row>
    <row r="751" spans="1:26">
      <c r="A751" s="78"/>
      <c r="B751" s="1"/>
      <c r="C751" s="1"/>
      <c r="D751" s="429"/>
      <c r="E751" s="33"/>
      <c r="F751" s="1"/>
      <c r="G751" s="1"/>
      <c r="H751" s="110"/>
      <c r="I751" s="110"/>
      <c r="J751" s="1"/>
      <c r="K751" s="1"/>
      <c r="L751" s="1"/>
      <c r="M751" s="1"/>
      <c r="N751" s="1"/>
      <c r="O751" s="1"/>
      <c r="P751" s="1"/>
      <c r="Q751" s="1"/>
      <c r="R751" s="1"/>
      <c r="S751" s="1"/>
      <c r="T751" s="1"/>
      <c r="U751" s="1"/>
      <c r="V751" s="1"/>
      <c r="W751" s="1"/>
      <c r="X751" s="1"/>
      <c r="Y751" s="1"/>
      <c r="Z751" s="1"/>
    </row>
    <row r="752" spans="1:26">
      <c r="A752" s="78"/>
      <c r="B752" s="1"/>
      <c r="C752" s="1"/>
      <c r="D752" s="429"/>
      <c r="E752" s="33"/>
      <c r="F752" s="1"/>
      <c r="G752" s="1"/>
      <c r="H752" s="110"/>
      <c r="I752" s="110"/>
      <c r="J752" s="1"/>
      <c r="K752" s="1"/>
      <c r="L752" s="1"/>
      <c r="M752" s="1"/>
      <c r="N752" s="1"/>
      <c r="O752" s="1"/>
      <c r="P752" s="1"/>
      <c r="Q752" s="1"/>
      <c r="R752" s="1"/>
      <c r="S752" s="1"/>
      <c r="T752" s="1"/>
      <c r="U752" s="1"/>
      <c r="V752" s="1"/>
      <c r="W752" s="1"/>
      <c r="X752" s="1"/>
      <c r="Y752" s="1"/>
      <c r="Z752" s="1"/>
    </row>
    <row r="753" spans="1:26">
      <c r="A753" s="78"/>
      <c r="B753" s="1"/>
      <c r="C753" s="1"/>
      <c r="D753" s="429"/>
      <c r="E753" s="33"/>
      <c r="F753" s="1"/>
      <c r="G753" s="1"/>
      <c r="H753" s="110"/>
      <c r="I753" s="110"/>
      <c r="J753" s="1"/>
      <c r="K753" s="1"/>
      <c r="L753" s="1"/>
      <c r="M753" s="1"/>
      <c r="N753" s="1"/>
      <c r="O753" s="1"/>
      <c r="P753" s="1"/>
      <c r="Q753" s="1"/>
      <c r="R753" s="1"/>
      <c r="S753" s="1"/>
      <c r="T753" s="1"/>
      <c r="U753" s="1"/>
      <c r="V753" s="1"/>
      <c r="W753" s="1"/>
      <c r="X753" s="1"/>
      <c r="Y753" s="1"/>
      <c r="Z753" s="1"/>
    </row>
    <row r="754" spans="1:26">
      <c r="A754" s="78"/>
      <c r="B754" s="1"/>
      <c r="C754" s="1"/>
      <c r="D754" s="429"/>
      <c r="E754" s="33"/>
      <c r="F754" s="1"/>
      <c r="G754" s="1"/>
      <c r="H754" s="110"/>
      <c r="I754" s="110"/>
      <c r="J754" s="1"/>
      <c r="K754" s="1"/>
      <c r="L754" s="1"/>
      <c r="M754" s="1"/>
      <c r="N754" s="1"/>
      <c r="O754" s="1"/>
      <c r="P754" s="1"/>
      <c r="Q754" s="1"/>
      <c r="R754" s="1"/>
      <c r="S754" s="1"/>
      <c r="T754" s="1"/>
      <c r="U754" s="1"/>
      <c r="V754" s="1"/>
      <c r="W754" s="1"/>
      <c r="X754" s="1"/>
      <c r="Y754" s="1"/>
      <c r="Z754" s="1"/>
    </row>
    <row r="755" spans="1:26">
      <c r="A755" s="78"/>
      <c r="B755" s="1"/>
      <c r="C755" s="1"/>
      <c r="D755" s="429"/>
      <c r="E755" s="33"/>
      <c r="F755" s="1"/>
      <c r="G755" s="1"/>
      <c r="H755" s="110"/>
      <c r="I755" s="110"/>
      <c r="J755" s="1"/>
      <c r="K755" s="1"/>
      <c r="L755" s="1"/>
      <c r="M755" s="1"/>
      <c r="N755" s="1"/>
      <c r="O755" s="1"/>
      <c r="P755" s="1"/>
      <c r="Q755" s="1"/>
      <c r="R755" s="1"/>
      <c r="S755" s="1"/>
      <c r="T755" s="1"/>
      <c r="U755" s="1"/>
      <c r="V755" s="1"/>
      <c r="W755" s="1"/>
      <c r="X755" s="1"/>
      <c r="Y755" s="1"/>
      <c r="Z755" s="1"/>
    </row>
    <row r="756" spans="1:26">
      <c r="A756" s="78"/>
      <c r="B756" s="1"/>
      <c r="C756" s="1"/>
      <c r="D756" s="429"/>
      <c r="E756" s="33"/>
      <c r="F756" s="1"/>
      <c r="G756" s="1"/>
      <c r="H756" s="110"/>
      <c r="I756" s="110"/>
      <c r="J756" s="1"/>
      <c r="K756" s="1"/>
      <c r="L756" s="1"/>
      <c r="M756" s="1"/>
      <c r="N756" s="1"/>
      <c r="O756" s="1"/>
      <c r="P756" s="1"/>
      <c r="Q756" s="1"/>
      <c r="R756" s="1"/>
      <c r="S756" s="1"/>
      <c r="T756" s="1"/>
      <c r="U756" s="1"/>
      <c r="V756" s="1"/>
      <c r="W756" s="1"/>
      <c r="X756" s="1"/>
      <c r="Y756" s="1"/>
      <c r="Z756" s="1"/>
    </row>
    <row r="757" spans="1:26">
      <c r="A757" s="78"/>
      <c r="B757" s="1"/>
      <c r="C757" s="1"/>
      <c r="D757" s="429"/>
      <c r="E757" s="33"/>
      <c r="F757" s="1"/>
      <c r="G757" s="1"/>
      <c r="H757" s="110"/>
      <c r="I757" s="110"/>
      <c r="J757" s="1"/>
      <c r="K757" s="1"/>
      <c r="L757" s="1"/>
      <c r="M757" s="1"/>
      <c r="N757" s="1"/>
      <c r="O757" s="1"/>
      <c r="P757" s="1"/>
      <c r="Q757" s="1"/>
      <c r="R757" s="1"/>
      <c r="S757" s="1"/>
      <c r="T757" s="1"/>
      <c r="U757" s="1"/>
      <c r="V757" s="1"/>
      <c r="W757" s="1"/>
      <c r="X757" s="1"/>
      <c r="Y757" s="1"/>
      <c r="Z757" s="1"/>
    </row>
    <row r="758" spans="1:26">
      <c r="A758" s="78"/>
      <c r="B758" s="1"/>
      <c r="C758" s="1"/>
      <c r="D758" s="429"/>
      <c r="E758" s="33"/>
      <c r="F758" s="1"/>
      <c r="G758" s="1"/>
      <c r="H758" s="110"/>
      <c r="I758" s="110"/>
      <c r="J758" s="1"/>
      <c r="K758" s="1"/>
      <c r="L758" s="1"/>
      <c r="M758" s="1"/>
      <c r="N758" s="1"/>
      <c r="O758" s="1"/>
      <c r="P758" s="1"/>
      <c r="Q758" s="1"/>
      <c r="R758" s="1"/>
      <c r="S758" s="1"/>
      <c r="T758" s="1"/>
      <c r="U758" s="1"/>
      <c r="V758" s="1"/>
      <c r="W758" s="1"/>
      <c r="X758" s="1"/>
      <c r="Y758" s="1"/>
      <c r="Z758" s="1"/>
    </row>
    <row r="759" spans="1:26">
      <c r="A759" s="78"/>
      <c r="B759" s="1"/>
      <c r="C759" s="1"/>
      <c r="D759" s="429"/>
      <c r="E759" s="33"/>
      <c r="F759" s="1"/>
      <c r="G759" s="1"/>
      <c r="H759" s="110"/>
      <c r="I759" s="110"/>
      <c r="J759" s="1"/>
      <c r="K759" s="1"/>
      <c r="L759" s="1"/>
      <c r="M759" s="1"/>
      <c r="N759" s="1"/>
      <c r="O759" s="1"/>
      <c r="P759" s="1"/>
      <c r="Q759" s="1"/>
      <c r="R759" s="1"/>
      <c r="S759" s="1"/>
      <c r="T759" s="1"/>
      <c r="U759" s="1"/>
      <c r="V759" s="1"/>
      <c r="W759" s="1"/>
      <c r="X759" s="1"/>
      <c r="Y759" s="1"/>
      <c r="Z759" s="1"/>
    </row>
    <row r="760" spans="1:26">
      <c r="A760" s="78"/>
      <c r="B760" s="1"/>
      <c r="C760" s="1"/>
      <c r="D760" s="429"/>
      <c r="E760" s="33"/>
      <c r="F760" s="1"/>
      <c r="G760" s="1"/>
      <c r="H760" s="110"/>
      <c r="I760" s="110"/>
      <c r="J760" s="1"/>
      <c r="K760" s="1"/>
      <c r="L760" s="1"/>
      <c r="M760" s="1"/>
      <c r="N760" s="1"/>
      <c r="O760" s="1"/>
      <c r="P760" s="1"/>
      <c r="Q760" s="1"/>
      <c r="R760" s="1"/>
      <c r="S760" s="1"/>
      <c r="T760" s="1"/>
      <c r="U760" s="1"/>
      <c r="V760" s="1"/>
      <c r="W760" s="1"/>
      <c r="X760" s="1"/>
      <c r="Y760" s="1"/>
      <c r="Z760" s="1"/>
    </row>
    <row r="761" spans="1:26">
      <c r="A761" s="78"/>
      <c r="B761" s="1"/>
      <c r="C761" s="1"/>
      <c r="D761" s="429"/>
      <c r="E761" s="33"/>
      <c r="F761" s="1"/>
      <c r="G761" s="1"/>
      <c r="H761" s="110"/>
      <c r="I761" s="110"/>
      <c r="J761" s="1"/>
      <c r="K761" s="1"/>
      <c r="L761" s="1"/>
      <c r="M761" s="1"/>
      <c r="N761" s="1"/>
      <c r="O761" s="1"/>
      <c r="P761" s="1"/>
      <c r="Q761" s="1"/>
      <c r="R761" s="1"/>
      <c r="S761" s="1"/>
      <c r="T761" s="1"/>
      <c r="U761" s="1"/>
      <c r="V761" s="1"/>
      <c r="W761" s="1"/>
      <c r="X761" s="1"/>
      <c r="Y761" s="1"/>
      <c r="Z761" s="1"/>
    </row>
    <row r="762" spans="1:26">
      <c r="A762" s="78"/>
      <c r="B762" s="1"/>
      <c r="C762" s="1"/>
      <c r="D762" s="429"/>
      <c r="E762" s="33"/>
      <c r="F762" s="1"/>
      <c r="G762" s="1"/>
      <c r="H762" s="110"/>
      <c r="I762" s="110"/>
      <c r="J762" s="1"/>
      <c r="K762" s="1"/>
      <c r="L762" s="1"/>
      <c r="M762" s="1"/>
      <c r="N762" s="1"/>
      <c r="O762" s="1"/>
      <c r="P762" s="1"/>
      <c r="Q762" s="1"/>
      <c r="R762" s="1"/>
      <c r="S762" s="1"/>
      <c r="T762" s="1"/>
      <c r="U762" s="1"/>
      <c r="V762" s="1"/>
      <c r="W762" s="1"/>
      <c r="X762" s="1"/>
      <c r="Y762" s="1"/>
      <c r="Z762" s="1"/>
    </row>
    <row r="763" spans="1:26">
      <c r="A763" s="78"/>
      <c r="B763" s="1"/>
      <c r="C763" s="1"/>
      <c r="D763" s="429"/>
      <c r="E763" s="33"/>
      <c r="F763" s="1"/>
      <c r="G763" s="1"/>
      <c r="H763" s="110"/>
      <c r="I763" s="110"/>
      <c r="J763" s="1"/>
      <c r="K763" s="1"/>
      <c r="L763" s="1"/>
      <c r="M763" s="1"/>
      <c r="N763" s="1"/>
      <c r="O763" s="1"/>
      <c r="P763" s="1"/>
      <c r="Q763" s="1"/>
      <c r="R763" s="1"/>
      <c r="S763" s="1"/>
      <c r="T763" s="1"/>
      <c r="U763" s="1"/>
      <c r="V763" s="1"/>
      <c r="W763" s="1"/>
      <c r="X763" s="1"/>
      <c r="Y763" s="1"/>
      <c r="Z763" s="1"/>
    </row>
    <row r="764" spans="1:26">
      <c r="A764" s="78"/>
      <c r="B764" s="1"/>
      <c r="C764" s="1"/>
      <c r="D764" s="429"/>
      <c r="E764" s="33"/>
      <c r="F764" s="1"/>
      <c r="G764" s="1"/>
      <c r="H764" s="110"/>
      <c r="I764" s="110"/>
      <c r="J764" s="1"/>
      <c r="K764" s="1"/>
      <c r="L764" s="1"/>
      <c r="M764" s="1"/>
      <c r="N764" s="1"/>
      <c r="O764" s="1"/>
      <c r="P764" s="1"/>
      <c r="Q764" s="1"/>
      <c r="R764" s="1"/>
      <c r="S764" s="1"/>
      <c r="T764" s="1"/>
      <c r="U764" s="1"/>
      <c r="V764" s="1"/>
      <c r="W764" s="1"/>
      <c r="X764" s="1"/>
      <c r="Y764" s="1"/>
      <c r="Z764" s="1"/>
    </row>
    <row r="765" spans="1:26">
      <c r="A765" s="78"/>
      <c r="B765" s="1"/>
      <c r="C765" s="1"/>
      <c r="D765" s="429"/>
      <c r="E765" s="33"/>
      <c r="F765" s="1"/>
      <c r="G765" s="1"/>
      <c r="H765" s="110"/>
      <c r="I765" s="110"/>
      <c r="J765" s="1"/>
      <c r="K765" s="1"/>
      <c r="L765" s="1"/>
      <c r="M765" s="1"/>
      <c r="N765" s="1"/>
      <c r="O765" s="1"/>
      <c r="P765" s="1"/>
      <c r="Q765" s="1"/>
      <c r="R765" s="1"/>
      <c r="S765" s="1"/>
      <c r="T765" s="1"/>
      <c r="U765" s="1"/>
      <c r="V765" s="1"/>
      <c r="W765" s="1"/>
      <c r="X765" s="1"/>
      <c r="Y765" s="1"/>
      <c r="Z765" s="1"/>
    </row>
    <row r="766" spans="1:26">
      <c r="A766" s="78"/>
      <c r="B766" s="1"/>
      <c r="C766" s="1"/>
      <c r="D766" s="429"/>
      <c r="E766" s="33"/>
      <c r="F766" s="1"/>
      <c r="G766" s="1"/>
      <c r="H766" s="110"/>
      <c r="I766" s="110"/>
      <c r="J766" s="1"/>
      <c r="K766" s="1"/>
      <c r="L766" s="1"/>
      <c r="M766" s="1"/>
      <c r="N766" s="1"/>
      <c r="O766" s="1"/>
      <c r="P766" s="1"/>
      <c r="Q766" s="1"/>
      <c r="R766" s="1"/>
      <c r="S766" s="1"/>
      <c r="T766" s="1"/>
      <c r="U766" s="1"/>
      <c r="V766" s="1"/>
      <c r="W766" s="1"/>
      <c r="X766" s="1"/>
      <c r="Y766" s="1"/>
      <c r="Z766" s="1"/>
    </row>
    <row r="767" spans="1:26">
      <c r="A767" s="78"/>
      <c r="B767" s="1"/>
      <c r="C767" s="1"/>
      <c r="D767" s="429"/>
      <c r="E767" s="33"/>
      <c r="F767" s="1"/>
      <c r="G767" s="1"/>
      <c r="H767" s="110"/>
      <c r="I767" s="110"/>
      <c r="J767" s="1"/>
      <c r="K767" s="1"/>
      <c r="L767" s="1"/>
      <c r="M767" s="1"/>
      <c r="N767" s="1"/>
      <c r="O767" s="1"/>
      <c r="P767" s="1"/>
      <c r="Q767" s="1"/>
      <c r="R767" s="1"/>
      <c r="S767" s="1"/>
      <c r="T767" s="1"/>
      <c r="U767" s="1"/>
      <c r="V767" s="1"/>
      <c r="W767" s="1"/>
      <c r="X767" s="1"/>
      <c r="Y767" s="1"/>
      <c r="Z767" s="1"/>
    </row>
    <row r="768" spans="1:26">
      <c r="A768" s="78"/>
      <c r="B768" s="1"/>
      <c r="C768" s="1"/>
      <c r="D768" s="429"/>
      <c r="E768" s="33"/>
      <c r="F768" s="1"/>
      <c r="G768" s="1"/>
      <c r="H768" s="110"/>
      <c r="I768" s="110"/>
      <c r="J768" s="1"/>
      <c r="K768" s="1"/>
      <c r="L768" s="1"/>
      <c r="M768" s="1"/>
      <c r="N768" s="1"/>
      <c r="O768" s="1"/>
      <c r="P768" s="1"/>
      <c r="Q768" s="1"/>
      <c r="R768" s="1"/>
      <c r="S768" s="1"/>
      <c r="T768" s="1"/>
      <c r="U768" s="1"/>
      <c r="V768" s="1"/>
      <c r="W768" s="1"/>
      <c r="X768" s="1"/>
      <c r="Y768" s="1"/>
      <c r="Z768" s="1"/>
    </row>
    <row r="769" spans="1:26">
      <c r="A769" s="78"/>
      <c r="B769" s="1"/>
      <c r="C769" s="1"/>
      <c r="D769" s="429"/>
      <c r="E769" s="33"/>
      <c r="F769" s="1"/>
      <c r="G769" s="1"/>
      <c r="H769" s="110"/>
      <c r="I769" s="110"/>
      <c r="J769" s="1"/>
      <c r="K769" s="1"/>
      <c r="L769" s="1"/>
      <c r="M769" s="1"/>
      <c r="N769" s="1"/>
      <c r="O769" s="1"/>
      <c r="P769" s="1"/>
      <c r="Q769" s="1"/>
      <c r="R769" s="1"/>
      <c r="S769" s="1"/>
      <c r="T769" s="1"/>
      <c r="U769" s="1"/>
      <c r="V769" s="1"/>
      <c r="W769" s="1"/>
      <c r="X769" s="1"/>
      <c r="Y769" s="1"/>
      <c r="Z769" s="1"/>
    </row>
    <row r="770" spans="1:26">
      <c r="A770" s="78"/>
      <c r="B770" s="1"/>
      <c r="C770" s="1"/>
      <c r="D770" s="429"/>
      <c r="E770" s="33"/>
      <c r="F770" s="1"/>
      <c r="G770" s="1"/>
      <c r="H770" s="110"/>
      <c r="I770" s="110"/>
      <c r="J770" s="1"/>
      <c r="K770" s="1"/>
      <c r="L770" s="1"/>
      <c r="M770" s="1"/>
      <c r="N770" s="1"/>
      <c r="O770" s="1"/>
      <c r="P770" s="1"/>
      <c r="Q770" s="1"/>
      <c r="R770" s="1"/>
      <c r="S770" s="1"/>
      <c r="T770" s="1"/>
      <c r="U770" s="1"/>
      <c r="V770" s="1"/>
      <c r="W770" s="1"/>
      <c r="X770" s="1"/>
      <c r="Y770" s="1"/>
      <c r="Z770" s="1"/>
    </row>
    <row r="771" spans="1:26">
      <c r="A771" s="78"/>
      <c r="B771" s="1"/>
      <c r="C771" s="1"/>
      <c r="D771" s="429"/>
      <c r="E771" s="33"/>
      <c r="F771" s="1"/>
      <c r="G771" s="1"/>
      <c r="H771" s="110"/>
      <c r="I771" s="110"/>
      <c r="J771" s="1"/>
      <c r="K771" s="1"/>
      <c r="L771" s="1"/>
      <c r="M771" s="1"/>
      <c r="N771" s="1"/>
      <c r="O771" s="1"/>
      <c r="P771" s="1"/>
      <c r="Q771" s="1"/>
      <c r="R771" s="1"/>
      <c r="S771" s="1"/>
      <c r="T771" s="1"/>
      <c r="U771" s="1"/>
      <c r="V771" s="1"/>
      <c r="W771" s="1"/>
      <c r="X771" s="1"/>
      <c r="Y771" s="1"/>
      <c r="Z771" s="1"/>
    </row>
    <row r="772" spans="1:26">
      <c r="A772" s="78"/>
      <c r="B772" s="1"/>
      <c r="C772" s="1"/>
      <c r="D772" s="429"/>
      <c r="E772" s="33"/>
      <c r="F772" s="1"/>
      <c r="G772" s="1"/>
      <c r="H772" s="110"/>
      <c r="I772" s="110"/>
      <c r="J772" s="1"/>
      <c r="K772" s="1"/>
      <c r="L772" s="1"/>
      <c r="M772" s="1"/>
      <c r="N772" s="1"/>
      <c r="O772" s="1"/>
      <c r="P772" s="1"/>
      <c r="Q772" s="1"/>
      <c r="R772" s="1"/>
      <c r="S772" s="1"/>
      <c r="T772" s="1"/>
      <c r="U772" s="1"/>
      <c r="V772" s="1"/>
      <c r="W772" s="1"/>
      <c r="X772" s="1"/>
      <c r="Y772" s="1"/>
      <c r="Z772" s="1"/>
    </row>
    <row r="773" spans="1:26">
      <c r="A773" s="78"/>
      <c r="B773" s="1"/>
      <c r="C773" s="1"/>
      <c r="D773" s="429"/>
      <c r="E773" s="33"/>
      <c r="F773" s="1"/>
      <c r="G773" s="1"/>
      <c r="H773" s="110"/>
      <c r="I773" s="110"/>
      <c r="J773" s="1"/>
      <c r="K773" s="1"/>
      <c r="L773" s="1"/>
      <c r="M773" s="1"/>
      <c r="N773" s="1"/>
      <c r="O773" s="1"/>
      <c r="P773" s="1"/>
      <c r="Q773" s="1"/>
      <c r="R773" s="1"/>
      <c r="S773" s="1"/>
      <c r="T773" s="1"/>
      <c r="U773" s="1"/>
      <c r="V773" s="1"/>
      <c r="W773" s="1"/>
      <c r="X773" s="1"/>
      <c r="Y773" s="1"/>
      <c r="Z773" s="1"/>
    </row>
    <row r="774" spans="1:26">
      <c r="A774" s="78"/>
      <c r="B774" s="1"/>
      <c r="C774" s="1"/>
      <c r="D774" s="429"/>
      <c r="E774" s="33"/>
      <c r="F774" s="1"/>
      <c r="G774" s="1"/>
      <c r="H774" s="110"/>
      <c r="I774" s="110"/>
      <c r="J774" s="1"/>
      <c r="K774" s="1"/>
      <c r="L774" s="1"/>
      <c r="M774" s="1"/>
      <c r="N774" s="1"/>
      <c r="O774" s="1"/>
      <c r="P774" s="1"/>
      <c r="Q774" s="1"/>
      <c r="R774" s="1"/>
      <c r="S774" s="1"/>
      <c r="T774" s="1"/>
      <c r="U774" s="1"/>
      <c r="V774" s="1"/>
      <c r="W774" s="1"/>
      <c r="X774" s="1"/>
      <c r="Y774" s="1"/>
      <c r="Z774" s="1"/>
    </row>
    <row r="775" spans="1:26">
      <c r="A775" s="78"/>
      <c r="B775" s="1"/>
      <c r="C775" s="1"/>
      <c r="D775" s="429"/>
      <c r="E775" s="33"/>
      <c r="F775" s="1"/>
      <c r="G775" s="1"/>
      <c r="H775" s="110"/>
      <c r="I775" s="110"/>
      <c r="J775" s="1"/>
      <c r="K775" s="1"/>
      <c r="L775" s="1"/>
      <c r="M775" s="1"/>
      <c r="N775" s="1"/>
      <c r="O775" s="1"/>
      <c r="P775" s="1"/>
      <c r="Q775" s="1"/>
      <c r="R775" s="1"/>
      <c r="S775" s="1"/>
      <c r="T775" s="1"/>
      <c r="U775" s="1"/>
      <c r="V775" s="1"/>
      <c r="W775" s="1"/>
      <c r="X775" s="1"/>
      <c r="Y775" s="1"/>
      <c r="Z775" s="1"/>
    </row>
    <row r="776" spans="1:26">
      <c r="A776" s="78"/>
      <c r="B776" s="1"/>
      <c r="C776" s="1"/>
      <c r="D776" s="429"/>
      <c r="E776" s="33"/>
      <c r="F776" s="1"/>
      <c r="G776" s="1"/>
      <c r="H776" s="110"/>
      <c r="I776" s="110"/>
      <c r="J776" s="1"/>
      <c r="K776" s="1"/>
      <c r="L776" s="1"/>
      <c r="M776" s="1"/>
      <c r="N776" s="1"/>
      <c r="O776" s="1"/>
      <c r="P776" s="1"/>
      <c r="Q776" s="1"/>
      <c r="R776" s="1"/>
      <c r="S776" s="1"/>
      <c r="T776" s="1"/>
      <c r="U776" s="1"/>
      <c r="V776" s="1"/>
      <c r="W776" s="1"/>
      <c r="X776" s="1"/>
      <c r="Y776" s="1"/>
      <c r="Z776" s="1"/>
    </row>
    <row r="777" spans="1:26">
      <c r="A777" s="78"/>
      <c r="B777" s="1"/>
      <c r="C777" s="1"/>
      <c r="D777" s="429"/>
      <c r="E777" s="33"/>
      <c r="F777" s="1"/>
      <c r="G777" s="1"/>
      <c r="H777" s="110"/>
      <c r="I777" s="110"/>
      <c r="J777" s="1"/>
      <c r="K777" s="1"/>
      <c r="L777" s="1"/>
      <c r="M777" s="1"/>
      <c r="N777" s="1"/>
      <c r="O777" s="1"/>
      <c r="P777" s="1"/>
      <c r="Q777" s="1"/>
      <c r="R777" s="1"/>
      <c r="S777" s="1"/>
      <c r="T777" s="1"/>
      <c r="U777" s="1"/>
      <c r="V777" s="1"/>
      <c r="W777" s="1"/>
      <c r="X777" s="1"/>
      <c r="Y777" s="1"/>
      <c r="Z777" s="1"/>
    </row>
    <row r="778" spans="1:26">
      <c r="A778" s="78"/>
      <c r="B778" s="1"/>
      <c r="C778" s="1"/>
      <c r="D778" s="429"/>
      <c r="E778" s="33"/>
      <c r="F778" s="1"/>
      <c r="G778" s="1"/>
      <c r="H778" s="110"/>
      <c r="I778" s="110"/>
      <c r="J778" s="1"/>
      <c r="K778" s="1"/>
      <c r="L778" s="1"/>
      <c r="M778" s="1"/>
      <c r="N778" s="1"/>
      <c r="O778" s="1"/>
      <c r="P778" s="1"/>
      <c r="Q778" s="1"/>
      <c r="R778" s="1"/>
      <c r="S778" s="1"/>
      <c r="T778" s="1"/>
      <c r="U778" s="1"/>
      <c r="V778" s="1"/>
      <c r="W778" s="1"/>
      <c r="X778" s="1"/>
      <c r="Y778" s="1"/>
      <c r="Z778" s="1"/>
    </row>
    <row r="779" spans="1:26">
      <c r="A779" s="78"/>
      <c r="B779" s="1"/>
      <c r="C779" s="1"/>
      <c r="D779" s="429"/>
      <c r="E779" s="33"/>
      <c r="F779" s="1"/>
      <c r="G779" s="1"/>
      <c r="H779" s="110"/>
      <c r="I779" s="110"/>
      <c r="J779" s="1"/>
      <c r="K779" s="1"/>
      <c r="L779" s="1"/>
      <c r="M779" s="1"/>
      <c r="N779" s="1"/>
      <c r="O779" s="1"/>
      <c r="P779" s="1"/>
      <c r="Q779" s="1"/>
      <c r="R779" s="1"/>
      <c r="S779" s="1"/>
      <c r="T779" s="1"/>
      <c r="U779" s="1"/>
      <c r="V779" s="1"/>
      <c r="W779" s="1"/>
      <c r="X779" s="1"/>
      <c r="Y779" s="1"/>
      <c r="Z779" s="1"/>
    </row>
    <row r="780" spans="1:26">
      <c r="A780" s="78"/>
      <c r="B780" s="1"/>
      <c r="C780" s="1"/>
      <c r="D780" s="429"/>
      <c r="E780" s="33"/>
      <c r="F780" s="1"/>
      <c r="G780" s="1"/>
      <c r="H780" s="110"/>
      <c r="I780" s="110"/>
      <c r="J780" s="1"/>
      <c r="K780" s="1"/>
      <c r="L780" s="1"/>
      <c r="M780" s="1"/>
      <c r="N780" s="1"/>
      <c r="O780" s="1"/>
      <c r="P780" s="1"/>
      <c r="Q780" s="1"/>
      <c r="R780" s="1"/>
      <c r="S780" s="1"/>
      <c r="T780" s="1"/>
      <c r="U780" s="1"/>
      <c r="V780" s="1"/>
      <c r="W780" s="1"/>
      <c r="X780" s="1"/>
      <c r="Y780" s="1"/>
      <c r="Z780" s="1"/>
    </row>
    <row r="781" spans="1:26">
      <c r="A781" s="78"/>
      <c r="B781" s="1"/>
      <c r="C781" s="1"/>
      <c r="D781" s="429"/>
      <c r="E781" s="33"/>
      <c r="F781" s="1"/>
      <c r="G781" s="1"/>
      <c r="H781" s="110"/>
      <c r="I781" s="110"/>
      <c r="J781" s="1"/>
      <c r="K781" s="1"/>
      <c r="L781" s="1"/>
      <c r="M781" s="1"/>
      <c r="N781" s="1"/>
      <c r="O781" s="1"/>
      <c r="P781" s="1"/>
      <c r="Q781" s="1"/>
      <c r="R781" s="1"/>
      <c r="S781" s="1"/>
      <c r="T781" s="1"/>
      <c r="U781" s="1"/>
      <c r="V781" s="1"/>
      <c r="W781" s="1"/>
      <c r="X781" s="1"/>
      <c r="Y781" s="1"/>
      <c r="Z781" s="1"/>
    </row>
    <row r="782" spans="1:26">
      <c r="A782" s="78"/>
      <c r="B782" s="1"/>
      <c r="C782" s="1"/>
      <c r="D782" s="429"/>
      <c r="E782" s="33"/>
      <c r="F782" s="1"/>
      <c r="G782" s="1"/>
      <c r="H782" s="110"/>
      <c r="I782" s="110"/>
      <c r="J782" s="1"/>
      <c r="K782" s="1"/>
      <c r="L782" s="1"/>
      <c r="M782" s="1"/>
      <c r="N782" s="1"/>
      <c r="O782" s="1"/>
      <c r="P782" s="1"/>
      <c r="Q782" s="1"/>
      <c r="R782" s="1"/>
      <c r="S782" s="1"/>
      <c r="T782" s="1"/>
      <c r="U782" s="1"/>
      <c r="V782" s="1"/>
      <c r="W782" s="1"/>
      <c r="X782" s="1"/>
      <c r="Y782" s="1"/>
      <c r="Z782" s="1"/>
    </row>
    <row r="783" spans="1:26">
      <c r="A783" s="78"/>
      <c r="B783" s="1"/>
      <c r="C783" s="1"/>
      <c r="D783" s="429"/>
      <c r="E783" s="33"/>
      <c r="F783" s="1"/>
      <c r="G783" s="1"/>
      <c r="H783" s="110"/>
      <c r="I783" s="110"/>
      <c r="J783" s="1"/>
      <c r="K783" s="1"/>
      <c r="L783" s="1"/>
      <c r="M783" s="1"/>
      <c r="N783" s="1"/>
      <c r="O783" s="1"/>
      <c r="P783" s="1"/>
      <c r="Q783" s="1"/>
      <c r="R783" s="1"/>
      <c r="S783" s="1"/>
      <c r="T783" s="1"/>
      <c r="U783" s="1"/>
      <c r="V783" s="1"/>
      <c r="W783" s="1"/>
      <c r="X783" s="1"/>
      <c r="Y783" s="1"/>
      <c r="Z783" s="1"/>
    </row>
    <row r="784" spans="1:26">
      <c r="A784" s="78"/>
      <c r="B784" s="1"/>
      <c r="C784" s="1"/>
      <c r="D784" s="429"/>
      <c r="E784" s="33"/>
      <c r="F784" s="1"/>
      <c r="G784" s="1"/>
      <c r="H784" s="110"/>
      <c r="I784" s="110"/>
      <c r="J784" s="1"/>
      <c r="K784" s="1"/>
      <c r="L784" s="1"/>
      <c r="M784" s="1"/>
      <c r="N784" s="1"/>
      <c r="O784" s="1"/>
      <c r="P784" s="1"/>
      <c r="Q784" s="1"/>
      <c r="R784" s="1"/>
      <c r="S784" s="1"/>
      <c r="T784" s="1"/>
      <c r="U784" s="1"/>
      <c r="V784" s="1"/>
      <c r="W784" s="1"/>
      <c r="X784" s="1"/>
      <c r="Y784" s="1"/>
      <c r="Z784" s="1"/>
    </row>
    <row r="785" spans="1:26">
      <c r="A785" s="78"/>
      <c r="B785" s="1"/>
      <c r="C785" s="1"/>
      <c r="D785" s="429"/>
      <c r="E785" s="33"/>
      <c r="F785" s="1"/>
      <c r="G785" s="1"/>
      <c r="H785" s="110"/>
      <c r="I785" s="110"/>
      <c r="J785" s="1"/>
      <c r="K785" s="1"/>
      <c r="L785" s="1"/>
      <c r="M785" s="1"/>
      <c r="N785" s="1"/>
      <c r="O785" s="1"/>
      <c r="P785" s="1"/>
      <c r="Q785" s="1"/>
      <c r="R785" s="1"/>
      <c r="S785" s="1"/>
      <c r="T785" s="1"/>
      <c r="U785" s="1"/>
      <c r="V785" s="1"/>
      <c r="W785" s="1"/>
      <c r="X785" s="1"/>
      <c r="Y785" s="1"/>
      <c r="Z785" s="1"/>
    </row>
    <row r="786" spans="1:26">
      <c r="A786" s="78"/>
      <c r="B786" s="1"/>
      <c r="C786" s="1"/>
      <c r="D786" s="429"/>
      <c r="E786" s="33"/>
      <c r="F786" s="1"/>
      <c r="G786" s="1"/>
      <c r="H786" s="110"/>
      <c r="I786" s="110"/>
      <c r="J786" s="1"/>
      <c r="K786" s="1"/>
      <c r="L786" s="1"/>
      <c r="M786" s="1"/>
      <c r="N786" s="1"/>
      <c r="O786" s="1"/>
      <c r="P786" s="1"/>
      <c r="Q786" s="1"/>
      <c r="R786" s="1"/>
      <c r="S786" s="1"/>
      <c r="T786" s="1"/>
      <c r="U786" s="1"/>
      <c r="V786" s="1"/>
      <c r="W786" s="1"/>
      <c r="X786" s="1"/>
      <c r="Y786" s="1"/>
      <c r="Z786" s="1"/>
    </row>
    <row r="787" spans="1:26">
      <c r="A787" s="78"/>
      <c r="B787" s="1"/>
      <c r="C787" s="1"/>
      <c r="D787" s="429"/>
      <c r="E787" s="33"/>
      <c r="F787" s="1"/>
      <c r="G787" s="1"/>
      <c r="H787" s="110"/>
      <c r="I787" s="110"/>
      <c r="J787" s="1"/>
      <c r="K787" s="1"/>
      <c r="L787" s="1"/>
      <c r="M787" s="1"/>
      <c r="N787" s="1"/>
      <c r="O787" s="1"/>
      <c r="P787" s="1"/>
      <c r="Q787" s="1"/>
      <c r="R787" s="1"/>
      <c r="S787" s="1"/>
      <c r="T787" s="1"/>
      <c r="U787" s="1"/>
      <c r="V787" s="1"/>
      <c r="W787" s="1"/>
      <c r="X787" s="1"/>
      <c r="Y787" s="1"/>
      <c r="Z787" s="1"/>
    </row>
    <row r="788" spans="1:26">
      <c r="A788" s="78"/>
      <c r="B788" s="1"/>
      <c r="C788" s="1"/>
      <c r="D788" s="429"/>
      <c r="E788" s="33"/>
      <c r="F788" s="1"/>
      <c r="G788" s="1"/>
      <c r="H788" s="110"/>
      <c r="I788" s="110"/>
      <c r="J788" s="1"/>
      <c r="K788" s="1"/>
      <c r="L788" s="1"/>
      <c r="M788" s="1"/>
      <c r="N788" s="1"/>
      <c r="O788" s="1"/>
      <c r="P788" s="1"/>
      <c r="Q788" s="1"/>
      <c r="R788" s="1"/>
      <c r="S788" s="1"/>
      <c r="T788" s="1"/>
      <c r="U788" s="1"/>
      <c r="V788" s="1"/>
      <c r="W788" s="1"/>
      <c r="X788" s="1"/>
      <c r="Y788" s="1"/>
      <c r="Z788" s="1"/>
    </row>
    <row r="789" spans="1:26">
      <c r="A789" s="78"/>
      <c r="B789" s="1"/>
      <c r="C789" s="1"/>
      <c r="D789" s="429"/>
      <c r="E789" s="33"/>
      <c r="F789" s="1"/>
      <c r="G789" s="1"/>
      <c r="H789" s="110"/>
      <c r="I789" s="110"/>
      <c r="J789" s="1"/>
      <c r="K789" s="1"/>
      <c r="L789" s="1"/>
      <c r="M789" s="1"/>
      <c r="N789" s="1"/>
      <c r="O789" s="1"/>
      <c r="P789" s="1"/>
      <c r="Q789" s="1"/>
      <c r="R789" s="1"/>
      <c r="S789" s="1"/>
      <c r="T789" s="1"/>
      <c r="U789" s="1"/>
      <c r="V789" s="1"/>
      <c r="W789" s="1"/>
      <c r="X789" s="1"/>
      <c r="Y789" s="1"/>
      <c r="Z789" s="1"/>
    </row>
    <row r="790" spans="1:26">
      <c r="A790" s="78"/>
      <c r="B790" s="1"/>
      <c r="C790" s="1"/>
      <c r="D790" s="429"/>
      <c r="E790" s="33"/>
      <c r="F790" s="1"/>
      <c r="G790" s="1"/>
      <c r="H790" s="110"/>
      <c r="I790" s="110"/>
      <c r="J790" s="1"/>
      <c r="K790" s="1"/>
      <c r="L790" s="1"/>
      <c r="M790" s="1"/>
      <c r="N790" s="1"/>
      <c r="O790" s="1"/>
      <c r="P790" s="1"/>
      <c r="Q790" s="1"/>
      <c r="R790" s="1"/>
      <c r="S790" s="1"/>
      <c r="T790" s="1"/>
      <c r="U790" s="1"/>
      <c r="V790" s="1"/>
      <c r="W790" s="1"/>
      <c r="X790" s="1"/>
      <c r="Y790" s="1"/>
      <c r="Z790" s="1"/>
    </row>
    <row r="791" spans="1:26">
      <c r="A791" s="78"/>
      <c r="B791" s="1"/>
      <c r="C791" s="1"/>
      <c r="D791" s="429"/>
      <c r="E791" s="33"/>
      <c r="F791" s="1"/>
      <c r="G791" s="1"/>
      <c r="H791" s="110"/>
      <c r="I791" s="110"/>
      <c r="J791" s="1"/>
      <c r="K791" s="1"/>
      <c r="L791" s="1"/>
      <c r="M791" s="1"/>
      <c r="N791" s="1"/>
      <c r="O791" s="1"/>
      <c r="P791" s="1"/>
      <c r="Q791" s="1"/>
      <c r="R791" s="1"/>
      <c r="S791" s="1"/>
      <c r="T791" s="1"/>
      <c r="U791" s="1"/>
      <c r="V791" s="1"/>
      <c r="W791" s="1"/>
      <c r="X791" s="1"/>
      <c r="Y791" s="1"/>
      <c r="Z791" s="1"/>
    </row>
    <row r="792" spans="1:26">
      <c r="A792" s="78"/>
      <c r="B792" s="1"/>
      <c r="C792" s="1"/>
      <c r="D792" s="429"/>
      <c r="E792" s="33"/>
      <c r="F792" s="1"/>
      <c r="G792" s="1"/>
      <c r="H792" s="110"/>
      <c r="I792" s="110"/>
      <c r="J792" s="1"/>
      <c r="K792" s="1"/>
      <c r="L792" s="1"/>
      <c r="M792" s="1"/>
      <c r="N792" s="1"/>
      <c r="O792" s="1"/>
      <c r="P792" s="1"/>
      <c r="Q792" s="1"/>
      <c r="R792" s="1"/>
      <c r="S792" s="1"/>
      <c r="T792" s="1"/>
      <c r="U792" s="1"/>
      <c r="V792" s="1"/>
      <c r="W792" s="1"/>
      <c r="X792" s="1"/>
      <c r="Y792" s="1"/>
      <c r="Z792" s="1"/>
    </row>
    <row r="793" spans="1:26">
      <c r="A793" s="78"/>
      <c r="B793" s="1"/>
      <c r="C793" s="1"/>
      <c r="D793" s="429"/>
      <c r="E793" s="33"/>
      <c r="F793" s="1"/>
      <c r="G793" s="1"/>
      <c r="H793" s="110"/>
      <c r="I793" s="110"/>
      <c r="J793" s="1"/>
      <c r="K793" s="1"/>
      <c r="L793" s="1"/>
      <c r="M793" s="1"/>
      <c r="N793" s="1"/>
      <c r="O793" s="1"/>
      <c r="P793" s="1"/>
      <c r="Q793" s="1"/>
      <c r="R793" s="1"/>
      <c r="S793" s="1"/>
      <c r="T793" s="1"/>
      <c r="U793" s="1"/>
      <c r="V793" s="1"/>
      <c r="W793" s="1"/>
      <c r="X793" s="1"/>
      <c r="Y793" s="1"/>
      <c r="Z793" s="1"/>
    </row>
    <row r="794" spans="1:26">
      <c r="A794" s="78"/>
      <c r="B794" s="1"/>
      <c r="C794" s="1"/>
      <c r="D794" s="429"/>
      <c r="E794" s="33"/>
      <c r="F794" s="1"/>
      <c r="G794" s="1"/>
      <c r="H794" s="110"/>
      <c r="I794" s="110"/>
      <c r="J794" s="1"/>
      <c r="K794" s="1"/>
      <c r="L794" s="1"/>
      <c r="M794" s="1"/>
      <c r="N794" s="1"/>
      <c r="O794" s="1"/>
      <c r="P794" s="1"/>
      <c r="Q794" s="1"/>
      <c r="R794" s="1"/>
      <c r="S794" s="1"/>
      <c r="T794" s="1"/>
      <c r="U794" s="1"/>
      <c r="V794" s="1"/>
      <c r="W794" s="1"/>
      <c r="X794" s="1"/>
      <c r="Y794" s="1"/>
      <c r="Z794" s="1"/>
    </row>
    <row r="795" spans="1:26">
      <c r="A795" s="78"/>
      <c r="B795" s="1"/>
      <c r="C795" s="1"/>
      <c r="D795" s="429"/>
      <c r="E795" s="33"/>
      <c r="F795" s="1"/>
      <c r="G795" s="1"/>
      <c r="H795" s="110"/>
      <c r="I795" s="110"/>
      <c r="J795" s="1"/>
      <c r="K795" s="1"/>
      <c r="L795" s="1"/>
      <c r="M795" s="1"/>
      <c r="N795" s="1"/>
      <c r="O795" s="1"/>
      <c r="P795" s="1"/>
      <c r="Q795" s="1"/>
      <c r="R795" s="1"/>
      <c r="S795" s="1"/>
      <c r="T795" s="1"/>
      <c r="U795" s="1"/>
      <c r="V795" s="1"/>
      <c r="W795" s="1"/>
      <c r="X795" s="1"/>
      <c r="Y795" s="1"/>
      <c r="Z795" s="1"/>
    </row>
    <row r="796" spans="1:26">
      <c r="A796" s="78"/>
      <c r="B796" s="1"/>
      <c r="C796" s="1"/>
      <c r="D796" s="429"/>
      <c r="E796" s="33"/>
      <c r="F796" s="1"/>
      <c r="G796" s="1"/>
      <c r="H796" s="110"/>
      <c r="I796" s="110"/>
      <c r="J796" s="1"/>
      <c r="K796" s="1"/>
      <c r="L796" s="1"/>
      <c r="M796" s="1"/>
      <c r="N796" s="1"/>
      <c r="O796" s="1"/>
      <c r="P796" s="1"/>
      <c r="Q796" s="1"/>
      <c r="R796" s="1"/>
      <c r="S796" s="1"/>
      <c r="T796" s="1"/>
      <c r="U796" s="1"/>
      <c r="V796" s="1"/>
      <c r="W796" s="1"/>
      <c r="X796" s="1"/>
      <c r="Y796" s="1"/>
      <c r="Z796" s="1"/>
    </row>
    <row r="797" spans="1:26">
      <c r="A797" s="78"/>
      <c r="B797" s="1"/>
      <c r="C797" s="1"/>
      <c r="D797" s="429"/>
      <c r="E797" s="33"/>
      <c r="F797" s="1"/>
      <c r="G797" s="1"/>
      <c r="H797" s="110"/>
      <c r="I797" s="110"/>
      <c r="J797" s="1"/>
      <c r="K797" s="1"/>
      <c r="L797" s="1"/>
      <c r="M797" s="1"/>
      <c r="N797" s="1"/>
      <c r="O797" s="1"/>
      <c r="P797" s="1"/>
      <c r="Q797" s="1"/>
      <c r="R797" s="1"/>
      <c r="S797" s="1"/>
      <c r="T797" s="1"/>
      <c r="U797" s="1"/>
      <c r="V797" s="1"/>
      <c r="W797" s="1"/>
      <c r="X797" s="1"/>
      <c r="Y797" s="1"/>
      <c r="Z797" s="1"/>
    </row>
    <row r="798" spans="1:26">
      <c r="A798" s="78"/>
      <c r="B798" s="1"/>
      <c r="C798" s="1"/>
      <c r="D798" s="429"/>
      <c r="E798" s="33"/>
      <c r="F798" s="1"/>
      <c r="G798" s="1"/>
      <c r="H798" s="110"/>
      <c r="I798" s="110"/>
      <c r="J798" s="1"/>
      <c r="K798" s="1"/>
      <c r="L798" s="1"/>
      <c r="M798" s="1"/>
      <c r="N798" s="1"/>
      <c r="O798" s="1"/>
      <c r="P798" s="1"/>
      <c r="Q798" s="1"/>
      <c r="R798" s="1"/>
      <c r="S798" s="1"/>
      <c r="T798" s="1"/>
      <c r="U798" s="1"/>
      <c r="V798" s="1"/>
      <c r="W798" s="1"/>
      <c r="X798" s="1"/>
      <c r="Y798" s="1"/>
      <c r="Z798" s="1"/>
    </row>
    <row r="799" spans="1:26">
      <c r="A799" s="78"/>
      <c r="B799" s="1"/>
      <c r="C799" s="1"/>
      <c r="D799" s="429"/>
      <c r="E799" s="33"/>
      <c r="F799" s="1"/>
      <c r="G799" s="1"/>
      <c r="H799" s="110"/>
      <c r="I799" s="110"/>
      <c r="J799" s="1"/>
      <c r="K799" s="1"/>
      <c r="L799" s="1"/>
      <c r="M799" s="1"/>
      <c r="N799" s="1"/>
      <c r="O799" s="1"/>
      <c r="P799" s="1"/>
      <c r="Q799" s="1"/>
      <c r="R799" s="1"/>
      <c r="S799" s="1"/>
      <c r="T799" s="1"/>
      <c r="U799" s="1"/>
      <c r="V799" s="1"/>
      <c r="W799" s="1"/>
      <c r="X799" s="1"/>
      <c r="Y799" s="1"/>
      <c r="Z799" s="1"/>
    </row>
    <row r="800" spans="1:26">
      <c r="A800" s="78"/>
      <c r="B800" s="1"/>
      <c r="C800" s="1"/>
      <c r="D800" s="429"/>
      <c r="E800" s="33"/>
      <c r="F800" s="1"/>
      <c r="G800" s="1"/>
      <c r="H800" s="110"/>
      <c r="I800" s="110"/>
      <c r="J800" s="1"/>
      <c r="K800" s="1"/>
      <c r="L800" s="1"/>
      <c r="M800" s="1"/>
      <c r="N800" s="1"/>
      <c r="O800" s="1"/>
      <c r="P800" s="1"/>
      <c r="Q800" s="1"/>
      <c r="R800" s="1"/>
      <c r="S800" s="1"/>
      <c r="T800" s="1"/>
      <c r="U800" s="1"/>
      <c r="V800" s="1"/>
      <c r="W800" s="1"/>
      <c r="X800" s="1"/>
      <c r="Y800" s="1"/>
      <c r="Z800" s="1"/>
    </row>
    <row r="801" spans="1:26">
      <c r="A801" s="78"/>
      <c r="B801" s="1"/>
      <c r="C801" s="1"/>
      <c r="D801" s="429"/>
      <c r="E801" s="33"/>
      <c r="F801" s="1"/>
      <c r="G801" s="1"/>
      <c r="H801" s="110"/>
      <c r="I801" s="110"/>
      <c r="J801" s="1"/>
      <c r="K801" s="1"/>
      <c r="L801" s="1"/>
      <c r="M801" s="1"/>
      <c r="N801" s="1"/>
      <c r="O801" s="1"/>
      <c r="P801" s="1"/>
      <c r="Q801" s="1"/>
      <c r="R801" s="1"/>
      <c r="S801" s="1"/>
      <c r="T801" s="1"/>
      <c r="U801" s="1"/>
      <c r="V801" s="1"/>
      <c r="W801" s="1"/>
      <c r="X801" s="1"/>
      <c r="Y801" s="1"/>
      <c r="Z801" s="1"/>
    </row>
    <row r="802" spans="1:26">
      <c r="A802" s="78"/>
      <c r="B802" s="1"/>
      <c r="C802" s="1"/>
      <c r="D802" s="429"/>
      <c r="E802" s="33"/>
      <c r="F802" s="1"/>
      <c r="G802" s="1"/>
      <c r="H802" s="110"/>
      <c r="I802" s="110"/>
      <c r="J802" s="1"/>
      <c r="K802" s="1"/>
      <c r="L802" s="1"/>
      <c r="M802" s="1"/>
      <c r="N802" s="1"/>
      <c r="O802" s="1"/>
      <c r="P802" s="1"/>
      <c r="Q802" s="1"/>
      <c r="R802" s="1"/>
      <c r="S802" s="1"/>
      <c r="T802" s="1"/>
      <c r="U802" s="1"/>
      <c r="V802" s="1"/>
      <c r="W802" s="1"/>
      <c r="X802" s="1"/>
      <c r="Y802" s="1"/>
      <c r="Z802" s="1"/>
    </row>
    <row r="803" spans="1:26">
      <c r="A803" s="78"/>
      <c r="B803" s="1"/>
      <c r="C803" s="1"/>
      <c r="D803" s="429"/>
      <c r="E803" s="33"/>
      <c r="F803" s="1"/>
      <c r="G803" s="1"/>
      <c r="H803" s="110"/>
      <c r="I803" s="110"/>
      <c r="J803" s="1"/>
      <c r="K803" s="1"/>
      <c r="L803" s="1"/>
      <c r="M803" s="1"/>
      <c r="N803" s="1"/>
      <c r="O803" s="1"/>
      <c r="P803" s="1"/>
      <c r="Q803" s="1"/>
      <c r="R803" s="1"/>
      <c r="S803" s="1"/>
      <c r="T803" s="1"/>
      <c r="U803" s="1"/>
      <c r="V803" s="1"/>
      <c r="W803" s="1"/>
      <c r="X803" s="1"/>
      <c r="Y803" s="1"/>
      <c r="Z803" s="1"/>
    </row>
    <row r="804" spans="1:26">
      <c r="A804" s="78"/>
      <c r="B804" s="1"/>
      <c r="C804" s="1"/>
      <c r="D804" s="429"/>
      <c r="E804" s="33"/>
      <c r="F804" s="1"/>
      <c r="G804" s="1"/>
      <c r="H804" s="110"/>
      <c r="I804" s="110"/>
      <c r="J804" s="1"/>
      <c r="K804" s="1"/>
      <c r="L804" s="1"/>
      <c r="M804" s="1"/>
      <c r="N804" s="1"/>
      <c r="O804" s="1"/>
      <c r="P804" s="1"/>
      <c r="Q804" s="1"/>
      <c r="R804" s="1"/>
      <c r="S804" s="1"/>
      <c r="T804" s="1"/>
      <c r="U804" s="1"/>
      <c r="V804" s="1"/>
      <c r="W804" s="1"/>
      <c r="X804" s="1"/>
      <c r="Y804" s="1"/>
      <c r="Z804" s="1"/>
    </row>
    <row r="805" spans="1:26">
      <c r="A805" s="78"/>
      <c r="B805" s="1"/>
      <c r="C805" s="1"/>
      <c r="D805" s="429"/>
      <c r="E805" s="33"/>
      <c r="F805" s="1"/>
      <c r="G805" s="1"/>
      <c r="H805" s="110"/>
      <c r="I805" s="110"/>
      <c r="J805" s="1"/>
      <c r="K805" s="1"/>
      <c r="L805" s="1"/>
      <c r="M805" s="1"/>
      <c r="N805" s="1"/>
      <c r="O805" s="1"/>
      <c r="P805" s="1"/>
      <c r="Q805" s="1"/>
      <c r="R805" s="1"/>
      <c r="S805" s="1"/>
      <c r="T805" s="1"/>
      <c r="U805" s="1"/>
      <c r="V805" s="1"/>
      <c r="W805" s="1"/>
      <c r="X805" s="1"/>
      <c r="Y805" s="1"/>
      <c r="Z805" s="1"/>
    </row>
    <row r="806" spans="1:26">
      <c r="A806" s="78"/>
      <c r="B806" s="1"/>
      <c r="C806" s="1"/>
      <c r="D806" s="429"/>
      <c r="E806" s="33"/>
      <c r="F806" s="1"/>
      <c r="G806" s="1"/>
      <c r="H806" s="110"/>
      <c r="I806" s="110"/>
      <c r="J806" s="1"/>
      <c r="K806" s="1"/>
      <c r="L806" s="1"/>
      <c r="M806" s="1"/>
      <c r="N806" s="1"/>
      <c r="O806" s="1"/>
      <c r="P806" s="1"/>
      <c r="Q806" s="1"/>
      <c r="R806" s="1"/>
      <c r="S806" s="1"/>
      <c r="T806" s="1"/>
      <c r="U806" s="1"/>
      <c r="V806" s="1"/>
      <c r="W806" s="1"/>
      <c r="X806" s="1"/>
      <c r="Y806" s="1"/>
      <c r="Z806" s="1"/>
    </row>
    <row r="807" spans="1:26">
      <c r="A807" s="78"/>
      <c r="B807" s="1"/>
      <c r="C807" s="1"/>
      <c r="D807" s="429"/>
      <c r="E807" s="33"/>
      <c r="F807" s="1"/>
      <c r="G807" s="1"/>
      <c r="H807" s="110"/>
      <c r="I807" s="110"/>
      <c r="J807" s="1"/>
      <c r="K807" s="1"/>
      <c r="L807" s="1"/>
      <c r="M807" s="1"/>
      <c r="N807" s="1"/>
      <c r="O807" s="1"/>
      <c r="P807" s="1"/>
      <c r="Q807" s="1"/>
      <c r="R807" s="1"/>
      <c r="S807" s="1"/>
      <c r="T807" s="1"/>
      <c r="U807" s="1"/>
      <c r="V807" s="1"/>
      <c r="W807" s="1"/>
      <c r="X807" s="1"/>
      <c r="Y807" s="1"/>
      <c r="Z807" s="1"/>
    </row>
    <row r="808" spans="1:26">
      <c r="A808" s="78"/>
      <c r="B808" s="1"/>
      <c r="C808" s="1"/>
      <c r="D808" s="429"/>
      <c r="E808" s="33"/>
      <c r="F808" s="1"/>
      <c r="G808" s="1"/>
      <c r="H808" s="110"/>
      <c r="I808" s="110"/>
      <c r="J808" s="1"/>
      <c r="K808" s="1"/>
      <c r="L808" s="1"/>
      <c r="M808" s="1"/>
      <c r="N808" s="1"/>
      <c r="O808" s="1"/>
      <c r="P808" s="1"/>
      <c r="Q808" s="1"/>
      <c r="R808" s="1"/>
      <c r="S808" s="1"/>
      <c r="T808" s="1"/>
      <c r="U808" s="1"/>
      <c r="V808" s="1"/>
      <c r="W808" s="1"/>
      <c r="X808" s="1"/>
      <c r="Y808" s="1"/>
      <c r="Z808" s="1"/>
    </row>
    <row r="809" spans="1:26">
      <c r="A809" s="78"/>
      <c r="B809" s="1"/>
      <c r="C809" s="1"/>
      <c r="D809" s="429"/>
      <c r="E809" s="33"/>
      <c r="F809" s="1"/>
      <c r="G809" s="1"/>
      <c r="H809" s="110"/>
      <c r="I809" s="110"/>
      <c r="J809" s="1"/>
      <c r="K809" s="1"/>
      <c r="L809" s="1"/>
      <c r="M809" s="1"/>
      <c r="N809" s="1"/>
      <c r="O809" s="1"/>
      <c r="P809" s="1"/>
      <c r="Q809" s="1"/>
      <c r="R809" s="1"/>
      <c r="S809" s="1"/>
      <c r="T809" s="1"/>
      <c r="U809" s="1"/>
      <c r="V809" s="1"/>
      <c r="W809" s="1"/>
      <c r="X809" s="1"/>
      <c r="Y809" s="1"/>
      <c r="Z809" s="1"/>
    </row>
    <row r="810" spans="1:26">
      <c r="A810" s="78"/>
      <c r="B810" s="1"/>
      <c r="C810" s="1"/>
      <c r="D810" s="429"/>
      <c r="E810" s="33"/>
      <c r="F810" s="1"/>
      <c r="G810" s="1"/>
      <c r="H810" s="110"/>
      <c r="I810" s="110"/>
      <c r="J810" s="1"/>
      <c r="K810" s="1"/>
      <c r="L810" s="1"/>
      <c r="M810" s="1"/>
      <c r="N810" s="1"/>
      <c r="O810" s="1"/>
      <c r="P810" s="1"/>
      <c r="Q810" s="1"/>
      <c r="R810" s="1"/>
      <c r="S810" s="1"/>
      <c r="T810" s="1"/>
      <c r="U810" s="1"/>
      <c r="V810" s="1"/>
      <c r="W810" s="1"/>
      <c r="X810" s="1"/>
      <c r="Y810" s="1"/>
      <c r="Z810" s="1"/>
    </row>
    <row r="811" spans="1:26">
      <c r="A811" s="78"/>
      <c r="B811" s="1"/>
      <c r="C811" s="1"/>
      <c r="D811" s="429"/>
      <c r="E811" s="33"/>
      <c r="F811" s="1"/>
      <c r="G811" s="1"/>
      <c r="H811" s="110"/>
      <c r="I811" s="110"/>
      <c r="J811" s="1"/>
      <c r="K811" s="1"/>
      <c r="L811" s="1"/>
      <c r="M811" s="1"/>
      <c r="N811" s="1"/>
      <c r="O811" s="1"/>
      <c r="P811" s="1"/>
      <c r="Q811" s="1"/>
      <c r="R811" s="1"/>
      <c r="S811" s="1"/>
      <c r="T811" s="1"/>
      <c r="U811" s="1"/>
      <c r="V811" s="1"/>
      <c r="W811" s="1"/>
      <c r="X811" s="1"/>
      <c r="Y811" s="1"/>
      <c r="Z811" s="1"/>
    </row>
    <row r="812" spans="1:26">
      <c r="A812" s="78"/>
      <c r="B812" s="1"/>
      <c r="C812" s="1"/>
      <c r="D812" s="429"/>
      <c r="E812" s="33"/>
      <c r="F812" s="1"/>
      <c r="G812" s="1"/>
      <c r="H812" s="110"/>
      <c r="I812" s="110"/>
      <c r="J812" s="1"/>
      <c r="K812" s="1"/>
      <c r="L812" s="1"/>
      <c r="M812" s="1"/>
      <c r="N812" s="1"/>
      <c r="O812" s="1"/>
      <c r="P812" s="1"/>
      <c r="Q812" s="1"/>
      <c r="R812" s="1"/>
      <c r="S812" s="1"/>
      <c r="T812" s="1"/>
      <c r="U812" s="1"/>
      <c r="V812" s="1"/>
      <c r="W812" s="1"/>
      <c r="X812" s="1"/>
      <c r="Y812" s="1"/>
      <c r="Z812" s="1"/>
    </row>
    <row r="813" spans="1:26">
      <c r="A813" s="78"/>
      <c r="B813" s="1"/>
      <c r="C813" s="1"/>
      <c r="D813" s="429"/>
      <c r="E813" s="33"/>
      <c r="F813" s="1"/>
      <c r="G813" s="1"/>
      <c r="H813" s="110"/>
      <c r="I813" s="110"/>
      <c r="J813" s="1"/>
      <c r="K813" s="1"/>
      <c r="L813" s="1"/>
      <c r="M813" s="1"/>
      <c r="N813" s="1"/>
      <c r="O813" s="1"/>
      <c r="P813" s="1"/>
      <c r="Q813" s="1"/>
      <c r="R813" s="1"/>
      <c r="S813" s="1"/>
      <c r="T813" s="1"/>
      <c r="U813" s="1"/>
      <c r="V813" s="1"/>
      <c r="W813" s="1"/>
      <c r="X813" s="1"/>
      <c r="Y813" s="1"/>
      <c r="Z813" s="1"/>
    </row>
    <row r="814" spans="1:26">
      <c r="A814" s="78"/>
      <c r="B814" s="1"/>
      <c r="C814" s="1"/>
      <c r="D814" s="429"/>
      <c r="E814" s="33"/>
      <c r="F814" s="1"/>
      <c r="G814" s="1"/>
      <c r="H814" s="110"/>
      <c r="I814" s="110"/>
      <c r="J814" s="1"/>
      <c r="K814" s="1"/>
      <c r="L814" s="1"/>
      <c r="M814" s="1"/>
      <c r="N814" s="1"/>
      <c r="O814" s="1"/>
      <c r="P814" s="1"/>
      <c r="Q814" s="1"/>
      <c r="R814" s="1"/>
      <c r="S814" s="1"/>
      <c r="T814" s="1"/>
      <c r="U814" s="1"/>
      <c r="V814" s="1"/>
      <c r="W814" s="1"/>
      <c r="X814" s="1"/>
      <c r="Y814" s="1"/>
      <c r="Z814" s="1"/>
    </row>
    <row r="815" spans="1:26">
      <c r="A815" s="78"/>
      <c r="B815" s="1"/>
      <c r="C815" s="1"/>
      <c r="D815" s="429"/>
      <c r="E815" s="33"/>
      <c r="F815" s="1"/>
      <c r="G815" s="1"/>
      <c r="H815" s="110"/>
      <c r="I815" s="110"/>
      <c r="J815" s="1"/>
      <c r="K815" s="1"/>
      <c r="L815" s="1"/>
      <c r="M815" s="1"/>
      <c r="N815" s="1"/>
      <c r="O815" s="1"/>
      <c r="P815" s="1"/>
      <c r="Q815" s="1"/>
      <c r="R815" s="1"/>
      <c r="S815" s="1"/>
      <c r="T815" s="1"/>
      <c r="U815" s="1"/>
      <c r="V815" s="1"/>
      <c r="W815" s="1"/>
      <c r="X815" s="1"/>
      <c r="Y815" s="1"/>
      <c r="Z815" s="1"/>
    </row>
    <row r="816" spans="1:26">
      <c r="A816" s="78"/>
      <c r="B816" s="1"/>
      <c r="C816" s="1"/>
      <c r="D816" s="429"/>
      <c r="E816" s="33"/>
      <c r="F816" s="1"/>
      <c r="G816" s="1"/>
      <c r="H816" s="110"/>
      <c r="I816" s="110"/>
      <c r="J816" s="1"/>
      <c r="K816" s="1"/>
      <c r="L816" s="1"/>
      <c r="M816" s="1"/>
      <c r="N816" s="1"/>
      <c r="O816" s="1"/>
      <c r="P816" s="1"/>
      <c r="Q816" s="1"/>
      <c r="R816" s="1"/>
      <c r="S816" s="1"/>
      <c r="T816" s="1"/>
      <c r="U816" s="1"/>
      <c r="V816" s="1"/>
      <c r="W816" s="1"/>
      <c r="X816" s="1"/>
      <c r="Y816" s="1"/>
      <c r="Z816" s="1"/>
    </row>
    <row r="817" spans="1:26">
      <c r="A817" s="78"/>
      <c r="B817" s="1"/>
      <c r="C817" s="1"/>
      <c r="D817" s="429"/>
      <c r="E817" s="33"/>
      <c r="F817" s="1"/>
      <c r="G817" s="1"/>
      <c r="H817" s="110"/>
      <c r="I817" s="110"/>
      <c r="J817" s="1"/>
      <c r="K817" s="1"/>
      <c r="L817" s="1"/>
      <c r="M817" s="1"/>
      <c r="N817" s="1"/>
      <c r="O817" s="1"/>
      <c r="P817" s="1"/>
      <c r="Q817" s="1"/>
      <c r="R817" s="1"/>
      <c r="S817" s="1"/>
      <c r="T817" s="1"/>
      <c r="U817" s="1"/>
      <c r="V817" s="1"/>
      <c r="W817" s="1"/>
      <c r="X817" s="1"/>
      <c r="Y817" s="1"/>
      <c r="Z817" s="1"/>
    </row>
    <row r="818" spans="1:26">
      <c r="A818" s="78"/>
      <c r="B818" s="1"/>
      <c r="C818" s="1"/>
      <c r="D818" s="429"/>
      <c r="E818" s="33"/>
      <c r="F818" s="1"/>
      <c r="G818" s="1"/>
      <c r="H818" s="110"/>
      <c r="I818" s="110"/>
      <c r="J818" s="1"/>
      <c r="K818" s="1"/>
      <c r="L818" s="1"/>
      <c r="M818" s="1"/>
      <c r="N818" s="1"/>
      <c r="O818" s="1"/>
      <c r="P818" s="1"/>
      <c r="Q818" s="1"/>
      <c r="R818" s="1"/>
      <c r="S818" s="1"/>
      <c r="T818" s="1"/>
      <c r="U818" s="1"/>
      <c r="V818" s="1"/>
      <c r="W818" s="1"/>
      <c r="X818" s="1"/>
      <c r="Y818" s="1"/>
      <c r="Z818" s="1"/>
    </row>
    <row r="819" spans="1:26">
      <c r="A819" s="78"/>
      <c r="B819" s="1"/>
      <c r="C819" s="1"/>
      <c r="D819" s="429"/>
      <c r="E819" s="33"/>
      <c r="F819" s="1"/>
      <c r="G819" s="1"/>
      <c r="H819" s="110"/>
      <c r="I819" s="110"/>
      <c r="J819" s="1"/>
      <c r="K819" s="1"/>
      <c r="L819" s="1"/>
      <c r="M819" s="1"/>
      <c r="N819" s="1"/>
      <c r="O819" s="1"/>
      <c r="P819" s="1"/>
      <c r="Q819" s="1"/>
      <c r="R819" s="1"/>
      <c r="S819" s="1"/>
      <c r="T819" s="1"/>
      <c r="U819" s="1"/>
      <c r="V819" s="1"/>
      <c r="W819" s="1"/>
      <c r="X819" s="1"/>
      <c r="Y819" s="1"/>
      <c r="Z819" s="1"/>
    </row>
    <row r="820" spans="1:26">
      <c r="A820" s="78"/>
      <c r="B820" s="1"/>
      <c r="C820" s="1"/>
      <c r="D820" s="429"/>
      <c r="E820" s="33"/>
      <c r="F820" s="1"/>
      <c r="G820" s="1"/>
      <c r="H820" s="110"/>
      <c r="I820" s="110"/>
      <c r="J820" s="1"/>
      <c r="K820" s="1"/>
      <c r="L820" s="1"/>
      <c r="M820" s="1"/>
      <c r="N820" s="1"/>
      <c r="O820" s="1"/>
      <c r="P820" s="1"/>
      <c r="Q820" s="1"/>
      <c r="R820" s="1"/>
      <c r="S820" s="1"/>
      <c r="T820" s="1"/>
      <c r="U820" s="1"/>
      <c r="V820" s="1"/>
      <c r="W820" s="1"/>
      <c r="X820" s="1"/>
      <c r="Y820" s="1"/>
      <c r="Z820" s="1"/>
    </row>
    <row r="821" spans="1:26">
      <c r="A821" s="78"/>
      <c r="B821" s="1"/>
      <c r="C821" s="1"/>
      <c r="D821" s="429"/>
      <c r="E821" s="33"/>
      <c r="F821" s="1"/>
      <c r="G821" s="1"/>
      <c r="H821" s="110"/>
      <c r="I821" s="110"/>
      <c r="J821" s="1"/>
      <c r="K821" s="1"/>
      <c r="L821" s="1"/>
      <c r="M821" s="1"/>
      <c r="N821" s="1"/>
      <c r="O821" s="1"/>
      <c r="P821" s="1"/>
      <c r="Q821" s="1"/>
      <c r="R821" s="1"/>
      <c r="S821" s="1"/>
      <c r="T821" s="1"/>
      <c r="U821" s="1"/>
      <c r="V821" s="1"/>
      <c r="W821" s="1"/>
      <c r="X821" s="1"/>
      <c r="Y821" s="1"/>
      <c r="Z821" s="1"/>
    </row>
    <row r="822" spans="1:26">
      <c r="A822" s="78"/>
      <c r="B822" s="1"/>
      <c r="C822" s="1"/>
      <c r="D822" s="429"/>
      <c r="E822" s="33"/>
      <c r="F822" s="1"/>
      <c r="G822" s="1"/>
      <c r="H822" s="110"/>
      <c r="I822" s="110"/>
      <c r="J822" s="1"/>
      <c r="K822" s="1"/>
      <c r="L822" s="1"/>
      <c r="M822" s="1"/>
      <c r="N822" s="1"/>
      <c r="O822" s="1"/>
      <c r="P822" s="1"/>
      <c r="Q822" s="1"/>
      <c r="R822" s="1"/>
      <c r="S822" s="1"/>
      <c r="T822" s="1"/>
      <c r="U822" s="1"/>
      <c r="V822" s="1"/>
      <c r="W822" s="1"/>
      <c r="X822" s="1"/>
      <c r="Y822" s="1"/>
      <c r="Z822" s="1"/>
    </row>
    <row r="823" spans="1:26">
      <c r="A823" s="78"/>
      <c r="B823" s="1"/>
      <c r="C823" s="1"/>
      <c r="D823" s="429"/>
      <c r="E823" s="33"/>
      <c r="F823" s="1"/>
      <c r="G823" s="1"/>
      <c r="H823" s="110"/>
      <c r="I823" s="110"/>
      <c r="J823" s="1"/>
      <c r="K823" s="1"/>
      <c r="L823" s="1"/>
      <c r="M823" s="1"/>
      <c r="N823" s="1"/>
      <c r="O823" s="1"/>
      <c r="P823" s="1"/>
      <c r="Q823" s="1"/>
      <c r="R823" s="1"/>
      <c r="S823" s="1"/>
      <c r="T823" s="1"/>
      <c r="U823" s="1"/>
      <c r="V823" s="1"/>
      <c r="W823" s="1"/>
      <c r="X823" s="1"/>
      <c r="Y823" s="1"/>
      <c r="Z823" s="1"/>
    </row>
    <row r="824" spans="1:26">
      <c r="A824" s="78"/>
      <c r="B824" s="1"/>
      <c r="C824" s="1"/>
      <c r="D824" s="429"/>
      <c r="E824" s="33"/>
      <c r="F824" s="1"/>
      <c r="G824" s="1"/>
      <c r="H824" s="110"/>
      <c r="I824" s="110"/>
      <c r="J824" s="1"/>
      <c r="K824" s="1"/>
      <c r="L824" s="1"/>
      <c r="M824" s="1"/>
      <c r="N824" s="1"/>
      <c r="O824" s="1"/>
      <c r="P824" s="1"/>
      <c r="Q824" s="1"/>
      <c r="R824" s="1"/>
      <c r="S824" s="1"/>
      <c r="T824" s="1"/>
      <c r="U824" s="1"/>
      <c r="V824" s="1"/>
      <c r="W824" s="1"/>
      <c r="X824" s="1"/>
      <c r="Y824" s="1"/>
      <c r="Z824" s="1"/>
    </row>
    <row r="825" spans="1:26">
      <c r="A825" s="78"/>
      <c r="B825" s="1"/>
      <c r="C825" s="1"/>
      <c r="D825" s="429"/>
      <c r="E825" s="33"/>
      <c r="F825" s="1"/>
      <c r="G825" s="1"/>
      <c r="H825" s="110"/>
      <c r="I825" s="110"/>
      <c r="J825" s="1"/>
      <c r="K825" s="1"/>
      <c r="L825" s="1"/>
      <c r="M825" s="1"/>
      <c r="N825" s="1"/>
      <c r="O825" s="1"/>
      <c r="P825" s="1"/>
      <c r="Q825" s="1"/>
      <c r="R825" s="1"/>
      <c r="S825" s="1"/>
      <c r="T825" s="1"/>
      <c r="U825" s="1"/>
      <c r="V825" s="1"/>
      <c r="W825" s="1"/>
      <c r="X825" s="1"/>
      <c r="Y825" s="1"/>
      <c r="Z825" s="1"/>
    </row>
    <row r="826" spans="1:26">
      <c r="A826" s="78"/>
      <c r="B826" s="1"/>
      <c r="C826" s="1"/>
      <c r="D826" s="429"/>
      <c r="E826" s="33"/>
      <c r="F826" s="1"/>
      <c r="G826" s="1"/>
      <c r="H826" s="110"/>
      <c r="I826" s="110"/>
      <c r="J826" s="1"/>
      <c r="K826" s="1"/>
      <c r="L826" s="1"/>
      <c r="M826" s="1"/>
      <c r="N826" s="1"/>
      <c r="O826" s="1"/>
      <c r="P826" s="1"/>
      <c r="Q826" s="1"/>
      <c r="R826" s="1"/>
      <c r="S826" s="1"/>
      <c r="T826" s="1"/>
      <c r="U826" s="1"/>
      <c r="V826" s="1"/>
      <c r="W826" s="1"/>
      <c r="X826" s="1"/>
      <c r="Y826" s="1"/>
      <c r="Z826" s="1"/>
    </row>
    <row r="827" spans="1:26">
      <c r="A827" s="78"/>
      <c r="B827" s="1"/>
      <c r="C827" s="1"/>
      <c r="D827" s="429"/>
      <c r="E827" s="33"/>
      <c r="F827" s="1"/>
      <c r="G827" s="1"/>
      <c r="H827" s="110"/>
      <c r="I827" s="110"/>
      <c r="J827" s="1"/>
      <c r="K827" s="1"/>
      <c r="L827" s="1"/>
      <c r="M827" s="1"/>
      <c r="N827" s="1"/>
      <c r="O827" s="1"/>
      <c r="P827" s="1"/>
      <c r="Q827" s="1"/>
      <c r="R827" s="1"/>
      <c r="S827" s="1"/>
      <c r="T827" s="1"/>
      <c r="U827" s="1"/>
      <c r="V827" s="1"/>
      <c r="W827" s="1"/>
      <c r="X827" s="1"/>
      <c r="Y827" s="1"/>
      <c r="Z827" s="1"/>
    </row>
    <row r="828" spans="1:26">
      <c r="A828" s="78"/>
      <c r="B828" s="1"/>
      <c r="C828" s="1"/>
      <c r="D828" s="429"/>
      <c r="E828" s="33"/>
      <c r="F828" s="1"/>
      <c r="G828" s="1"/>
      <c r="H828" s="110"/>
      <c r="I828" s="110"/>
      <c r="J828" s="1"/>
      <c r="K828" s="1"/>
      <c r="L828" s="1"/>
      <c r="M828" s="1"/>
      <c r="N828" s="1"/>
      <c r="O828" s="1"/>
      <c r="P828" s="1"/>
      <c r="Q828" s="1"/>
      <c r="R828" s="1"/>
      <c r="S828" s="1"/>
      <c r="T828" s="1"/>
      <c r="U828" s="1"/>
      <c r="V828" s="1"/>
      <c r="W828" s="1"/>
      <c r="X828" s="1"/>
      <c r="Y828" s="1"/>
      <c r="Z828" s="1"/>
    </row>
    <row r="829" spans="1:26">
      <c r="A829" s="78"/>
      <c r="B829" s="1"/>
      <c r="C829" s="1"/>
      <c r="D829" s="429"/>
      <c r="E829" s="33"/>
      <c r="F829" s="1"/>
      <c r="G829" s="1"/>
      <c r="H829" s="110"/>
      <c r="I829" s="110"/>
      <c r="J829" s="1"/>
      <c r="K829" s="1"/>
      <c r="L829" s="1"/>
      <c r="M829" s="1"/>
      <c r="N829" s="1"/>
      <c r="O829" s="1"/>
      <c r="P829" s="1"/>
      <c r="Q829" s="1"/>
      <c r="R829" s="1"/>
      <c r="S829" s="1"/>
      <c r="T829" s="1"/>
      <c r="U829" s="1"/>
      <c r="V829" s="1"/>
      <c r="W829" s="1"/>
      <c r="X829" s="1"/>
      <c r="Y829" s="1"/>
      <c r="Z829" s="1"/>
    </row>
    <row r="830" spans="1:26">
      <c r="A830" s="78"/>
      <c r="B830" s="1"/>
      <c r="C830" s="1"/>
      <c r="D830" s="429"/>
      <c r="E830" s="33"/>
      <c r="F830" s="1"/>
      <c r="G830" s="1"/>
      <c r="H830" s="110"/>
      <c r="I830" s="110"/>
      <c r="J830" s="1"/>
      <c r="K830" s="1"/>
      <c r="L830" s="1"/>
      <c r="M830" s="1"/>
      <c r="N830" s="1"/>
      <c r="O830" s="1"/>
      <c r="P830" s="1"/>
      <c r="Q830" s="1"/>
      <c r="R830" s="1"/>
      <c r="S830" s="1"/>
      <c r="T830" s="1"/>
      <c r="U830" s="1"/>
      <c r="V830" s="1"/>
      <c r="W830" s="1"/>
      <c r="X830" s="1"/>
      <c r="Y830" s="1"/>
      <c r="Z830" s="1"/>
    </row>
    <row r="831" spans="1:26">
      <c r="A831" s="78"/>
      <c r="B831" s="1"/>
      <c r="C831" s="1"/>
      <c r="D831" s="429"/>
      <c r="E831" s="33"/>
      <c r="F831" s="1"/>
      <c r="G831" s="1"/>
      <c r="H831" s="110"/>
      <c r="I831" s="110"/>
      <c r="J831" s="1"/>
      <c r="K831" s="1"/>
      <c r="L831" s="1"/>
      <c r="M831" s="1"/>
      <c r="N831" s="1"/>
      <c r="O831" s="1"/>
      <c r="P831" s="1"/>
      <c r="Q831" s="1"/>
      <c r="R831" s="1"/>
      <c r="S831" s="1"/>
      <c r="T831" s="1"/>
      <c r="U831" s="1"/>
      <c r="V831" s="1"/>
      <c r="W831" s="1"/>
      <c r="X831" s="1"/>
      <c r="Y831" s="1"/>
      <c r="Z831" s="1"/>
    </row>
    <row r="832" spans="1:26">
      <c r="A832" s="78"/>
      <c r="B832" s="1"/>
      <c r="C832" s="1"/>
      <c r="D832" s="429"/>
      <c r="E832" s="33"/>
      <c r="F832" s="1"/>
      <c r="G832" s="1"/>
      <c r="H832" s="110"/>
      <c r="I832" s="110"/>
      <c r="J832" s="1"/>
      <c r="K832" s="1"/>
      <c r="L832" s="1"/>
      <c r="M832" s="1"/>
      <c r="N832" s="1"/>
      <c r="O832" s="1"/>
      <c r="P832" s="1"/>
      <c r="Q832" s="1"/>
      <c r="R832" s="1"/>
      <c r="S832" s="1"/>
      <c r="T832" s="1"/>
      <c r="U832" s="1"/>
      <c r="V832" s="1"/>
      <c r="W832" s="1"/>
      <c r="X832" s="1"/>
      <c r="Y832" s="1"/>
      <c r="Z832" s="1"/>
    </row>
    <row r="833" spans="1:26">
      <c r="A833" s="78"/>
      <c r="B833" s="1"/>
      <c r="C833" s="1"/>
      <c r="D833" s="429"/>
      <c r="E833" s="33"/>
      <c r="F833" s="1"/>
      <c r="G833" s="1"/>
      <c r="H833" s="110"/>
      <c r="I833" s="110"/>
      <c r="J833" s="1"/>
      <c r="K833" s="1"/>
      <c r="L833" s="1"/>
      <c r="M833" s="1"/>
      <c r="N833" s="1"/>
      <c r="O833" s="1"/>
      <c r="P833" s="1"/>
      <c r="Q833" s="1"/>
      <c r="R833" s="1"/>
      <c r="S833" s="1"/>
      <c r="T833" s="1"/>
      <c r="U833" s="1"/>
      <c r="V833" s="1"/>
      <c r="W833" s="1"/>
      <c r="X833" s="1"/>
      <c r="Y833" s="1"/>
      <c r="Z833" s="1"/>
    </row>
    <row r="834" spans="1:26">
      <c r="A834" s="78"/>
      <c r="B834" s="1"/>
      <c r="C834" s="1"/>
      <c r="D834" s="429"/>
      <c r="E834" s="33"/>
      <c r="F834" s="1"/>
      <c r="G834" s="1"/>
      <c r="H834" s="110"/>
      <c r="I834" s="110"/>
      <c r="J834" s="1"/>
      <c r="K834" s="1"/>
      <c r="L834" s="1"/>
      <c r="M834" s="1"/>
      <c r="N834" s="1"/>
      <c r="O834" s="1"/>
      <c r="P834" s="1"/>
      <c r="Q834" s="1"/>
      <c r="R834" s="1"/>
      <c r="S834" s="1"/>
      <c r="T834" s="1"/>
      <c r="U834" s="1"/>
      <c r="V834" s="1"/>
      <c r="W834" s="1"/>
      <c r="X834" s="1"/>
      <c r="Y834" s="1"/>
      <c r="Z834" s="1"/>
    </row>
    <row r="835" spans="1:26">
      <c r="A835" s="78"/>
      <c r="B835" s="1"/>
      <c r="C835" s="1"/>
      <c r="D835" s="429"/>
      <c r="E835" s="33"/>
      <c r="F835" s="1"/>
      <c r="G835" s="1"/>
      <c r="H835" s="110"/>
      <c r="I835" s="110"/>
      <c r="J835" s="1"/>
      <c r="K835" s="1"/>
      <c r="L835" s="1"/>
      <c r="M835" s="1"/>
      <c r="N835" s="1"/>
      <c r="O835" s="1"/>
      <c r="P835" s="1"/>
      <c r="Q835" s="1"/>
      <c r="R835" s="1"/>
      <c r="S835" s="1"/>
      <c r="T835" s="1"/>
      <c r="U835" s="1"/>
      <c r="V835" s="1"/>
      <c r="W835" s="1"/>
      <c r="X835" s="1"/>
      <c r="Y835" s="1"/>
      <c r="Z835" s="1"/>
    </row>
    <row r="836" spans="1:26">
      <c r="A836" s="78"/>
      <c r="B836" s="1"/>
      <c r="C836" s="1"/>
      <c r="D836" s="429"/>
      <c r="E836" s="33"/>
      <c r="F836" s="1"/>
      <c r="G836" s="1"/>
      <c r="H836" s="110"/>
      <c r="I836" s="110"/>
      <c r="J836" s="1"/>
      <c r="K836" s="1"/>
      <c r="L836" s="1"/>
      <c r="M836" s="1"/>
      <c r="N836" s="1"/>
      <c r="O836" s="1"/>
      <c r="P836" s="1"/>
      <c r="Q836" s="1"/>
      <c r="R836" s="1"/>
      <c r="S836" s="1"/>
      <c r="T836" s="1"/>
      <c r="U836" s="1"/>
      <c r="V836" s="1"/>
      <c r="W836" s="1"/>
      <c r="X836" s="1"/>
      <c r="Y836" s="1"/>
      <c r="Z836" s="1"/>
    </row>
    <row r="837" spans="1:26">
      <c r="A837" s="78"/>
      <c r="B837" s="1"/>
      <c r="C837" s="1"/>
      <c r="D837" s="429"/>
      <c r="E837" s="33"/>
      <c r="F837" s="1"/>
      <c r="G837" s="1"/>
      <c r="H837" s="110"/>
      <c r="I837" s="110"/>
      <c r="J837" s="1"/>
      <c r="K837" s="1"/>
      <c r="L837" s="1"/>
      <c r="M837" s="1"/>
      <c r="N837" s="1"/>
      <c r="O837" s="1"/>
      <c r="P837" s="1"/>
      <c r="Q837" s="1"/>
      <c r="R837" s="1"/>
      <c r="S837" s="1"/>
      <c r="T837" s="1"/>
      <c r="U837" s="1"/>
      <c r="V837" s="1"/>
      <c r="W837" s="1"/>
      <c r="X837" s="1"/>
      <c r="Y837" s="1"/>
      <c r="Z837" s="1"/>
    </row>
    <row r="838" spans="1:26">
      <c r="A838" s="78"/>
      <c r="B838" s="1"/>
      <c r="C838" s="1"/>
      <c r="D838" s="429"/>
      <c r="E838" s="33"/>
      <c r="F838" s="1"/>
      <c r="G838" s="1"/>
      <c r="H838" s="110"/>
      <c r="I838" s="110"/>
      <c r="J838" s="1"/>
      <c r="K838" s="1"/>
      <c r="L838" s="1"/>
      <c r="M838" s="1"/>
      <c r="N838" s="1"/>
      <c r="O838" s="1"/>
      <c r="P838" s="1"/>
      <c r="Q838" s="1"/>
      <c r="R838" s="1"/>
      <c r="S838" s="1"/>
      <c r="T838" s="1"/>
      <c r="U838" s="1"/>
      <c r="V838" s="1"/>
      <c r="W838" s="1"/>
      <c r="X838" s="1"/>
      <c r="Y838" s="1"/>
      <c r="Z838" s="1"/>
    </row>
    <row r="839" spans="1:26">
      <c r="A839" s="78"/>
      <c r="B839" s="1"/>
      <c r="C839" s="1"/>
      <c r="D839" s="429"/>
      <c r="E839" s="33"/>
      <c r="F839" s="1"/>
      <c r="G839" s="1"/>
      <c r="H839" s="110"/>
      <c r="I839" s="110"/>
      <c r="J839" s="1"/>
      <c r="K839" s="1"/>
      <c r="L839" s="1"/>
      <c r="M839" s="1"/>
      <c r="N839" s="1"/>
      <c r="O839" s="1"/>
      <c r="P839" s="1"/>
      <c r="Q839" s="1"/>
      <c r="R839" s="1"/>
      <c r="S839" s="1"/>
      <c r="T839" s="1"/>
      <c r="U839" s="1"/>
      <c r="V839" s="1"/>
      <c r="W839" s="1"/>
      <c r="X839" s="1"/>
      <c r="Y839" s="1"/>
      <c r="Z839" s="1"/>
    </row>
    <row r="840" spans="1:26">
      <c r="A840" s="78"/>
      <c r="B840" s="1"/>
      <c r="C840" s="1"/>
      <c r="D840" s="429"/>
      <c r="E840" s="33"/>
      <c r="F840" s="1"/>
      <c r="G840" s="1"/>
      <c r="H840" s="110"/>
      <c r="I840" s="110"/>
      <c r="J840" s="1"/>
      <c r="K840" s="1"/>
      <c r="L840" s="1"/>
      <c r="M840" s="1"/>
      <c r="N840" s="1"/>
      <c r="O840" s="1"/>
      <c r="P840" s="1"/>
      <c r="Q840" s="1"/>
      <c r="R840" s="1"/>
      <c r="S840" s="1"/>
      <c r="T840" s="1"/>
      <c r="U840" s="1"/>
      <c r="V840" s="1"/>
      <c r="W840" s="1"/>
      <c r="X840" s="1"/>
      <c r="Y840" s="1"/>
      <c r="Z840" s="1"/>
    </row>
    <row r="841" spans="1:26">
      <c r="A841" s="78"/>
      <c r="B841" s="1"/>
      <c r="C841" s="1"/>
      <c r="D841" s="429"/>
      <c r="E841" s="33"/>
      <c r="F841" s="1"/>
      <c r="G841" s="1"/>
      <c r="H841" s="110"/>
      <c r="I841" s="110"/>
      <c r="J841" s="1"/>
      <c r="K841" s="1"/>
      <c r="L841" s="1"/>
      <c r="M841" s="1"/>
      <c r="N841" s="1"/>
      <c r="O841" s="1"/>
      <c r="P841" s="1"/>
      <c r="Q841" s="1"/>
      <c r="R841" s="1"/>
      <c r="S841" s="1"/>
      <c r="T841" s="1"/>
      <c r="U841" s="1"/>
      <c r="V841" s="1"/>
      <c r="W841" s="1"/>
      <c r="X841" s="1"/>
      <c r="Y841" s="1"/>
      <c r="Z841" s="1"/>
    </row>
    <row r="842" spans="1:26">
      <c r="A842" s="78"/>
      <c r="B842" s="1"/>
      <c r="C842" s="1"/>
      <c r="D842" s="429"/>
      <c r="E842" s="33"/>
      <c r="F842" s="1"/>
      <c r="G842" s="1"/>
      <c r="H842" s="110"/>
      <c r="I842" s="110"/>
      <c r="J842" s="1"/>
      <c r="K842" s="1"/>
      <c r="L842" s="1"/>
      <c r="M842" s="1"/>
      <c r="N842" s="1"/>
      <c r="O842" s="1"/>
      <c r="P842" s="1"/>
      <c r="Q842" s="1"/>
      <c r="R842" s="1"/>
      <c r="S842" s="1"/>
      <c r="T842" s="1"/>
      <c r="U842" s="1"/>
      <c r="V842" s="1"/>
      <c r="W842" s="1"/>
      <c r="X842" s="1"/>
      <c r="Y842" s="1"/>
      <c r="Z842" s="1"/>
    </row>
    <row r="843" spans="1:26">
      <c r="A843" s="78"/>
      <c r="B843" s="1"/>
      <c r="C843" s="1"/>
      <c r="D843" s="429"/>
      <c r="E843" s="33"/>
      <c r="F843" s="1"/>
      <c r="G843" s="1"/>
      <c r="H843" s="110"/>
      <c r="I843" s="110"/>
      <c r="J843" s="1"/>
      <c r="K843" s="1"/>
      <c r="L843" s="1"/>
      <c r="M843" s="1"/>
      <c r="N843" s="1"/>
      <c r="O843" s="1"/>
      <c r="P843" s="1"/>
      <c r="Q843" s="1"/>
      <c r="R843" s="1"/>
      <c r="S843" s="1"/>
      <c r="T843" s="1"/>
      <c r="U843" s="1"/>
      <c r="V843" s="1"/>
      <c r="W843" s="1"/>
      <c r="X843" s="1"/>
      <c r="Y843" s="1"/>
      <c r="Z843" s="1"/>
    </row>
    <row r="844" spans="1:26">
      <c r="A844" s="78"/>
      <c r="B844" s="1"/>
      <c r="C844" s="1"/>
      <c r="D844" s="429"/>
      <c r="E844" s="33"/>
      <c r="F844" s="1"/>
      <c r="G844" s="1"/>
      <c r="H844" s="110"/>
      <c r="I844" s="110"/>
      <c r="J844" s="1"/>
      <c r="K844" s="1"/>
      <c r="L844" s="1"/>
      <c r="M844" s="1"/>
      <c r="N844" s="1"/>
      <c r="O844" s="1"/>
      <c r="P844" s="1"/>
      <c r="Q844" s="1"/>
      <c r="R844" s="1"/>
      <c r="S844" s="1"/>
      <c r="T844" s="1"/>
      <c r="U844" s="1"/>
      <c r="V844" s="1"/>
      <c r="W844" s="1"/>
      <c r="X844" s="1"/>
      <c r="Y844" s="1"/>
      <c r="Z844" s="1"/>
    </row>
    <row r="845" spans="1:26">
      <c r="A845" s="78"/>
      <c r="B845" s="1"/>
      <c r="C845" s="1"/>
      <c r="D845" s="429"/>
      <c r="E845" s="33"/>
      <c r="F845" s="1"/>
      <c r="G845" s="1"/>
      <c r="H845" s="110"/>
      <c r="I845" s="110"/>
      <c r="J845" s="1"/>
      <c r="K845" s="1"/>
      <c r="L845" s="1"/>
      <c r="M845" s="1"/>
      <c r="N845" s="1"/>
      <c r="O845" s="1"/>
      <c r="P845" s="1"/>
      <c r="Q845" s="1"/>
      <c r="R845" s="1"/>
      <c r="S845" s="1"/>
      <c r="T845" s="1"/>
      <c r="U845" s="1"/>
      <c r="V845" s="1"/>
      <c r="W845" s="1"/>
      <c r="X845" s="1"/>
      <c r="Y845" s="1"/>
      <c r="Z845" s="1"/>
    </row>
    <row r="846" spans="1:26">
      <c r="A846" s="78"/>
      <c r="B846" s="1"/>
      <c r="C846" s="1"/>
      <c r="D846" s="429"/>
      <c r="E846" s="33"/>
      <c r="F846" s="1"/>
      <c r="G846" s="1"/>
      <c r="H846" s="110"/>
      <c r="I846" s="110"/>
      <c r="J846" s="1"/>
      <c r="K846" s="1"/>
      <c r="L846" s="1"/>
      <c r="M846" s="1"/>
      <c r="N846" s="1"/>
      <c r="O846" s="1"/>
      <c r="P846" s="1"/>
      <c r="Q846" s="1"/>
      <c r="R846" s="1"/>
      <c r="S846" s="1"/>
      <c r="T846" s="1"/>
      <c r="U846" s="1"/>
      <c r="V846" s="1"/>
      <c r="W846" s="1"/>
      <c r="X846" s="1"/>
      <c r="Y846" s="1"/>
      <c r="Z846" s="1"/>
    </row>
    <row r="847" spans="1:26">
      <c r="A847" s="78"/>
      <c r="B847" s="1"/>
      <c r="C847" s="1"/>
      <c r="D847" s="429"/>
      <c r="E847" s="33"/>
      <c r="F847" s="1"/>
      <c r="G847" s="1"/>
      <c r="H847" s="110"/>
      <c r="I847" s="110"/>
      <c r="J847" s="1"/>
      <c r="K847" s="1"/>
      <c r="L847" s="1"/>
      <c r="M847" s="1"/>
      <c r="N847" s="1"/>
      <c r="O847" s="1"/>
      <c r="P847" s="1"/>
      <c r="Q847" s="1"/>
      <c r="R847" s="1"/>
      <c r="S847" s="1"/>
      <c r="T847" s="1"/>
      <c r="U847" s="1"/>
      <c r="V847" s="1"/>
      <c r="W847" s="1"/>
      <c r="X847" s="1"/>
      <c r="Y847" s="1"/>
      <c r="Z847" s="1"/>
    </row>
    <row r="848" spans="1:26">
      <c r="A848" s="78"/>
      <c r="B848" s="1"/>
      <c r="C848" s="1"/>
      <c r="D848" s="429"/>
      <c r="E848" s="33"/>
      <c r="F848" s="1"/>
      <c r="G848" s="1"/>
      <c r="H848" s="110"/>
      <c r="I848" s="110"/>
      <c r="J848" s="1"/>
      <c r="K848" s="1"/>
      <c r="L848" s="1"/>
      <c r="M848" s="1"/>
      <c r="N848" s="1"/>
      <c r="O848" s="1"/>
      <c r="P848" s="1"/>
      <c r="Q848" s="1"/>
      <c r="R848" s="1"/>
      <c r="S848" s="1"/>
      <c r="T848" s="1"/>
      <c r="U848" s="1"/>
      <c r="V848" s="1"/>
      <c r="W848" s="1"/>
      <c r="X848" s="1"/>
      <c r="Y848" s="1"/>
      <c r="Z848" s="1"/>
    </row>
    <row r="849" spans="1:26">
      <c r="A849" s="78"/>
      <c r="B849" s="1"/>
      <c r="C849" s="1"/>
      <c r="D849" s="429"/>
      <c r="E849" s="33"/>
      <c r="F849" s="1"/>
      <c r="G849" s="1"/>
      <c r="H849" s="110"/>
      <c r="I849" s="110"/>
      <c r="J849" s="1"/>
      <c r="K849" s="1"/>
      <c r="L849" s="1"/>
      <c r="M849" s="1"/>
      <c r="N849" s="1"/>
      <c r="O849" s="1"/>
      <c r="P849" s="1"/>
      <c r="Q849" s="1"/>
      <c r="R849" s="1"/>
      <c r="S849" s="1"/>
      <c r="T849" s="1"/>
      <c r="U849" s="1"/>
      <c r="V849" s="1"/>
      <c r="W849" s="1"/>
      <c r="X849" s="1"/>
      <c r="Y849" s="1"/>
      <c r="Z849" s="1"/>
    </row>
    <row r="850" spans="1:26">
      <c r="A850" s="78"/>
      <c r="B850" s="1"/>
      <c r="C850" s="1"/>
      <c r="D850" s="429"/>
      <c r="E850" s="33"/>
      <c r="F850" s="1"/>
      <c r="G850" s="1"/>
      <c r="H850" s="110"/>
      <c r="I850" s="110"/>
      <c r="J850" s="1"/>
      <c r="K850" s="1"/>
      <c r="L850" s="1"/>
      <c r="M850" s="1"/>
      <c r="N850" s="1"/>
      <c r="O850" s="1"/>
      <c r="P850" s="1"/>
      <c r="Q850" s="1"/>
      <c r="R850" s="1"/>
      <c r="S850" s="1"/>
      <c r="T850" s="1"/>
      <c r="U850" s="1"/>
      <c r="V850" s="1"/>
      <c r="W850" s="1"/>
      <c r="X850" s="1"/>
      <c r="Y850" s="1"/>
      <c r="Z850" s="1"/>
    </row>
    <row r="851" spans="1:26">
      <c r="A851" s="78"/>
      <c r="B851" s="1"/>
      <c r="C851" s="1"/>
      <c r="D851" s="429"/>
      <c r="E851" s="33"/>
      <c r="F851" s="1"/>
      <c r="G851" s="1"/>
      <c r="H851" s="110"/>
      <c r="I851" s="110"/>
      <c r="J851" s="1"/>
      <c r="K851" s="1"/>
      <c r="L851" s="1"/>
      <c r="M851" s="1"/>
      <c r="N851" s="1"/>
      <c r="O851" s="1"/>
      <c r="P851" s="1"/>
      <c r="Q851" s="1"/>
      <c r="R851" s="1"/>
      <c r="S851" s="1"/>
      <c r="T851" s="1"/>
      <c r="U851" s="1"/>
      <c r="V851" s="1"/>
      <c r="W851" s="1"/>
      <c r="X851" s="1"/>
      <c r="Y851" s="1"/>
      <c r="Z851" s="1"/>
    </row>
    <row r="852" spans="1:26">
      <c r="A852" s="78"/>
      <c r="B852" s="1"/>
      <c r="C852" s="1"/>
      <c r="D852" s="429"/>
      <c r="E852" s="33"/>
      <c r="F852" s="1"/>
      <c r="G852" s="1"/>
      <c r="H852" s="110"/>
      <c r="I852" s="110"/>
      <c r="J852" s="1"/>
      <c r="K852" s="1"/>
      <c r="L852" s="1"/>
      <c r="M852" s="1"/>
      <c r="N852" s="1"/>
      <c r="O852" s="1"/>
      <c r="P852" s="1"/>
      <c r="Q852" s="1"/>
      <c r="R852" s="1"/>
      <c r="S852" s="1"/>
      <c r="T852" s="1"/>
      <c r="U852" s="1"/>
      <c r="V852" s="1"/>
      <c r="W852" s="1"/>
      <c r="X852" s="1"/>
      <c r="Y852" s="1"/>
      <c r="Z852" s="1"/>
    </row>
    <row r="853" spans="1:26">
      <c r="A853" s="78"/>
      <c r="B853" s="1"/>
      <c r="C853" s="1"/>
      <c r="D853" s="429"/>
      <c r="E853" s="33"/>
      <c r="F853" s="1"/>
      <c r="G853" s="1"/>
      <c r="H853" s="110"/>
      <c r="I853" s="110"/>
      <c r="J853" s="1"/>
      <c r="K853" s="1"/>
      <c r="L853" s="1"/>
      <c r="M853" s="1"/>
      <c r="N853" s="1"/>
      <c r="O853" s="1"/>
      <c r="P853" s="1"/>
      <c r="Q853" s="1"/>
      <c r="R853" s="1"/>
      <c r="S853" s="1"/>
      <c r="T853" s="1"/>
      <c r="U853" s="1"/>
      <c r="V853" s="1"/>
      <c r="W853" s="1"/>
      <c r="X853" s="1"/>
      <c r="Y853" s="1"/>
      <c r="Z853" s="1"/>
    </row>
    <row r="854" spans="1:26">
      <c r="A854" s="78"/>
      <c r="B854" s="1"/>
      <c r="C854" s="1"/>
      <c r="D854" s="429"/>
      <c r="E854" s="33"/>
      <c r="F854" s="1"/>
      <c r="G854" s="1"/>
      <c r="H854" s="110"/>
      <c r="I854" s="110"/>
      <c r="J854" s="1"/>
      <c r="K854" s="1"/>
      <c r="L854" s="1"/>
      <c r="M854" s="1"/>
      <c r="N854" s="1"/>
      <c r="O854" s="1"/>
      <c r="P854" s="1"/>
      <c r="Q854" s="1"/>
      <c r="R854" s="1"/>
      <c r="S854" s="1"/>
      <c r="T854" s="1"/>
      <c r="U854" s="1"/>
      <c r="V854" s="1"/>
      <c r="W854" s="1"/>
      <c r="X854" s="1"/>
      <c r="Y854" s="1"/>
      <c r="Z854" s="1"/>
    </row>
    <row r="855" spans="1:26">
      <c r="A855" s="78"/>
      <c r="B855" s="1"/>
      <c r="C855" s="1"/>
      <c r="D855" s="429"/>
      <c r="E855" s="33"/>
      <c r="F855" s="1"/>
      <c r="G855" s="1"/>
      <c r="H855" s="110"/>
      <c r="I855" s="110"/>
      <c r="J855" s="1"/>
      <c r="K855" s="1"/>
      <c r="L855" s="1"/>
      <c r="M855" s="1"/>
      <c r="N855" s="1"/>
      <c r="O855" s="1"/>
      <c r="P855" s="1"/>
      <c r="Q855" s="1"/>
      <c r="R855" s="1"/>
      <c r="S855" s="1"/>
      <c r="T855" s="1"/>
      <c r="U855" s="1"/>
      <c r="V855" s="1"/>
      <c r="W855" s="1"/>
      <c r="X855" s="1"/>
      <c r="Y855" s="1"/>
      <c r="Z855" s="1"/>
    </row>
    <row r="856" spans="1:26">
      <c r="A856" s="78"/>
      <c r="B856" s="1"/>
      <c r="C856" s="1"/>
      <c r="D856" s="429"/>
      <c r="E856" s="33"/>
      <c r="F856" s="1"/>
      <c r="G856" s="1"/>
      <c r="H856" s="110"/>
      <c r="I856" s="110"/>
      <c r="J856" s="1"/>
      <c r="K856" s="1"/>
      <c r="L856" s="1"/>
      <c r="M856" s="1"/>
      <c r="N856" s="1"/>
      <c r="O856" s="1"/>
      <c r="P856" s="1"/>
      <c r="Q856" s="1"/>
      <c r="R856" s="1"/>
      <c r="S856" s="1"/>
      <c r="T856" s="1"/>
      <c r="U856" s="1"/>
      <c r="V856" s="1"/>
      <c r="W856" s="1"/>
      <c r="X856" s="1"/>
      <c r="Y856" s="1"/>
      <c r="Z856" s="1"/>
    </row>
    <row r="857" spans="1:26">
      <c r="A857" s="78"/>
      <c r="B857" s="1"/>
      <c r="C857" s="1"/>
      <c r="D857" s="429"/>
      <c r="E857" s="33"/>
      <c r="F857" s="1"/>
      <c r="G857" s="1"/>
      <c r="H857" s="110"/>
      <c r="I857" s="110"/>
      <c r="J857" s="1"/>
      <c r="K857" s="1"/>
      <c r="L857" s="1"/>
      <c r="M857" s="1"/>
      <c r="N857" s="1"/>
      <c r="O857" s="1"/>
      <c r="P857" s="1"/>
      <c r="Q857" s="1"/>
      <c r="R857" s="1"/>
      <c r="S857" s="1"/>
      <c r="T857" s="1"/>
      <c r="U857" s="1"/>
      <c r="V857" s="1"/>
      <c r="W857" s="1"/>
      <c r="X857" s="1"/>
      <c r="Y857" s="1"/>
      <c r="Z857" s="1"/>
    </row>
    <row r="858" spans="1:26">
      <c r="A858" s="78"/>
      <c r="B858" s="1"/>
      <c r="C858" s="1"/>
      <c r="D858" s="429"/>
      <c r="E858" s="33"/>
      <c r="F858" s="1"/>
      <c r="G858" s="1"/>
      <c r="H858" s="110"/>
      <c r="I858" s="110"/>
      <c r="J858" s="1"/>
      <c r="K858" s="1"/>
      <c r="L858" s="1"/>
      <c r="M858" s="1"/>
      <c r="N858" s="1"/>
      <c r="O858" s="1"/>
      <c r="P858" s="1"/>
      <c r="Q858" s="1"/>
      <c r="R858" s="1"/>
      <c r="S858" s="1"/>
      <c r="T858" s="1"/>
      <c r="U858" s="1"/>
      <c r="V858" s="1"/>
      <c r="W858" s="1"/>
      <c r="X858" s="1"/>
      <c r="Y858" s="1"/>
      <c r="Z858" s="1"/>
    </row>
    <row r="859" spans="1:26">
      <c r="A859" s="78"/>
      <c r="B859" s="1"/>
      <c r="C859" s="1"/>
      <c r="D859" s="429"/>
      <c r="E859" s="33"/>
      <c r="F859" s="1"/>
      <c r="G859" s="1"/>
      <c r="H859" s="110"/>
      <c r="I859" s="110"/>
      <c r="J859" s="1"/>
      <c r="K859" s="1"/>
      <c r="L859" s="1"/>
      <c r="M859" s="1"/>
      <c r="N859" s="1"/>
      <c r="O859" s="1"/>
      <c r="P859" s="1"/>
      <c r="Q859" s="1"/>
      <c r="R859" s="1"/>
      <c r="S859" s="1"/>
      <c r="T859" s="1"/>
      <c r="U859" s="1"/>
      <c r="V859" s="1"/>
      <c r="W859" s="1"/>
      <c r="X859" s="1"/>
      <c r="Y859" s="1"/>
      <c r="Z859" s="1"/>
    </row>
    <row r="860" spans="1:26">
      <c r="A860" s="78"/>
      <c r="B860" s="1"/>
      <c r="C860" s="1"/>
      <c r="D860" s="429"/>
      <c r="E860" s="33"/>
      <c r="F860" s="1"/>
      <c r="G860" s="1"/>
      <c r="H860" s="110"/>
      <c r="I860" s="110"/>
      <c r="J860" s="1"/>
      <c r="K860" s="1"/>
      <c r="L860" s="1"/>
      <c r="M860" s="1"/>
      <c r="N860" s="1"/>
      <c r="O860" s="1"/>
      <c r="P860" s="1"/>
      <c r="Q860" s="1"/>
      <c r="R860" s="1"/>
      <c r="S860" s="1"/>
      <c r="T860" s="1"/>
      <c r="U860" s="1"/>
      <c r="V860" s="1"/>
      <c r="W860" s="1"/>
      <c r="X860" s="1"/>
      <c r="Y860" s="1"/>
      <c r="Z860" s="1"/>
    </row>
    <row r="861" spans="1:26">
      <c r="A861" s="78"/>
      <c r="B861" s="1"/>
      <c r="C861" s="1"/>
      <c r="D861" s="429"/>
      <c r="E861" s="33"/>
      <c r="F861" s="1"/>
      <c r="G861" s="1"/>
      <c r="H861" s="110"/>
      <c r="I861" s="110"/>
      <c r="J861" s="1"/>
      <c r="K861" s="1"/>
      <c r="L861" s="1"/>
      <c r="M861" s="1"/>
      <c r="N861" s="1"/>
      <c r="O861" s="1"/>
      <c r="P861" s="1"/>
      <c r="Q861" s="1"/>
      <c r="R861" s="1"/>
      <c r="S861" s="1"/>
      <c r="T861" s="1"/>
      <c r="U861" s="1"/>
      <c r="V861" s="1"/>
      <c r="W861" s="1"/>
      <c r="X861" s="1"/>
      <c r="Y861" s="1"/>
      <c r="Z861" s="1"/>
    </row>
    <row r="862" spans="1:26">
      <c r="A862" s="78"/>
      <c r="B862" s="1"/>
      <c r="C862" s="1"/>
      <c r="D862" s="429"/>
      <c r="E862" s="33"/>
      <c r="F862" s="1"/>
      <c r="G862" s="1"/>
      <c r="H862" s="110"/>
      <c r="I862" s="110"/>
      <c r="J862" s="1"/>
      <c r="K862" s="1"/>
      <c r="L862" s="1"/>
      <c r="M862" s="1"/>
      <c r="N862" s="1"/>
      <c r="O862" s="1"/>
      <c r="P862" s="1"/>
      <c r="Q862" s="1"/>
      <c r="R862" s="1"/>
      <c r="S862" s="1"/>
      <c r="T862" s="1"/>
      <c r="U862" s="1"/>
      <c r="V862" s="1"/>
      <c r="W862" s="1"/>
      <c r="X862" s="1"/>
      <c r="Y862" s="1"/>
      <c r="Z862" s="1"/>
    </row>
    <row r="863" spans="1:26">
      <c r="A863" s="78"/>
      <c r="B863" s="1"/>
      <c r="C863" s="1"/>
      <c r="D863" s="429"/>
      <c r="E863" s="33"/>
      <c r="F863" s="1"/>
      <c r="G863" s="1"/>
      <c r="H863" s="110"/>
      <c r="I863" s="110"/>
      <c r="J863" s="1"/>
      <c r="K863" s="1"/>
      <c r="L863" s="1"/>
      <c r="M863" s="1"/>
      <c r="N863" s="1"/>
      <c r="O863" s="1"/>
      <c r="P863" s="1"/>
      <c r="Q863" s="1"/>
      <c r="R863" s="1"/>
      <c r="S863" s="1"/>
      <c r="T863" s="1"/>
      <c r="U863" s="1"/>
      <c r="V863" s="1"/>
      <c r="W863" s="1"/>
      <c r="X863" s="1"/>
      <c r="Y863" s="1"/>
      <c r="Z863" s="1"/>
    </row>
    <row r="864" spans="1:26">
      <c r="A864" s="78"/>
      <c r="B864" s="1"/>
      <c r="C864" s="1"/>
      <c r="D864" s="429"/>
      <c r="E864" s="33"/>
      <c r="F864" s="1"/>
      <c r="G864" s="1"/>
      <c r="H864" s="110"/>
      <c r="I864" s="110"/>
      <c r="J864" s="1"/>
      <c r="K864" s="1"/>
      <c r="L864" s="1"/>
      <c r="M864" s="1"/>
      <c r="N864" s="1"/>
      <c r="O864" s="1"/>
      <c r="P864" s="1"/>
      <c r="Q864" s="1"/>
      <c r="R864" s="1"/>
      <c r="S864" s="1"/>
      <c r="T864" s="1"/>
      <c r="U864" s="1"/>
      <c r="V864" s="1"/>
      <c r="W864" s="1"/>
      <c r="X864" s="1"/>
      <c r="Y864" s="1"/>
      <c r="Z864" s="1"/>
    </row>
    <row r="865" spans="1:26">
      <c r="A865" s="78"/>
      <c r="B865" s="1"/>
      <c r="C865" s="1"/>
      <c r="D865" s="429"/>
      <c r="E865" s="33"/>
      <c r="F865" s="1"/>
      <c r="G865" s="1"/>
      <c r="H865" s="110"/>
      <c r="I865" s="110"/>
      <c r="J865" s="1"/>
      <c r="K865" s="1"/>
      <c r="L865" s="1"/>
      <c r="M865" s="1"/>
      <c r="N865" s="1"/>
      <c r="O865" s="1"/>
      <c r="P865" s="1"/>
      <c r="Q865" s="1"/>
      <c r="R865" s="1"/>
      <c r="S865" s="1"/>
      <c r="T865" s="1"/>
      <c r="U865" s="1"/>
      <c r="V865" s="1"/>
      <c r="W865" s="1"/>
      <c r="X865" s="1"/>
      <c r="Y865" s="1"/>
      <c r="Z865" s="1"/>
    </row>
    <row r="866" spans="1:26">
      <c r="A866" s="78"/>
      <c r="B866" s="1"/>
      <c r="C866" s="1"/>
      <c r="D866" s="429"/>
      <c r="E866" s="33"/>
      <c r="F866" s="1"/>
      <c r="G866" s="1"/>
      <c r="H866" s="110"/>
      <c r="I866" s="110"/>
      <c r="J866" s="1"/>
      <c r="K866" s="1"/>
      <c r="L866" s="1"/>
      <c r="M866" s="1"/>
      <c r="N866" s="1"/>
      <c r="O866" s="1"/>
      <c r="P866" s="1"/>
      <c r="Q866" s="1"/>
      <c r="R866" s="1"/>
      <c r="S866" s="1"/>
      <c r="T866" s="1"/>
      <c r="U866" s="1"/>
      <c r="V866" s="1"/>
      <c r="W866" s="1"/>
      <c r="X866" s="1"/>
      <c r="Y866" s="1"/>
      <c r="Z866" s="1"/>
    </row>
    <row r="867" spans="1:26">
      <c r="A867" s="78"/>
      <c r="B867" s="1"/>
      <c r="C867" s="1"/>
      <c r="D867" s="429"/>
      <c r="E867" s="33"/>
      <c r="F867" s="1"/>
      <c r="G867" s="1"/>
      <c r="H867" s="110"/>
      <c r="I867" s="110"/>
      <c r="J867" s="1"/>
      <c r="K867" s="1"/>
      <c r="L867" s="1"/>
      <c r="M867" s="1"/>
      <c r="N867" s="1"/>
      <c r="O867" s="1"/>
      <c r="P867" s="1"/>
      <c r="Q867" s="1"/>
      <c r="R867" s="1"/>
      <c r="S867" s="1"/>
      <c r="T867" s="1"/>
      <c r="U867" s="1"/>
      <c r="V867" s="1"/>
      <c r="W867" s="1"/>
      <c r="X867" s="1"/>
      <c r="Y867" s="1"/>
      <c r="Z867" s="1"/>
    </row>
    <row r="868" spans="1:26">
      <c r="A868" s="78"/>
      <c r="B868" s="1"/>
      <c r="C868" s="1"/>
      <c r="D868" s="429"/>
      <c r="E868" s="33"/>
      <c r="F868" s="1"/>
      <c r="G868" s="1"/>
      <c r="H868" s="110"/>
      <c r="I868" s="110"/>
      <c r="J868" s="1"/>
      <c r="K868" s="1"/>
      <c r="L868" s="1"/>
      <c r="M868" s="1"/>
      <c r="N868" s="1"/>
      <c r="O868" s="1"/>
      <c r="P868" s="1"/>
      <c r="Q868" s="1"/>
      <c r="R868" s="1"/>
      <c r="S868" s="1"/>
      <c r="T868" s="1"/>
      <c r="U868" s="1"/>
      <c r="V868" s="1"/>
      <c r="W868" s="1"/>
      <c r="X868" s="1"/>
      <c r="Y868" s="1"/>
      <c r="Z868" s="1"/>
    </row>
    <row r="869" spans="1:26">
      <c r="A869" s="78"/>
      <c r="B869" s="1"/>
      <c r="C869" s="1"/>
      <c r="D869" s="429"/>
      <c r="E869" s="33"/>
      <c r="F869" s="1"/>
      <c r="G869" s="1"/>
      <c r="H869" s="110"/>
      <c r="I869" s="110"/>
      <c r="J869" s="1"/>
      <c r="K869" s="1"/>
      <c r="L869" s="1"/>
      <c r="M869" s="1"/>
      <c r="N869" s="1"/>
      <c r="O869" s="1"/>
      <c r="P869" s="1"/>
      <c r="Q869" s="1"/>
      <c r="R869" s="1"/>
      <c r="S869" s="1"/>
      <c r="T869" s="1"/>
      <c r="U869" s="1"/>
      <c r="V869" s="1"/>
      <c r="W869" s="1"/>
      <c r="X869" s="1"/>
      <c r="Y869" s="1"/>
      <c r="Z869" s="1"/>
    </row>
    <row r="870" spans="1:26">
      <c r="A870" s="78"/>
      <c r="B870" s="1"/>
      <c r="C870" s="1"/>
      <c r="D870" s="429"/>
      <c r="E870" s="33"/>
      <c r="F870" s="1"/>
      <c r="G870" s="1"/>
      <c r="H870" s="110"/>
      <c r="I870" s="110"/>
      <c r="J870" s="1"/>
      <c r="K870" s="1"/>
      <c r="L870" s="1"/>
      <c r="M870" s="1"/>
      <c r="N870" s="1"/>
      <c r="O870" s="1"/>
      <c r="P870" s="1"/>
      <c r="Q870" s="1"/>
      <c r="R870" s="1"/>
      <c r="S870" s="1"/>
      <c r="T870" s="1"/>
      <c r="U870" s="1"/>
      <c r="V870" s="1"/>
      <c r="W870" s="1"/>
      <c r="X870" s="1"/>
      <c r="Y870" s="1"/>
      <c r="Z870" s="1"/>
    </row>
    <row r="871" spans="1:26">
      <c r="A871" s="78"/>
      <c r="B871" s="1"/>
      <c r="C871" s="1"/>
      <c r="D871" s="429"/>
      <c r="E871" s="33"/>
      <c r="F871" s="1"/>
      <c r="G871" s="1"/>
      <c r="H871" s="110"/>
      <c r="I871" s="110"/>
      <c r="J871" s="1"/>
      <c r="K871" s="1"/>
      <c r="L871" s="1"/>
      <c r="M871" s="1"/>
      <c r="N871" s="1"/>
      <c r="O871" s="1"/>
      <c r="P871" s="1"/>
      <c r="Q871" s="1"/>
      <c r="R871" s="1"/>
      <c r="S871" s="1"/>
      <c r="T871" s="1"/>
      <c r="U871" s="1"/>
      <c r="V871" s="1"/>
      <c r="W871" s="1"/>
      <c r="X871" s="1"/>
      <c r="Y871" s="1"/>
      <c r="Z871" s="1"/>
    </row>
    <row r="872" spans="1:26">
      <c r="A872" s="78"/>
      <c r="B872" s="1"/>
      <c r="C872" s="1"/>
      <c r="D872" s="429"/>
      <c r="E872" s="33"/>
      <c r="F872" s="1"/>
      <c r="G872" s="1"/>
      <c r="H872" s="110"/>
      <c r="I872" s="110"/>
      <c r="J872" s="1"/>
      <c r="K872" s="1"/>
      <c r="L872" s="1"/>
      <c r="M872" s="1"/>
      <c r="N872" s="1"/>
      <c r="O872" s="1"/>
      <c r="P872" s="1"/>
      <c r="Q872" s="1"/>
      <c r="R872" s="1"/>
      <c r="S872" s="1"/>
      <c r="T872" s="1"/>
      <c r="U872" s="1"/>
      <c r="V872" s="1"/>
      <c r="W872" s="1"/>
      <c r="X872" s="1"/>
      <c r="Y872" s="1"/>
      <c r="Z872" s="1"/>
    </row>
    <row r="873" spans="1:26">
      <c r="A873" s="78"/>
      <c r="B873" s="1"/>
      <c r="C873" s="1"/>
      <c r="D873" s="429"/>
      <c r="E873" s="33"/>
      <c r="F873" s="1"/>
      <c r="G873" s="1"/>
      <c r="H873" s="110"/>
      <c r="I873" s="110"/>
      <c r="J873" s="1"/>
      <c r="K873" s="1"/>
      <c r="L873" s="1"/>
      <c r="M873" s="1"/>
      <c r="N873" s="1"/>
      <c r="O873" s="1"/>
      <c r="P873" s="1"/>
      <c r="Q873" s="1"/>
      <c r="R873" s="1"/>
      <c r="S873" s="1"/>
      <c r="T873" s="1"/>
      <c r="U873" s="1"/>
      <c r="V873" s="1"/>
      <c r="W873" s="1"/>
      <c r="X873" s="1"/>
      <c r="Y873" s="1"/>
      <c r="Z873" s="1"/>
    </row>
    <row r="874" spans="1:26">
      <c r="A874" s="78"/>
      <c r="B874" s="1"/>
      <c r="C874" s="1"/>
      <c r="D874" s="429"/>
      <c r="E874" s="33"/>
      <c r="F874" s="1"/>
      <c r="G874" s="1"/>
      <c r="H874" s="110"/>
      <c r="I874" s="110"/>
      <c r="J874" s="1"/>
      <c r="K874" s="1"/>
      <c r="L874" s="1"/>
      <c r="M874" s="1"/>
      <c r="N874" s="1"/>
      <c r="O874" s="1"/>
      <c r="P874" s="1"/>
      <c r="Q874" s="1"/>
      <c r="R874" s="1"/>
      <c r="S874" s="1"/>
      <c r="T874" s="1"/>
      <c r="U874" s="1"/>
      <c r="V874" s="1"/>
      <c r="W874" s="1"/>
      <c r="X874" s="1"/>
      <c r="Y874" s="1"/>
      <c r="Z874" s="1"/>
    </row>
    <row r="875" spans="1:26">
      <c r="A875" s="78"/>
      <c r="B875" s="1"/>
      <c r="C875" s="1"/>
      <c r="D875" s="429"/>
      <c r="E875" s="33"/>
      <c r="F875" s="1"/>
      <c r="G875" s="1"/>
      <c r="H875" s="110"/>
      <c r="I875" s="110"/>
      <c r="J875" s="1"/>
      <c r="K875" s="1"/>
      <c r="L875" s="1"/>
      <c r="M875" s="1"/>
      <c r="N875" s="1"/>
      <c r="O875" s="1"/>
      <c r="P875" s="1"/>
      <c r="Q875" s="1"/>
      <c r="R875" s="1"/>
      <c r="S875" s="1"/>
      <c r="T875" s="1"/>
      <c r="U875" s="1"/>
      <c r="V875" s="1"/>
      <c r="W875" s="1"/>
      <c r="X875" s="1"/>
      <c r="Y875" s="1"/>
      <c r="Z875" s="1"/>
    </row>
    <row r="876" spans="1:26">
      <c r="A876" s="78"/>
      <c r="B876" s="1"/>
      <c r="C876" s="1"/>
      <c r="D876" s="429"/>
      <c r="E876" s="33"/>
      <c r="F876" s="1"/>
      <c r="G876" s="1"/>
      <c r="H876" s="110"/>
      <c r="I876" s="110"/>
      <c r="J876" s="1"/>
      <c r="K876" s="1"/>
      <c r="L876" s="1"/>
      <c r="M876" s="1"/>
      <c r="N876" s="1"/>
      <c r="O876" s="1"/>
      <c r="P876" s="1"/>
      <c r="Q876" s="1"/>
      <c r="R876" s="1"/>
      <c r="S876" s="1"/>
      <c r="T876" s="1"/>
      <c r="U876" s="1"/>
      <c r="V876" s="1"/>
      <c r="W876" s="1"/>
      <c r="X876" s="1"/>
      <c r="Y876" s="1"/>
      <c r="Z876" s="1"/>
    </row>
    <row r="877" spans="1:26">
      <c r="A877" s="78"/>
      <c r="B877" s="1"/>
      <c r="C877" s="1"/>
      <c r="D877" s="429"/>
      <c r="E877" s="33"/>
      <c r="F877" s="1"/>
      <c r="G877" s="1"/>
      <c r="H877" s="110"/>
      <c r="I877" s="110"/>
      <c r="J877" s="1"/>
      <c r="K877" s="1"/>
      <c r="L877" s="1"/>
      <c r="M877" s="1"/>
      <c r="N877" s="1"/>
      <c r="O877" s="1"/>
      <c r="P877" s="1"/>
      <c r="Q877" s="1"/>
      <c r="R877" s="1"/>
      <c r="S877" s="1"/>
      <c r="T877" s="1"/>
      <c r="U877" s="1"/>
      <c r="V877" s="1"/>
      <c r="W877" s="1"/>
      <c r="X877" s="1"/>
      <c r="Y877" s="1"/>
      <c r="Z877" s="1"/>
    </row>
    <row r="878" spans="1:26">
      <c r="A878" s="78"/>
      <c r="B878" s="1"/>
      <c r="C878" s="1"/>
      <c r="D878" s="429"/>
      <c r="E878" s="33"/>
      <c r="F878" s="1"/>
      <c r="G878" s="1"/>
      <c r="H878" s="110"/>
      <c r="I878" s="110"/>
      <c r="J878" s="1"/>
      <c r="K878" s="1"/>
      <c r="L878" s="1"/>
      <c r="M878" s="1"/>
      <c r="N878" s="1"/>
      <c r="O878" s="1"/>
      <c r="P878" s="1"/>
      <c r="Q878" s="1"/>
      <c r="R878" s="1"/>
      <c r="S878" s="1"/>
      <c r="T878" s="1"/>
      <c r="U878" s="1"/>
      <c r="V878" s="1"/>
      <c r="W878" s="1"/>
      <c r="X878" s="1"/>
      <c r="Y878" s="1"/>
      <c r="Z878" s="1"/>
    </row>
    <row r="879" spans="1:26">
      <c r="A879" s="78"/>
      <c r="B879" s="1"/>
      <c r="C879" s="1"/>
      <c r="D879" s="429"/>
      <c r="E879" s="33"/>
      <c r="F879" s="1"/>
      <c r="G879" s="1"/>
      <c r="H879" s="110"/>
      <c r="I879" s="110"/>
      <c r="J879" s="1"/>
      <c r="K879" s="1"/>
      <c r="L879" s="1"/>
      <c r="M879" s="1"/>
      <c r="N879" s="1"/>
      <c r="O879" s="1"/>
      <c r="P879" s="1"/>
      <c r="Q879" s="1"/>
      <c r="R879" s="1"/>
      <c r="S879" s="1"/>
      <c r="T879" s="1"/>
      <c r="U879" s="1"/>
      <c r="V879" s="1"/>
      <c r="W879" s="1"/>
      <c r="X879" s="1"/>
      <c r="Y879" s="1"/>
      <c r="Z879" s="1"/>
    </row>
    <row r="880" spans="1:26">
      <c r="A880" s="78"/>
      <c r="B880" s="1"/>
      <c r="C880" s="1"/>
      <c r="D880" s="429"/>
      <c r="E880" s="33"/>
      <c r="F880" s="1"/>
      <c r="G880" s="1"/>
      <c r="H880" s="110"/>
      <c r="I880" s="110"/>
      <c r="J880" s="1"/>
      <c r="K880" s="1"/>
      <c r="L880" s="1"/>
      <c r="M880" s="1"/>
      <c r="N880" s="1"/>
      <c r="O880" s="1"/>
      <c r="P880" s="1"/>
      <c r="Q880" s="1"/>
      <c r="R880" s="1"/>
      <c r="S880" s="1"/>
      <c r="T880" s="1"/>
      <c r="U880" s="1"/>
      <c r="V880" s="1"/>
      <c r="W880" s="1"/>
      <c r="X880" s="1"/>
      <c r="Y880" s="1"/>
      <c r="Z880" s="1"/>
    </row>
    <row r="881" spans="1:26">
      <c r="A881" s="78"/>
      <c r="B881" s="1"/>
      <c r="C881" s="1"/>
      <c r="D881" s="429"/>
      <c r="E881" s="33"/>
      <c r="F881" s="1"/>
      <c r="G881" s="1"/>
      <c r="H881" s="110"/>
      <c r="I881" s="110"/>
      <c r="J881" s="1"/>
      <c r="K881" s="1"/>
      <c r="L881" s="1"/>
      <c r="M881" s="1"/>
      <c r="N881" s="1"/>
      <c r="O881" s="1"/>
      <c r="P881" s="1"/>
      <c r="Q881" s="1"/>
      <c r="R881" s="1"/>
      <c r="S881" s="1"/>
      <c r="T881" s="1"/>
      <c r="U881" s="1"/>
      <c r="V881" s="1"/>
      <c r="W881" s="1"/>
      <c r="X881" s="1"/>
      <c r="Y881" s="1"/>
      <c r="Z881" s="1"/>
    </row>
    <row r="882" spans="1:26">
      <c r="A882" s="78"/>
      <c r="B882" s="1"/>
      <c r="C882" s="1"/>
      <c r="D882" s="429"/>
      <c r="E882" s="33"/>
      <c r="F882" s="1"/>
      <c r="G882" s="1"/>
      <c r="H882" s="110"/>
      <c r="I882" s="110"/>
      <c r="J882" s="1"/>
      <c r="K882" s="1"/>
      <c r="L882" s="1"/>
      <c r="M882" s="1"/>
      <c r="N882" s="1"/>
      <c r="O882" s="1"/>
      <c r="P882" s="1"/>
      <c r="Q882" s="1"/>
      <c r="R882" s="1"/>
      <c r="S882" s="1"/>
      <c r="T882" s="1"/>
      <c r="U882" s="1"/>
      <c r="V882" s="1"/>
      <c r="W882" s="1"/>
      <c r="X882" s="1"/>
      <c r="Y882" s="1"/>
      <c r="Z882" s="1"/>
    </row>
    <row r="883" spans="1:26">
      <c r="A883" s="78"/>
      <c r="B883" s="1"/>
      <c r="C883" s="1"/>
      <c r="D883" s="429"/>
      <c r="E883" s="33"/>
      <c r="F883" s="1"/>
      <c r="G883" s="1"/>
      <c r="H883" s="110"/>
      <c r="I883" s="110"/>
      <c r="J883" s="1"/>
      <c r="K883" s="1"/>
      <c r="L883" s="1"/>
      <c r="M883" s="1"/>
      <c r="N883" s="1"/>
      <c r="O883" s="1"/>
      <c r="P883" s="1"/>
      <c r="Q883" s="1"/>
      <c r="R883" s="1"/>
      <c r="S883" s="1"/>
      <c r="T883" s="1"/>
      <c r="U883" s="1"/>
      <c r="V883" s="1"/>
      <c r="W883" s="1"/>
      <c r="X883" s="1"/>
      <c r="Y883" s="1"/>
      <c r="Z883" s="1"/>
    </row>
    <row r="884" spans="1:26">
      <c r="A884" s="78"/>
      <c r="B884" s="1"/>
      <c r="C884" s="1"/>
      <c r="D884" s="429"/>
      <c r="E884" s="33"/>
      <c r="F884" s="1"/>
      <c r="G884" s="1"/>
      <c r="H884" s="110"/>
      <c r="I884" s="110"/>
      <c r="J884" s="1"/>
      <c r="K884" s="1"/>
      <c r="L884" s="1"/>
      <c r="M884" s="1"/>
      <c r="N884" s="1"/>
      <c r="O884" s="1"/>
      <c r="P884" s="1"/>
      <c r="Q884" s="1"/>
      <c r="R884" s="1"/>
      <c r="S884" s="1"/>
      <c r="T884" s="1"/>
      <c r="U884" s="1"/>
      <c r="V884" s="1"/>
      <c r="W884" s="1"/>
      <c r="X884" s="1"/>
      <c r="Y884" s="1"/>
      <c r="Z884" s="1"/>
    </row>
    <row r="885" spans="1:26">
      <c r="A885" s="78"/>
      <c r="B885" s="1"/>
      <c r="C885" s="1"/>
      <c r="D885" s="429"/>
      <c r="E885" s="33"/>
      <c r="F885" s="1"/>
      <c r="G885" s="1"/>
      <c r="H885" s="110"/>
      <c r="I885" s="110"/>
      <c r="J885" s="1"/>
      <c r="K885" s="1"/>
      <c r="L885" s="1"/>
      <c r="M885" s="1"/>
      <c r="N885" s="1"/>
      <c r="O885" s="1"/>
      <c r="P885" s="1"/>
      <c r="Q885" s="1"/>
      <c r="R885" s="1"/>
      <c r="S885" s="1"/>
      <c r="T885" s="1"/>
      <c r="U885" s="1"/>
      <c r="V885" s="1"/>
      <c r="W885" s="1"/>
      <c r="X885" s="1"/>
      <c r="Y885" s="1"/>
      <c r="Z885" s="1"/>
    </row>
    <row r="886" spans="1:26">
      <c r="A886" s="78"/>
      <c r="B886" s="1"/>
      <c r="C886" s="1"/>
      <c r="D886" s="429"/>
      <c r="E886" s="33"/>
      <c r="F886" s="1"/>
      <c r="G886" s="1"/>
      <c r="H886" s="110"/>
      <c r="I886" s="110"/>
      <c r="J886" s="1"/>
      <c r="K886" s="1"/>
      <c r="L886" s="1"/>
      <c r="M886" s="1"/>
      <c r="N886" s="1"/>
      <c r="O886" s="1"/>
      <c r="P886" s="1"/>
      <c r="Q886" s="1"/>
      <c r="R886" s="1"/>
      <c r="S886" s="1"/>
      <c r="T886" s="1"/>
      <c r="U886" s="1"/>
      <c r="V886" s="1"/>
      <c r="W886" s="1"/>
      <c r="X886" s="1"/>
      <c r="Y886" s="1"/>
      <c r="Z886" s="1"/>
    </row>
    <row r="887" spans="1:26">
      <c r="A887" s="78"/>
      <c r="B887" s="1"/>
      <c r="C887" s="1"/>
      <c r="D887" s="429"/>
      <c r="E887" s="33"/>
      <c r="F887" s="1"/>
      <c r="G887" s="1"/>
      <c r="H887" s="110"/>
      <c r="I887" s="110"/>
      <c r="J887" s="1"/>
      <c r="K887" s="1"/>
      <c r="L887" s="1"/>
      <c r="M887" s="1"/>
      <c r="N887" s="1"/>
      <c r="O887" s="1"/>
      <c r="P887" s="1"/>
      <c r="Q887" s="1"/>
      <c r="R887" s="1"/>
      <c r="S887" s="1"/>
      <c r="T887" s="1"/>
      <c r="U887" s="1"/>
      <c r="V887" s="1"/>
      <c r="W887" s="1"/>
      <c r="X887" s="1"/>
      <c r="Y887" s="1"/>
      <c r="Z887" s="1"/>
    </row>
    <row r="888" spans="1:26">
      <c r="A888" s="78"/>
      <c r="B888" s="1"/>
      <c r="C888" s="1"/>
      <c r="D888" s="429"/>
      <c r="E888" s="33"/>
      <c r="F888" s="1"/>
      <c r="G888" s="1"/>
      <c r="H888" s="110"/>
      <c r="I888" s="110"/>
      <c r="J888" s="1"/>
      <c r="K888" s="1"/>
      <c r="L888" s="1"/>
      <c r="M888" s="1"/>
      <c r="N888" s="1"/>
      <c r="O888" s="1"/>
      <c r="P888" s="1"/>
      <c r="Q888" s="1"/>
      <c r="R888" s="1"/>
      <c r="S888" s="1"/>
      <c r="T888" s="1"/>
      <c r="U888" s="1"/>
      <c r="V888" s="1"/>
      <c r="W888" s="1"/>
      <c r="X888" s="1"/>
      <c r="Y888" s="1"/>
      <c r="Z888" s="1"/>
    </row>
    <row r="889" spans="1:26">
      <c r="A889" s="78"/>
      <c r="B889" s="1"/>
      <c r="C889" s="1"/>
      <c r="D889" s="429"/>
      <c r="E889" s="33"/>
      <c r="F889" s="1"/>
      <c r="G889" s="1"/>
      <c r="H889" s="110"/>
      <c r="I889" s="110"/>
      <c r="J889" s="1"/>
      <c r="K889" s="1"/>
      <c r="L889" s="1"/>
      <c r="M889" s="1"/>
      <c r="N889" s="1"/>
      <c r="O889" s="1"/>
      <c r="P889" s="1"/>
      <c r="Q889" s="1"/>
      <c r="R889" s="1"/>
      <c r="S889" s="1"/>
      <c r="T889" s="1"/>
      <c r="U889" s="1"/>
      <c r="V889" s="1"/>
      <c r="W889" s="1"/>
      <c r="X889" s="1"/>
      <c r="Y889" s="1"/>
      <c r="Z889" s="1"/>
    </row>
    <row r="890" spans="1:26">
      <c r="A890" s="78"/>
      <c r="B890" s="1"/>
      <c r="C890" s="1"/>
      <c r="D890" s="429"/>
      <c r="E890" s="33"/>
      <c r="F890" s="1"/>
      <c r="G890" s="1"/>
      <c r="H890" s="110"/>
      <c r="I890" s="110"/>
      <c r="J890" s="1"/>
      <c r="K890" s="1"/>
      <c r="L890" s="1"/>
      <c r="M890" s="1"/>
      <c r="N890" s="1"/>
      <c r="O890" s="1"/>
      <c r="P890" s="1"/>
      <c r="Q890" s="1"/>
      <c r="R890" s="1"/>
      <c r="S890" s="1"/>
      <c r="T890" s="1"/>
      <c r="U890" s="1"/>
      <c r="V890" s="1"/>
      <c r="W890" s="1"/>
      <c r="X890" s="1"/>
      <c r="Y890" s="1"/>
      <c r="Z890" s="1"/>
    </row>
    <row r="891" spans="1:26">
      <c r="A891" s="78"/>
      <c r="B891" s="1"/>
      <c r="C891" s="1"/>
      <c r="D891" s="429"/>
      <c r="E891" s="33"/>
      <c r="F891" s="1"/>
      <c r="G891" s="1"/>
      <c r="H891" s="110"/>
      <c r="I891" s="110"/>
      <c r="J891" s="1"/>
      <c r="K891" s="1"/>
      <c r="L891" s="1"/>
      <c r="M891" s="1"/>
      <c r="N891" s="1"/>
      <c r="O891" s="1"/>
      <c r="P891" s="1"/>
      <c r="Q891" s="1"/>
      <c r="R891" s="1"/>
      <c r="S891" s="1"/>
      <c r="T891" s="1"/>
      <c r="U891" s="1"/>
      <c r="V891" s="1"/>
      <c r="W891" s="1"/>
      <c r="X891" s="1"/>
      <c r="Y891" s="1"/>
      <c r="Z891" s="1"/>
    </row>
    <row r="892" spans="1:26">
      <c r="A892" s="78"/>
      <c r="B892" s="1"/>
      <c r="C892" s="1"/>
      <c r="D892" s="429"/>
      <c r="E892" s="33"/>
      <c r="F892" s="1"/>
      <c r="G892" s="1"/>
      <c r="H892" s="110"/>
      <c r="I892" s="110"/>
      <c r="J892" s="1"/>
      <c r="K892" s="1"/>
      <c r="L892" s="1"/>
      <c r="M892" s="1"/>
      <c r="N892" s="1"/>
      <c r="O892" s="1"/>
      <c r="P892" s="1"/>
      <c r="Q892" s="1"/>
      <c r="R892" s="1"/>
      <c r="S892" s="1"/>
      <c r="T892" s="1"/>
      <c r="U892" s="1"/>
      <c r="V892" s="1"/>
      <c r="W892" s="1"/>
      <c r="X892" s="1"/>
      <c r="Y892" s="1"/>
      <c r="Z892" s="1"/>
    </row>
    <row r="893" spans="1:26">
      <c r="A893" s="78"/>
      <c r="B893" s="1"/>
      <c r="C893" s="1"/>
      <c r="D893" s="429"/>
      <c r="E893" s="33"/>
      <c r="F893" s="1"/>
      <c r="G893" s="1"/>
      <c r="H893" s="110"/>
      <c r="I893" s="110"/>
      <c r="J893" s="1"/>
      <c r="K893" s="1"/>
      <c r="L893" s="1"/>
      <c r="M893" s="1"/>
      <c r="N893" s="1"/>
      <c r="O893" s="1"/>
      <c r="P893" s="1"/>
      <c r="Q893" s="1"/>
      <c r="R893" s="1"/>
      <c r="S893" s="1"/>
      <c r="T893" s="1"/>
      <c r="U893" s="1"/>
      <c r="V893" s="1"/>
      <c r="W893" s="1"/>
      <c r="X893" s="1"/>
      <c r="Y893" s="1"/>
      <c r="Z893" s="1"/>
    </row>
    <row r="894" spans="1:26">
      <c r="A894" s="78"/>
      <c r="B894" s="1"/>
      <c r="C894" s="1"/>
      <c r="D894" s="429"/>
      <c r="E894" s="33"/>
      <c r="F894" s="1"/>
      <c r="G894" s="1"/>
      <c r="H894" s="110"/>
      <c r="I894" s="110"/>
      <c r="J894" s="1"/>
      <c r="K894" s="1"/>
      <c r="L894" s="1"/>
      <c r="M894" s="1"/>
      <c r="N894" s="1"/>
      <c r="O894" s="1"/>
      <c r="P894" s="1"/>
      <c r="Q894" s="1"/>
      <c r="R894" s="1"/>
      <c r="S894" s="1"/>
      <c r="T894" s="1"/>
      <c r="U894" s="1"/>
      <c r="V894" s="1"/>
      <c r="W894" s="1"/>
      <c r="X894" s="1"/>
      <c r="Y894" s="1"/>
      <c r="Z894" s="1"/>
    </row>
    <row r="895" spans="1:26">
      <c r="A895" s="78"/>
      <c r="B895" s="1"/>
      <c r="C895" s="1"/>
      <c r="D895" s="429"/>
      <c r="E895" s="33"/>
      <c r="F895" s="1"/>
      <c r="G895" s="1"/>
      <c r="H895" s="110"/>
      <c r="I895" s="110"/>
      <c r="J895" s="1"/>
      <c r="K895" s="1"/>
      <c r="L895" s="1"/>
      <c r="M895" s="1"/>
      <c r="N895" s="1"/>
      <c r="O895" s="1"/>
      <c r="P895" s="1"/>
      <c r="Q895" s="1"/>
      <c r="R895" s="1"/>
      <c r="S895" s="1"/>
      <c r="T895" s="1"/>
      <c r="U895" s="1"/>
      <c r="V895" s="1"/>
      <c r="W895" s="1"/>
      <c r="X895" s="1"/>
      <c r="Y895" s="1"/>
      <c r="Z895" s="1"/>
    </row>
    <row r="896" spans="1:26">
      <c r="A896" s="78"/>
      <c r="B896" s="1"/>
      <c r="C896" s="1"/>
      <c r="D896" s="429"/>
      <c r="E896" s="33"/>
      <c r="F896" s="1"/>
      <c r="G896" s="1"/>
      <c r="H896" s="110"/>
      <c r="I896" s="110"/>
      <c r="J896" s="1"/>
      <c r="K896" s="1"/>
      <c r="L896" s="1"/>
      <c r="M896" s="1"/>
      <c r="N896" s="1"/>
      <c r="O896" s="1"/>
      <c r="P896" s="1"/>
      <c r="Q896" s="1"/>
      <c r="R896" s="1"/>
      <c r="S896" s="1"/>
      <c r="T896" s="1"/>
      <c r="U896" s="1"/>
      <c r="V896" s="1"/>
      <c r="W896" s="1"/>
      <c r="X896" s="1"/>
      <c r="Y896" s="1"/>
      <c r="Z896" s="1"/>
    </row>
    <row r="897" spans="1:26">
      <c r="A897" s="78"/>
      <c r="B897" s="1"/>
      <c r="C897" s="1"/>
      <c r="D897" s="429"/>
      <c r="E897" s="33"/>
      <c r="F897" s="1"/>
      <c r="G897" s="1"/>
      <c r="H897" s="110"/>
      <c r="I897" s="110"/>
      <c r="J897" s="1"/>
      <c r="K897" s="1"/>
      <c r="L897" s="1"/>
      <c r="M897" s="1"/>
      <c r="N897" s="1"/>
      <c r="O897" s="1"/>
      <c r="P897" s="1"/>
      <c r="Q897" s="1"/>
      <c r="R897" s="1"/>
      <c r="S897" s="1"/>
      <c r="T897" s="1"/>
      <c r="U897" s="1"/>
      <c r="V897" s="1"/>
      <c r="W897" s="1"/>
      <c r="X897" s="1"/>
      <c r="Y897" s="1"/>
      <c r="Z897" s="1"/>
    </row>
    <row r="898" spans="1:26">
      <c r="A898" s="78"/>
      <c r="B898" s="1"/>
      <c r="C898" s="1"/>
      <c r="D898" s="429"/>
      <c r="E898" s="33"/>
      <c r="F898" s="1"/>
      <c r="G898" s="1"/>
      <c r="H898" s="110"/>
      <c r="I898" s="110"/>
      <c r="J898" s="1"/>
      <c r="K898" s="1"/>
      <c r="L898" s="1"/>
      <c r="M898" s="1"/>
      <c r="N898" s="1"/>
      <c r="O898" s="1"/>
      <c r="P898" s="1"/>
      <c r="Q898" s="1"/>
      <c r="R898" s="1"/>
      <c r="S898" s="1"/>
      <c r="T898" s="1"/>
      <c r="U898" s="1"/>
      <c r="V898" s="1"/>
      <c r="W898" s="1"/>
      <c r="X898" s="1"/>
      <c r="Y898" s="1"/>
      <c r="Z898" s="1"/>
    </row>
    <row r="899" spans="1:26">
      <c r="A899" s="78"/>
      <c r="B899" s="1"/>
      <c r="C899" s="1"/>
      <c r="D899" s="429"/>
      <c r="E899" s="33"/>
      <c r="F899" s="1"/>
      <c r="G899" s="1"/>
      <c r="H899" s="110"/>
      <c r="I899" s="110"/>
      <c r="J899" s="1"/>
      <c r="K899" s="1"/>
      <c r="L899" s="1"/>
      <c r="M899" s="1"/>
      <c r="N899" s="1"/>
      <c r="O899" s="1"/>
      <c r="P899" s="1"/>
      <c r="Q899" s="1"/>
      <c r="R899" s="1"/>
      <c r="S899" s="1"/>
      <c r="T899" s="1"/>
      <c r="U899" s="1"/>
      <c r="V899" s="1"/>
      <c r="W899" s="1"/>
      <c r="X899" s="1"/>
      <c r="Y899" s="1"/>
      <c r="Z899" s="1"/>
    </row>
    <row r="900" spans="1:26">
      <c r="A900" s="78"/>
      <c r="B900" s="1"/>
      <c r="C900" s="1"/>
      <c r="D900" s="429"/>
      <c r="E900" s="33"/>
      <c r="F900" s="1"/>
      <c r="G900" s="1"/>
      <c r="H900" s="110"/>
      <c r="I900" s="110"/>
      <c r="J900" s="1"/>
      <c r="K900" s="1"/>
      <c r="L900" s="1"/>
      <c r="M900" s="1"/>
      <c r="N900" s="1"/>
      <c r="O900" s="1"/>
      <c r="P900" s="1"/>
      <c r="Q900" s="1"/>
      <c r="R900" s="1"/>
      <c r="S900" s="1"/>
      <c r="T900" s="1"/>
      <c r="U900" s="1"/>
      <c r="V900" s="1"/>
      <c r="W900" s="1"/>
      <c r="X900" s="1"/>
      <c r="Y900" s="1"/>
      <c r="Z900" s="1"/>
    </row>
    <row r="901" spans="1:26">
      <c r="A901" s="78"/>
      <c r="B901" s="1"/>
      <c r="C901" s="1"/>
      <c r="D901" s="429"/>
      <c r="E901" s="33"/>
      <c r="F901" s="1"/>
      <c r="G901" s="1"/>
      <c r="H901" s="110"/>
      <c r="I901" s="110"/>
      <c r="J901" s="1"/>
      <c r="K901" s="1"/>
      <c r="L901" s="1"/>
      <c r="M901" s="1"/>
      <c r="N901" s="1"/>
      <c r="O901" s="1"/>
      <c r="P901" s="1"/>
      <c r="Q901" s="1"/>
      <c r="R901" s="1"/>
      <c r="S901" s="1"/>
      <c r="T901" s="1"/>
      <c r="U901" s="1"/>
      <c r="V901" s="1"/>
      <c r="W901" s="1"/>
      <c r="X901" s="1"/>
      <c r="Y901" s="1"/>
      <c r="Z901" s="1"/>
    </row>
    <row r="902" spans="1:26">
      <c r="A902" s="78"/>
      <c r="B902" s="1"/>
      <c r="C902" s="1"/>
      <c r="D902" s="429"/>
      <c r="E902" s="33"/>
      <c r="F902" s="1"/>
      <c r="G902" s="1"/>
      <c r="H902" s="110"/>
      <c r="I902" s="110"/>
      <c r="J902" s="1"/>
      <c r="K902" s="1"/>
      <c r="L902" s="1"/>
      <c r="M902" s="1"/>
      <c r="N902" s="1"/>
      <c r="O902" s="1"/>
      <c r="P902" s="1"/>
      <c r="Q902" s="1"/>
      <c r="R902" s="1"/>
      <c r="S902" s="1"/>
      <c r="T902" s="1"/>
      <c r="U902" s="1"/>
      <c r="V902" s="1"/>
      <c r="W902" s="1"/>
      <c r="X902" s="1"/>
      <c r="Y902" s="1"/>
      <c r="Z902" s="1"/>
    </row>
    <row r="903" spans="1:26">
      <c r="A903" s="78"/>
      <c r="B903" s="1"/>
      <c r="C903" s="1"/>
      <c r="D903" s="429"/>
      <c r="E903" s="33"/>
      <c r="F903" s="1"/>
      <c r="G903" s="1"/>
      <c r="H903" s="110"/>
      <c r="I903" s="110"/>
      <c r="J903" s="1"/>
      <c r="K903" s="1"/>
      <c r="L903" s="1"/>
      <c r="M903" s="1"/>
      <c r="N903" s="1"/>
      <c r="O903" s="1"/>
      <c r="P903" s="1"/>
      <c r="Q903" s="1"/>
      <c r="R903" s="1"/>
      <c r="S903" s="1"/>
      <c r="T903" s="1"/>
      <c r="U903" s="1"/>
      <c r="V903" s="1"/>
      <c r="W903" s="1"/>
      <c r="X903" s="1"/>
      <c r="Y903" s="1"/>
      <c r="Z903" s="1"/>
    </row>
    <row r="904" spans="1:26">
      <c r="A904" s="78"/>
      <c r="B904" s="1"/>
      <c r="C904" s="1"/>
      <c r="D904" s="429"/>
      <c r="E904" s="33"/>
      <c r="F904" s="1"/>
      <c r="G904" s="1"/>
      <c r="H904" s="110"/>
      <c r="I904" s="110"/>
      <c r="J904" s="1"/>
      <c r="K904" s="1"/>
      <c r="L904" s="1"/>
      <c r="M904" s="1"/>
      <c r="N904" s="1"/>
      <c r="O904" s="1"/>
      <c r="P904" s="1"/>
      <c r="Q904" s="1"/>
      <c r="R904" s="1"/>
      <c r="S904" s="1"/>
      <c r="T904" s="1"/>
      <c r="U904" s="1"/>
      <c r="V904" s="1"/>
      <c r="W904" s="1"/>
      <c r="X904" s="1"/>
      <c r="Y904" s="1"/>
      <c r="Z904" s="1"/>
    </row>
    <row r="905" spans="1:26">
      <c r="A905" s="78"/>
      <c r="B905" s="1"/>
      <c r="C905" s="1"/>
      <c r="D905" s="429"/>
      <c r="E905" s="33"/>
      <c r="F905" s="1"/>
      <c r="G905" s="1"/>
      <c r="H905" s="110"/>
      <c r="I905" s="110"/>
      <c r="J905" s="1"/>
      <c r="K905" s="1"/>
      <c r="L905" s="1"/>
      <c r="M905" s="1"/>
      <c r="N905" s="1"/>
      <c r="O905" s="1"/>
      <c r="P905" s="1"/>
      <c r="Q905" s="1"/>
      <c r="R905" s="1"/>
      <c r="S905" s="1"/>
      <c r="T905" s="1"/>
      <c r="U905" s="1"/>
      <c r="V905" s="1"/>
      <c r="W905" s="1"/>
      <c r="X905" s="1"/>
      <c r="Y905" s="1"/>
      <c r="Z905" s="1"/>
    </row>
    <row r="906" spans="1:26">
      <c r="A906" s="78"/>
      <c r="B906" s="1"/>
      <c r="C906" s="1"/>
      <c r="D906" s="429"/>
      <c r="E906" s="33"/>
      <c r="F906" s="1"/>
      <c r="G906" s="1"/>
      <c r="H906" s="110"/>
      <c r="I906" s="110"/>
      <c r="J906" s="1"/>
      <c r="K906" s="1"/>
      <c r="L906" s="1"/>
      <c r="M906" s="1"/>
      <c r="N906" s="1"/>
      <c r="O906" s="1"/>
      <c r="P906" s="1"/>
      <c r="Q906" s="1"/>
      <c r="R906" s="1"/>
      <c r="S906" s="1"/>
      <c r="T906" s="1"/>
      <c r="U906" s="1"/>
      <c r="V906" s="1"/>
      <c r="W906" s="1"/>
      <c r="X906" s="1"/>
      <c r="Y906" s="1"/>
      <c r="Z906" s="1"/>
    </row>
    <row r="907" spans="1:26">
      <c r="A907" s="78"/>
      <c r="B907" s="1"/>
      <c r="C907" s="1"/>
      <c r="D907" s="429"/>
      <c r="E907" s="33"/>
      <c r="F907" s="1"/>
      <c r="G907" s="1"/>
      <c r="H907" s="110"/>
      <c r="I907" s="110"/>
      <c r="J907" s="1"/>
      <c r="K907" s="1"/>
      <c r="L907" s="1"/>
      <c r="M907" s="1"/>
      <c r="N907" s="1"/>
      <c r="O907" s="1"/>
      <c r="P907" s="1"/>
      <c r="Q907" s="1"/>
      <c r="R907" s="1"/>
      <c r="S907" s="1"/>
      <c r="T907" s="1"/>
      <c r="U907" s="1"/>
      <c r="V907" s="1"/>
      <c r="W907" s="1"/>
      <c r="X907" s="1"/>
      <c r="Y907" s="1"/>
      <c r="Z907" s="1"/>
    </row>
    <row r="908" spans="1:26">
      <c r="A908" s="78"/>
      <c r="B908" s="1"/>
      <c r="C908" s="1"/>
      <c r="D908" s="429"/>
      <c r="E908" s="33"/>
      <c r="F908" s="1"/>
      <c r="G908" s="1"/>
      <c r="H908" s="110"/>
      <c r="I908" s="110"/>
      <c r="J908" s="1"/>
      <c r="K908" s="1"/>
      <c r="L908" s="1"/>
      <c r="M908" s="1"/>
      <c r="N908" s="1"/>
      <c r="O908" s="1"/>
      <c r="P908" s="1"/>
      <c r="Q908" s="1"/>
      <c r="R908" s="1"/>
      <c r="S908" s="1"/>
      <c r="T908" s="1"/>
      <c r="U908" s="1"/>
      <c r="V908" s="1"/>
      <c r="W908" s="1"/>
      <c r="X908" s="1"/>
      <c r="Y908" s="1"/>
      <c r="Z908" s="1"/>
    </row>
    <row r="909" spans="1:26">
      <c r="A909" s="78"/>
      <c r="B909" s="1"/>
      <c r="C909" s="1"/>
      <c r="D909" s="429"/>
      <c r="E909" s="33"/>
      <c r="F909" s="1"/>
      <c r="G909" s="1"/>
      <c r="H909" s="110"/>
      <c r="I909" s="110"/>
      <c r="J909" s="1"/>
      <c r="K909" s="1"/>
      <c r="L909" s="1"/>
      <c r="M909" s="1"/>
      <c r="N909" s="1"/>
      <c r="O909" s="1"/>
      <c r="P909" s="1"/>
      <c r="Q909" s="1"/>
      <c r="R909" s="1"/>
      <c r="S909" s="1"/>
      <c r="T909" s="1"/>
      <c r="U909" s="1"/>
      <c r="V909" s="1"/>
      <c r="W909" s="1"/>
      <c r="X909" s="1"/>
      <c r="Y909" s="1"/>
      <c r="Z909" s="1"/>
    </row>
    <row r="910" spans="1:26">
      <c r="A910" s="78"/>
      <c r="B910" s="1"/>
      <c r="C910" s="1"/>
      <c r="D910" s="429"/>
      <c r="E910" s="33"/>
      <c r="F910" s="1"/>
      <c r="G910" s="1"/>
      <c r="H910" s="110"/>
      <c r="I910" s="110"/>
      <c r="J910" s="1"/>
      <c r="K910" s="1"/>
      <c r="L910" s="1"/>
      <c r="M910" s="1"/>
      <c r="N910" s="1"/>
      <c r="O910" s="1"/>
      <c r="P910" s="1"/>
      <c r="Q910" s="1"/>
      <c r="R910" s="1"/>
      <c r="S910" s="1"/>
      <c r="T910" s="1"/>
      <c r="U910" s="1"/>
      <c r="V910" s="1"/>
      <c r="W910" s="1"/>
      <c r="X910" s="1"/>
      <c r="Y910" s="1"/>
      <c r="Z910" s="1"/>
    </row>
    <row r="911" spans="1:26">
      <c r="A911" s="78"/>
      <c r="B911" s="1"/>
      <c r="C911" s="1"/>
      <c r="D911" s="429"/>
      <c r="E911" s="33"/>
      <c r="F911" s="1"/>
      <c r="G911" s="1"/>
      <c r="H911" s="110"/>
      <c r="I911" s="110"/>
      <c r="J911" s="1"/>
      <c r="K911" s="1"/>
      <c r="L911" s="1"/>
      <c r="M911" s="1"/>
      <c r="N911" s="1"/>
      <c r="O911" s="1"/>
      <c r="P911" s="1"/>
      <c r="Q911" s="1"/>
      <c r="R911" s="1"/>
      <c r="S911" s="1"/>
      <c r="T911" s="1"/>
      <c r="U911" s="1"/>
      <c r="V911" s="1"/>
      <c r="W911" s="1"/>
      <c r="X911" s="1"/>
      <c r="Y911" s="1"/>
      <c r="Z911" s="1"/>
    </row>
    <row r="912" spans="1:26">
      <c r="A912" s="78"/>
      <c r="B912" s="1"/>
      <c r="C912" s="1"/>
      <c r="D912" s="429"/>
      <c r="E912" s="33"/>
      <c r="F912" s="1"/>
      <c r="G912" s="1"/>
      <c r="H912" s="110"/>
      <c r="I912" s="110"/>
      <c r="J912" s="1"/>
      <c r="K912" s="1"/>
      <c r="L912" s="1"/>
      <c r="M912" s="1"/>
      <c r="N912" s="1"/>
      <c r="O912" s="1"/>
      <c r="P912" s="1"/>
      <c r="Q912" s="1"/>
      <c r="R912" s="1"/>
      <c r="S912" s="1"/>
      <c r="T912" s="1"/>
      <c r="U912" s="1"/>
      <c r="V912" s="1"/>
      <c r="W912" s="1"/>
      <c r="X912" s="1"/>
      <c r="Y912" s="1"/>
      <c r="Z912" s="1"/>
    </row>
    <row r="913" spans="1:26">
      <c r="A913" s="78"/>
      <c r="B913" s="1"/>
      <c r="C913" s="1"/>
      <c r="D913" s="429"/>
      <c r="E913" s="33"/>
      <c r="F913" s="1"/>
      <c r="G913" s="1"/>
      <c r="H913" s="110"/>
      <c r="I913" s="110"/>
      <c r="J913" s="1"/>
      <c r="K913" s="1"/>
      <c r="L913" s="1"/>
      <c r="M913" s="1"/>
      <c r="N913" s="1"/>
      <c r="O913" s="1"/>
      <c r="P913" s="1"/>
      <c r="Q913" s="1"/>
      <c r="R913" s="1"/>
      <c r="S913" s="1"/>
      <c r="T913" s="1"/>
      <c r="U913" s="1"/>
      <c r="V913" s="1"/>
      <c r="W913" s="1"/>
      <c r="X913" s="1"/>
      <c r="Y913" s="1"/>
      <c r="Z913" s="1"/>
    </row>
    <row r="914" spans="1:26">
      <c r="A914" s="78"/>
      <c r="B914" s="1"/>
      <c r="C914" s="1"/>
      <c r="D914" s="429"/>
      <c r="E914" s="33"/>
      <c r="F914" s="1"/>
      <c r="G914" s="1"/>
      <c r="H914" s="110"/>
      <c r="I914" s="110"/>
      <c r="J914" s="1"/>
      <c r="K914" s="1"/>
      <c r="L914" s="1"/>
      <c r="M914" s="1"/>
      <c r="N914" s="1"/>
      <c r="O914" s="1"/>
      <c r="P914" s="1"/>
      <c r="Q914" s="1"/>
      <c r="R914" s="1"/>
      <c r="S914" s="1"/>
      <c r="T914" s="1"/>
      <c r="U914" s="1"/>
      <c r="V914" s="1"/>
      <c r="W914" s="1"/>
      <c r="X914" s="1"/>
      <c r="Y914" s="1"/>
      <c r="Z914" s="1"/>
    </row>
    <row r="915" spans="1:26">
      <c r="A915" s="78"/>
      <c r="B915" s="1"/>
      <c r="C915" s="1"/>
      <c r="D915" s="429"/>
      <c r="E915" s="33"/>
      <c r="F915" s="1"/>
      <c r="G915" s="1"/>
      <c r="H915" s="110"/>
      <c r="I915" s="110"/>
      <c r="J915" s="1"/>
      <c r="K915" s="1"/>
      <c r="L915" s="1"/>
      <c r="M915" s="1"/>
      <c r="N915" s="1"/>
      <c r="O915" s="1"/>
      <c r="P915" s="1"/>
      <c r="Q915" s="1"/>
      <c r="R915" s="1"/>
      <c r="S915" s="1"/>
      <c r="T915" s="1"/>
      <c r="U915" s="1"/>
      <c r="V915" s="1"/>
      <c r="W915" s="1"/>
      <c r="X915" s="1"/>
      <c r="Y915" s="1"/>
      <c r="Z915" s="1"/>
    </row>
    <row r="916" spans="1:26">
      <c r="A916" s="78"/>
      <c r="B916" s="1"/>
      <c r="C916" s="1"/>
      <c r="D916" s="429"/>
      <c r="E916" s="33"/>
      <c r="F916" s="1"/>
      <c r="G916" s="1"/>
      <c r="H916" s="110"/>
      <c r="I916" s="110"/>
      <c r="J916" s="1"/>
      <c r="K916" s="1"/>
      <c r="L916" s="1"/>
      <c r="M916" s="1"/>
      <c r="N916" s="1"/>
      <c r="O916" s="1"/>
      <c r="P916" s="1"/>
      <c r="Q916" s="1"/>
      <c r="R916" s="1"/>
      <c r="S916" s="1"/>
      <c r="T916" s="1"/>
      <c r="U916" s="1"/>
      <c r="V916" s="1"/>
      <c r="W916" s="1"/>
      <c r="X916" s="1"/>
      <c r="Y916" s="1"/>
      <c r="Z916" s="1"/>
    </row>
    <row r="917" spans="1:26">
      <c r="A917" s="78"/>
      <c r="B917" s="1"/>
      <c r="C917" s="1"/>
      <c r="D917" s="429"/>
      <c r="E917" s="33"/>
      <c r="F917" s="1"/>
      <c r="G917" s="1"/>
      <c r="H917" s="110"/>
      <c r="I917" s="110"/>
      <c r="J917" s="1"/>
      <c r="K917" s="1"/>
      <c r="L917" s="1"/>
      <c r="M917" s="1"/>
      <c r="N917" s="1"/>
      <c r="O917" s="1"/>
      <c r="P917" s="1"/>
      <c r="Q917" s="1"/>
      <c r="R917" s="1"/>
      <c r="S917" s="1"/>
      <c r="T917" s="1"/>
      <c r="U917" s="1"/>
      <c r="V917" s="1"/>
      <c r="W917" s="1"/>
      <c r="X917" s="1"/>
      <c r="Y917" s="1"/>
      <c r="Z917" s="1"/>
    </row>
    <row r="918" spans="1:26">
      <c r="A918" s="78"/>
      <c r="B918" s="1"/>
      <c r="C918" s="1"/>
      <c r="D918" s="429"/>
      <c r="E918" s="33"/>
      <c r="F918" s="1"/>
      <c r="G918" s="1"/>
      <c r="H918" s="110"/>
      <c r="I918" s="110"/>
      <c r="J918" s="1"/>
      <c r="K918" s="1"/>
      <c r="L918" s="1"/>
      <c r="M918" s="1"/>
      <c r="N918" s="1"/>
      <c r="O918" s="1"/>
      <c r="P918" s="1"/>
      <c r="Q918" s="1"/>
      <c r="R918" s="1"/>
      <c r="S918" s="1"/>
      <c r="T918" s="1"/>
      <c r="U918" s="1"/>
      <c r="V918" s="1"/>
      <c r="W918" s="1"/>
      <c r="X918" s="1"/>
      <c r="Y918" s="1"/>
      <c r="Z918" s="1"/>
    </row>
    <row r="919" spans="1:26">
      <c r="A919" s="78"/>
      <c r="B919" s="1"/>
      <c r="C919" s="1"/>
      <c r="D919" s="429"/>
      <c r="E919" s="33"/>
      <c r="F919" s="1"/>
      <c r="G919" s="1"/>
      <c r="H919" s="110"/>
      <c r="I919" s="110"/>
      <c r="J919" s="1"/>
      <c r="K919" s="1"/>
      <c r="L919" s="1"/>
      <c r="M919" s="1"/>
      <c r="N919" s="1"/>
      <c r="O919" s="1"/>
      <c r="P919" s="1"/>
      <c r="Q919" s="1"/>
      <c r="R919" s="1"/>
      <c r="S919" s="1"/>
      <c r="T919" s="1"/>
      <c r="U919" s="1"/>
      <c r="V919" s="1"/>
      <c r="W919" s="1"/>
      <c r="X919" s="1"/>
      <c r="Y919" s="1"/>
      <c r="Z919" s="1"/>
    </row>
    <row r="920" spans="1:26">
      <c r="A920" s="78"/>
      <c r="B920" s="1"/>
      <c r="C920" s="1"/>
      <c r="D920" s="429"/>
      <c r="E920" s="33"/>
      <c r="F920" s="1"/>
      <c r="G920" s="1"/>
      <c r="H920" s="110"/>
      <c r="I920" s="110"/>
      <c r="J920" s="1"/>
      <c r="K920" s="1"/>
      <c r="L920" s="1"/>
      <c r="M920" s="1"/>
      <c r="N920" s="1"/>
      <c r="O920" s="1"/>
      <c r="P920" s="1"/>
      <c r="Q920" s="1"/>
      <c r="R920" s="1"/>
      <c r="S920" s="1"/>
      <c r="T920" s="1"/>
      <c r="U920" s="1"/>
      <c r="V920" s="1"/>
      <c r="W920" s="1"/>
      <c r="X920" s="1"/>
      <c r="Y920" s="1"/>
      <c r="Z920" s="1"/>
    </row>
    <row r="921" spans="1:26">
      <c r="A921" s="78"/>
      <c r="B921" s="1"/>
      <c r="C921" s="1"/>
      <c r="D921" s="429"/>
      <c r="E921" s="33"/>
      <c r="F921" s="1"/>
      <c r="G921" s="1"/>
      <c r="H921" s="110"/>
      <c r="I921" s="110"/>
      <c r="J921" s="1"/>
      <c r="K921" s="1"/>
      <c r="L921" s="1"/>
      <c r="M921" s="1"/>
      <c r="N921" s="1"/>
      <c r="O921" s="1"/>
      <c r="P921" s="1"/>
      <c r="Q921" s="1"/>
      <c r="R921" s="1"/>
      <c r="S921" s="1"/>
      <c r="T921" s="1"/>
      <c r="U921" s="1"/>
      <c r="V921" s="1"/>
      <c r="W921" s="1"/>
      <c r="X921" s="1"/>
      <c r="Y921" s="1"/>
      <c r="Z921" s="1"/>
    </row>
    <row r="922" spans="1:26">
      <c r="A922" s="78"/>
      <c r="B922" s="1"/>
      <c r="C922" s="1"/>
      <c r="D922" s="429"/>
      <c r="E922" s="33"/>
      <c r="F922" s="1"/>
      <c r="G922" s="1"/>
      <c r="H922" s="110"/>
      <c r="I922" s="110"/>
      <c r="J922" s="1"/>
      <c r="K922" s="1"/>
      <c r="L922" s="1"/>
      <c r="M922" s="1"/>
      <c r="N922" s="1"/>
      <c r="O922" s="1"/>
      <c r="P922" s="1"/>
      <c r="Q922" s="1"/>
      <c r="R922" s="1"/>
      <c r="S922" s="1"/>
      <c r="T922" s="1"/>
      <c r="U922" s="1"/>
      <c r="V922" s="1"/>
      <c r="W922" s="1"/>
      <c r="X922" s="1"/>
      <c r="Y922" s="1"/>
      <c r="Z922" s="1"/>
    </row>
    <row r="923" spans="1:26">
      <c r="A923" s="78"/>
      <c r="B923" s="1"/>
      <c r="C923" s="1"/>
      <c r="D923" s="429"/>
      <c r="E923" s="33"/>
      <c r="F923" s="1"/>
      <c r="G923" s="1"/>
      <c r="H923" s="110"/>
      <c r="I923" s="110"/>
      <c r="J923" s="1"/>
      <c r="K923" s="1"/>
      <c r="L923" s="1"/>
      <c r="M923" s="1"/>
      <c r="N923" s="1"/>
      <c r="O923" s="1"/>
      <c r="P923" s="1"/>
      <c r="Q923" s="1"/>
      <c r="R923" s="1"/>
      <c r="S923" s="1"/>
      <c r="T923" s="1"/>
      <c r="U923" s="1"/>
      <c r="V923" s="1"/>
      <c r="W923" s="1"/>
      <c r="X923" s="1"/>
      <c r="Y923" s="1"/>
      <c r="Z923" s="1"/>
    </row>
    <row r="924" spans="1:26">
      <c r="A924" s="78"/>
      <c r="B924" s="1"/>
      <c r="C924" s="1"/>
      <c r="D924" s="429"/>
      <c r="E924" s="33"/>
      <c r="F924" s="1"/>
      <c r="G924" s="1"/>
      <c r="H924" s="110"/>
      <c r="I924" s="110"/>
      <c r="J924" s="1"/>
      <c r="K924" s="1"/>
      <c r="L924" s="1"/>
      <c r="M924" s="1"/>
      <c r="N924" s="1"/>
      <c r="O924" s="1"/>
      <c r="P924" s="1"/>
      <c r="Q924" s="1"/>
      <c r="R924" s="1"/>
      <c r="S924" s="1"/>
      <c r="T924" s="1"/>
      <c r="U924" s="1"/>
      <c r="V924" s="1"/>
      <c r="W924" s="1"/>
      <c r="X924" s="1"/>
      <c r="Y924" s="1"/>
      <c r="Z924" s="1"/>
    </row>
    <row r="925" spans="1:26">
      <c r="A925" s="78"/>
      <c r="B925" s="1"/>
      <c r="C925" s="1"/>
      <c r="D925" s="429"/>
      <c r="E925" s="33"/>
      <c r="F925" s="1"/>
      <c r="G925" s="1"/>
      <c r="H925" s="110"/>
      <c r="I925" s="110"/>
      <c r="J925" s="1"/>
      <c r="K925" s="1"/>
      <c r="L925" s="1"/>
      <c r="M925" s="1"/>
      <c r="N925" s="1"/>
      <c r="O925" s="1"/>
      <c r="P925" s="1"/>
      <c r="Q925" s="1"/>
      <c r="R925" s="1"/>
      <c r="S925" s="1"/>
      <c r="T925" s="1"/>
      <c r="U925" s="1"/>
      <c r="V925" s="1"/>
      <c r="W925" s="1"/>
      <c r="X925" s="1"/>
      <c r="Y925" s="1"/>
      <c r="Z925" s="1"/>
    </row>
    <row r="926" spans="1:26">
      <c r="A926" s="78"/>
      <c r="B926" s="1"/>
      <c r="C926" s="1"/>
      <c r="D926" s="429"/>
      <c r="E926" s="33"/>
      <c r="F926" s="1"/>
      <c r="G926" s="1"/>
      <c r="H926" s="110"/>
      <c r="I926" s="110"/>
      <c r="J926" s="1"/>
      <c r="K926" s="1"/>
      <c r="L926" s="1"/>
      <c r="M926" s="1"/>
      <c r="N926" s="1"/>
      <c r="O926" s="1"/>
      <c r="P926" s="1"/>
      <c r="Q926" s="1"/>
      <c r="R926" s="1"/>
      <c r="S926" s="1"/>
      <c r="T926" s="1"/>
      <c r="U926" s="1"/>
      <c r="V926" s="1"/>
      <c r="W926" s="1"/>
      <c r="X926" s="1"/>
      <c r="Y926" s="1"/>
      <c r="Z926" s="1"/>
    </row>
    <row r="927" spans="1:26">
      <c r="A927" s="78"/>
      <c r="B927" s="1"/>
      <c r="C927" s="1"/>
      <c r="D927" s="429"/>
      <c r="E927" s="33"/>
      <c r="F927" s="1"/>
      <c r="G927" s="1"/>
      <c r="H927" s="110"/>
      <c r="I927" s="110"/>
      <c r="J927" s="1"/>
      <c r="K927" s="1"/>
      <c r="L927" s="1"/>
      <c r="M927" s="1"/>
      <c r="N927" s="1"/>
      <c r="O927" s="1"/>
      <c r="P927" s="1"/>
      <c r="Q927" s="1"/>
      <c r="R927" s="1"/>
      <c r="S927" s="1"/>
      <c r="T927" s="1"/>
      <c r="U927" s="1"/>
      <c r="V927" s="1"/>
      <c r="W927" s="1"/>
      <c r="X927" s="1"/>
      <c r="Y927" s="1"/>
      <c r="Z927" s="1"/>
    </row>
    <row r="928" spans="1:26">
      <c r="A928" s="78"/>
      <c r="B928" s="1"/>
      <c r="C928" s="1"/>
      <c r="D928" s="429"/>
      <c r="E928" s="33"/>
      <c r="F928" s="1"/>
      <c r="G928" s="1"/>
      <c r="H928" s="110"/>
      <c r="I928" s="110"/>
      <c r="J928" s="1"/>
      <c r="K928" s="1"/>
      <c r="L928" s="1"/>
      <c r="M928" s="1"/>
      <c r="N928" s="1"/>
      <c r="O928" s="1"/>
      <c r="P928" s="1"/>
      <c r="Q928" s="1"/>
      <c r="R928" s="1"/>
      <c r="S928" s="1"/>
      <c r="T928" s="1"/>
      <c r="U928" s="1"/>
      <c r="V928" s="1"/>
      <c r="W928" s="1"/>
      <c r="X928" s="1"/>
      <c r="Y928" s="1"/>
      <c r="Z928" s="1"/>
    </row>
    <row r="929" spans="1:26">
      <c r="A929" s="78"/>
      <c r="B929" s="1"/>
      <c r="C929" s="1"/>
      <c r="D929" s="429"/>
      <c r="E929" s="33"/>
      <c r="F929" s="1"/>
      <c r="G929" s="1"/>
      <c r="H929" s="110"/>
      <c r="I929" s="110"/>
      <c r="J929" s="1"/>
      <c r="K929" s="1"/>
      <c r="L929" s="1"/>
      <c r="M929" s="1"/>
      <c r="N929" s="1"/>
      <c r="O929" s="1"/>
      <c r="P929" s="1"/>
      <c r="Q929" s="1"/>
      <c r="R929" s="1"/>
      <c r="S929" s="1"/>
      <c r="T929" s="1"/>
      <c r="U929" s="1"/>
      <c r="V929" s="1"/>
      <c r="W929" s="1"/>
      <c r="X929" s="1"/>
      <c r="Y929" s="1"/>
      <c r="Z929" s="1"/>
    </row>
    <row r="930" spans="1:26">
      <c r="A930" s="78"/>
      <c r="B930" s="1"/>
      <c r="C930" s="1"/>
      <c r="D930" s="429"/>
      <c r="E930" s="33"/>
      <c r="F930" s="1"/>
      <c r="G930" s="1"/>
      <c r="H930" s="110"/>
      <c r="I930" s="110"/>
      <c r="J930" s="1"/>
      <c r="K930" s="1"/>
      <c r="L930" s="1"/>
      <c r="M930" s="1"/>
      <c r="N930" s="1"/>
      <c r="O930" s="1"/>
      <c r="P930" s="1"/>
      <c r="Q930" s="1"/>
      <c r="R930" s="1"/>
      <c r="S930" s="1"/>
      <c r="T930" s="1"/>
      <c r="U930" s="1"/>
      <c r="V930" s="1"/>
      <c r="W930" s="1"/>
      <c r="X930" s="1"/>
      <c r="Y930" s="1"/>
      <c r="Z930" s="1"/>
    </row>
    <row r="931" spans="1:26">
      <c r="A931" s="78"/>
      <c r="B931" s="1"/>
      <c r="C931" s="1"/>
      <c r="D931" s="429"/>
      <c r="E931" s="33"/>
      <c r="F931" s="1"/>
      <c r="G931" s="1"/>
      <c r="H931" s="110"/>
      <c r="I931" s="110"/>
      <c r="J931" s="1"/>
      <c r="K931" s="1"/>
      <c r="L931" s="1"/>
      <c r="M931" s="1"/>
      <c r="N931" s="1"/>
      <c r="O931" s="1"/>
      <c r="P931" s="1"/>
      <c r="Q931" s="1"/>
      <c r="R931" s="1"/>
      <c r="S931" s="1"/>
      <c r="T931" s="1"/>
      <c r="U931" s="1"/>
      <c r="V931" s="1"/>
      <c r="W931" s="1"/>
      <c r="X931" s="1"/>
      <c r="Y931" s="1"/>
      <c r="Z931" s="1"/>
    </row>
    <row r="932" spans="1:26">
      <c r="A932" s="78"/>
      <c r="B932" s="1"/>
      <c r="C932" s="1"/>
      <c r="D932" s="429"/>
      <c r="E932" s="33"/>
      <c r="F932" s="1"/>
      <c r="G932" s="1"/>
      <c r="H932" s="110"/>
      <c r="I932" s="110"/>
      <c r="J932" s="1"/>
      <c r="K932" s="1"/>
      <c r="L932" s="1"/>
      <c r="M932" s="1"/>
      <c r="N932" s="1"/>
      <c r="O932" s="1"/>
      <c r="P932" s="1"/>
      <c r="Q932" s="1"/>
      <c r="R932" s="1"/>
      <c r="S932" s="1"/>
      <c r="T932" s="1"/>
      <c r="U932" s="1"/>
      <c r="V932" s="1"/>
      <c r="W932" s="1"/>
      <c r="X932" s="1"/>
      <c r="Y932" s="1"/>
      <c r="Z932" s="1"/>
    </row>
    <row r="933" spans="1:26">
      <c r="A933" s="78"/>
      <c r="B933" s="1"/>
      <c r="C933" s="1"/>
      <c r="D933" s="429"/>
      <c r="E933" s="33"/>
      <c r="F933" s="1"/>
      <c r="G933" s="1"/>
      <c r="H933" s="110"/>
      <c r="I933" s="110"/>
      <c r="J933" s="1"/>
      <c r="K933" s="1"/>
      <c r="L933" s="1"/>
      <c r="M933" s="1"/>
      <c r="N933" s="1"/>
      <c r="O933" s="1"/>
      <c r="P933" s="1"/>
      <c r="Q933" s="1"/>
      <c r="R933" s="1"/>
      <c r="S933" s="1"/>
      <c r="T933" s="1"/>
      <c r="U933" s="1"/>
      <c r="V933" s="1"/>
      <c r="W933" s="1"/>
      <c r="X933" s="1"/>
      <c r="Y933" s="1"/>
      <c r="Z933" s="1"/>
    </row>
    <row r="934" spans="1:26">
      <c r="A934" s="78"/>
      <c r="B934" s="1"/>
      <c r="C934" s="1"/>
      <c r="D934" s="429"/>
      <c r="E934" s="33"/>
      <c r="F934" s="1"/>
      <c r="G934" s="1"/>
      <c r="H934" s="110"/>
      <c r="I934" s="110"/>
      <c r="J934" s="1"/>
      <c r="K934" s="1"/>
      <c r="L934" s="1"/>
      <c r="M934" s="1"/>
      <c r="N934" s="1"/>
      <c r="O934" s="1"/>
      <c r="P934" s="1"/>
      <c r="Q934" s="1"/>
      <c r="R934" s="1"/>
      <c r="S934" s="1"/>
      <c r="T934" s="1"/>
      <c r="U934" s="1"/>
      <c r="V934" s="1"/>
      <c r="W934" s="1"/>
      <c r="X934" s="1"/>
      <c r="Y934" s="1"/>
      <c r="Z934" s="1"/>
    </row>
    <row r="935" spans="1:26">
      <c r="A935" s="78"/>
      <c r="B935" s="1"/>
      <c r="C935" s="1"/>
      <c r="D935" s="429"/>
      <c r="E935" s="33"/>
      <c r="F935" s="1"/>
      <c r="G935" s="1"/>
      <c r="H935" s="110"/>
      <c r="I935" s="110"/>
      <c r="J935" s="1"/>
      <c r="K935" s="1"/>
      <c r="L935" s="1"/>
      <c r="M935" s="1"/>
      <c r="N935" s="1"/>
      <c r="O935" s="1"/>
      <c r="P935" s="1"/>
      <c r="Q935" s="1"/>
      <c r="R935" s="1"/>
      <c r="S935" s="1"/>
      <c r="T935" s="1"/>
      <c r="U935" s="1"/>
      <c r="V935" s="1"/>
      <c r="W935" s="1"/>
      <c r="X935" s="1"/>
      <c r="Y935" s="1"/>
      <c r="Z935" s="1"/>
    </row>
    <row r="936" spans="1:26">
      <c r="A936" s="78"/>
      <c r="B936" s="1"/>
      <c r="C936" s="1"/>
      <c r="D936" s="429"/>
      <c r="E936" s="33"/>
      <c r="F936" s="1"/>
      <c r="G936" s="1"/>
      <c r="H936" s="110"/>
      <c r="I936" s="110"/>
      <c r="J936" s="1"/>
      <c r="K936" s="1"/>
      <c r="L936" s="1"/>
      <c r="M936" s="1"/>
      <c r="N936" s="1"/>
      <c r="O936" s="1"/>
      <c r="P936" s="1"/>
      <c r="Q936" s="1"/>
      <c r="R936" s="1"/>
      <c r="S936" s="1"/>
      <c r="T936" s="1"/>
      <c r="U936" s="1"/>
      <c r="V936" s="1"/>
      <c r="W936" s="1"/>
      <c r="X936" s="1"/>
      <c r="Y936" s="1"/>
      <c r="Z936" s="1"/>
    </row>
    <row r="937" spans="1:26">
      <c r="A937" s="78"/>
      <c r="B937" s="1"/>
      <c r="C937" s="1"/>
      <c r="D937" s="429"/>
      <c r="E937" s="33"/>
      <c r="F937" s="1"/>
      <c r="G937" s="1"/>
      <c r="H937" s="110"/>
      <c r="I937" s="110"/>
      <c r="J937" s="1"/>
      <c r="K937" s="1"/>
      <c r="L937" s="1"/>
      <c r="M937" s="1"/>
      <c r="N937" s="1"/>
      <c r="O937" s="1"/>
      <c r="P937" s="1"/>
      <c r="Q937" s="1"/>
      <c r="R937" s="1"/>
      <c r="S937" s="1"/>
      <c r="T937" s="1"/>
      <c r="U937" s="1"/>
      <c r="V937" s="1"/>
      <c r="W937" s="1"/>
      <c r="X937" s="1"/>
      <c r="Y937" s="1"/>
      <c r="Z937" s="1"/>
    </row>
    <row r="938" spans="1:26">
      <c r="A938" s="78"/>
      <c r="B938" s="1"/>
      <c r="C938" s="1"/>
      <c r="D938" s="429"/>
      <c r="E938" s="33"/>
      <c r="F938" s="1"/>
      <c r="G938" s="1"/>
      <c r="H938" s="110"/>
      <c r="I938" s="110"/>
      <c r="J938" s="1"/>
      <c r="K938" s="1"/>
      <c r="L938" s="1"/>
      <c r="M938" s="1"/>
      <c r="N938" s="1"/>
      <c r="O938" s="1"/>
      <c r="P938" s="1"/>
      <c r="Q938" s="1"/>
      <c r="R938" s="1"/>
      <c r="S938" s="1"/>
      <c r="T938" s="1"/>
      <c r="U938" s="1"/>
      <c r="V938" s="1"/>
      <c r="W938" s="1"/>
      <c r="X938" s="1"/>
      <c r="Y938" s="1"/>
      <c r="Z938" s="1"/>
    </row>
    <row r="939" spans="1:26">
      <c r="A939" s="78"/>
      <c r="B939" s="1"/>
      <c r="C939" s="1"/>
      <c r="D939" s="429"/>
      <c r="E939" s="33"/>
      <c r="F939" s="1"/>
      <c r="G939" s="1"/>
      <c r="H939" s="110"/>
      <c r="I939" s="110"/>
      <c r="J939" s="1"/>
      <c r="K939" s="1"/>
      <c r="L939" s="1"/>
      <c r="M939" s="1"/>
      <c r="N939" s="1"/>
      <c r="O939" s="1"/>
      <c r="P939" s="1"/>
      <c r="Q939" s="1"/>
      <c r="R939" s="1"/>
      <c r="S939" s="1"/>
      <c r="T939" s="1"/>
      <c r="U939" s="1"/>
      <c r="V939" s="1"/>
      <c r="W939" s="1"/>
      <c r="X939" s="1"/>
      <c r="Y939" s="1"/>
      <c r="Z939" s="1"/>
    </row>
    <row r="940" spans="1:26">
      <c r="A940" s="78"/>
      <c r="B940" s="1"/>
      <c r="C940" s="1"/>
      <c r="D940" s="429"/>
      <c r="E940" s="33"/>
      <c r="F940" s="1"/>
      <c r="G940" s="1"/>
      <c r="H940" s="110"/>
      <c r="I940" s="110"/>
      <c r="J940" s="1"/>
      <c r="K940" s="1"/>
      <c r="L940" s="1"/>
      <c r="M940" s="1"/>
      <c r="N940" s="1"/>
      <c r="O940" s="1"/>
      <c r="P940" s="1"/>
      <c r="Q940" s="1"/>
      <c r="R940" s="1"/>
      <c r="S940" s="1"/>
      <c r="T940" s="1"/>
      <c r="U940" s="1"/>
      <c r="V940" s="1"/>
      <c r="W940" s="1"/>
      <c r="X940" s="1"/>
      <c r="Y940" s="1"/>
      <c r="Z940" s="1"/>
    </row>
    <row r="941" spans="1:26">
      <c r="A941" s="78"/>
      <c r="B941" s="1"/>
      <c r="C941" s="1"/>
      <c r="D941" s="429"/>
      <c r="E941" s="33"/>
      <c r="F941" s="1"/>
      <c r="G941" s="1"/>
      <c r="H941" s="110"/>
      <c r="I941" s="110"/>
      <c r="J941" s="1"/>
      <c r="K941" s="1"/>
      <c r="L941" s="1"/>
      <c r="M941" s="1"/>
      <c r="N941" s="1"/>
      <c r="O941" s="1"/>
      <c r="P941" s="1"/>
      <c r="Q941" s="1"/>
      <c r="R941" s="1"/>
      <c r="S941" s="1"/>
      <c r="T941" s="1"/>
      <c r="U941" s="1"/>
      <c r="V941" s="1"/>
      <c r="W941" s="1"/>
      <c r="X941" s="1"/>
      <c r="Y941" s="1"/>
      <c r="Z941" s="1"/>
    </row>
    <row r="942" spans="1:26">
      <c r="A942" s="78"/>
      <c r="B942" s="1"/>
      <c r="C942" s="1"/>
      <c r="D942" s="429"/>
      <c r="E942" s="33"/>
      <c r="F942" s="1"/>
      <c r="G942" s="1"/>
      <c r="H942" s="110"/>
      <c r="I942" s="110"/>
      <c r="J942" s="1"/>
      <c r="K942" s="1"/>
      <c r="L942" s="1"/>
      <c r="M942" s="1"/>
      <c r="N942" s="1"/>
      <c r="O942" s="1"/>
      <c r="P942" s="1"/>
      <c r="Q942" s="1"/>
      <c r="R942" s="1"/>
      <c r="S942" s="1"/>
      <c r="T942" s="1"/>
      <c r="U942" s="1"/>
      <c r="V942" s="1"/>
      <c r="W942" s="1"/>
      <c r="X942" s="1"/>
      <c r="Y942" s="1"/>
      <c r="Z942" s="1"/>
    </row>
    <row r="943" spans="1:26">
      <c r="A943" s="78"/>
      <c r="B943" s="1"/>
      <c r="C943" s="1"/>
      <c r="D943" s="429"/>
      <c r="E943" s="33"/>
      <c r="F943" s="1"/>
      <c r="G943" s="1"/>
      <c r="H943" s="110"/>
      <c r="I943" s="110"/>
      <c r="J943" s="1"/>
      <c r="K943" s="1"/>
      <c r="L943" s="1"/>
      <c r="M943" s="1"/>
      <c r="N943" s="1"/>
      <c r="O943" s="1"/>
      <c r="P943" s="1"/>
      <c r="Q943" s="1"/>
      <c r="R943" s="1"/>
      <c r="S943" s="1"/>
      <c r="T943" s="1"/>
      <c r="U943" s="1"/>
      <c r="V943" s="1"/>
      <c r="W943" s="1"/>
      <c r="X943" s="1"/>
      <c r="Y943" s="1"/>
      <c r="Z943" s="1"/>
    </row>
    <row r="944" spans="1:26">
      <c r="A944" s="78"/>
      <c r="B944" s="1"/>
      <c r="C944" s="1"/>
      <c r="D944" s="429"/>
      <c r="E944" s="33"/>
      <c r="F944" s="1"/>
      <c r="G944" s="1"/>
      <c r="H944" s="110"/>
      <c r="I944" s="110"/>
      <c r="J944" s="1"/>
      <c r="K944" s="1"/>
      <c r="L944" s="1"/>
      <c r="M944" s="1"/>
      <c r="N944" s="1"/>
      <c r="O944" s="1"/>
      <c r="P944" s="1"/>
      <c r="Q944" s="1"/>
      <c r="R944" s="1"/>
      <c r="S944" s="1"/>
      <c r="T944" s="1"/>
      <c r="U944" s="1"/>
      <c r="V944" s="1"/>
      <c r="W944" s="1"/>
      <c r="X944" s="1"/>
      <c r="Y944" s="1"/>
      <c r="Z944" s="1"/>
    </row>
    <row r="945" spans="1:26">
      <c r="A945" s="78"/>
      <c r="B945" s="1"/>
      <c r="C945" s="1"/>
      <c r="D945" s="429"/>
      <c r="E945" s="33"/>
      <c r="F945" s="1"/>
      <c r="G945" s="1"/>
      <c r="H945" s="110"/>
      <c r="I945" s="110"/>
      <c r="J945" s="1"/>
      <c r="K945" s="1"/>
      <c r="L945" s="1"/>
      <c r="M945" s="1"/>
      <c r="N945" s="1"/>
      <c r="O945" s="1"/>
      <c r="P945" s="1"/>
      <c r="Q945" s="1"/>
      <c r="R945" s="1"/>
      <c r="S945" s="1"/>
      <c r="T945" s="1"/>
      <c r="U945" s="1"/>
      <c r="V945" s="1"/>
      <c r="W945" s="1"/>
      <c r="X945" s="1"/>
      <c r="Y945" s="1"/>
      <c r="Z945" s="1"/>
    </row>
    <row r="946" spans="1:26">
      <c r="A946" s="78"/>
      <c r="B946" s="1"/>
      <c r="C946" s="1"/>
      <c r="D946" s="429"/>
      <c r="E946" s="33"/>
      <c r="F946" s="1"/>
      <c r="G946" s="1"/>
      <c r="H946" s="110"/>
      <c r="I946" s="110"/>
      <c r="J946" s="1"/>
      <c r="K946" s="1"/>
      <c r="L946" s="1"/>
      <c r="M946" s="1"/>
      <c r="N946" s="1"/>
      <c r="O946" s="1"/>
      <c r="P946" s="1"/>
      <c r="Q946" s="1"/>
      <c r="R946" s="1"/>
      <c r="S946" s="1"/>
      <c r="T946" s="1"/>
      <c r="U946" s="1"/>
      <c r="V946" s="1"/>
      <c r="W946" s="1"/>
      <c r="X946" s="1"/>
      <c r="Y946" s="1"/>
      <c r="Z946" s="1"/>
    </row>
    <row r="947" spans="1:26">
      <c r="A947" s="78"/>
      <c r="B947" s="1"/>
      <c r="C947" s="1"/>
      <c r="D947" s="429"/>
      <c r="E947" s="33"/>
      <c r="F947" s="1"/>
      <c r="G947" s="1"/>
      <c r="H947" s="110"/>
      <c r="I947" s="110"/>
      <c r="J947" s="1"/>
      <c r="K947" s="1"/>
      <c r="L947" s="1"/>
      <c r="M947" s="1"/>
      <c r="N947" s="1"/>
      <c r="O947" s="1"/>
      <c r="P947" s="1"/>
      <c r="Q947" s="1"/>
      <c r="R947" s="1"/>
      <c r="S947" s="1"/>
      <c r="T947" s="1"/>
      <c r="U947" s="1"/>
      <c r="V947" s="1"/>
      <c r="W947" s="1"/>
      <c r="X947" s="1"/>
      <c r="Y947" s="1"/>
      <c r="Z947" s="1"/>
    </row>
    <row r="948" spans="1:26">
      <c r="A948" s="78"/>
      <c r="B948" s="1"/>
      <c r="C948" s="1"/>
      <c r="D948" s="429"/>
      <c r="E948" s="33"/>
      <c r="F948" s="1"/>
      <c r="G948" s="1"/>
      <c r="H948" s="110"/>
      <c r="I948" s="110"/>
      <c r="J948" s="1"/>
      <c r="K948" s="1"/>
      <c r="L948" s="1"/>
      <c r="M948" s="1"/>
      <c r="N948" s="1"/>
      <c r="O948" s="1"/>
      <c r="P948" s="1"/>
      <c r="Q948" s="1"/>
      <c r="R948" s="1"/>
      <c r="S948" s="1"/>
      <c r="T948" s="1"/>
      <c r="U948" s="1"/>
      <c r="V948" s="1"/>
      <c r="W948" s="1"/>
      <c r="X948" s="1"/>
      <c r="Y948" s="1"/>
      <c r="Z948" s="1"/>
    </row>
    <row r="949" spans="1:26">
      <c r="A949" s="78"/>
      <c r="B949" s="1"/>
      <c r="C949" s="1"/>
      <c r="D949" s="429"/>
      <c r="E949" s="33"/>
      <c r="F949" s="1"/>
      <c r="G949" s="1"/>
      <c r="H949" s="110"/>
      <c r="I949" s="110"/>
      <c r="J949" s="1"/>
      <c r="K949" s="1"/>
      <c r="L949" s="1"/>
      <c r="M949" s="1"/>
      <c r="N949" s="1"/>
      <c r="O949" s="1"/>
      <c r="P949" s="1"/>
      <c r="Q949" s="1"/>
      <c r="R949" s="1"/>
      <c r="S949" s="1"/>
      <c r="T949" s="1"/>
      <c r="U949" s="1"/>
      <c r="V949" s="1"/>
      <c r="W949" s="1"/>
      <c r="X949" s="1"/>
      <c r="Y949" s="1"/>
      <c r="Z949" s="1"/>
    </row>
    <row r="950" spans="1:26">
      <c r="A950" s="78"/>
      <c r="B950" s="1"/>
      <c r="C950" s="1"/>
      <c r="D950" s="429"/>
      <c r="E950" s="33"/>
      <c r="F950" s="1"/>
      <c r="G950" s="1"/>
      <c r="H950" s="110"/>
      <c r="I950" s="110"/>
      <c r="J950" s="1"/>
      <c r="K950" s="1"/>
      <c r="L950" s="1"/>
      <c r="M950" s="1"/>
      <c r="N950" s="1"/>
      <c r="O950" s="1"/>
      <c r="P950" s="1"/>
      <c r="Q950" s="1"/>
      <c r="R950" s="1"/>
      <c r="S950" s="1"/>
      <c r="T950" s="1"/>
      <c r="U950" s="1"/>
      <c r="V950" s="1"/>
      <c r="W950" s="1"/>
      <c r="X950" s="1"/>
      <c r="Y950" s="1"/>
      <c r="Z950" s="1"/>
    </row>
    <row r="951" spans="1:26">
      <c r="A951" s="78"/>
      <c r="B951" s="1"/>
      <c r="C951" s="1"/>
      <c r="D951" s="429"/>
      <c r="E951" s="33"/>
      <c r="F951" s="1"/>
      <c r="G951" s="1"/>
      <c r="H951" s="110"/>
      <c r="I951" s="110"/>
      <c r="J951" s="1"/>
      <c r="K951" s="1"/>
      <c r="L951" s="1"/>
      <c r="M951" s="1"/>
      <c r="N951" s="1"/>
      <c r="O951" s="1"/>
      <c r="P951" s="1"/>
      <c r="Q951" s="1"/>
      <c r="R951" s="1"/>
      <c r="S951" s="1"/>
      <c r="T951" s="1"/>
      <c r="U951" s="1"/>
      <c r="V951" s="1"/>
      <c r="W951" s="1"/>
      <c r="X951" s="1"/>
      <c r="Y951" s="1"/>
      <c r="Z951" s="1"/>
    </row>
    <row r="952" spans="1:26">
      <c r="A952" s="78"/>
      <c r="B952" s="1"/>
      <c r="C952" s="1"/>
      <c r="D952" s="429"/>
      <c r="E952" s="33"/>
      <c r="F952" s="1"/>
      <c r="G952" s="1"/>
      <c r="H952" s="110"/>
      <c r="I952" s="110"/>
      <c r="J952" s="1"/>
      <c r="K952" s="1"/>
      <c r="L952" s="1"/>
      <c r="M952" s="1"/>
      <c r="N952" s="1"/>
      <c r="O952" s="1"/>
      <c r="P952" s="1"/>
      <c r="Q952" s="1"/>
      <c r="R952" s="1"/>
      <c r="S952" s="1"/>
      <c r="T952" s="1"/>
      <c r="U952" s="1"/>
      <c r="V952" s="1"/>
      <c r="W952" s="1"/>
      <c r="X952" s="1"/>
      <c r="Y952" s="1"/>
      <c r="Z952" s="1"/>
    </row>
    <row r="953" spans="1:26">
      <c r="A953" s="78"/>
      <c r="B953" s="1"/>
      <c r="C953" s="1"/>
      <c r="D953" s="429"/>
      <c r="E953" s="33"/>
      <c r="F953" s="1"/>
      <c r="G953" s="1"/>
      <c r="H953" s="110"/>
      <c r="I953" s="110"/>
      <c r="J953" s="1"/>
      <c r="K953" s="1"/>
      <c r="L953" s="1"/>
      <c r="M953" s="1"/>
      <c r="N953" s="1"/>
      <c r="O953" s="1"/>
      <c r="P953" s="1"/>
      <c r="Q953" s="1"/>
      <c r="R953" s="1"/>
      <c r="S953" s="1"/>
      <c r="T953" s="1"/>
      <c r="U953" s="1"/>
      <c r="V953" s="1"/>
      <c r="W953" s="1"/>
      <c r="X953" s="1"/>
      <c r="Y953" s="1"/>
      <c r="Z953" s="1"/>
    </row>
    <row r="954" spans="1:26">
      <c r="A954" s="78"/>
      <c r="B954" s="1"/>
      <c r="C954" s="1"/>
      <c r="D954" s="429"/>
      <c r="E954" s="33"/>
      <c r="F954" s="1"/>
      <c r="G954" s="1"/>
      <c r="H954" s="110"/>
      <c r="I954" s="110"/>
      <c r="J954" s="1"/>
      <c r="K954" s="1"/>
      <c r="L954" s="1"/>
      <c r="M954" s="1"/>
      <c r="N954" s="1"/>
      <c r="O954" s="1"/>
      <c r="P954" s="1"/>
      <c r="Q954" s="1"/>
      <c r="R954" s="1"/>
      <c r="S954" s="1"/>
      <c r="T954" s="1"/>
      <c r="U954" s="1"/>
      <c r="V954" s="1"/>
      <c r="W954" s="1"/>
      <c r="X954" s="1"/>
      <c r="Y954" s="1"/>
      <c r="Z954" s="1"/>
    </row>
    <row r="955" spans="1:26">
      <c r="A955" s="78"/>
      <c r="B955" s="1"/>
      <c r="C955" s="1"/>
      <c r="D955" s="429"/>
      <c r="E955" s="33"/>
      <c r="F955" s="1"/>
      <c r="G955" s="1"/>
      <c r="H955" s="110"/>
      <c r="I955" s="110"/>
      <c r="J955" s="1"/>
      <c r="K955" s="1"/>
      <c r="L955" s="1"/>
      <c r="M955" s="1"/>
      <c r="N955" s="1"/>
      <c r="O955" s="1"/>
      <c r="P955" s="1"/>
      <c r="Q955" s="1"/>
      <c r="R955" s="1"/>
      <c r="S955" s="1"/>
      <c r="T955" s="1"/>
      <c r="U955" s="1"/>
      <c r="V955" s="1"/>
      <c r="W955" s="1"/>
      <c r="X955" s="1"/>
      <c r="Y955" s="1"/>
      <c r="Z955" s="1"/>
    </row>
    <row r="956" spans="1:26">
      <c r="A956" s="78"/>
      <c r="B956" s="1"/>
      <c r="C956" s="1"/>
      <c r="D956" s="429"/>
      <c r="E956" s="33"/>
      <c r="F956" s="1"/>
      <c r="G956" s="1"/>
      <c r="H956" s="110"/>
      <c r="I956" s="110"/>
      <c r="J956" s="1"/>
      <c r="K956" s="1"/>
      <c r="L956" s="1"/>
      <c r="M956" s="1"/>
      <c r="N956" s="1"/>
      <c r="O956" s="1"/>
      <c r="P956" s="1"/>
      <c r="Q956" s="1"/>
      <c r="R956" s="1"/>
      <c r="S956" s="1"/>
      <c r="T956" s="1"/>
      <c r="U956" s="1"/>
      <c r="V956" s="1"/>
      <c r="W956" s="1"/>
      <c r="X956" s="1"/>
      <c r="Y956" s="1"/>
      <c r="Z956" s="1"/>
    </row>
    <row r="957" spans="1:26">
      <c r="A957" s="78"/>
      <c r="B957" s="1"/>
      <c r="C957" s="1"/>
      <c r="D957" s="429"/>
      <c r="E957" s="33"/>
      <c r="F957" s="1"/>
      <c r="G957" s="1"/>
      <c r="H957" s="110"/>
      <c r="I957" s="110"/>
      <c r="J957" s="1"/>
      <c r="K957" s="1"/>
      <c r="L957" s="1"/>
      <c r="M957" s="1"/>
      <c r="N957" s="1"/>
      <c r="O957" s="1"/>
      <c r="P957" s="1"/>
      <c r="Q957" s="1"/>
      <c r="R957" s="1"/>
      <c r="S957" s="1"/>
      <c r="T957" s="1"/>
      <c r="U957" s="1"/>
      <c r="V957" s="1"/>
      <c r="W957" s="1"/>
      <c r="X957" s="1"/>
      <c r="Y957" s="1"/>
      <c r="Z957" s="1"/>
    </row>
    <row r="958" spans="1:26">
      <c r="A958" s="78"/>
      <c r="B958" s="1"/>
      <c r="C958" s="1"/>
      <c r="D958" s="429"/>
      <c r="E958" s="33"/>
      <c r="F958" s="1"/>
      <c r="G958" s="1"/>
      <c r="H958" s="110"/>
      <c r="I958" s="110"/>
      <c r="J958" s="1"/>
      <c r="K958" s="1"/>
      <c r="L958" s="1"/>
      <c r="M958" s="1"/>
      <c r="N958" s="1"/>
      <c r="O958" s="1"/>
      <c r="P958" s="1"/>
      <c r="Q958" s="1"/>
      <c r="R958" s="1"/>
      <c r="S958" s="1"/>
      <c r="T958" s="1"/>
      <c r="U958" s="1"/>
      <c r="V958" s="1"/>
      <c r="W958" s="1"/>
      <c r="X958" s="1"/>
      <c r="Y958" s="1"/>
      <c r="Z958" s="1"/>
    </row>
    <row r="959" spans="1:26">
      <c r="A959" s="78"/>
      <c r="B959" s="1"/>
      <c r="C959" s="1"/>
      <c r="D959" s="429"/>
      <c r="E959" s="33"/>
      <c r="F959" s="1"/>
      <c r="G959" s="1"/>
      <c r="H959" s="110"/>
      <c r="I959" s="110"/>
      <c r="J959" s="1"/>
      <c r="K959" s="1"/>
      <c r="L959" s="1"/>
      <c r="M959" s="1"/>
      <c r="N959" s="1"/>
      <c r="O959" s="1"/>
      <c r="P959" s="1"/>
      <c r="Q959" s="1"/>
      <c r="R959" s="1"/>
      <c r="S959" s="1"/>
      <c r="T959" s="1"/>
      <c r="U959" s="1"/>
      <c r="V959" s="1"/>
      <c r="W959" s="1"/>
      <c r="X959" s="1"/>
      <c r="Y959" s="1"/>
      <c r="Z959" s="1"/>
    </row>
    <row r="960" spans="1:26">
      <c r="A960" s="78"/>
      <c r="B960" s="1"/>
      <c r="C960" s="1"/>
      <c r="D960" s="429"/>
      <c r="E960" s="33"/>
      <c r="F960" s="1"/>
      <c r="G960" s="1"/>
      <c r="H960" s="110"/>
      <c r="I960" s="110"/>
      <c r="J960" s="1"/>
      <c r="K960" s="1"/>
      <c r="L960" s="1"/>
      <c r="M960" s="1"/>
      <c r="N960" s="1"/>
      <c r="O960" s="1"/>
      <c r="P960" s="1"/>
      <c r="Q960" s="1"/>
      <c r="R960" s="1"/>
      <c r="S960" s="1"/>
      <c r="T960" s="1"/>
      <c r="U960" s="1"/>
      <c r="V960" s="1"/>
      <c r="W960" s="1"/>
      <c r="X960" s="1"/>
      <c r="Y960" s="1"/>
      <c r="Z960" s="1"/>
    </row>
    <row r="961" spans="1:26">
      <c r="A961" s="78"/>
      <c r="B961" s="1"/>
      <c r="C961" s="1"/>
      <c r="D961" s="429"/>
      <c r="E961" s="33"/>
      <c r="F961" s="1"/>
      <c r="G961" s="1"/>
      <c r="H961" s="110"/>
      <c r="I961" s="110"/>
      <c r="J961" s="1"/>
      <c r="K961" s="1"/>
      <c r="L961" s="1"/>
      <c r="M961" s="1"/>
      <c r="N961" s="1"/>
      <c r="O961" s="1"/>
      <c r="P961" s="1"/>
      <c r="Q961" s="1"/>
      <c r="R961" s="1"/>
      <c r="S961" s="1"/>
      <c r="T961" s="1"/>
      <c r="U961" s="1"/>
      <c r="V961" s="1"/>
      <c r="W961" s="1"/>
      <c r="X961" s="1"/>
      <c r="Y961" s="1"/>
      <c r="Z961" s="1"/>
    </row>
    <row r="962" spans="1:26">
      <c r="A962" s="78"/>
      <c r="B962" s="1"/>
      <c r="C962" s="1"/>
      <c r="D962" s="429"/>
      <c r="E962" s="33"/>
      <c r="F962" s="1"/>
      <c r="G962" s="1"/>
      <c r="H962" s="110"/>
      <c r="I962" s="110"/>
      <c r="J962" s="1"/>
      <c r="K962" s="1"/>
      <c r="L962" s="1"/>
      <c r="M962" s="1"/>
      <c r="N962" s="1"/>
      <c r="O962" s="1"/>
      <c r="P962" s="1"/>
      <c r="Q962" s="1"/>
      <c r="R962" s="1"/>
      <c r="S962" s="1"/>
      <c r="T962" s="1"/>
      <c r="U962" s="1"/>
      <c r="V962" s="1"/>
      <c r="W962" s="1"/>
      <c r="X962" s="1"/>
      <c r="Y962" s="1"/>
      <c r="Z962" s="1"/>
    </row>
    <row r="963" spans="1:26">
      <c r="A963" s="78"/>
      <c r="B963" s="1"/>
      <c r="C963" s="1"/>
      <c r="D963" s="429"/>
      <c r="E963" s="33"/>
      <c r="F963" s="1"/>
      <c r="G963" s="1"/>
      <c r="H963" s="110"/>
      <c r="I963" s="110"/>
      <c r="J963" s="1"/>
      <c r="K963" s="1"/>
      <c r="L963" s="1"/>
      <c r="M963" s="1"/>
      <c r="N963" s="1"/>
      <c r="O963" s="1"/>
      <c r="P963" s="1"/>
      <c r="Q963" s="1"/>
      <c r="R963" s="1"/>
      <c r="S963" s="1"/>
      <c r="T963" s="1"/>
      <c r="U963" s="1"/>
      <c r="V963" s="1"/>
      <c r="W963" s="1"/>
      <c r="X963" s="1"/>
      <c r="Y963" s="1"/>
      <c r="Z963" s="1"/>
    </row>
    <row r="964" spans="1:26">
      <c r="A964" s="78"/>
      <c r="B964" s="1"/>
      <c r="C964" s="1"/>
      <c r="D964" s="429"/>
      <c r="E964" s="33"/>
      <c r="F964" s="1"/>
      <c r="G964" s="1"/>
      <c r="H964" s="110"/>
      <c r="I964" s="110"/>
      <c r="J964" s="1"/>
      <c r="K964" s="1"/>
      <c r="L964" s="1"/>
      <c r="M964" s="1"/>
      <c r="N964" s="1"/>
      <c r="O964" s="1"/>
      <c r="P964" s="1"/>
      <c r="Q964" s="1"/>
      <c r="R964" s="1"/>
      <c r="S964" s="1"/>
      <c r="T964" s="1"/>
      <c r="U964" s="1"/>
      <c r="V964" s="1"/>
      <c r="W964" s="1"/>
      <c r="X964" s="1"/>
      <c r="Y964" s="1"/>
      <c r="Z964" s="1"/>
    </row>
    <row r="965" spans="1:26">
      <c r="A965" s="78"/>
      <c r="B965" s="1"/>
      <c r="C965" s="1"/>
      <c r="D965" s="429"/>
      <c r="E965" s="33"/>
      <c r="F965" s="1"/>
      <c r="G965" s="1"/>
      <c r="H965" s="110"/>
      <c r="I965" s="110"/>
      <c r="J965" s="1"/>
      <c r="K965" s="1"/>
      <c r="L965" s="1"/>
      <c r="M965" s="1"/>
      <c r="N965" s="1"/>
      <c r="O965" s="1"/>
      <c r="P965" s="1"/>
      <c r="Q965" s="1"/>
      <c r="R965" s="1"/>
      <c r="S965" s="1"/>
      <c r="T965" s="1"/>
      <c r="U965" s="1"/>
      <c r="V965" s="1"/>
      <c r="W965" s="1"/>
      <c r="X965" s="1"/>
      <c r="Y965" s="1"/>
      <c r="Z965" s="1"/>
    </row>
    <row r="966" spans="1:26">
      <c r="A966" s="78"/>
      <c r="B966" s="1"/>
      <c r="C966" s="1"/>
      <c r="D966" s="429"/>
      <c r="E966" s="33"/>
      <c r="F966" s="1"/>
      <c r="G966" s="1"/>
      <c r="H966" s="110"/>
      <c r="I966" s="110"/>
      <c r="J966" s="1"/>
      <c r="K966" s="1"/>
      <c r="L966" s="1"/>
      <c r="M966" s="1"/>
      <c r="N966" s="1"/>
      <c r="O966" s="1"/>
      <c r="P966" s="1"/>
      <c r="Q966" s="1"/>
      <c r="R966" s="1"/>
      <c r="S966" s="1"/>
      <c r="T966" s="1"/>
      <c r="U966" s="1"/>
      <c r="V966" s="1"/>
      <c r="W966" s="1"/>
      <c r="X966" s="1"/>
      <c r="Y966" s="1"/>
      <c r="Z966" s="1"/>
    </row>
    <row r="967" spans="1:26">
      <c r="A967" s="78"/>
      <c r="B967" s="1"/>
      <c r="C967" s="1"/>
      <c r="D967" s="429"/>
      <c r="E967" s="33"/>
      <c r="F967" s="1"/>
      <c r="G967" s="1"/>
      <c r="H967" s="110"/>
      <c r="I967" s="110"/>
      <c r="J967" s="1"/>
      <c r="K967" s="1"/>
      <c r="L967" s="1"/>
      <c r="M967" s="1"/>
      <c r="N967" s="1"/>
      <c r="O967" s="1"/>
      <c r="P967" s="1"/>
      <c r="Q967" s="1"/>
      <c r="R967" s="1"/>
      <c r="S967" s="1"/>
      <c r="T967" s="1"/>
      <c r="U967" s="1"/>
      <c r="V967" s="1"/>
      <c r="W967" s="1"/>
      <c r="X967" s="1"/>
      <c r="Y967" s="1"/>
      <c r="Z967" s="1"/>
    </row>
    <row r="968" spans="1:26">
      <c r="A968" s="78"/>
      <c r="B968" s="1"/>
      <c r="C968" s="1"/>
      <c r="D968" s="429"/>
      <c r="E968" s="33"/>
      <c r="F968" s="1"/>
      <c r="G968" s="1"/>
      <c r="H968" s="110"/>
      <c r="I968" s="110"/>
      <c r="J968" s="1"/>
      <c r="K968" s="1"/>
      <c r="L968" s="1"/>
      <c r="M968" s="1"/>
      <c r="N968" s="1"/>
      <c r="O968" s="1"/>
      <c r="P968" s="1"/>
      <c r="Q968" s="1"/>
      <c r="R968" s="1"/>
      <c r="S968" s="1"/>
      <c r="T968" s="1"/>
      <c r="U968" s="1"/>
      <c r="V968" s="1"/>
      <c r="W968" s="1"/>
      <c r="X968" s="1"/>
      <c r="Y968" s="1"/>
      <c r="Z968" s="1"/>
    </row>
    <row r="969" spans="1:26">
      <c r="A969" s="78"/>
      <c r="B969" s="1"/>
      <c r="C969" s="1"/>
      <c r="D969" s="429"/>
      <c r="E969" s="33"/>
      <c r="F969" s="1"/>
      <c r="G969" s="1"/>
      <c r="H969" s="110"/>
      <c r="I969" s="110"/>
      <c r="J969" s="1"/>
      <c r="K969" s="1"/>
      <c r="L969" s="1"/>
      <c r="M969" s="1"/>
      <c r="N969" s="1"/>
      <c r="O969" s="1"/>
      <c r="P969" s="1"/>
      <c r="Q969" s="1"/>
      <c r="R969" s="1"/>
      <c r="S969" s="1"/>
      <c r="T969" s="1"/>
      <c r="U969" s="1"/>
      <c r="V969" s="1"/>
      <c r="W969" s="1"/>
      <c r="X969" s="1"/>
      <c r="Y969" s="1"/>
      <c r="Z969" s="1"/>
    </row>
    <row r="970" spans="1:26">
      <c r="A970" s="78"/>
      <c r="B970" s="1"/>
      <c r="C970" s="1"/>
      <c r="D970" s="429"/>
      <c r="E970" s="33"/>
      <c r="F970" s="1"/>
      <c r="G970" s="1"/>
      <c r="H970" s="110"/>
      <c r="I970" s="110"/>
      <c r="J970" s="1"/>
      <c r="K970" s="1"/>
      <c r="L970" s="1"/>
      <c r="M970" s="1"/>
      <c r="N970" s="1"/>
      <c r="O970" s="1"/>
      <c r="P970" s="1"/>
      <c r="Q970" s="1"/>
      <c r="R970" s="1"/>
      <c r="S970" s="1"/>
      <c r="T970" s="1"/>
      <c r="U970" s="1"/>
      <c r="V970" s="1"/>
      <c r="W970" s="1"/>
      <c r="X970" s="1"/>
      <c r="Y970" s="1"/>
      <c r="Z970" s="1"/>
    </row>
    <row r="971" spans="1:26">
      <c r="A971" s="78"/>
      <c r="B971" s="1"/>
      <c r="C971" s="1"/>
      <c r="D971" s="429"/>
      <c r="E971" s="33"/>
      <c r="F971" s="1"/>
      <c r="G971" s="1"/>
      <c r="H971" s="110"/>
      <c r="I971" s="110"/>
      <c r="J971" s="1"/>
      <c r="K971" s="1"/>
      <c r="L971" s="1"/>
      <c r="M971" s="1"/>
      <c r="N971" s="1"/>
      <c r="O971" s="1"/>
      <c r="P971" s="1"/>
      <c r="Q971" s="1"/>
      <c r="R971" s="1"/>
      <c r="S971" s="1"/>
      <c r="T971" s="1"/>
      <c r="U971" s="1"/>
      <c r="V971" s="1"/>
      <c r="W971" s="1"/>
      <c r="X971" s="1"/>
      <c r="Y971" s="1"/>
      <c r="Z971" s="1"/>
    </row>
    <row r="972" spans="1:26">
      <c r="A972" s="78"/>
      <c r="B972" s="1"/>
      <c r="C972" s="1"/>
      <c r="D972" s="429"/>
      <c r="E972" s="33"/>
      <c r="F972" s="1"/>
      <c r="G972" s="1"/>
      <c r="H972" s="110"/>
      <c r="I972" s="110"/>
      <c r="J972" s="1"/>
      <c r="K972" s="1"/>
      <c r="L972" s="1"/>
      <c r="M972" s="1"/>
      <c r="N972" s="1"/>
      <c r="O972" s="1"/>
      <c r="P972" s="1"/>
      <c r="Q972" s="1"/>
      <c r="R972" s="1"/>
      <c r="S972" s="1"/>
      <c r="T972" s="1"/>
      <c r="U972" s="1"/>
      <c r="V972" s="1"/>
      <c r="W972" s="1"/>
      <c r="X972" s="1"/>
      <c r="Y972" s="1"/>
      <c r="Z972" s="1"/>
    </row>
    <row r="973" spans="1:26">
      <c r="A973" s="78"/>
      <c r="B973" s="1"/>
      <c r="C973" s="1"/>
      <c r="D973" s="429"/>
      <c r="E973" s="33"/>
      <c r="F973" s="1"/>
      <c r="G973" s="1"/>
      <c r="H973" s="110"/>
      <c r="I973" s="110"/>
      <c r="J973" s="1"/>
      <c r="K973" s="1"/>
      <c r="L973" s="1"/>
      <c r="M973" s="1"/>
      <c r="N973" s="1"/>
      <c r="O973" s="1"/>
      <c r="P973" s="1"/>
      <c r="Q973" s="1"/>
      <c r="R973" s="1"/>
      <c r="S973" s="1"/>
      <c r="T973" s="1"/>
      <c r="U973" s="1"/>
      <c r="V973" s="1"/>
      <c r="W973" s="1"/>
      <c r="X973" s="1"/>
      <c r="Y973" s="1"/>
      <c r="Z973" s="1"/>
    </row>
    <row r="974" spans="1:26">
      <c r="A974" s="78"/>
      <c r="B974" s="1"/>
      <c r="C974" s="1"/>
      <c r="D974" s="429"/>
      <c r="E974" s="33"/>
      <c r="F974" s="1"/>
      <c r="G974" s="1"/>
      <c r="H974" s="110"/>
      <c r="I974" s="110"/>
      <c r="J974" s="1"/>
      <c r="K974" s="1"/>
      <c r="L974" s="1"/>
      <c r="M974" s="1"/>
      <c r="N974" s="1"/>
      <c r="O974" s="1"/>
      <c r="P974" s="1"/>
      <c r="Q974" s="1"/>
      <c r="R974" s="1"/>
      <c r="S974" s="1"/>
      <c r="T974" s="1"/>
      <c r="U974" s="1"/>
      <c r="V974" s="1"/>
      <c r="W974" s="1"/>
      <c r="X974" s="1"/>
      <c r="Y974" s="1"/>
      <c r="Z974" s="1"/>
    </row>
    <row r="975" spans="1:26">
      <c r="A975" s="78"/>
      <c r="B975" s="1"/>
      <c r="C975" s="1"/>
      <c r="D975" s="429"/>
      <c r="E975" s="33"/>
      <c r="F975" s="1"/>
      <c r="G975" s="1"/>
      <c r="H975" s="110"/>
      <c r="I975" s="110"/>
      <c r="J975" s="1"/>
      <c r="K975" s="1"/>
      <c r="L975" s="1"/>
      <c r="M975" s="1"/>
      <c r="N975" s="1"/>
      <c r="O975" s="1"/>
      <c r="P975" s="1"/>
      <c r="Q975" s="1"/>
      <c r="R975" s="1"/>
      <c r="S975" s="1"/>
      <c r="T975" s="1"/>
      <c r="U975" s="1"/>
      <c r="V975" s="1"/>
      <c r="W975" s="1"/>
      <c r="X975" s="1"/>
      <c r="Y975" s="1"/>
      <c r="Z975" s="1"/>
    </row>
    <row r="976" spans="1:26">
      <c r="A976" s="78"/>
      <c r="B976" s="1"/>
      <c r="C976" s="1"/>
      <c r="D976" s="429"/>
      <c r="E976" s="33"/>
      <c r="F976" s="1"/>
      <c r="G976" s="1"/>
      <c r="H976" s="110"/>
      <c r="I976" s="110"/>
      <c r="J976" s="1"/>
      <c r="K976" s="1"/>
      <c r="L976" s="1"/>
      <c r="M976" s="1"/>
      <c r="N976" s="1"/>
      <c r="O976" s="1"/>
      <c r="P976" s="1"/>
      <c r="Q976" s="1"/>
      <c r="R976" s="1"/>
      <c r="S976" s="1"/>
      <c r="T976" s="1"/>
      <c r="U976" s="1"/>
      <c r="V976" s="1"/>
      <c r="W976" s="1"/>
      <c r="X976" s="1"/>
      <c r="Y976" s="1"/>
      <c r="Z976" s="1"/>
    </row>
    <row r="977" spans="1:26">
      <c r="A977" s="78"/>
      <c r="B977" s="1"/>
      <c r="C977" s="1"/>
      <c r="D977" s="429"/>
      <c r="E977" s="33"/>
      <c r="F977" s="1"/>
      <c r="G977" s="1"/>
      <c r="H977" s="110"/>
      <c r="I977" s="110"/>
      <c r="J977" s="1"/>
      <c r="K977" s="1"/>
      <c r="L977" s="1"/>
      <c r="M977" s="1"/>
      <c r="N977" s="1"/>
      <c r="O977" s="1"/>
      <c r="P977" s="1"/>
      <c r="Q977" s="1"/>
      <c r="R977" s="1"/>
      <c r="S977" s="1"/>
      <c r="T977" s="1"/>
      <c r="U977" s="1"/>
      <c r="V977" s="1"/>
      <c r="W977" s="1"/>
      <c r="X977" s="1"/>
      <c r="Y977" s="1"/>
      <c r="Z977" s="1"/>
    </row>
    <row r="978" spans="1:26">
      <c r="A978" s="78"/>
      <c r="B978" s="1"/>
      <c r="C978" s="1"/>
      <c r="D978" s="429"/>
      <c r="E978" s="33"/>
      <c r="F978" s="1"/>
      <c r="G978" s="1"/>
      <c r="H978" s="110"/>
      <c r="I978" s="110"/>
      <c r="J978" s="1"/>
      <c r="K978" s="1"/>
      <c r="L978" s="1"/>
      <c r="M978" s="1"/>
      <c r="N978" s="1"/>
      <c r="O978" s="1"/>
      <c r="P978" s="1"/>
      <c r="Q978" s="1"/>
      <c r="R978" s="1"/>
      <c r="S978" s="1"/>
      <c r="T978" s="1"/>
      <c r="U978" s="1"/>
      <c r="V978" s="1"/>
      <c r="W978" s="1"/>
      <c r="X978" s="1"/>
      <c r="Y978" s="1"/>
      <c r="Z978" s="1"/>
    </row>
    <row r="979" spans="1:26">
      <c r="A979" s="78"/>
      <c r="B979" s="1"/>
      <c r="C979" s="1"/>
      <c r="D979" s="429"/>
      <c r="E979" s="33"/>
      <c r="F979" s="1"/>
      <c r="G979" s="1"/>
      <c r="H979" s="110"/>
      <c r="I979" s="110"/>
      <c r="J979" s="1"/>
      <c r="K979" s="1"/>
      <c r="L979" s="1"/>
      <c r="M979" s="1"/>
      <c r="N979" s="1"/>
      <c r="O979" s="1"/>
      <c r="P979" s="1"/>
      <c r="Q979" s="1"/>
      <c r="R979" s="1"/>
      <c r="S979" s="1"/>
      <c r="T979" s="1"/>
      <c r="U979" s="1"/>
      <c r="V979" s="1"/>
      <c r="W979" s="1"/>
      <c r="X979" s="1"/>
      <c r="Y979" s="1"/>
      <c r="Z979" s="1"/>
    </row>
    <row r="980" spans="1:26">
      <c r="A980" s="78"/>
      <c r="B980" s="1"/>
      <c r="C980" s="1"/>
      <c r="D980" s="429"/>
      <c r="E980" s="33"/>
      <c r="F980" s="1"/>
      <c r="G980" s="1"/>
      <c r="H980" s="110"/>
      <c r="I980" s="110"/>
      <c r="J980" s="1"/>
      <c r="K980" s="1"/>
      <c r="L980" s="1"/>
      <c r="M980" s="1"/>
      <c r="N980" s="1"/>
      <c r="O980" s="1"/>
      <c r="P980" s="1"/>
      <c r="Q980" s="1"/>
      <c r="R980" s="1"/>
      <c r="S980" s="1"/>
      <c r="T980" s="1"/>
      <c r="U980" s="1"/>
      <c r="V980" s="1"/>
      <c r="W980" s="1"/>
      <c r="X980" s="1"/>
      <c r="Y980" s="1"/>
      <c r="Z980" s="1"/>
    </row>
    <row r="981" spans="1:26">
      <c r="A981" s="78"/>
      <c r="B981" s="1"/>
      <c r="C981" s="1"/>
      <c r="D981" s="429"/>
      <c r="E981" s="33"/>
      <c r="F981" s="1"/>
      <c r="G981" s="1"/>
      <c r="H981" s="110"/>
      <c r="I981" s="110"/>
      <c r="J981" s="1"/>
      <c r="K981" s="1"/>
      <c r="L981" s="1"/>
      <c r="M981" s="1"/>
      <c r="N981" s="1"/>
      <c r="O981" s="1"/>
      <c r="P981" s="1"/>
      <c r="Q981" s="1"/>
      <c r="R981" s="1"/>
      <c r="S981" s="1"/>
      <c r="T981" s="1"/>
      <c r="U981" s="1"/>
      <c r="V981" s="1"/>
      <c r="W981" s="1"/>
      <c r="X981" s="1"/>
      <c r="Y981" s="1"/>
      <c r="Z981" s="1"/>
    </row>
    <row r="982" spans="1:26">
      <c r="A982" s="78"/>
      <c r="B982" s="1"/>
      <c r="C982" s="1"/>
      <c r="D982" s="429"/>
      <c r="E982" s="33"/>
      <c r="F982" s="1"/>
      <c r="G982" s="1"/>
      <c r="H982" s="110"/>
      <c r="I982" s="110"/>
      <c r="J982" s="1"/>
      <c r="K982" s="1"/>
      <c r="L982" s="1"/>
      <c r="M982" s="1"/>
      <c r="N982" s="1"/>
      <c r="O982" s="1"/>
      <c r="P982" s="1"/>
      <c r="Q982" s="1"/>
      <c r="R982" s="1"/>
      <c r="S982" s="1"/>
      <c r="T982" s="1"/>
      <c r="U982" s="1"/>
      <c r="V982" s="1"/>
      <c r="W982" s="1"/>
      <c r="X982" s="1"/>
      <c r="Y982" s="1"/>
      <c r="Z982" s="1"/>
    </row>
    <row r="983" spans="1:26">
      <c r="A983" s="78"/>
      <c r="B983" s="1"/>
      <c r="C983" s="1"/>
      <c r="D983" s="429"/>
      <c r="E983" s="33"/>
      <c r="F983" s="1"/>
      <c r="G983" s="1"/>
      <c r="H983" s="110"/>
      <c r="I983" s="110"/>
      <c r="J983" s="1"/>
      <c r="K983" s="1"/>
      <c r="L983" s="1"/>
      <c r="M983" s="1"/>
      <c r="N983" s="1"/>
      <c r="O983" s="1"/>
      <c r="P983" s="1"/>
      <c r="Q983" s="1"/>
      <c r="R983" s="1"/>
      <c r="S983" s="1"/>
      <c r="T983" s="1"/>
      <c r="U983" s="1"/>
      <c r="V983" s="1"/>
      <c r="W983" s="1"/>
      <c r="X983" s="1"/>
      <c r="Y983" s="1"/>
      <c r="Z983" s="1"/>
    </row>
    <row r="984" spans="1:26">
      <c r="A984" s="78"/>
      <c r="B984" s="1"/>
      <c r="C984" s="1"/>
      <c r="D984" s="429"/>
      <c r="E984" s="33"/>
      <c r="F984" s="1"/>
      <c r="G984" s="1"/>
      <c r="H984" s="110"/>
      <c r="I984" s="110"/>
      <c r="J984" s="1"/>
      <c r="K984" s="1"/>
      <c r="L984" s="1"/>
      <c r="M984" s="1"/>
      <c r="N984" s="1"/>
      <c r="O984" s="1"/>
      <c r="P984" s="1"/>
      <c r="Q984" s="1"/>
      <c r="R984" s="1"/>
      <c r="S984" s="1"/>
      <c r="T984" s="1"/>
      <c r="U984" s="1"/>
      <c r="V984" s="1"/>
      <c r="W984" s="1"/>
      <c r="X984" s="1"/>
      <c r="Y984" s="1"/>
      <c r="Z984" s="1"/>
    </row>
    <row r="985" spans="1:26">
      <c r="A985" s="78"/>
      <c r="B985" s="1"/>
      <c r="C985" s="1"/>
      <c r="D985" s="429"/>
      <c r="E985" s="33"/>
      <c r="F985" s="1"/>
      <c r="G985" s="1"/>
      <c r="H985" s="110"/>
      <c r="I985" s="110"/>
      <c r="J985" s="1"/>
      <c r="K985" s="1"/>
      <c r="L985" s="1"/>
      <c r="M985" s="1"/>
      <c r="N985" s="1"/>
      <c r="O985" s="1"/>
      <c r="P985" s="1"/>
      <c r="Q985" s="1"/>
      <c r="R985" s="1"/>
      <c r="S985" s="1"/>
      <c r="T985" s="1"/>
      <c r="U985" s="1"/>
      <c r="V985" s="1"/>
      <c r="W985" s="1"/>
      <c r="X985" s="1"/>
      <c r="Y985" s="1"/>
      <c r="Z985" s="1"/>
    </row>
    <row r="986" spans="1:26">
      <c r="A986" s="78"/>
      <c r="B986" s="1"/>
      <c r="C986" s="1"/>
      <c r="D986" s="429"/>
      <c r="E986" s="33"/>
      <c r="F986" s="1"/>
      <c r="G986" s="1"/>
      <c r="H986" s="110"/>
      <c r="I986" s="110"/>
      <c r="J986" s="1"/>
      <c r="K986" s="1"/>
      <c r="L986" s="1"/>
      <c r="M986" s="1"/>
      <c r="N986" s="1"/>
      <c r="O986" s="1"/>
      <c r="P986" s="1"/>
      <c r="Q986" s="1"/>
      <c r="R986" s="1"/>
      <c r="S986" s="1"/>
      <c r="T986" s="1"/>
      <c r="U986" s="1"/>
      <c r="V986" s="1"/>
      <c r="W986" s="1"/>
      <c r="X986" s="1"/>
      <c r="Y986" s="1"/>
      <c r="Z986" s="1"/>
    </row>
    <row r="987" spans="1:26">
      <c r="A987" s="78"/>
      <c r="B987" s="1"/>
      <c r="C987" s="1"/>
      <c r="D987" s="429"/>
      <c r="E987" s="33"/>
      <c r="F987" s="1"/>
      <c r="G987" s="1"/>
      <c r="H987" s="110"/>
      <c r="I987" s="110"/>
      <c r="J987" s="1"/>
      <c r="K987" s="1"/>
      <c r="L987" s="1"/>
      <c r="M987" s="1"/>
      <c r="N987" s="1"/>
      <c r="O987" s="1"/>
      <c r="P987" s="1"/>
      <c r="Q987" s="1"/>
      <c r="R987" s="1"/>
      <c r="S987" s="1"/>
      <c r="T987" s="1"/>
      <c r="U987" s="1"/>
      <c r="V987" s="1"/>
      <c r="W987" s="1"/>
      <c r="X987" s="1"/>
      <c r="Y987" s="1"/>
      <c r="Z987" s="1"/>
    </row>
    <row r="988" spans="1:26">
      <c r="A988" s="78"/>
      <c r="B988" s="1"/>
      <c r="C988" s="1"/>
      <c r="D988" s="429"/>
      <c r="E988" s="33"/>
      <c r="F988" s="1"/>
      <c r="G988" s="1"/>
      <c r="H988" s="110"/>
      <c r="I988" s="110"/>
      <c r="J988" s="1"/>
      <c r="K988" s="1"/>
      <c r="L988" s="1"/>
      <c r="M988" s="1"/>
      <c r="N988" s="1"/>
      <c r="O988" s="1"/>
      <c r="P988" s="1"/>
      <c r="Q988" s="1"/>
      <c r="R988" s="1"/>
      <c r="S988" s="1"/>
      <c r="T988" s="1"/>
      <c r="U988" s="1"/>
      <c r="V988" s="1"/>
      <c r="W988" s="1"/>
      <c r="X988" s="1"/>
      <c r="Y988" s="1"/>
      <c r="Z988" s="1"/>
    </row>
    <row r="989" spans="1:26">
      <c r="A989" s="78"/>
      <c r="B989" s="1"/>
      <c r="C989" s="1"/>
      <c r="D989" s="429"/>
      <c r="E989" s="33"/>
      <c r="F989" s="1"/>
      <c r="G989" s="1"/>
      <c r="H989" s="110"/>
      <c r="I989" s="110"/>
      <c r="J989" s="1"/>
      <c r="K989" s="1"/>
      <c r="L989" s="1"/>
      <c r="M989" s="1"/>
      <c r="N989" s="1"/>
      <c r="O989" s="1"/>
      <c r="P989" s="1"/>
      <c r="Q989" s="1"/>
      <c r="R989" s="1"/>
      <c r="S989" s="1"/>
      <c r="T989" s="1"/>
      <c r="U989" s="1"/>
      <c r="V989" s="1"/>
      <c r="W989" s="1"/>
      <c r="X989" s="1"/>
      <c r="Y989" s="1"/>
      <c r="Z989" s="1"/>
    </row>
    <row r="990" spans="1:26">
      <c r="A990" s="78"/>
      <c r="B990" s="1"/>
      <c r="C990" s="1"/>
      <c r="D990" s="429"/>
      <c r="E990" s="33"/>
      <c r="F990" s="1"/>
      <c r="G990" s="1"/>
      <c r="H990" s="110"/>
      <c r="I990" s="110"/>
      <c r="J990" s="1"/>
      <c r="K990" s="1"/>
      <c r="L990" s="1"/>
      <c r="M990" s="1"/>
      <c r="N990" s="1"/>
      <c r="O990" s="1"/>
      <c r="P990" s="1"/>
      <c r="Q990" s="1"/>
      <c r="R990" s="1"/>
      <c r="S990" s="1"/>
      <c r="T990" s="1"/>
      <c r="U990" s="1"/>
      <c r="V990" s="1"/>
      <c r="W990" s="1"/>
      <c r="X990" s="1"/>
      <c r="Y990" s="1"/>
      <c r="Z990" s="1"/>
    </row>
    <row r="991" spans="1:26">
      <c r="A991" s="78"/>
      <c r="B991" s="1"/>
      <c r="C991" s="1"/>
      <c r="D991" s="429"/>
      <c r="E991" s="33"/>
      <c r="F991" s="1"/>
      <c r="G991" s="1"/>
      <c r="H991" s="110"/>
      <c r="I991" s="110"/>
      <c r="J991" s="1"/>
      <c r="K991" s="1"/>
      <c r="L991" s="1"/>
      <c r="M991" s="1"/>
      <c r="N991" s="1"/>
      <c r="O991" s="1"/>
      <c r="P991" s="1"/>
      <c r="Q991" s="1"/>
      <c r="R991" s="1"/>
      <c r="S991" s="1"/>
      <c r="T991" s="1"/>
      <c r="U991" s="1"/>
      <c r="V991" s="1"/>
      <c r="W991" s="1"/>
      <c r="X991" s="1"/>
      <c r="Y991" s="1"/>
      <c r="Z991" s="1"/>
    </row>
    <row r="992" spans="1:26">
      <c r="A992" s="78"/>
      <c r="B992" s="1"/>
      <c r="C992" s="1"/>
      <c r="D992" s="429"/>
      <c r="E992" s="33"/>
      <c r="F992" s="1"/>
      <c r="G992" s="1"/>
      <c r="H992" s="110"/>
      <c r="I992" s="110"/>
      <c r="J992" s="1"/>
      <c r="K992" s="1"/>
      <c r="L992" s="1"/>
      <c r="M992" s="1"/>
      <c r="N992" s="1"/>
      <c r="O992" s="1"/>
      <c r="P992" s="1"/>
      <c r="Q992" s="1"/>
      <c r="R992" s="1"/>
      <c r="S992" s="1"/>
      <c r="T992" s="1"/>
      <c r="U992" s="1"/>
      <c r="V992" s="1"/>
      <c r="W992" s="1"/>
      <c r="X992" s="1"/>
      <c r="Y992" s="1"/>
      <c r="Z992" s="1"/>
    </row>
    <row r="993" spans="1:26">
      <c r="A993" s="78"/>
      <c r="B993" s="1"/>
      <c r="C993" s="1"/>
      <c r="D993" s="429"/>
      <c r="E993" s="33"/>
      <c r="F993" s="1"/>
      <c r="G993" s="1"/>
      <c r="H993" s="110"/>
      <c r="I993" s="110"/>
      <c r="J993" s="1"/>
      <c r="K993" s="1"/>
      <c r="L993" s="1"/>
      <c r="M993" s="1"/>
      <c r="N993" s="1"/>
      <c r="O993" s="1"/>
      <c r="P993" s="1"/>
      <c r="Q993" s="1"/>
      <c r="R993" s="1"/>
      <c r="S993" s="1"/>
      <c r="T993" s="1"/>
      <c r="U993" s="1"/>
      <c r="V993" s="1"/>
      <c r="W993" s="1"/>
      <c r="X993" s="1"/>
      <c r="Y993" s="1"/>
      <c r="Z993" s="1"/>
    </row>
    <row r="994" spans="1:26">
      <c r="A994" s="78"/>
      <c r="B994" s="1"/>
      <c r="C994" s="1"/>
      <c r="D994" s="429"/>
      <c r="E994" s="33"/>
      <c r="F994" s="1"/>
      <c r="G994" s="1"/>
      <c r="H994" s="110"/>
      <c r="I994" s="110"/>
      <c r="J994" s="1"/>
      <c r="K994" s="1"/>
      <c r="L994" s="1"/>
      <c r="M994" s="1"/>
      <c r="N994" s="1"/>
      <c r="O994" s="1"/>
      <c r="P994" s="1"/>
      <c r="Q994" s="1"/>
      <c r="R994" s="1"/>
      <c r="S994" s="1"/>
      <c r="T994" s="1"/>
      <c r="U994" s="1"/>
      <c r="V994" s="1"/>
      <c r="W994" s="1"/>
      <c r="X994" s="1"/>
      <c r="Y994" s="1"/>
      <c r="Z994" s="1"/>
    </row>
    <row r="995" spans="1:26">
      <c r="A995" s="78"/>
      <c r="B995" s="1"/>
      <c r="C995" s="1"/>
      <c r="D995" s="429"/>
      <c r="E995" s="33"/>
      <c r="F995" s="1"/>
      <c r="G995" s="1"/>
      <c r="H995" s="110"/>
      <c r="I995" s="110"/>
      <c r="J995" s="1"/>
      <c r="K995" s="1"/>
      <c r="L995" s="1"/>
      <c r="M995" s="1"/>
      <c r="N995" s="1"/>
      <c r="O995" s="1"/>
      <c r="P995" s="1"/>
      <c r="Q995" s="1"/>
      <c r="R995" s="1"/>
      <c r="S995" s="1"/>
      <c r="T995" s="1"/>
      <c r="U995" s="1"/>
      <c r="V995" s="1"/>
      <c r="W995" s="1"/>
      <c r="X995" s="1"/>
      <c r="Y995" s="1"/>
      <c r="Z995" s="1"/>
    </row>
    <row r="996" spans="1:26">
      <c r="A996" s="78"/>
      <c r="B996" s="1"/>
      <c r="C996" s="1"/>
      <c r="D996" s="429"/>
      <c r="E996" s="33"/>
      <c r="F996" s="1"/>
      <c r="G996" s="1"/>
      <c r="H996" s="110"/>
      <c r="I996" s="110"/>
      <c r="J996" s="1"/>
      <c r="K996" s="1"/>
      <c r="L996" s="1"/>
      <c r="M996" s="1"/>
      <c r="N996" s="1"/>
      <c r="O996" s="1"/>
      <c r="P996" s="1"/>
      <c r="Q996" s="1"/>
      <c r="R996" s="1"/>
      <c r="S996" s="1"/>
      <c r="T996" s="1"/>
      <c r="U996" s="1"/>
      <c r="V996" s="1"/>
      <c r="W996" s="1"/>
      <c r="X996" s="1"/>
      <c r="Y996" s="1"/>
      <c r="Z996" s="1"/>
    </row>
    <row r="997" spans="1:26">
      <c r="A997" s="78"/>
      <c r="B997" s="1"/>
      <c r="C997" s="1"/>
      <c r="D997" s="429"/>
      <c r="E997" s="33"/>
      <c r="F997" s="1"/>
      <c r="G997" s="1"/>
      <c r="H997" s="110"/>
      <c r="I997" s="110"/>
      <c r="J997" s="1"/>
      <c r="K997" s="1"/>
      <c r="L997" s="1"/>
      <c r="M997" s="1"/>
      <c r="N997" s="1"/>
      <c r="O997" s="1"/>
      <c r="P997" s="1"/>
      <c r="Q997" s="1"/>
      <c r="R997" s="1"/>
      <c r="S997" s="1"/>
      <c r="T997" s="1"/>
      <c r="U997" s="1"/>
      <c r="V997" s="1"/>
      <c r="W997" s="1"/>
      <c r="X997" s="1"/>
      <c r="Y997" s="1"/>
      <c r="Z997" s="1"/>
    </row>
    <row r="998" spans="1:26">
      <c r="A998" s="78"/>
      <c r="B998" s="1"/>
      <c r="C998" s="1"/>
      <c r="D998" s="429"/>
      <c r="E998" s="33"/>
      <c r="F998" s="1"/>
      <c r="G998" s="1"/>
      <c r="H998" s="110"/>
      <c r="I998" s="110"/>
      <c r="J998" s="1"/>
      <c r="K998" s="1"/>
      <c r="L998" s="1"/>
      <c r="M998" s="1"/>
      <c r="N998" s="1"/>
      <c r="O998" s="1"/>
      <c r="P998" s="1"/>
      <c r="Q998" s="1"/>
      <c r="R998" s="1"/>
      <c r="S998" s="1"/>
      <c r="T998" s="1"/>
      <c r="U998" s="1"/>
      <c r="V998" s="1"/>
      <c r="W998" s="1"/>
      <c r="X998" s="1"/>
      <c r="Y998" s="1"/>
      <c r="Z998" s="1"/>
    </row>
    <row r="999" spans="1:26">
      <c r="A999" s="78"/>
      <c r="B999" s="1"/>
      <c r="C999" s="1"/>
      <c r="D999" s="429"/>
      <c r="E999" s="33"/>
      <c r="F999" s="1"/>
      <c r="G999" s="1"/>
      <c r="H999" s="110"/>
      <c r="I999" s="110"/>
      <c r="J999" s="1"/>
      <c r="K999" s="1"/>
      <c r="L999" s="1"/>
      <c r="M999" s="1"/>
      <c r="N999" s="1"/>
      <c r="O999" s="1"/>
      <c r="P999" s="1"/>
      <c r="Q999" s="1"/>
      <c r="R999" s="1"/>
      <c r="S999" s="1"/>
      <c r="T999" s="1"/>
      <c r="U999" s="1"/>
      <c r="V999" s="1"/>
      <c r="W999" s="1"/>
      <c r="X999" s="1"/>
      <c r="Y999" s="1"/>
      <c r="Z999" s="1"/>
    </row>
    <row r="1000" spans="1:26">
      <c r="A1000" s="78"/>
      <c r="B1000" s="1"/>
      <c r="C1000" s="1"/>
      <c r="D1000" s="429"/>
      <c r="E1000" s="33"/>
      <c r="F1000" s="1"/>
      <c r="G1000" s="1"/>
      <c r="H1000" s="110"/>
      <c r="I1000" s="110"/>
      <c r="J1000" s="1"/>
      <c r="K1000" s="1"/>
      <c r="L1000" s="1"/>
      <c r="M1000" s="1"/>
      <c r="N1000" s="1"/>
      <c r="O1000" s="1"/>
      <c r="P1000" s="1"/>
      <c r="Q1000" s="1"/>
      <c r="R1000" s="1"/>
      <c r="S1000" s="1"/>
      <c r="T1000" s="1"/>
      <c r="U1000" s="1"/>
      <c r="V1000" s="1"/>
      <c r="W1000" s="1"/>
      <c r="X1000" s="1"/>
      <c r="Y1000" s="1"/>
      <c r="Z1000" s="1"/>
    </row>
    <row r="1001" spans="1:26">
      <c r="A1001" s="78"/>
      <c r="B1001" s="1"/>
      <c r="C1001" s="1"/>
      <c r="D1001" s="429"/>
      <c r="E1001" s="33"/>
      <c r="F1001" s="1"/>
      <c r="G1001" s="1"/>
      <c r="H1001" s="110"/>
      <c r="I1001" s="110"/>
      <c r="J1001" s="1"/>
      <c r="K1001" s="1"/>
      <c r="L1001" s="1"/>
      <c r="M1001" s="1"/>
      <c r="N1001" s="1"/>
      <c r="O1001" s="1"/>
      <c r="P1001" s="1"/>
      <c r="Q1001" s="1"/>
      <c r="R1001" s="1"/>
      <c r="S1001" s="1"/>
      <c r="T1001" s="1"/>
      <c r="U1001" s="1"/>
      <c r="V1001" s="1"/>
      <c r="W1001" s="1"/>
      <c r="X1001" s="1"/>
      <c r="Y1001" s="1"/>
      <c r="Z1001" s="1"/>
    </row>
    <row r="1002" spans="1:26">
      <c r="A1002" s="78"/>
      <c r="B1002" s="1"/>
      <c r="C1002" s="1"/>
      <c r="D1002" s="429"/>
      <c r="E1002" s="33"/>
      <c r="F1002" s="1"/>
      <c r="G1002" s="1"/>
      <c r="H1002" s="110"/>
      <c r="I1002" s="110"/>
      <c r="J1002" s="1"/>
      <c r="K1002" s="1"/>
      <c r="L1002" s="1"/>
      <c r="M1002" s="1"/>
      <c r="N1002" s="1"/>
      <c r="O1002" s="1"/>
      <c r="P1002" s="1"/>
      <c r="Q1002" s="1"/>
      <c r="R1002" s="1"/>
      <c r="S1002" s="1"/>
      <c r="T1002" s="1"/>
      <c r="U1002" s="1"/>
      <c r="V1002" s="1"/>
      <c r="W1002" s="1"/>
      <c r="X1002" s="1"/>
      <c r="Y1002" s="1"/>
      <c r="Z1002" s="1"/>
    </row>
    <row r="1003" spans="1:26">
      <c r="A1003" s="78"/>
      <c r="B1003" s="1"/>
      <c r="C1003" s="1"/>
      <c r="D1003" s="429"/>
      <c r="E1003" s="33"/>
      <c r="F1003" s="1"/>
      <c r="G1003" s="1"/>
      <c r="H1003" s="110"/>
      <c r="I1003" s="110"/>
      <c r="J1003" s="1"/>
      <c r="K1003" s="1"/>
      <c r="L1003" s="1"/>
      <c r="M1003" s="1"/>
      <c r="N1003" s="1"/>
      <c r="O1003" s="1"/>
      <c r="P1003" s="1"/>
      <c r="Q1003" s="1"/>
      <c r="R1003" s="1"/>
      <c r="S1003" s="1"/>
      <c r="T1003" s="1"/>
      <c r="U1003" s="1"/>
      <c r="V1003" s="1"/>
      <c r="W1003" s="1"/>
      <c r="X1003" s="1"/>
      <c r="Y1003" s="1"/>
      <c r="Z1003" s="1"/>
    </row>
    <row r="1004" spans="1:26">
      <c r="A1004" s="78"/>
      <c r="B1004" s="1"/>
      <c r="C1004" s="1"/>
      <c r="D1004" s="429"/>
      <c r="E1004" s="33"/>
      <c r="F1004" s="1"/>
      <c r="G1004" s="1"/>
      <c r="H1004" s="110"/>
      <c r="I1004" s="110"/>
      <c r="J1004" s="1"/>
      <c r="K1004" s="1"/>
      <c r="L1004" s="1"/>
      <c r="M1004" s="1"/>
      <c r="N1004" s="1"/>
      <c r="O1004" s="1"/>
      <c r="P1004" s="1"/>
      <c r="Q1004" s="1"/>
      <c r="R1004" s="1"/>
      <c r="S1004" s="1"/>
      <c r="T1004" s="1"/>
      <c r="U1004" s="1"/>
      <c r="V1004" s="1"/>
      <c r="W1004" s="1"/>
      <c r="X1004" s="1"/>
      <c r="Y1004" s="1"/>
      <c r="Z1004" s="1"/>
    </row>
    <row r="1005" spans="1:26">
      <c r="A1005" s="78"/>
      <c r="B1005" s="1"/>
      <c r="C1005" s="1"/>
      <c r="D1005" s="429"/>
      <c r="E1005" s="33"/>
      <c r="F1005" s="1"/>
      <c r="G1005" s="1"/>
      <c r="H1005" s="110"/>
      <c r="I1005" s="110"/>
      <c r="J1005" s="1"/>
      <c r="K1005" s="1"/>
      <c r="L1005" s="1"/>
      <c r="M1005" s="1"/>
      <c r="N1005" s="1"/>
      <c r="O1005" s="1"/>
      <c r="P1005" s="1"/>
      <c r="Q1005" s="1"/>
      <c r="R1005" s="1"/>
      <c r="S1005" s="1"/>
      <c r="T1005" s="1"/>
      <c r="U1005" s="1"/>
      <c r="V1005" s="1"/>
      <c r="W1005" s="1"/>
      <c r="X1005" s="1"/>
      <c r="Y1005" s="1"/>
      <c r="Z1005" s="1"/>
    </row>
    <row r="1006" spans="1:26">
      <c r="A1006" s="78"/>
      <c r="B1006" s="1"/>
      <c r="C1006" s="1"/>
      <c r="D1006" s="429"/>
      <c r="E1006" s="33"/>
      <c r="F1006" s="1"/>
      <c r="G1006" s="1"/>
      <c r="H1006" s="110"/>
      <c r="I1006" s="110"/>
      <c r="J1006" s="1"/>
      <c r="K1006" s="1"/>
      <c r="L1006" s="1"/>
      <c r="M1006" s="1"/>
      <c r="N1006" s="1"/>
      <c r="O1006" s="1"/>
      <c r="P1006" s="1"/>
      <c r="Q1006" s="1"/>
      <c r="R1006" s="1"/>
      <c r="S1006" s="1"/>
      <c r="T1006" s="1"/>
      <c r="U1006" s="1"/>
      <c r="V1006" s="1"/>
      <c r="W1006" s="1"/>
      <c r="X1006" s="1"/>
      <c r="Y1006" s="1"/>
      <c r="Z1006" s="1"/>
    </row>
    <row r="1007" spans="1:26">
      <c r="A1007" s="78"/>
      <c r="B1007" s="1"/>
      <c r="C1007" s="1"/>
      <c r="D1007" s="429"/>
      <c r="E1007" s="33"/>
      <c r="F1007" s="1"/>
      <c r="G1007" s="1"/>
      <c r="H1007" s="110"/>
      <c r="I1007" s="110"/>
      <c r="J1007" s="1"/>
      <c r="K1007" s="1"/>
      <c r="L1007" s="1"/>
      <c r="M1007" s="1"/>
      <c r="N1007" s="1"/>
      <c r="O1007" s="1"/>
      <c r="P1007" s="1"/>
      <c r="Q1007" s="1"/>
      <c r="R1007" s="1"/>
      <c r="S1007" s="1"/>
      <c r="T1007" s="1"/>
      <c r="U1007" s="1"/>
      <c r="V1007" s="1"/>
      <c r="W1007" s="1"/>
      <c r="X1007" s="1"/>
      <c r="Y1007" s="1"/>
      <c r="Z1007" s="1"/>
    </row>
    <row r="1008" spans="1:26">
      <c r="A1008" s="78"/>
      <c r="B1008" s="1"/>
      <c r="C1008" s="1"/>
      <c r="D1008" s="429"/>
      <c r="E1008" s="33"/>
      <c r="F1008" s="1"/>
      <c r="G1008" s="1"/>
      <c r="H1008" s="110"/>
      <c r="I1008" s="110"/>
      <c r="J1008" s="1"/>
      <c r="K1008" s="1"/>
      <c r="L1008" s="1"/>
      <c r="M1008" s="1"/>
      <c r="N1008" s="1"/>
      <c r="O1008" s="1"/>
      <c r="P1008" s="1"/>
      <c r="Q1008" s="1"/>
      <c r="R1008" s="1"/>
      <c r="S1008" s="1"/>
      <c r="T1008" s="1"/>
      <c r="U1008" s="1"/>
      <c r="V1008" s="1"/>
      <c r="W1008" s="1"/>
      <c r="X1008" s="1"/>
      <c r="Y1008" s="1"/>
      <c r="Z1008" s="1"/>
    </row>
    <row r="1009" spans="1:26">
      <c r="A1009" s="78"/>
      <c r="B1009" s="1"/>
      <c r="C1009" s="1"/>
      <c r="D1009" s="429"/>
      <c r="E1009" s="33"/>
      <c r="F1009" s="1"/>
      <c r="G1009" s="1"/>
      <c r="H1009" s="110"/>
      <c r="I1009" s="110"/>
      <c r="J1009" s="1"/>
      <c r="K1009" s="1"/>
      <c r="L1009" s="1"/>
      <c r="M1009" s="1"/>
      <c r="N1009" s="1"/>
      <c r="O1009" s="1"/>
      <c r="P1009" s="1"/>
      <c r="Q1009" s="1"/>
      <c r="R1009" s="1"/>
      <c r="S1009" s="1"/>
      <c r="T1009" s="1"/>
      <c r="U1009" s="1"/>
      <c r="V1009" s="1"/>
      <c r="W1009" s="1"/>
      <c r="X1009" s="1"/>
      <c r="Y1009" s="1"/>
      <c r="Z1009" s="1"/>
    </row>
    <row r="1010" spans="1:26">
      <c r="A1010" s="78"/>
      <c r="B1010" s="1"/>
      <c r="C1010" s="1"/>
      <c r="D1010" s="429"/>
      <c r="E1010" s="33"/>
      <c r="F1010" s="1"/>
      <c r="G1010" s="1"/>
      <c r="H1010" s="110"/>
      <c r="I1010" s="110"/>
      <c r="J1010" s="1"/>
      <c r="K1010" s="1"/>
      <c r="L1010" s="1"/>
      <c r="M1010" s="1"/>
      <c r="N1010" s="1"/>
      <c r="O1010" s="1"/>
      <c r="P1010" s="1"/>
      <c r="Q1010" s="1"/>
      <c r="R1010" s="1"/>
      <c r="S1010" s="1"/>
      <c r="T1010" s="1"/>
      <c r="U1010" s="1"/>
      <c r="V1010" s="1"/>
      <c r="W1010" s="1"/>
      <c r="X1010" s="1"/>
      <c r="Y1010" s="1"/>
      <c r="Z1010" s="1"/>
    </row>
    <row r="1011" spans="1:26">
      <c r="A1011" s="78"/>
      <c r="B1011" s="1"/>
      <c r="C1011" s="1"/>
      <c r="D1011" s="429"/>
      <c r="E1011" s="33"/>
      <c r="F1011" s="1"/>
      <c r="G1011" s="1"/>
      <c r="H1011" s="110"/>
      <c r="I1011" s="110"/>
      <c r="J1011" s="1"/>
      <c r="K1011" s="1"/>
      <c r="L1011" s="1"/>
      <c r="M1011" s="1"/>
      <c r="N1011" s="1"/>
      <c r="O1011" s="1"/>
      <c r="P1011" s="1"/>
      <c r="Q1011" s="1"/>
      <c r="R1011" s="1"/>
      <c r="S1011" s="1"/>
      <c r="T1011" s="1"/>
      <c r="U1011" s="1"/>
      <c r="V1011" s="1"/>
      <c r="W1011" s="1"/>
      <c r="X1011" s="1"/>
      <c r="Y1011" s="1"/>
      <c r="Z1011" s="1"/>
    </row>
    <row r="1012" spans="1:26">
      <c r="A1012" s="78"/>
      <c r="B1012" s="1"/>
      <c r="C1012" s="1"/>
      <c r="D1012" s="429"/>
      <c r="E1012" s="33"/>
      <c r="F1012" s="1"/>
      <c r="G1012" s="1"/>
      <c r="H1012" s="110"/>
      <c r="I1012" s="110"/>
      <c r="J1012" s="1"/>
      <c r="K1012" s="1"/>
      <c r="L1012" s="1"/>
      <c r="M1012" s="1"/>
      <c r="N1012" s="1"/>
      <c r="O1012" s="1"/>
      <c r="P1012" s="1"/>
      <c r="Q1012" s="1"/>
      <c r="R1012" s="1"/>
      <c r="S1012" s="1"/>
      <c r="T1012" s="1"/>
      <c r="U1012" s="1"/>
      <c r="V1012" s="1"/>
      <c r="W1012" s="1"/>
      <c r="X1012" s="1"/>
      <c r="Y1012" s="1"/>
      <c r="Z1012" s="1"/>
    </row>
    <row r="1013" spans="1:26">
      <c r="A1013" s="78"/>
      <c r="B1013" s="1"/>
      <c r="C1013" s="1"/>
      <c r="D1013" s="429"/>
      <c r="E1013" s="33"/>
      <c r="F1013" s="1"/>
      <c r="G1013" s="1"/>
      <c r="H1013" s="110"/>
      <c r="I1013" s="110"/>
      <c r="J1013" s="1"/>
      <c r="K1013" s="1"/>
      <c r="L1013" s="1"/>
      <c r="M1013" s="1"/>
      <c r="N1013" s="1"/>
      <c r="O1013" s="1"/>
      <c r="P1013" s="1"/>
      <c r="Q1013" s="1"/>
      <c r="R1013" s="1"/>
      <c r="S1013" s="1"/>
      <c r="T1013" s="1"/>
      <c r="U1013" s="1"/>
      <c r="V1013" s="1"/>
      <c r="W1013" s="1"/>
      <c r="X1013" s="1"/>
      <c r="Y1013" s="1"/>
      <c r="Z1013" s="1"/>
    </row>
    <row r="1014" spans="1:26">
      <c r="A1014" s="78"/>
      <c r="B1014" s="1"/>
      <c r="C1014" s="1"/>
      <c r="D1014" s="429"/>
      <c r="E1014" s="33"/>
      <c r="F1014" s="1"/>
      <c r="G1014" s="1"/>
      <c r="H1014" s="110"/>
      <c r="I1014" s="110"/>
      <c r="J1014" s="1"/>
      <c r="K1014" s="1"/>
      <c r="L1014" s="1"/>
      <c r="M1014" s="1"/>
      <c r="N1014" s="1"/>
      <c r="O1014" s="1"/>
      <c r="P1014" s="1"/>
      <c r="Q1014" s="1"/>
      <c r="R1014" s="1"/>
      <c r="S1014" s="1"/>
      <c r="T1014" s="1"/>
      <c r="U1014" s="1"/>
      <c r="V1014" s="1"/>
      <c r="W1014" s="1"/>
      <c r="X1014" s="1"/>
      <c r="Y1014" s="1"/>
      <c r="Z1014" s="1"/>
    </row>
    <row r="1015" spans="1:26">
      <c r="A1015" s="78"/>
      <c r="B1015" s="1"/>
      <c r="C1015" s="1"/>
      <c r="D1015" s="429"/>
      <c r="E1015" s="33"/>
      <c r="F1015" s="1"/>
      <c r="G1015" s="1"/>
      <c r="H1015" s="110"/>
      <c r="I1015" s="110"/>
      <c r="J1015" s="1"/>
      <c r="K1015" s="1"/>
      <c r="L1015" s="1"/>
      <c r="M1015" s="1"/>
      <c r="N1015" s="1"/>
      <c r="O1015" s="1"/>
      <c r="P1015" s="1"/>
      <c r="Q1015" s="1"/>
      <c r="R1015" s="1"/>
      <c r="S1015" s="1"/>
      <c r="T1015" s="1"/>
      <c r="U1015" s="1"/>
      <c r="V1015" s="1"/>
      <c r="W1015" s="1"/>
      <c r="X1015" s="1"/>
      <c r="Y1015" s="1"/>
      <c r="Z1015" s="1"/>
    </row>
    <row r="1016" spans="1:26">
      <c r="A1016" s="78"/>
      <c r="B1016" s="1"/>
      <c r="C1016" s="1"/>
      <c r="D1016" s="429"/>
      <c r="E1016" s="33"/>
      <c r="F1016" s="1"/>
      <c r="G1016" s="1"/>
      <c r="H1016" s="110"/>
      <c r="I1016" s="110"/>
      <c r="J1016" s="1"/>
      <c r="K1016" s="1"/>
      <c r="L1016" s="1"/>
      <c r="M1016" s="1"/>
      <c r="N1016" s="1"/>
      <c r="O1016" s="1"/>
      <c r="P1016" s="1"/>
      <c r="Q1016" s="1"/>
      <c r="R1016" s="1"/>
      <c r="S1016" s="1"/>
      <c r="T1016" s="1"/>
      <c r="U1016" s="1"/>
      <c r="V1016" s="1"/>
      <c r="W1016" s="1"/>
      <c r="X1016" s="1"/>
      <c r="Y1016" s="1"/>
      <c r="Z1016" s="1"/>
    </row>
    <row r="1017" spans="1:26">
      <c r="A1017" s="78"/>
      <c r="B1017" s="1"/>
      <c r="C1017" s="1"/>
      <c r="D1017" s="429"/>
      <c r="E1017" s="33"/>
      <c r="F1017" s="1"/>
      <c r="G1017" s="1"/>
      <c r="H1017" s="110"/>
      <c r="I1017" s="110"/>
      <c r="J1017" s="1"/>
      <c r="K1017" s="1"/>
      <c r="L1017" s="1"/>
      <c r="M1017" s="1"/>
      <c r="N1017" s="1"/>
      <c r="O1017" s="1"/>
      <c r="P1017" s="1"/>
      <c r="Q1017" s="1"/>
      <c r="R1017" s="1"/>
      <c r="S1017" s="1"/>
      <c r="T1017" s="1"/>
      <c r="U1017" s="1"/>
      <c r="V1017" s="1"/>
      <c r="W1017" s="1"/>
      <c r="X1017" s="1"/>
      <c r="Y1017" s="1"/>
      <c r="Z1017" s="1"/>
    </row>
    <row r="1018" spans="1:26">
      <c r="A1018" s="78"/>
      <c r="B1018" s="1"/>
      <c r="C1018" s="1"/>
      <c r="D1018" s="429"/>
      <c r="E1018" s="33"/>
      <c r="F1018" s="1"/>
      <c r="G1018" s="1"/>
      <c r="H1018" s="110"/>
      <c r="I1018" s="110"/>
      <c r="J1018" s="1"/>
      <c r="K1018" s="1"/>
      <c r="L1018" s="1"/>
      <c r="M1018" s="1"/>
      <c r="N1018" s="1"/>
      <c r="O1018" s="1"/>
      <c r="P1018" s="1"/>
      <c r="Q1018" s="1"/>
      <c r="R1018" s="1"/>
      <c r="S1018" s="1"/>
      <c r="T1018" s="1"/>
      <c r="U1018" s="1"/>
      <c r="V1018" s="1"/>
      <c r="W1018" s="1"/>
      <c r="X1018" s="1"/>
      <c r="Y1018" s="1"/>
      <c r="Z1018" s="1"/>
    </row>
    <row r="1019" spans="1:26">
      <c r="A1019" s="78"/>
      <c r="B1019" s="1"/>
      <c r="C1019" s="1"/>
      <c r="D1019" s="429"/>
      <c r="E1019" s="33"/>
      <c r="F1019" s="1"/>
      <c r="G1019" s="1"/>
      <c r="H1019" s="110"/>
      <c r="I1019" s="110"/>
      <c r="J1019" s="1"/>
      <c r="K1019" s="1"/>
      <c r="L1019" s="1"/>
      <c r="M1019" s="1"/>
      <c r="N1019" s="1"/>
      <c r="O1019" s="1"/>
      <c r="P1019" s="1"/>
      <c r="Q1019" s="1"/>
      <c r="R1019" s="1"/>
      <c r="S1019" s="1"/>
      <c r="T1019" s="1"/>
      <c r="U1019" s="1"/>
      <c r="V1019" s="1"/>
      <c r="W1019" s="1"/>
      <c r="X1019" s="1"/>
      <c r="Y1019" s="1"/>
      <c r="Z1019" s="1"/>
    </row>
    <row r="1020" spans="1:26">
      <c r="A1020" s="78"/>
      <c r="B1020" s="1"/>
      <c r="C1020" s="1"/>
      <c r="D1020" s="429"/>
      <c r="E1020" s="33"/>
      <c r="F1020" s="1"/>
      <c r="G1020" s="1"/>
      <c r="H1020" s="110"/>
      <c r="I1020" s="110"/>
      <c r="J1020" s="1"/>
      <c r="K1020" s="1"/>
      <c r="L1020" s="1"/>
      <c r="M1020" s="1"/>
      <c r="N1020" s="1"/>
      <c r="O1020" s="1"/>
      <c r="P1020" s="1"/>
      <c r="Q1020" s="1"/>
      <c r="R1020" s="1"/>
      <c r="S1020" s="1"/>
      <c r="T1020" s="1"/>
      <c r="U1020" s="1"/>
      <c r="V1020" s="1"/>
      <c r="W1020" s="1"/>
      <c r="X1020" s="1"/>
      <c r="Y1020" s="1"/>
      <c r="Z1020" s="1"/>
    </row>
    <row r="1021" spans="1:26">
      <c r="A1021" s="78"/>
      <c r="B1021" s="1"/>
      <c r="C1021" s="1"/>
      <c r="D1021" s="429"/>
      <c r="E1021" s="33"/>
      <c r="F1021" s="1"/>
      <c r="G1021" s="1"/>
      <c r="H1021" s="110"/>
      <c r="I1021" s="110"/>
      <c r="J1021" s="1"/>
      <c r="K1021" s="1"/>
      <c r="L1021" s="1"/>
      <c r="M1021" s="1"/>
      <c r="N1021" s="1"/>
      <c r="O1021" s="1"/>
      <c r="P1021" s="1"/>
      <c r="Q1021" s="1"/>
      <c r="R1021" s="1"/>
      <c r="S1021" s="1"/>
      <c r="T1021" s="1"/>
      <c r="U1021" s="1"/>
      <c r="V1021" s="1"/>
      <c r="W1021" s="1"/>
      <c r="X1021" s="1"/>
      <c r="Y1021" s="1"/>
      <c r="Z1021" s="1"/>
    </row>
    <row r="1022" spans="1:26">
      <c r="A1022" s="78"/>
      <c r="B1022" s="1"/>
      <c r="C1022" s="1"/>
      <c r="D1022" s="429"/>
      <c r="E1022" s="33"/>
      <c r="F1022" s="1"/>
      <c r="G1022" s="1"/>
      <c r="H1022" s="110"/>
      <c r="I1022" s="110"/>
      <c r="J1022" s="1"/>
      <c r="K1022" s="1"/>
      <c r="L1022" s="1"/>
      <c r="M1022" s="1"/>
      <c r="N1022" s="1"/>
      <c r="O1022" s="1"/>
      <c r="P1022" s="1"/>
      <c r="Q1022" s="1"/>
      <c r="R1022" s="1"/>
      <c r="S1022" s="1"/>
      <c r="T1022" s="1"/>
      <c r="U1022" s="1"/>
      <c r="V1022" s="1"/>
      <c r="W1022" s="1"/>
      <c r="X1022" s="1"/>
      <c r="Y1022" s="1"/>
      <c r="Z1022" s="1"/>
    </row>
    <row r="1023" spans="1:26">
      <c r="A1023" s="78"/>
      <c r="B1023" s="1"/>
      <c r="C1023" s="1"/>
      <c r="D1023" s="429"/>
      <c r="E1023" s="33"/>
      <c r="F1023" s="1"/>
      <c r="G1023" s="1"/>
      <c r="H1023" s="110"/>
      <c r="I1023" s="110"/>
      <c r="J1023" s="1"/>
      <c r="K1023" s="1"/>
      <c r="L1023" s="1"/>
      <c r="M1023" s="1"/>
      <c r="N1023" s="1"/>
      <c r="O1023" s="1"/>
      <c r="P1023" s="1"/>
      <c r="Q1023" s="1"/>
      <c r="R1023" s="1"/>
      <c r="S1023" s="1"/>
      <c r="T1023" s="1"/>
      <c r="U1023" s="1"/>
      <c r="V1023" s="1"/>
      <c r="W1023" s="1"/>
      <c r="X1023" s="1"/>
      <c r="Y1023" s="1"/>
      <c r="Z1023" s="1"/>
    </row>
    <row r="1024" spans="1:26">
      <c r="A1024" s="78"/>
      <c r="B1024" s="1"/>
      <c r="C1024" s="1"/>
      <c r="D1024" s="429"/>
      <c r="E1024" s="33"/>
      <c r="F1024" s="1"/>
      <c r="G1024" s="1"/>
      <c r="H1024" s="110"/>
      <c r="I1024" s="110"/>
      <c r="J1024" s="1"/>
      <c r="K1024" s="1"/>
      <c r="L1024" s="1"/>
      <c r="M1024" s="1"/>
      <c r="N1024" s="1"/>
      <c r="O1024" s="1"/>
      <c r="P1024" s="1"/>
      <c r="Q1024" s="1"/>
      <c r="R1024" s="1"/>
      <c r="S1024" s="1"/>
      <c r="T1024" s="1"/>
      <c r="U1024" s="1"/>
      <c r="V1024" s="1"/>
      <c r="W1024" s="1"/>
      <c r="X1024" s="1"/>
      <c r="Y1024" s="1"/>
      <c r="Z1024" s="1"/>
    </row>
    <row r="1025" spans="1:26">
      <c r="A1025" s="78"/>
      <c r="B1025" s="1"/>
      <c r="C1025" s="1"/>
      <c r="D1025" s="429"/>
      <c r="E1025" s="33"/>
      <c r="F1025" s="1"/>
      <c r="G1025" s="1"/>
      <c r="H1025" s="110"/>
      <c r="I1025" s="110"/>
      <c r="J1025" s="1"/>
      <c r="K1025" s="1"/>
      <c r="L1025" s="1"/>
      <c r="M1025" s="1"/>
      <c r="N1025" s="1"/>
      <c r="O1025" s="1"/>
      <c r="P1025" s="1"/>
      <c r="Q1025" s="1"/>
      <c r="R1025" s="1"/>
      <c r="S1025" s="1"/>
      <c r="T1025" s="1"/>
      <c r="U1025" s="1"/>
      <c r="V1025" s="1"/>
      <c r="W1025" s="1"/>
      <c r="X1025" s="1"/>
      <c r="Y1025" s="1"/>
      <c r="Z1025" s="1"/>
    </row>
    <row r="1026" spans="1:26">
      <c r="A1026" s="78"/>
      <c r="B1026" s="1"/>
      <c r="C1026" s="1"/>
      <c r="D1026" s="429"/>
      <c r="E1026" s="33"/>
      <c r="F1026" s="1"/>
      <c r="G1026" s="1"/>
      <c r="H1026" s="110"/>
      <c r="I1026" s="110"/>
      <c r="J1026" s="1"/>
      <c r="K1026" s="1"/>
      <c r="L1026" s="1"/>
      <c r="M1026" s="1"/>
      <c r="N1026" s="1"/>
      <c r="O1026" s="1"/>
      <c r="P1026" s="1"/>
      <c r="Q1026" s="1"/>
      <c r="R1026" s="1"/>
      <c r="S1026" s="1"/>
      <c r="T1026" s="1"/>
      <c r="U1026" s="1"/>
      <c r="V1026" s="1"/>
      <c r="W1026" s="1"/>
      <c r="X1026" s="1"/>
      <c r="Y1026" s="1"/>
      <c r="Z1026" s="1"/>
    </row>
    <row r="1027" spans="1:26">
      <c r="A1027" s="78"/>
      <c r="B1027" s="1"/>
      <c r="C1027" s="1"/>
      <c r="D1027" s="429"/>
      <c r="E1027" s="33"/>
      <c r="F1027" s="1"/>
      <c r="G1027" s="1"/>
      <c r="H1027" s="110"/>
      <c r="I1027" s="110"/>
      <c r="J1027" s="1"/>
      <c r="K1027" s="1"/>
      <c r="L1027" s="1"/>
      <c r="M1027" s="1"/>
      <c r="N1027" s="1"/>
      <c r="O1027" s="1"/>
      <c r="P1027" s="1"/>
      <c r="Q1027" s="1"/>
      <c r="R1027" s="1"/>
      <c r="S1027" s="1"/>
      <c r="T1027" s="1"/>
      <c r="U1027" s="1"/>
      <c r="V1027" s="1"/>
      <c r="W1027" s="1"/>
      <c r="X1027" s="1"/>
      <c r="Y1027" s="1"/>
      <c r="Z1027" s="1"/>
    </row>
    <row r="1028" spans="1:26">
      <c r="A1028" s="78"/>
      <c r="B1028" s="1"/>
      <c r="C1028" s="1"/>
      <c r="D1028" s="429"/>
      <c r="E1028" s="33"/>
      <c r="F1028" s="1"/>
      <c r="G1028" s="1"/>
      <c r="H1028" s="110"/>
      <c r="I1028" s="110"/>
      <c r="J1028" s="1"/>
      <c r="K1028" s="1"/>
      <c r="L1028" s="1"/>
      <c r="M1028" s="1"/>
      <c r="N1028" s="1"/>
      <c r="O1028" s="1"/>
      <c r="P1028" s="1"/>
      <c r="Q1028" s="1"/>
      <c r="R1028" s="1"/>
      <c r="S1028" s="1"/>
      <c r="T1028" s="1"/>
      <c r="U1028" s="1"/>
      <c r="V1028" s="1"/>
      <c r="W1028" s="1"/>
      <c r="X1028" s="1"/>
      <c r="Y1028" s="1"/>
      <c r="Z1028" s="1"/>
    </row>
    <row r="1029" spans="1:26">
      <c r="A1029" s="78"/>
      <c r="B1029" s="1"/>
      <c r="C1029" s="1"/>
      <c r="D1029" s="429"/>
      <c r="E1029" s="33"/>
      <c r="F1029" s="1"/>
      <c r="G1029" s="1"/>
      <c r="H1029" s="110"/>
      <c r="I1029" s="110"/>
      <c r="J1029" s="1"/>
      <c r="K1029" s="1"/>
      <c r="L1029" s="1"/>
      <c r="M1029" s="1"/>
      <c r="N1029" s="1"/>
      <c r="O1029" s="1"/>
      <c r="P1029" s="1"/>
      <c r="Q1029" s="1"/>
      <c r="R1029" s="1"/>
      <c r="S1029" s="1"/>
      <c r="T1029" s="1"/>
      <c r="U1029" s="1"/>
      <c r="V1029" s="1"/>
      <c r="W1029" s="1"/>
      <c r="X1029" s="1"/>
      <c r="Y1029" s="1"/>
      <c r="Z1029" s="1"/>
    </row>
    <row r="1030" spans="1:26">
      <c r="A1030" s="78"/>
      <c r="B1030" s="1"/>
      <c r="C1030" s="1"/>
      <c r="D1030" s="429"/>
      <c r="E1030" s="33"/>
      <c r="F1030" s="1"/>
      <c r="G1030" s="1"/>
      <c r="H1030" s="110"/>
      <c r="I1030" s="110"/>
      <c r="J1030" s="1"/>
      <c r="K1030" s="1"/>
      <c r="L1030" s="1"/>
      <c r="M1030" s="1"/>
      <c r="N1030" s="1"/>
      <c r="O1030" s="1"/>
      <c r="P1030" s="1"/>
      <c r="Q1030" s="1"/>
      <c r="R1030" s="1"/>
      <c r="S1030" s="1"/>
      <c r="T1030" s="1"/>
      <c r="U1030" s="1"/>
      <c r="V1030" s="1"/>
      <c r="W1030" s="1"/>
      <c r="X1030" s="1"/>
      <c r="Y1030" s="1"/>
      <c r="Z1030" s="1"/>
    </row>
    <row r="1031" spans="1:26">
      <c r="A1031" s="78"/>
      <c r="B1031" s="1"/>
      <c r="C1031" s="1"/>
      <c r="D1031" s="429"/>
      <c r="E1031" s="33"/>
      <c r="F1031" s="1"/>
      <c r="G1031" s="1"/>
      <c r="H1031" s="110"/>
      <c r="I1031" s="110"/>
      <c r="J1031" s="1"/>
      <c r="K1031" s="1"/>
      <c r="L1031" s="1"/>
      <c r="M1031" s="1"/>
      <c r="N1031" s="1"/>
      <c r="O1031" s="1"/>
      <c r="P1031" s="1"/>
      <c r="Q1031" s="1"/>
      <c r="R1031" s="1"/>
      <c r="S1031" s="1"/>
      <c r="T1031" s="1"/>
      <c r="U1031" s="1"/>
      <c r="V1031" s="1"/>
      <c r="W1031" s="1"/>
      <c r="X1031" s="1"/>
      <c r="Y1031" s="1"/>
      <c r="Z1031" s="1"/>
    </row>
    <row r="1032" spans="1:26">
      <c r="A1032" s="78"/>
      <c r="B1032" s="1"/>
      <c r="C1032" s="1"/>
      <c r="D1032" s="429"/>
      <c r="E1032" s="33"/>
      <c r="F1032" s="1"/>
      <c r="G1032" s="1"/>
      <c r="H1032" s="110"/>
      <c r="I1032" s="110"/>
      <c r="J1032" s="1"/>
      <c r="K1032" s="1"/>
      <c r="L1032" s="1"/>
      <c r="M1032" s="1"/>
      <c r="N1032" s="1"/>
      <c r="O1032" s="1"/>
      <c r="P1032" s="1"/>
      <c r="Q1032" s="1"/>
      <c r="R1032" s="1"/>
      <c r="S1032" s="1"/>
      <c r="T1032" s="1"/>
      <c r="U1032" s="1"/>
      <c r="V1032" s="1"/>
      <c r="W1032" s="1"/>
      <c r="X1032" s="1"/>
      <c r="Y1032" s="1"/>
      <c r="Z1032" s="1"/>
    </row>
    <row r="1033" spans="1:26">
      <c r="A1033" s="78"/>
      <c r="B1033" s="1"/>
      <c r="C1033" s="1"/>
      <c r="D1033" s="429"/>
      <c r="E1033" s="33"/>
      <c r="F1033" s="1"/>
      <c r="G1033" s="1"/>
      <c r="H1033" s="110"/>
      <c r="I1033" s="110"/>
      <c r="J1033" s="1"/>
      <c r="K1033" s="1"/>
      <c r="L1033" s="1"/>
      <c r="M1033" s="1"/>
      <c r="N1033" s="1"/>
      <c r="O1033" s="1"/>
      <c r="P1033" s="1"/>
      <c r="Q1033" s="1"/>
      <c r="R1033" s="1"/>
      <c r="S1033" s="1"/>
      <c r="T1033" s="1"/>
      <c r="U1033" s="1"/>
      <c r="V1033" s="1"/>
      <c r="W1033" s="1"/>
      <c r="X1033" s="1"/>
      <c r="Y1033" s="1"/>
      <c r="Z1033" s="1"/>
    </row>
    <row r="1034" spans="1:26">
      <c r="A1034" s="78"/>
      <c r="B1034" s="1"/>
      <c r="C1034" s="1"/>
      <c r="D1034" s="429"/>
      <c r="E1034" s="33"/>
      <c r="F1034" s="1"/>
      <c r="G1034" s="1"/>
      <c r="H1034" s="110"/>
      <c r="I1034" s="110"/>
      <c r="J1034" s="1"/>
      <c r="K1034" s="1"/>
      <c r="L1034" s="1"/>
      <c r="M1034" s="1"/>
      <c r="N1034" s="1"/>
      <c r="O1034" s="1"/>
      <c r="P1034" s="1"/>
      <c r="Q1034" s="1"/>
      <c r="R1034" s="1"/>
      <c r="S1034" s="1"/>
      <c r="T1034" s="1"/>
      <c r="U1034" s="1"/>
      <c r="V1034" s="1"/>
      <c r="W1034" s="1"/>
      <c r="X1034" s="1"/>
      <c r="Y1034" s="1"/>
      <c r="Z1034" s="1"/>
    </row>
    <row r="1035" spans="1:26">
      <c r="A1035" s="78"/>
      <c r="B1035" s="1"/>
      <c r="C1035" s="1"/>
      <c r="D1035" s="429"/>
      <c r="E1035" s="33"/>
      <c r="F1035" s="1"/>
      <c r="G1035" s="1"/>
      <c r="H1035" s="110"/>
      <c r="I1035" s="110"/>
      <c r="J1035" s="1"/>
      <c r="K1035" s="1"/>
      <c r="L1035" s="1"/>
      <c r="M1035" s="1"/>
      <c r="N1035" s="1"/>
      <c r="O1035" s="1"/>
      <c r="P1035" s="1"/>
      <c r="Q1035" s="1"/>
      <c r="R1035" s="1"/>
      <c r="S1035" s="1"/>
      <c r="T1035" s="1"/>
      <c r="U1035" s="1"/>
      <c r="V1035" s="1"/>
      <c r="W1035" s="1"/>
      <c r="X1035" s="1"/>
      <c r="Y1035" s="1"/>
      <c r="Z1035" s="1"/>
    </row>
    <row r="1036" spans="1:26">
      <c r="A1036" s="78"/>
      <c r="B1036" s="1"/>
      <c r="C1036" s="1"/>
      <c r="D1036" s="429"/>
      <c r="E1036" s="33"/>
      <c r="F1036" s="1"/>
      <c r="G1036" s="1"/>
      <c r="H1036" s="110"/>
      <c r="I1036" s="110"/>
      <c r="J1036" s="1"/>
      <c r="K1036" s="1"/>
      <c r="L1036" s="1"/>
      <c r="M1036" s="1"/>
      <c r="N1036" s="1"/>
      <c r="O1036" s="1"/>
      <c r="P1036" s="1"/>
      <c r="Q1036" s="1"/>
      <c r="R1036" s="1"/>
      <c r="S1036" s="1"/>
      <c r="T1036" s="1"/>
      <c r="U1036" s="1"/>
      <c r="V1036" s="1"/>
      <c r="W1036" s="1"/>
      <c r="X1036" s="1"/>
      <c r="Y1036" s="1"/>
      <c r="Z1036" s="1"/>
    </row>
    <row r="1037" spans="1:26">
      <c r="A1037" s="78"/>
      <c r="B1037" s="1"/>
      <c r="C1037" s="1"/>
      <c r="D1037" s="429"/>
      <c r="E1037" s="33"/>
      <c r="F1037" s="1"/>
      <c r="G1037" s="1"/>
      <c r="H1037" s="110"/>
      <c r="I1037" s="110"/>
      <c r="J1037" s="1"/>
      <c r="K1037" s="1"/>
      <c r="L1037" s="1"/>
      <c r="M1037" s="1"/>
      <c r="N1037" s="1"/>
      <c r="O1037" s="1"/>
      <c r="P1037" s="1"/>
      <c r="Q1037" s="1"/>
      <c r="R1037" s="1"/>
      <c r="S1037" s="1"/>
      <c r="T1037" s="1"/>
      <c r="U1037" s="1"/>
      <c r="V1037" s="1"/>
      <c r="W1037" s="1"/>
      <c r="X1037" s="1"/>
      <c r="Y1037" s="1"/>
      <c r="Z1037" s="1"/>
    </row>
    <row r="1038" spans="1:26">
      <c r="A1038" s="78"/>
      <c r="B1038" s="1"/>
      <c r="C1038" s="1"/>
      <c r="D1038" s="429"/>
      <c r="E1038" s="33"/>
      <c r="F1038" s="1"/>
      <c r="G1038" s="1"/>
      <c r="H1038" s="110"/>
      <c r="I1038" s="110"/>
      <c r="J1038" s="1"/>
      <c r="K1038" s="1"/>
      <c r="L1038" s="1"/>
      <c r="M1038" s="1"/>
      <c r="N1038" s="1"/>
      <c r="O1038" s="1"/>
      <c r="P1038" s="1"/>
      <c r="Q1038" s="1"/>
      <c r="R1038" s="1"/>
      <c r="S1038" s="1"/>
      <c r="T1038" s="1"/>
      <c r="U1038" s="1"/>
      <c r="V1038" s="1"/>
      <c r="W1038" s="1"/>
      <c r="X1038" s="1"/>
      <c r="Y1038" s="1"/>
      <c r="Z1038" s="1"/>
    </row>
    <row r="1039" spans="1:26">
      <c r="A1039" s="78"/>
      <c r="B1039" s="1"/>
      <c r="C1039" s="1"/>
      <c r="D1039" s="429"/>
      <c r="E1039" s="33"/>
      <c r="F1039" s="1"/>
      <c r="G1039" s="1"/>
      <c r="H1039" s="110"/>
      <c r="I1039" s="110"/>
      <c r="J1039" s="1"/>
      <c r="K1039" s="1"/>
      <c r="L1039" s="1"/>
      <c r="M1039" s="1"/>
      <c r="N1039" s="1"/>
      <c r="O1039" s="1"/>
      <c r="P1039" s="1"/>
      <c r="Q1039" s="1"/>
      <c r="R1039" s="1"/>
      <c r="S1039" s="1"/>
      <c r="T1039" s="1"/>
      <c r="U1039" s="1"/>
      <c r="V1039" s="1"/>
      <c r="W1039" s="1"/>
      <c r="X1039" s="1"/>
      <c r="Y1039" s="1"/>
      <c r="Z1039" s="1"/>
    </row>
    <row r="1040" spans="1:26">
      <c r="A1040" s="78"/>
      <c r="B1040" s="1"/>
      <c r="C1040" s="1"/>
      <c r="D1040" s="429"/>
      <c r="E1040" s="33"/>
      <c r="F1040" s="1"/>
      <c r="G1040" s="1"/>
      <c r="H1040" s="110"/>
      <c r="I1040" s="110"/>
      <c r="J1040" s="1"/>
      <c r="K1040" s="1"/>
      <c r="L1040" s="1"/>
      <c r="M1040" s="1"/>
      <c r="N1040" s="1"/>
      <c r="O1040" s="1"/>
      <c r="P1040" s="1"/>
      <c r="Q1040" s="1"/>
      <c r="R1040" s="1"/>
      <c r="S1040" s="1"/>
      <c r="T1040" s="1"/>
      <c r="U1040" s="1"/>
      <c r="V1040" s="1"/>
      <c r="W1040" s="1"/>
      <c r="X1040" s="1"/>
      <c r="Y1040" s="1"/>
      <c r="Z1040" s="1"/>
    </row>
  </sheetData>
  <sheetProtection sheet="1" objects="1" scenarios="1"/>
  <protectedRanges>
    <protectedRange sqref="G2" name="Range3"/>
    <protectedRange sqref="G2:G91 G104:G160 G176:G533 G535:G542 G561:G1048576" name="Range1"/>
    <protectedRange sqref="G2" name="Range2"/>
    <protectedRange sqref="G1" name="Range1_1"/>
    <protectedRange sqref="D170:D174" name="Range1_2"/>
    <protectedRange sqref="G170:G174" name="Range2_1"/>
  </protectedRanges>
  <autoFilter ref="A3:G584"/>
  <mergeCells count="86">
    <mergeCell ref="A1:F1"/>
    <mergeCell ref="B252:G252"/>
    <mergeCell ref="B255:G255"/>
    <mergeCell ref="B272:G272"/>
    <mergeCell ref="B269:G269"/>
    <mergeCell ref="B258:G258"/>
    <mergeCell ref="B262:G262"/>
    <mergeCell ref="B34:G34"/>
    <mergeCell ref="B105:G105"/>
    <mergeCell ref="B74:G74"/>
    <mergeCell ref="B79:G79"/>
    <mergeCell ref="B85:G85"/>
    <mergeCell ref="B104:G104"/>
    <mergeCell ref="B182:G182"/>
    <mergeCell ref="B133:G133"/>
    <mergeCell ref="B177:G177"/>
    <mergeCell ref="B126:G126"/>
    <mergeCell ref="B387:G387"/>
    <mergeCell ref="B395:G395"/>
    <mergeCell ref="B340:G340"/>
    <mergeCell ref="B273:G273"/>
    <mergeCell ref="B191:G191"/>
    <mergeCell ref="B203:G203"/>
    <mergeCell ref="B473:G473"/>
    <mergeCell ref="B462:G462"/>
    <mergeCell ref="B418:G418"/>
    <mergeCell ref="B407:G407"/>
    <mergeCell ref="B216:G216"/>
    <mergeCell ref="B236:G236"/>
    <mergeCell ref="B220:G220"/>
    <mergeCell ref="B381:G381"/>
    <mergeCell ref="B344:G344"/>
    <mergeCell ref="B355:G355"/>
    <mergeCell ref="B359:G359"/>
    <mergeCell ref="B364:G364"/>
    <mergeCell ref="B369:G369"/>
    <mergeCell ref="B376:G376"/>
    <mergeCell ref="B472:G472"/>
    <mergeCell ref="B419:G419"/>
    <mergeCell ref="B427:G427"/>
    <mergeCell ref="B435:G435"/>
    <mergeCell ref="B442:G442"/>
    <mergeCell ref="B448:G448"/>
    <mergeCell ref="B286:G286"/>
    <mergeCell ref="B292:G292"/>
    <mergeCell ref="B295:G295"/>
    <mergeCell ref="B298:G298"/>
    <mergeCell ref="B402:G402"/>
    <mergeCell ref="A2:F2"/>
    <mergeCell ref="B68:G68"/>
    <mergeCell ref="B46:G46"/>
    <mergeCell ref="B55:G55"/>
    <mergeCell ref="B58:G58"/>
    <mergeCell ref="B59:G59"/>
    <mergeCell ref="B4:G4"/>
    <mergeCell ref="B5:G5"/>
    <mergeCell ref="B24:G24"/>
    <mergeCell ref="B30:G30"/>
    <mergeCell ref="A587:C587"/>
    <mergeCell ref="B589:C589"/>
    <mergeCell ref="B481:G481"/>
    <mergeCell ref="B486:G486"/>
    <mergeCell ref="B561:G561"/>
    <mergeCell ref="B575:G575"/>
    <mergeCell ref="B569:G569"/>
    <mergeCell ref="B562:G562"/>
    <mergeCell ref="B539:G539"/>
    <mergeCell ref="B527:G527"/>
    <mergeCell ref="B534:G534"/>
    <mergeCell ref="B523:G523"/>
    <mergeCell ref="B92:G92"/>
    <mergeCell ref="B161:G161"/>
    <mergeCell ref="B543:G543"/>
    <mergeCell ref="B550:G550"/>
    <mergeCell ref="B579:G579"/>
    <mergeCell ref="B120:G120"/>
    <mergeCell ref="B176:G176"/>
    <mergeCell ref="B143:G143"/>
    <mergeCell ref="B148:G148"/>
    <mergeCell ref="B333:G333"/>
    <mergeCell ref="B324:G324"/>
    <mergeCell ref="B329:G329"/>
    <mergeCell ref="B476:G476"/>
    <mergeCell ref="B304:G304"/>
    <mergeCell ref="B278:G278"/>
    <mergeCell ref="B281:G281"/>
  </mergeCells>
  <dataValidations count="4">
    <dataValidation type="list" allowBlank="1" showErrorMessage="1" sqref="D176:D462 D2:D91 D104:D160 D472:D533 D535:D542 D561:D1048576">
      <formula1>$A$610:$A$612</formula1>
    </dataValidation>
    <dataValidation type="list" allowBlank="1" showInputMessage="1" showErrorMessage="1" sqref="D463:D471 D162:D175 D93:D103 D544:D549 D551:D560">
      <formula1>$A$610:$A$612</formula1>
    </dataValidation>
    <dataValidation type="list" allowBlank="1" showInputMessage="1" showErrorMessage="1" sqref="D534">
      <formula1>$A$796:$A$798</formula1>
    </dataValidation>
    <dataValidation type="list" allowBlank="1" showInputMessage="1" showErrorMessage="1" sqref="D544:D549">
      <formula1>$A$649:$A$652</formula1>
    </dataValidation>
  </dataValidations>
  <pageMargins left="0.70866141732283472" right="0.70866141732283472" top="0.74803149606299213" bottom="0.74803149606299213" header="0" footer="0"/>
  <pageSetup paperSize="9" scale="60" orientation="portrait" r:id="rId1"/>
  <headerFooter>
    <oddHeader>&amp;LChecklist No. 14 &amp;CSupport Services &amp;RVersion- NHSRC/3.0</oddHeader>
  </headerFooter>
</worksheet>
</file>

<file path=xl/worksheets/sheet13.xml><?xml version="1.0" encoding="utf-8"?>
<worksheet xmlns="http://schemas.openxmlformats.org/spreadsheetml/2006/main" xmlns:r="http://schemas.openxmlformats.org/officeDocument/2006/relationships">
  <sheetPr filterMode="1">
    <outlinePr summaryBelow="0" summaryRight="0"/>
  </sheetPr>
  <dimension ref="A1:Z1041"/>
  <sheetViews>
    <sheetView tabSelected="1" topLeftCell="A800" zoomScale="80" zoomScaleNormal="80" workbookViewId="0">
      <selection activeCell="I34" sqref="I34"/>
    </sheetView>
  </sheetViews>
  <sheetFormatPr defaultColWidth="14.42578125" defaultRowHeight="15" customHeight="1"/>
  <cols>
    <col min="1" max="1" width="17.7109375" customWidth="1"/>
    <col min="2" max="2" width="36.7109375" customWidth="1"/>
    <col min="3" max="3" width="27.42578125" customWidth="1"/>
    <col min="4" max="4" width="13.140625" style="430" customWidth="1"/>
    <col min="5" max="5" width="13.7109375" customWidth="1"/>
    <col min="6" max="6" width="22.28515625" customWidth="1"/>
    <col min="7" max="7" width="24.42578125" customWidth="1"/>
    <col min="8" max="8" width="22" style="111" customWidth="1"/>
    <col min="9" max="9" width="18.42578125" style="111" customWidth="1"/>
    <col min="10" max="10" width="37.28515625" customWidth="1"/>
    <col min="11" max="11" width="15.85546875" customWidth="1"/>
    <col min="12" max="12" width="25.42578125" customWidth="1"/>
    <col min="13" max="26" width="9.140625" customWidth="1"/>
  </cols>
  <sheetData>
    <row r="1" spans="1:26" ht="33.75">
      <c r="A1" s="1076" t="s">
        <v>0</v>
      </c>
      <c r="B1" s="1077"/>
      <c r="C1" s="1077"/>
      <c r="D1" s="1077"/>
      <c r="E1" s="1077"/>
      <c r="F1" s="1078"/>
      <c r="G1" s="750" t="s">
        <v>5518</v>
      </c>
      <c r="H1" s="110"/>
      <c r="I1" s="110"/>
      <c r="J1" s="847"/>
      <c r="K1" s="848"/>
      <c r="L1" s="847"/>
      <c r="M1" s="1"/>
      <c r="N1" s="1"/>
      <c r="O1" s="1"/>
      <c r="P1" s="1"/>
      <c r="Q1" s="1"/>
      <c r="R1" s="1"/>
      <c r="S1" s="1"/>
      <c r="T1" s="1"/>
      <c r="U1" s="1"/>
      <c r="V1" s="1"/>
      <c r="W1" s="1"/>
      <c r="X1" s="1"/>
      <c r="Y1" s="1"/>
      <c r="Z1" s="1"/>
    </row>
    <row r="2" spans="1:26" ht="26.25">
      <c r="A2" s="1312" t="s">
        <v>3736</v>
      </c>
      <c r="B2" s="1313"/>
      <c r="C2" s="1313"/>
      <c r="D2" s="1313"/>
      <c r="E2" s="1313"/>
      <c r="F2" s="1313"/>
      <c r="G2" s="635">
        <v>12</v>
      </c>
      <c r="H2" s="110"/>
      <c r="I2" s="110"/>
      <c r="J2" s="849"/>
      <c r="K2" s="850"/>
      <c r="L2" s="849"/>
      <c r="M2" s="1"/>
      <c r="N2" s="1"/>
      <c r="O2" s="1"/>
      <c r="P2" s="1"/>
      <c r="Q2" s="1"/>
      <c r="R2" s="1"/>
      <c r="S2" s="1"/>
      <c r="T2" s="1"/>
      <c r="U2" s="1"/>
      <c r="V2" s="1"/>
      <c r="W2" s="1"/>
      <c r="X2" s="1"/>
      <c r="Y2" s="1"/>
      <c r="Z2" s="1"/>
    </row>
    <row r="3" spans="1:26" ht="30">
      <c r="A3" s="676" t="s">
        <v>3740</v>
      </c>
      <c r="B3" s="656" t="s">
        <v>2012</v>
      </c>
      <c r="C3" s="538" t="s">
        <v>6</v>
      </c>
      <c r="D3" s="538" t="s">
        <v>7</v>
      </c>
      <c r="E3" s="657" t="s">
        <v>2014</v>
      </c>
      <c r="F3" s="538" t="s">
        <v>11</v>
      </c>
      <c r="G3" s="677" t="s">
        <v>10</v>
      </c>
      <c r="H3" s="110"/>
      <c r="I3" s="110"/>
      <c r="J3" s="851"/>
      <c r="K3" s="852"/>
      <c r="L3" s="851"/>
      <c r="M3" s="1"/>
      <c r="N3" s="1"/>
      <c r="O3" s="1"/>
      <c r="P3" s="1"/>
      <c r="Q3" s="1"/>
      <c r="R3" s="1"/>
      <c r="S3" s="1"/>
      <c r="T3" s="1"/>
      <c r="U3" s="1"/>
      <c r="V3" s="1"/>
      <c r="W3" s="1"/>
      <c r="X3" s="1"/>
      <c r="Y3" s="1"/>
      <c r="Z3" s="1"/>
    </row>
    <row r="4" spans="1:26" ht="18.75">
      <c r="A4" s="678"/>
      <c r="B4" s="1211" t="s">
        <v>15</v>
      </c>
      <c r="C4" s="1049"/>
      <c r="D4" s="1049"/>
      <c r="E4" s="1049"/>
      <c r="F4" s="1049"/>
      <c r="G4" s="1049"/>
      <c r="H4" s="110">
        <f>H5+H25+H33+H38+H51+H60</f>
        <v>0</v>
      </c>
      <c r="I4" s="110">
        <f>I5+I25+I33+I38+I51+I60</f>
        <v>34</v>
      </c>
      <c r="J4" s="1"/>
      <c r="K4" s="1"/>
      <c r="L4" s="1"/>
      <c r="M4" s="1"/>
      <c r="N4" s="1"/>
      <c r="O4" s="1"/>
      <c r="P4" s="1"/>
      <c r="Q4" s="1"/>
      <c r="R4" s="1"/>
      <c r="S4" s="1"/>
      <c r="T4" s="1"/>
      <c r="U4" s="1"/>
      <c r="V4" s="1"/>
      <c r="W4" s="1"/>
      <c r="X4" s="1"/>
      <c r="Y4" s="1"/>
      <c r="Z4" s="1"/>
    </row>
    <row r="5" spans="1:26" ht="39.75" customHeight="1">
      <c r="A5" s="645" t="s">
        <v>16</v>
      </c>
      <c r="B5" s="1210" t="s">
        <v>18</v>
      </c>
      <c r="C5" s="1049"/>
      <c r="D5" s="1049"/>
      <c r="E5" s="1049"/>
      <c r="F5" s="1049"/>
      <c r="G5" s="1049"/>
      <c r="H5" s="110">
        <f>SUM(D21:D24)</f>
        <v>0</v>
      </c>
      <c r="I5" s="110">
        <f>COUNT(D21:D24)*2</f>
        <v>2</v>
      </c>
      <c r="J5" s="1"/>
      <c r="K5" s="1"/>
      <c r="L5" s="1"/>
      <c r="M5" s="1"/>
      <c r="N5" s="1"/>
      <c r="O5" s="1"/>
      <c r="P5" s="1"/>
      <c r="Q5" s="1"/>
      <c r="R5" s="1"/>
      <c r="S5" s="1"/>
      <c r="T5" s="1"/>
      <c r="U5" s="1"/>
      <c r="V5" s="1"/>
      <c r="W5" s="1"/>
      <c r="X5" s="1"/>
      <c r="Y5" s="1"/>
      <c r="Z5" s="1"/>
    </row>
    <row r="6" spans="1:26" ht="31.5" hidden="1">
      <c r="A6" s="643" t="s">
        <v>20</v>
      </c>
      <c r="B6" s="484" t="s">
        <v>21</v>
      </c>
      <c r="C6" s="308"/>
      <c r="D6" s="439"/>
      <c r="E6" s="440"/>
      <c r="F6" s="441"/>
      <c r="G6" s="441"/>
      <c r="H6" s="1"/>
      <c r="I6" s="1"/>
      <c r="J6" s="1"/>
      <c r="K6" s="1"/>
      <c r="L6" s="1"/>
      <c r="M6" s="1"/>
      <c r="N6" s="1"/>
      <c r="O6" s="1"/>
      <c r="P6" s="1"/>
      <c r="Q6" s="1"/>
      <c r="R6" s="1"/>
      <c r="S6" s="1"/>
      <c r="T6" s="1"/>
      <c r="U6" s="1"/>
      <c r="V6" s="1"/>
      <c r="W6" s="1"/>
      <c r="X6" s="1"/>
      <c r="Y6" s="1"/>
      <c r="Z6" s="1"/>
    </row>
    <row r="7" spans="1:26" ht="31.5" hidden="1">
      <c r="A7" s="643" t="s">
        <v>33</v>
      </c>
      <c r="B7" s="484" t="s">
        <v>23</v>
      </c>
      <c r="C7" s="308"/>
      <c r="D7" s="439"/>
      <c r="E7" s="440"/>
      <c r="F7" s="441"/>
      <c r="G7" s="441"/>
      <c r="H7" s="1"/>
      <c r="I7" s="1"/>
      <c r="J7" s="1"/>
      <c r="K7" s="1"/>
      <c r="L7" s="1"/>
      <c r="M7" s="1"/>
      <c r="N7" s="1"/>
      <c r="O7" s="1"/>
      <c r="P7" s="1"/>
      <c r="Q7" s="1"/>
      <c r="R7" s="1"/>
      <c r="S7" s="1"/>
      <c r="T7" s="1"/>
      <c r="U7" s="1"/>
      <c r="V7" s="1"/>
      <c r="W7" s="1"/>
      <c r="X7" s="1"/>
      <c r="Y7" s="1"/>
      <c r="Z7" s="1"/>
    </row>
    <row r="8" spans="1:26" ht="31.5" hidden="1">
      <c r="A8" s="643" t="s">
        <v>37</v>
      </c>
      <c r="B8" s="484" t="s">
        <v>25</v>
      </c>
      <c r="C8" s="308"/>
      <c r="D8" s="439"/>
      <c r="E8" s="440"/>
      <c r="F8" s="441"/>
      <c r="G8" s="441"/>
      <c r="H8" s="1"/>
      <c r="I8" s="1"/>
      <c r="J8" s="1"/>
      <c r="K8" s="1"/>
      <c r="L8" s="1"/>
      <c r="M8" s="1"/>
      <c r="N8" s="1"/>
      <c r="O8" s="1"/>
      <c r="P8" s="1"/>
      <c r="Q8" s="1"/>
      <c r="R8" s="1"/>
      <c r="S8" s="1"/>
      <c r="T8" s="1"/>
      <c r="U8" s="1"/>
      <c r="V8" s="1"/>
      <c r="W8" s="1"/>
      <c r="X8" s="1"/>
      <c r="Y8" s="1"/>
      <c r="Z8" s="1"/>
    </row>
    <row r="9" spans="1:26" ht="31.5" hidden="1">
      <c r="A9" s="643" t="s">
        <v>40</v>
      </c>
      <c r="B9" s="484" t="s">
        <v>30</v>
      </c>
      <c r="C9" s="308"/>
      <c r="D9" s="439"/>
      <c r="E9" s="440"/>
      <c r="F9" s="441"/>
      <c r="G9" s="441"/>
      <c r="H9" s="1"/>
      <c r="I9" s="1"/>
      <c r="J9" s="1"/>
      <c r="K9" s="1"/>
      <c r="L9" s="1"/>
      <c r="M9" s="1"/>
      <c r="N9" s="1"/>
      <c r="O9" s="1"/>
      <c r="P9" s="1"/>
      <c r="Q9" s="1"/>
      <c r="R9" s="1"/>
      <c r="S9" s="1"/>
      <c r="T9" s="1"/>
      <c r="U9" s="1"/>
      <c r="V9" s="1"/>
      <c r="W9" s="1"/>
      <c r="X9" s="1"/>
      <c r="Y9" s="1"/>
      <c r="Z9" s="1"/>
    </row>
    <row r="10" spans="1:26" ht="31.5" hidden="1">
      <c r="A10" s="643" t="s">
        <v>42</v>
      </c>
      <c r="B10" s="484" t="s">
        <v>35</v>
      </c>
      <c r="C10" s="308"/>
      <c r="D10" s="439"/>
      <c r="E10" s="440"/>
      <c r="F10" s="441"/>
      <c r="G10" s="441"/>
      <c r="H10" s="1"/>
      <c r="I10" s="1"/>
      <c r="J10" s="1"/>
      <c r="K10" s="1"/>
      <c r="L10" s="1"/>
      <c r="M10" s="1"/>
      <c r="N10" s="1"/>
      <c r="O10" s="1"/>
      <c r="P10" s="1"/>
      <c r="Q10" s="1"/>
      <c r="R10" s="1"/>
      <c r="S10" s="1"/>
      <c r="T10" s="1"/>
      <c r="U10" s="1"/>
      <c r="V10" s="1"/>
      <c r="W10" s="1"/>
      <c r="X10" s="1"/>
      <c r="Y10" s="1"/>
      <c r="Z10" s="1"/>
    </row>
    <row r="11" spans="1:26" ht="15.75" hidden="1">
      <c r="A11" s="643" t="s">
        <v>36</v>
      </c>
      <c r="B11" s="484" t="s">
        <v>39</v>
      </c>
      <c r="C11" s="441"/>
      <c r="D11" s="439"/>
      <c r="E11" s="440"/>
      <c r="F11" s="441"/>
      <c r="G11" s="441"/>
      <c r="H11" s="1"/>
      <c r="I11" s="1"/>
      <c r="J11" s="1"/>
      <c r="K11" s="1"/>
      <c r="L11" s="1"/>
      <c r="M11" s="1"/>
      <c r="N11" s="1"/>
      <c r="O11" s="1"/>
      <c r="P11" s="1"/>
      <c r="Q11" s="1"/>
      <c r="R11" s="1"/>
      <c r="S11" s="1"/>
      <c r="T11" s="1"/>
      <c r="U11" s="1"/>
      <c r="V11" s="1"/>
      <c r="W11" s="1"/>
      <c r="X11" s="1"/>
      <c r="Y11" s="1"/>
      <c r="Z11" s="1"/>
    </row>
    <row r="12" spans="1:26" ht="31.5" hidden="1">
      <c r="A12" s="643" t="s">
        <v>44</v>
      </c>
      <c r="B12" s="484" t="s">
        <v>45</v>
      </c>
      <c r="C12" s="308"/>
      <c r="D12" s="439"/>
      <c r="E12" s="440"/>
      <c r="F12" s="441"/>
      <c r="G12" s="441"/>
      <c r="H12" s="1"/>
      <c r="I12" s="1"/>
      <c r="J12" s="1"/>
      <c r="K12" s="1"/>
      <c r="L12" s="1"/>
      <c r="M12" s="1"/>
      <c r="N12" s="1"/>
      <c r="O12" s="1"/>
      <c r="P12" s="1"/>
      <c r="Q12" s="1"/>
      <c r="R12" s="1"/>
      <c r="S12" s="1"/>
      <c r="T12" s="1"/>
      <c r="U12" s="1"/>
      <c r="V12" s="1"/>
      <c r="W12" s="1"/>
      <c r="X12" s="1"/>
      <c r="Y12" s="1"/>
      <c r="Z12" s="1"/>
    </row>
    <row r="13" spans="1:26" ht="31.5" hidden="1">
      <c r="A13" s="643" t="s">
        <v>46</v>
      </c>
      <c r="B13" s="484" t="s">
        <v>47</v>
      </c>
      <c r="C13" s="441"/>
      <c r="D13" s="439"/>
      <c r="E13" s="440"/>
      <c r="F13" s="441"/>
      <c r="G13" s="441"/>
      <c r="H13" s="1"/>
      <c r="I13" s="1"/>
      <c r="J13" s="1"/>
      <c r="K13" s="1"/>
      <c r="L13" s="1"/>
      <c r="M13" s="1"/>
      <c r="N13" s="1"/>
      <c r="O13" s="1"/>
      <c r="P13" s="1"/>
      <c r="Q13" s="1"/>
      <c r="R13" s="1"/>
      <c r="S13" s="1"/>
      <c r="T13" s="1"/>
      <c r="U13" s="1"/>
      <c r="V13" s="1"/>
      <c r="W13" s="1"/>
      <c r="X13" s="1"/>
      <c r="Y13" s="1"/>
      <c r="Z13" s="1"/>
    </row>
    <row r="14" spans="1:26" ht="31.5" hidden="1">
      <c r="A14" s="643" t="s">
        <v>59</v>
      </c>
      <c r="B14" s="484" t="s">
        <v>49</v>
      </c>
      <c r="C14" s="441"/>
      <c r="D14" s="439"/>
      <c r="E14" s="440"/>
      <c r="F14" s="441"/>
      <c r="G14" s="441"/>
      <c r="H14" s="1"/>
      <c r="I14" s="1"/>
      <c r="J14" s="1"/>
      <c r="K14" s="1"/>
      <c r="L14" s="1"/>
      <c r="M14" s="1"/>
      <c r="N14" s="1"/>
      <c r="O14" s="1"/>
      <c r="P14" s="1"/>
      <c r="Q14" s="1"/>
      <c r="R14" s="1"/>
      <c r="S14" s="1"/>
      <c r="T14" s="1"/>
      <c r="U14" s="1"/>
      <c r="V14" s="1"/>
      <c r="W14" s="1"/>
      <c r="X14" s="1"/>
      <c r="Y14" s="1"/>
      <c r="Z14" s="1"/>
    </row>
    <row r="15" spans="1:26" ht="31.5" hidden="1">
      <c r="A15" s="643" t="s">
        <v>50</v>
      </c>
      <c r="B15" s="484" t="s">
        <v>51</v>
      </c>
      <c r="C15" s="441"/>
      <c r="D15" s="439"/>
      <c r="E15" s="440"/>
      <c r="F15" s="441"/>
      <c r="G15" s="441"/>
      <c r="H15" s="1"/>
      <c r="I15" s="1"/>
      <c r="J15" s="1"/>
      <c r="K15" s="1"/>
      <c r="L15" s="1"/>
      <c r="M15" s="1"/>
      <c r="N15" s="1"/>
      <c r="O15" s="1"/>
      <c r="P15" s="1"/>
      <c r="Q15" s="1"/>
      <c r="R15" s="1"/>
      <c r="S15" s="1"/>
      <c r="T15" s="1"/>
      <c r="U15" s="1"/>
      <c r="V15" s="1"/>
      <c r="W15" s="1"/>
      <c r="X15" s="1"/>
      <c r="Y15" s="1"/>
      <c r="Z15" s="1"/>
    </row>
    <row r="16" spans="1:26" ht="15.75" hidden="1">
      <c r="A16" s="643" t="s">
        <v>52</v>
      </c>
      <c r="B16" s="484" t="s">
        <v>53</v>
      </c>
      <c r="C16" s="441"/>
      <c r="D16" s="439"/>
      <c r="E16" s="440"/>
      <c r="F16" s="441"/>
      <c r="G16" s="441"/>
      <c r="H16" s="1"/>
      <c r="I16" s="1"/>
      <c r="J16" s="1"/>
      <c r="K16" s="1"/>
      <c r="L16" s="1"/>
      <c r="M16" s="1"/>
      <c r="N16" s="1"/>
      <c r="O16" s="1"/>
      <c r="P16" s="1"/>
      <c r="Q16" s="1"/>
      <c r="R16" s="1"/>
      <c r="S16" s="1"/>
      <c r="T16" s="1"/>
      <c r="U16" s="1"/>
      <c r="V16" s="1"/>
      <c r="W16" s="1"/>
      <c r="X16" s="1"/>
      <c r="Y16" s="1"/>
      <c r="Z16" s="1"/>
    </row>
    <row r="17" spans="1:26" ht="31.5" hidden="1">
      <c r="A17" s="643" t="s">
        <v>55</v>
      </c>
      <c r="B17" s="484" t="s">
        <v>56</v>
      </c>
      <c r="C17" s="441"/>
      <c r="D17" s="439"/>
      <c r="E17" s="440"/>
      <c r="F17" s="441"/>
      <c r="G17" s="441"/>
      <c r="H17" s="1"/>
      <c r="I17" s="1"/>
      <c r="J17" s="1"/>
      <c r="K17" s="1"/>
      <c r="L17" s="1"/>
      <c r="M17" s="1"/>
      <c r="N17" s="1"/>
      <c r="O17" s="1"/>
      <c r="P17" s="1"/>
      <c r="Q17" s="1"/>
      <c r="R17" s="1"/>
      <c r="S17" s="1"/>
      <c r="T17" s="1"/>
      <c r="U17" s="1"/>
      <c r="V17" s="1"/>
      <c r="W17" s="1"/>
      <c r="X17" s="1"/>
      <c r="Y17" s="1"/>
      <c r="Z17" s="1"/>
    </row>
    <row r="18" spans="1:26" ht="31.5" hidden="1">
      <c r="A18" s="643" t="s">
        <v>64</v>
      </c>
      <c r="B18" s="484" t="s">
        <v>58</v>
      </c>
      <c r="C18" s="441"/>
      <c r="D18" s="439"/>
      <c r="E18" s="440"/>
      <c r="F18" s="441"/>
      <c r="G18" s="441"/>
      <c r="H18" s="1"/>
      <c r="I18" s="1"/>
      <c r="J18" s="1"/>
      <c r="K18" s="1"/>
      <c r="L18" s="1"/>
      <c r="M18" s="1"/>
      <c r="N18" s="1"/>
      <c r="O18" s="1"/>
      <c r="P18" s="1"/>
      <c r="Q18" s="1"/>
      <c r="R18" s="1"/>
      <c r="S18" s="1"/>
      <c r="T18" s="1"/>
      <c r="U18" s="1"/>
      <c r="V18" s="1"/>
      <c r="W18" s="1"/>
      <c r="X18" s="1"/>
      <c r="Y18" s="1"/>
      <c r="Z18" s="1"/>
    </row>
    <row r="19" spans="1:26" ht="31.5" hidden="1">
      <c r="A19" s="643" t="s">
        <v>60</v>
      </c>
      <c r="B19" s="484" t="s">
        <v>61</v>
      </c>
      <c r="C19" s="308"/>
      <c r="D19" s="439"/>
      <c r="E19" s="440"/>
      <c r="F19" s="441"/>
      <c r="G19" s="441"/>
      <c r="H19" s="1"/>
      <c r="I19" s="1"/>
      <c r="J19" s="1"/>
      <c r="K19" s="1"/>
      <c r="L19" s="1"/>
      <c r="M19" s="1"/>
      <c r="N19" s="1"/>
      <c r="O19" s="1"/>
      <c r="P19" s="1"/>
      <c r="Q19" s="1"/>
      <c r="R19" s="1"/>
      <c r="S19" s="1"/>
      <c r="T19" s="1"/>
      <c r="U19" s="1"/>
      <c r="V19" s="1"/>
      <c r="W19" s="1"/>
      <c r="X19" s="1"/>
      <c r="Y19" s="1"/>
      <c r="Z19" s="1"/>
    </row>
    <row r="20" spans="1:26" ht="30" hidden="1" customHeight="1">
      <c r="A20" s="643" t="s">
        <v>3748</v>
      </c>
      <c r="B20" s="484" t="s">
        <v>67</v>
      </c>
      <c r="C20" s="308"/>
      <c r="D20" s="439"/>
      <c r="E20" s="440"/>
      <c r="F20" s="441"/>
      <c r="G20" s="441"/>
      <c r="H20" s="1"/>
      <c r="I20" s="1"/>
      <c r="J20" s="1"/>
      <c r="K20" s="1"/>
      <c r="L20" s="1"/>
      <c r="M20" s="1"/>
      <c r="N20" s="1"/>
      <c r="O20" s="1"/>
      <c r="P20" s="1"/>
      <c r="Q20" s="1"/>
      <c r="R20" s="1"/>
      <c r="S20" s="1"/>
      <c r="T20" s="1"/>
      <c r="U20" s="1"/>
      <c r="V20" s="1"/>
      <c r="W20" s="1"/>
      <c r="X20" s="1"/>
      <c r="Y20" s="1"/>
      <c r="Z20" s="1"/>
    </row>
    <row r="21" spans="1:26" ht="31.5">
      <c r="A21" s="645" t="s">
        <v>69</v>
      </c>
      <c r="B21" s="484" t="s">
        <v>71</v>
      </c>
      <c r="C21" s="308" t="s">
        <v>3750</v>
      </c>
      <c r="D21" s="446">
        <v>0</v>
      </c>
      <c r="E21" s="440" t="s">
        <v>87</v>
      </c>
      <c r="F21" s="441"/>
      <c r="G21" s="441"/>
      <c r="H21" s="110"/>
      <c r="I21" s="110"/>
      <c r="J21" s="1"/>
      <c r="K21" s="1"/>
      <c r="L21" s="1"/>
      <c r="M21" s="1"/>
      <c r="N21" s="1"/>
      <c r="O21" s="1"/>
      <c r="P21" s="1"/>
      <c r="Q21" s="1"/>
      <c r="R21" s="1"/>
      <c r="S21" s="1"/>
      <c r="T21" s="1"/>
      <c r="U21" s="1"/>
      <c r="V21" s="1"/>
      <c r="W21" s="1"/>
      <c r="X21" s="1"/>
      <c r="Y21" s="1"/>
      <c r="Z21" s="1"/>
    </row>
    <row r="22" spans="1:26" ht="15.75" hidden="1">
      <c r="A22" s="643"/>
      <c r="B22" s="484"/>
      <c r="C22" s="308"/>
      <c r="D22" s="439"/>
      <c r="E22" s="440"/>
      <c r="F22" s="441"/>
      <c r="G22" s="441"/>
      <c r="H22" s="1"/>
      <c r="I22" s="1"/>
      <c r="J22" s="1"/>
      <c r="K22" s="1"/>
      <c r="L22" s="1"/>
      <c r="M22" s="1"/>
      <c r="N22" s="1"/>
      <c r="O22" s="1"/>
      <c r="P22" s="1"/>
      <c r="Q22" s="1"/>
      <c r="R22" s="1"/>
      <c r="S22" s="1"/>
      <c r="T22" s="1"/>
      <c r="U22" s="1"/>
      <c r="V22" s="1"/>
      <c r="W22" s="1"/>
      <c r="X22" s="1"/>
      <c r="Y22" s="1"/>
      <c r="Z22" s="1"/>
    </row>
    <row r="23" spans="1:26" ht="31.5" hidden="1">
      <c r="A23" s="643" t="s">
        <v>3752</v>
      </c>
      <c r="B23" s="484" t="s">
        <v>76</v>
      </c>
      <c r="C23" s="308"/>
      <c r="D23" s="439"/>
      <c r="E23" s="440"/>
      <c r="F23" s="441"/>
      <c r="G23" s="441"/>
      <c r="H23" s="1"/>
      <c r="I23" s="1"/>
      <c r="J23" s="1"/>
      <c r="K23" s="1"/>
      <c r="L23" s="1"/>
      <c r="M23" s="1"/>
      <c r="N23" s="1"/>
      <c r="O23" s="1"/>
      <c r="P23" s="1"/>
      <c r="Q23" s="1"/>
      <c r="R23" s="1"/>
      <c r="S23" s="1"/>
      <c r="T23" s="1"/>
      <c r="U23" s="1"/>
      <c r="V23" s="1"/>
      <c r="W23" s="1"/>
      <c r="X23" s="1"/>
      <c r="Y23" s="1"/>
      <c r="Z23" s="1"/>
    </row>
    <row r="24" spans="1:26" ht="31.5" hidden="1">
      <c r="A24" s="643" t="s">
        <v>3753</v>
      </c>
      <c r="B24" s="484" t="s">
        <v>78</v>
      </c>
      <c r="C24" s="308"/>
      <c r="D24" s="439"/>
      <c r="E24" s="440"/>
      <c r="F24" s="441"/>
      <c r="G24" s="441"/>
      <c r="H24" s="1"/>
      <c r="I24" s="1"/>
      <c r="J24" s="1"/>
      <c r="K24" s="1"/>
      <c r="L24" s="1"/>
      <c r="M24" s="1"/>
      <c r="N24" s="1"/>
      <c r="O24" s="1"/>
      <c r="P24" s="1"/>
      <c r="Q24" s="1"/>
      <c r="R24" s="1"/>
      <c r="S24" s="1"/>
      <c r="T24" s="1"/>
      <c r="U24" s="1"/>
      <c r="V24" s="1"/>
      <c r="W24" s="1"/>
      <c r="X24" s="1"/>
      <c r="Y24" s="1"/>
      <c r="Z24" s="1"/>
    </row>
    <row r="25" spans="1:26" ht="39.75" customHeight="1">
      <c r="A25" s="645" t="s">
        <v>79</v>
      </c>
      <c r="B25" s="1210" t="s">
        <v>80</v>
      </c>
      <c r="C25" s="1049"/>
      <c r="D25" s="1049"/>
      <c r="E25" s="1049"/>
      <c r="F25" s="1049"/>
      <c r="G25" s="1049"/>
      <c r="H25" s="110">
        <f>SUM(D26:D31)</f>
        <v>0</v>
      </c>
      <c r="I25" s="110">
        <f>COUNT(D26:D31)*2</f>
        <v>4</v>
      </c>
      <c r="J25" s="1"/>
      <c r="K25" s="1"/>
      <c r="L25" s="1"/>
      <c r="M25" s="1"/>
      <c r="N25" s="1"/>
      <c r="O25" s="1"/>
      <c r="P25" s="1"/>
      <c r="Q25" s="1"/>
      <c r="R25" s="1"/>
      <c r="S25" s="1"/>
      <c r="T25" s="1"/>
      <c r="U25" s="1"/>
      <c r="V25" s="1"/>
      <c r="W25" s="1"/>
      <c r="X25" s="1"/>
      <c r="Y25" s="1"/>
      <c r="Z25" s="1"/>
    </row>
    <row r="26" spans="1:26" ht="31.5">
      <c r="A26" s="645" t="s">
        <v>3757</v>
      </c>
      <c r="B26" s="437" t="s">
        <v>83</v>
      </c>
      <c r="C26" s="308" t="s">
        <v>3758</v>
      </c>
      <c r="D26" s="446">
        <v>0</v>
      </c>
      <c r="E26" s="440" t="s">
        <v>87</v>
      </c>
      <c r="F26" s="441"/>
      <c r="G26" s="441"/>
      <c r="H26" s="110"/>
      <c r="I26" s="110"/>
      <c r="J26" s="1"/>
      <c r="K26" s="1"/>
      <c r="L26" s="1"/>
      <c r="M26" s="1"/>
      <c r="N26" s="1"/>
      <c r="O26" s="1"/>
      <c r="P26" s="1"/>
      <c r="Q26" s="1"/>
      <c r="R26" s="1"/>
      <c r="S26" s="1"/>
      <c r="T26" s="1"/>
      <c r="U26" s="1"/>
      <c r="V26" s="1"/>
      <c r="W26" s="1"/>
      <c r="X26" s="1"/>
      <c r="Y26" s="1"/>
      <c r="Z26" s="1"/>
    </row>
    <row r="27" spans="1:26" ht="31.5" hidden="1">
      <c r="A27" s="643" t="s">
        <v>3759</v>
      </c>
      <c r="B27" s="437" t="s">
        <v>85</v>
      </c>
      <c r="C27" s="308"/>
      <c r="D27" s="446"/>
      <c r="E27" s="440"/>
      <c r="F27" s="441"/>
      <c r="G27" s="441"/>
      <c r="H27" s="1"/>
      <c r="I27" s="1"/>
      <c r="J27" s="1"/>
      <c r="K27" s="1"/>
      <c r="L27" s="1"/>
      <c r="M27" s="1"/>
      <c r="N27" s="1"/>
      <c r="O27" s="1"/>
      <c r="P27" s="1"/>
      <c r="Q27" s="1"/>
      <c r="R27" s="1"/>
      <c r="S27" s="1"/>
      <c r="T27" s="1"/>
      <c r="U27" s="1"/>
      <c r="V27" s="1"/>
      <c r="W27" s="1"/>
      <c r="X27" s="1"/>
      <c r="Y27" s="1"/>
      <c r="Z27" s="1"/>
    </row>
    <row r="28" spans="1:26" ht="31.5">
      <c r="A28" s="645" t="s">
        <v>3760</v>
      </c>
      <c r="B28" s="437" t="s">
        <v>91</v>
      </c>
      <c r="C28" s="308" t="s">
        <v>3761</v>
      </c>
      <c r="D28" s="446">
        <v>0</v>
      </c>
      <c r="E28" s="440" t="s">
        <v>87</v>
      </c>
      <c r="F28" s="441"/>
      <c r="G28" s="441"/>
      <c r="H28" s="110"/>
      <c r="I28" s="110"/>
      <c r="J28" s="1"/>
      <c r="K28" s="1"/>
      <c r="L28" s="1"/>
      <c r="M28" s="1"/>
      <c r="N28" s="1"/>
      <c r="O28" s="1"/>
      <c r="P28" s="1"/>
      <c r="Q28" s="1"/>
      <c r="R28" s="1"/>
      <c r="S28" s="1"/>
      <c r="T28" s="1"/>
      <c r="U28" s="1"/>
      <c r="V28" s="1"/>
      <c r="W28" s="1"/>
      <c r="X28" s="1"/>
      <c r="Y28" s="1"/>
      <c r="Z28" s="1"/>
    </row>
    <row r="29" spans="1:26" ht="52.5" hidden="1" customHeight="1">
      <c r="A29" s="643" t="s">
        <v>3763</v>
      </c>
      <c r="B29" s="437" t="s">
        <v>97</v>
      </c>
      <c r="C29" s="308"/>
      <c r="D29" s="439"/>
      <c r="E29" s="440"/>
      <c r="F29" s="441"/>
      <c r="G29" s="441"/>
      <c r="H29" s="1"/>
      <c r="I29" s="1"/>
      <c r="J29" s="1"/>
      <c r="K29" s="1"/>
      <c r="L29" s="1"/>
      <c r="M29" s="1"/>
      <c r="N29" s="1"/>
      <c r="O29" s="1"/>
      <c r="P29" s="1"/>
      <c r="Q29" s="1"/>
      <c r="R29" s="1"/>
      <c r="S29" s="1"/>
      <c r="T29" s="1"/>
      <c r="U29" s="1"/>
      <c r="V29" s="1"/>
      <c r="W29" s="1"/>
      <c r="X29" s="1"/>
      <c r="Y29" s="1"/>
      <c r="Z29" s="1"/>
    </row>
    <row r="30" spans="1:26" ht="15.75" hidden="1">
      <c r="A30" s="643"/>
      <c r="B30" s="437"/>
      <c r="C30" s="308"/>
      <c r="D30" s="439"/>
      <c r="E30" s="440"/>
      <c r="F30" s="441"/>
      <c r="G30" s="441"/>
      <c r="H30" s="1"/>
      <c r="I30" s="1"/>
      <c r="J30" s="1"/>
      <c r="K30" s="1"/>
      <c r="L30" s="1"/>
      <c r="M30" s="1"/>
      <c r="N30" s="1"/>
      <c r="O30" s="1"/>
      <c r="P30" s="1"/>
      <c r="Q30" s="1"/>
      <c r="R30" s="1"/>
      <c r="S30" s="1"/>
      <c r="T30" s="1"/>
      <c r="U30" s="1"/>
      <c r="V30" s="1"/>
      <c r="W30" s="1"/>
      <c r="X30" s="1"/>
      <c r="Y30" s="1"/>
      <c r="Z30" s="1"/>
    </row>
    <row r="31" spans="1:26" ht="15.75" hidden="1">
      <c r="A31" s="643"/>
      <c r="B31" s="437"/>
      <c r="C31" s="342"/>
      <c r="D31" s="439"/>
      <c r="E31" s="440"/>
      <c r="F31" s="342"/>
      <c r="G31" s="441"/>
      <c r="H31" s="1"/>
      <c r="I31" s="1"/>
      <c r="J31" s="1"/>
      <c r="K31" s="1"/>
      <c r="L31" s="1"/>
      <c r="M31" s="1"/>
      <c r="N31" s="1"/>
      <c r="O31" s="1"/>
      <c r="P31" s="1"/>
      <c r="Q31" s="1"/>
      <c r="R31" s="1"/>
      <c r="S31" s="1"/>
      <c r="T31" s="1"/>
      <c r="U31" s="1"/>
      <c r="V31" s="1"/>
      <c r="W31" s="1"/>
      <c r="X31" s="1"/>
      <c r="Y31" s="1"/>
      <c r="Z31" s="1"/>
    </row>
    <row r="32" spans="1:26" ht="31.5" hidden="1">
      <c r="A32" s="643" t="s">
        <v>3765</v>
      </c>
      <c r="B32" s="437" t="s">
        <v>99</v>
      </c>
      <c r="C32" s="308"/>
      <c r="D32" s="439"/>
      <c r="E32" s="440"/>
      <c r="F32" s="441"/>
      <c r="G32" s="441"/>
      <c r="H32" s="1"/>
      <c r="I32" s="1"/>
      <c r="J32" s="1"/>
      <c r="K32" s="1"/>
      <c r="L32" s="1"/>
      <c r="M32" s="1"/>
      <c r="N32" s="1"/>
      <c r="O32" s="1"/>
      <c r="P32" s="1"/>
      <c r="Q32" s="1"/>
      <c r="R32" s="1"/>
      <c r="S32" s="1"/>
      <c r="T32" s="1"/>
      <c r="U32" s="1"/>
      <c r="V32" s="1"/>
      <c r="W32" s="1"/>
      <c r="X32" s="1"/>
      <c r="Y32" s="1"/>
      <c r="Z32" s="1"/>
    </row>
    <row r="33" spans="1:26" ht="39.75" customHeight="1">
      <c r="A33" s="645" t="s">
        <v>101</v>
      </c>
      <c r="B33" s="1210" t="s">
        <v>102</v>
      </c>
      <c r="C33" s="1049"/>
      <c r="D33" s="1049"/>
      <c r="E33" s="1049"/>
      <c r="F33" s="1049"/>
      <c r="G33" s="1049"/>
      <c r="H33" s="110">
        <f>SUM(D34:D37)</f>
        <v>0</v>
      </c>
      <c r="I33" s="110">
        <f>COUNT(D34:D37)*2</f>
        <v>6</v>
      </c>
      <c r="J33" s="1"/>
      <c r="K33" s="1"/>
      <c r="L33" s="1"/>
      <c r="M33" s="1"/>
      <c r="N33" s="1"/>
      <c r="O33" s="1"/>
      <c r="P33" s="1"/>
      <c r="Q33" s="1"/>
      <c r="R33" s="1"/>
      <c r="S33" s="1"/>
      <c r="T33" s="1"/>
      <c r="U33" s="1"/>
      <c r="V33" s="1"/>
      <c r="W33" s="1"/>
      <c r="X33" s="1"/>
      <c r="Y33" s="1"/>
      <c r="Z33" s="1"/>
    </row>
    <row r="34" spans="1:26" ht="60">
      <c r="A34" s="645" t="s">
        <v>112</v>
      </c>
      <c r="B34" s="437" t="s">
        <v>105</v>
      </c>
      <c r="C34" s="308" t="s">
        <v>3767</v>
      </c>
      <c r="D34" s="446">
        <v>0</v>
      </c>
      <c r="E34" s="440" t="s">
        <v>87</v>
      </c>
      <c r="F34" s="308" t="s">
        <v>3768</v>
      </c>
      <c r="G34" s="441"/>
      <c r="H34" s="110"/>
      <c r="I34" s="110"/>
      <c r="J34" s="1"/>
      <c r="K34" s="1"/>
      <c r="L34" s="1"/>
      <c r="M34" s="1"/>
      <c r="N34" s="1"/>
      <c r="O34" s="1"/>
      <c r="P34" s="1"/>
      <c r="Q34" s="1"/>
      <c r="R34" s="1"/>
      <c r="S34" s="1"/>
      <c r="T34" s="1"/>
      <c r="U34" s="1"/>
      <c r="V34" s="1"/>
      <c r="W34" s="1"/>
      <c r="X34" s="1"/>
      <c r="Y34" s="1"/>
      <c r="Z34" s="1"/>
    </row>
    <row r="35" spans="1:26" ht="60">
      <c r="A35" s="645" t="s">
        <v>14</v>
      </c>
      <c r="B35" s="437"/>
      <c r="C35" s="308" t="s">
        <v>3769</v>
      </c>
      <c r="D35" s="446">
        <v>0</v>
      </c>
      <c r="E35" s="440" t="s">
        <v>87</v>
      </c>
      <c r="F35" s="308" t="s">
        <v>3768</v>
      </c>
      <c r="G35" s="441"/>
      <c r="H35" s="110"/>
      <c r="I35" s="110"/>
      <c r="J35" s="1"/>
      <c r="K35" s="1"/>
      <c r="L35" s="1"/>
      <c r="M35" s="1"/>
      <c r="N35" s="1"/>
      <c r="O35" s="1"/>
      <c r="P35" s="1"/>
      <c r="Q35" s="1"/>
      <c r="R35" s="1"/>
      <c r="S35" s="1"/>
      <c r="T35" s="1"/>
      <c r="U35" s="1"/>
      <c r="V35" s="1"/>
      <c r="W35" s="1"/>
      <c r="X35" s="1"/>
      <c r="Y35" s="1"/>
      <c r="Z35" s="1"/>
    </row>
    <row r="36" spans="1:26" ht="15.75" hidden="1">
      <c r="A36" s="643" t="s">
        <v>14</v>
      </c>
      <c r="B36" s="437"/>
      <c r="C36" s="308"/>
      <c r="D36" s="446"/>
      <c r="E36" s="440"/>
      <c r="F36" s="441"/>
      <c r="G36" s="441"/>
      <c r="H36" s="1"/>
      <c r="I36" s="1"/>
      <c r="J36" s="1"/>
      <c r="K36" s="1"/>
      <c r="L36" s="1"/>
      <c r="M36" s="1"/>
      <c r="N36" s="1"/>
      <c r="O36" s="1"/>
      <c r="P36" s="1"/>
      <c r="Q36" s="1"/>
      <c r="R36" s="1"/>
      <c r="S36" s="1"/>
      <c r="T36" s="1"/>
      <c r="U36" s="1"/>
      <c r="V36" s="1"/>
      <c r="W36" s="1"/>
      <c r="X36" s="1"/>
      <c r="Y36" s="1"/>
      <c r="Z36" s="1"/>
    </row>
    <row r="37" spans="1:26" ht="45">
      <c r="A37" s="645" t="s">
        <v>106</v>
      </c>
      <c r="B37" s="437" t="s">
        <v>107</v>
      </c>
      <c r="C37" s="308" t="s">
        <v>3770</v>
      </c>
      <c r="D37" s="446">
        <v>0</v>
      </c>
      <c r="E37" s="440" t="s">
        <v>87</v>
      </c>
      <c r="F37" s="308" t="s">
        <v>3771</v>
      </c>
      <c r="G37" s="441"/>
      <c r="H37" s="110"/>
      <c r="I37" s="110"/>
      <c r="J37" s="1"/>
      <c r="K37" s="1"/>
      <c r="L37" s="1"/>
      <c r="M37" s="1"/>
      <c r="N37" s="1"/>
      <c r="O37" s="1"/>
      <c r="P37" s="1"/>
      <c r="Q37" s="1"/>
      <c r="R37" s="1"/>
      <c r="S37" s="1"/>
      <c r="T37" s="1"/>
      <c r="U37" s="1"/>
      <c r="V37" s="1"/>
      <c r="W37" s="1"/>
      <c r="X37" s="1"/>
      <c r="Y37" s="1"/>
      <c r="Z37" s="1"/>
    </row>
    <row r="38" spans="1:26" ht="39.75" customHeight="1">
      <c r="A38" s="645" t="s">
        <v>110</v>
      </c>
      <c r="B38" s="1210" t="s">
        <v>111</v>
      </c>
      <c r="C38" s="1049"/>
      <c r="D38" s="1049"/>
      <c r="E38" s="1049"/>
      <c r="F38" s="1049"/>
      <c r="G38" s="1049"/>
      <c r="H38" s="110">
        <f>SUM(D41:D50)</f>
        <v>0</v>
      </c>
      <c r="I38" s="110">
        <f>COUNT(D41:D48)*2</f>
        <v>4</v>
      </c>
      <c r="J38" s="1"/>
      <c r="K38" s="1"/>
      <c r="L38" s="1"/>
      <c r="M38" s="1"/>
      <c r="N38" s="1"/>
      <c r="O38" s="1"/>
      <c r="P38" s="1"/>
      <c r="Q38" s="1"/>
      <c r="R38" s="1"/>
      <c r="S38" s="1"/>
      <c r="T38" s="1"/>
      <c r="U38" s="1"/>
      <c r="V38" s="1"/>
      <c r="W38" s="1"/>
      <c r="X38" s="1"/>
      <c r="Y38" s="1"/>
      <c r="Z38" s="1"/>
    </row>
    <row r="39" spans="1:26" ht="47.25" hidden="1">
      <c r="A39" s="643" t="s">
        <v>119</v>
      </c>
      <c r="B39" s="484" t="s">
        <v>120</v>
      </c>
      <c r="C39" s="441"/>
      <c r="D39" s="439"/>
      <c r="E39" s="440"/>
      <c r="F39" s="441"/>
      <c r="G39" s="441"/>
      <c r="H39" s="1"/>
      <c r="I39" s="1"/>
      <c r="J39" s="1"/>
      <c r="K39" s="1"/>
      <c r="L39" s="1"/>
      <c r="M39" s="1"/>
      <c r="N39" s="1"/>
      <c r="O39" s="1"/>
      <c r="P39" s="1"/>
      <c r="Q39" s="1"/>
      <c r="R39" s="1"/>
      <c r="S39" s="1"/>
      <c r="T39" s="1"/>
      <c r="U39" s="1"/>
      <c r="V39" s="1"/>
      <c r="W39" s="1"/>
      <c r="X39" s="1"/>
      <c r="Y39" s="1"/>
      <c r="Z39" s="1"/>
    </row>
    <row r="40" spans="1:26" ht="47.25" hidden="1">
      <c r="A40" s="643" t="s">
        <v>121</v>
      </c>
      <c r="B40" s="484" t="s">
        <v>122</v>
      </c>
      <c r="C40" s="441"/>
      <c r="D40" s="439"/>
      <c r="E40" s="440"/>
      <c r="F40" s="441"/>
      <c r="G40" s="441"/>
      <c r="H40" s="1"/>
      <c r="I40" s="1"/>
      <c r="J40" s="1"/>
      <c r="K40" s="1"/>
      <c r="L40" s="1"/>
      <c r="M40" s="1"/>
      <c r="N40" s="1"/>
      <c r="O40" s="1"/>
      <c r="P40" s="1"/>
      <c r="Q40" s="1"/>
      <c r="R40" s="1"/>
      <c r="S40" s="1"/>
      <c r="T40" s="1"/>
      <c r="U40" s="1"/>
      <c r="V40" s="1"/>
      <c r="W40" s="1"/>
      <c r="X40" s="1"/>
      <c r="Y40" s="1"/>
      <c r="Z40" s="1"/>
    </row>
    <row r="41" spans="1:26" ht="47.25" hidden="1">
      <c r="A41" s="643" t="s">
        <v>2816</v>
      </c>
      <c r="B41" s="484" t="s">
        <v>124</v>
      </c>
      <c r="C41" s="308"/>
      <c r="D41" s="539"/>
      <c r="E41" s="489"/>
      <c r="F41" s="308"/>
      <c r="G41" s="441"/>
      <c r="H41" s="1"/>
      <c r="I41" s="1"/>
      <c r="J41" s="1"/>
      <c r="K41" s="1"/>
      <c r="L41" s="1"/>
      <c r="M41" s="1"/>
      <c r="N41" s="1"/>
      <c r="O41" s="1"/>
      <c r="P41" s="1"/>
      <c r="Q41" s="1"/>
      <c r="R41" s="1"/>
      <c r="S41" s="1"/>
      <c r="T41" s="1"/>
      <c r="U41" s="1"/>
      <c r="V41" s="1"/>
      <c r="W41" s="1"/>
      <c r="X41" s="1"/>
      <c r="Y41" s="1"/>
      <c r="Z41" s="1"/>
    </row>
    <row r="42" spans="1:26" ht="47.25">
      <c r="A42" s="645" t="s">
        <v>125</v>
      </c>
      <c r="B42" s="484" t="s">
        <v>126</v>
      </c>
      <c r="C42" s="308" t="s">
        <v>3772</v>
      </c>
      <c r="D42" s="446">
        <v>0</v>
      </c>
      <c r="E42" s="440" t="s">
        <v>87</v>
      </c>
      <c r="F42" s="441"/>
      <c r="G42" s="441"/>
      <c r="H42" s="110"/>
      <c r="I42" s="110"/>
      <c r="J42" s="1"/>
      <c r="K42" s="1"/>
      <c r="L42" s="1"/>
      <c r="M42" s="1"/>
      <c r="N42" s="1"/>
      <c r="O42" s="1"/>
      <c r="P42" s="1"/>
      <c r="Q42" s="1"/>
      <c r="R42" s="1"/>
      <c r="S42" s="1"/>
      <c r="T42" s="1"/>
      <c r="U42" s="1"/>
      <c r="V42" s="1"/>
      <c r="W42" s="1"/>
      <c r="X42" s="1"/>
      <c r="Y42" s="1"/>
      <c r="Z42" s="1"/>
    </row>
    <row r="43" spans="1:26" ht="15.75" hidden="1">
      <c r="A43" s="643"/>
      <c r="B43" s="484"/>
      <c r="C43" s="308"/>
      <c r="D43" s="446"/>
      <c r="E43" s="440"/>
      <c r="F43" s="441"/>
      <c r="G43" s="441"/>
      <c r="H43" s="1"/>
      <c r="I43" s="1"/>
      <c r="J43" s="1"/>
      <c r="K43" s="1"/>
      <c r="L43" s="1"/>
      <c r="M43" s="1"/>
      <c r="N43" s="1"/>
      <c r="O43" s="1"/>
      <c r="P43" s="1"/>
      <c r="Q43" s="1"/>
      <c r="R43" s="1"/>
      <c r="S43" s="1"/>
      <c r="T43" s="1"/>
      <c r="U43" s="1"/>
      <c r="V43" s="1"/>
      <c r="W43" s="1"/>
      <c r="X43" s="1"/>
      <c r="Y43" s="1"/>
      <c r="Z43" s="1"/>
    </row>
    <row r="44" spans="1:26" ht="63" hidden="1">
      <c r="A44" s="643" t="s">
        <v>127</v>
      </c>
      <c r="B44" s="484" t="s">
        <v>141</v>
      </c>
      <c r="C44" s="441"/>
      <c r="D44" s="446"/>
      <c r="E44" s="440"/>
      <c r="F44" s="441"/>
      <c r="G44" s="441"/>
      <c r="H44" s="1"/>
      <c r="I44" s="1"/>
      <c r="J44" s="1"/>
      <c r="K44" s="1"/>
      <c r="L44" s="1"/>
      <c r="M44" s="1"/>
      <c r="N44" s="1"/>
      <c r="O44" s="1"/>
      <c r="P44" s="1"/>
      <c r="Q44" s="1"/>
      <c r="R44" s="1"/>
      <c r="S44" s="1"/>
      <c r="T44" s="1"/>
      <c r="U44" s="1"/>
      <c r="V44" s="1"/>
      <c r="W44" s="1"/>
      <c r="X44" s="1"/>
      <c r="Y44" s="1"/>
      <c r="Z44" s="1"/>
    </row>
    <row r="45" spans="1:26" ht="47.25" hidden="1">
      <c r="A45" s="643" t="s">
        <v>2818</v>
      </c>
      <c r="B45" s="484" t="s">
        <v>130</v>
      </c>
      <c r="C45" s="441"/>
      <c r="D45" s="446"/>
      <c r="E45" s="440"/>
      <c r="F45" s="441"/>
      <c r="G45" s="441"/>
      <c r="H45" s="1"/>
      <c r="I45" s="1"/>
      <c r="J45" s="1"/>
      <c r="K45" s="1"/>
      <c r="L45" s="1"/>
      <c r="M45" s="1"/>
      <c r="N45" s="1"/>
      <c r="O45" s="1"/>
      <c r="P45" s="1"/>
      <c r="Q45" s="1"/>
      <c r="R45" s="1"/>
      <c r="S45" s="1"/>
      <c r="T45" s="1"/>
      <c r="U45" s="1"/>
      <c r="V45" s="1"/>
      <c r="W45" s="1"/>
      <c r="X45" s="1"/>
      <c r="Y45" s="1"/>
      <c r="Z45" s="1"/>
    </row>
    <row r="46" spans="1:26" ht="47.25" hidden="1">
      <c r="A46" s="643" t="s">
        <v>3773</v>
      </c>
      <c r="B46" s="484" t="s">
        <v>133</v>
      </c>
      <c r="C46" s="308"/>
      <c r="D46" s="446"/>
      <c r="E46" s="440"/>
      <c r="F46" s="441"/>
      <c r="G46" s="441"/>
      <c r="H46" s="1"/>
      <c r="I46" s="1"/>
      <c r="J46" s="1"/>
      <c r="K46" s="1"/>
      <c r="L46" s="1"/>
      <c r="M46" s="1"/>
      <c r="N46" s="1"/>
      <c r="O46" s="1"/>
      <c r="P46" s="1"/>
      <c r="Q46" s="1"/>
      <c r="R46" s="1"/>
      <c r="S46" s="1"/>
      <c r="T46" s="1"/>
      <c r="U46" s="1"/>
      <c r="V46" s="1"/>
      <c r="W46" s="1"/>
      <c r="X46" s="1"/>
      <c r="Y46" s="1"/>
      <c r="Z46" s="1"/>
    </row>
    <row r="47" spans="1:26" ht="78.75" hidden="1">
      <c r="A47" s="643" t="s">
        <v>3774</v>
      </c>
      <c r="B47" s="484" t="s">
        <v>136</v>
      </c>
      <c r="C47" s="441"/>
      <c r="D47" s="446"/>
      <c r="E47" s="440"/>
      <c r="F47" s="441"/>
      <c r="G47" s="441"/>
      <c r="H47" s="1"/>
      <c r="I47" s="1"/>
      <c r="J47" s="1"/>
      <c r="K47" s="1"/>
      <c r="L47" s="1"/>
      <c r="M47" s="1"/>
      <c r="N47" s="1"/>
      <c r="O47" s="1"/>
      <c r="P47" s="1"/>
      <c r="Q47" s="1"/>
      <c r="R47" s="1"/>
      <c r="S47" s="1"/>
      <c r="T47" s="1"/>
      <c r="U47" s="1"/>
      <c r="V47" s="1"/>
      <c r="W47" s="1"/>
      <c r="X47" s="1"/>
      <c r="Y47" s="1"/>
      <c r="Z47" s="1"/>
    </row>
    <row r="48" spans="1:26" ht="45">
      <c r="A48" s="645" t="s">
        <v>2819</v>
      </c>
      <c r="B48" s="484"/>
      <c r="C48" s="342" t="s">
        <v>3775</v>
      </c>
      <c r="D48" s="446">
        <v>0</v>
      </c>
      <c r="E48" s="440" t="s">
        <v>137</v>
      </c>
      <c r="F48" s="441"/>
      <c r="G48" s="441"/>
      <c r="H48" s="110"/>
      <c r="I48" s="110"/>
      <c r="J48" s="1"/>
      <c r="K48" s="1"/>
      <c r="L48" s="1"/>
      <c r="M48" s="1"/>
      <c r="N48" s="1"/>
      <c r="O48" s="1"/>
      <c r="P48" s="1"/>
      <c r="Q48" s="1"/>
      <c r="R48" s="1"/>
      <c r="S48" s="1"/>
      <c r="T48" s="1"/>
      <c r="U48" s="1"/>
      <c r="V48" s="1"/>
      <c r="W48" s="1"/>
      <c r="X48" s="1"/>
      <c r="Y48" s="1"/>
      <c r="Z48" s="1"/>
    </row>
    <row r="49" spans="1:26" ht="47.25" hidden="1">
      <c r="A49" s="643"/>
      <c r="B49" s="484" t="s">
        <v>143</v>
      </c>
      <c r="C49" s="441"/>
      <c r="D49" s="439"/>
      <c r="E49" s="440"/>
      <c r="F49" s="441"/>
      <c r="G49" s="441"/>
      <c r="H49" s="1"/>
      <c r="I49" s="1"/>
      <c r="J49" s="1"/>
      <c r="K49" s="1"/>
      <c r="L49" s="1"/>
      <c r="M49" s="1"/>
      <c r="N49" s="1"/>
      <c r="O49" s="1"/>
      <c r="P49" s="1"/>
      <c r="Q49" s="1"/>
      <c r="R49" s="1"/>
      <c r="S49" s="1"/>
      <c r="T49" s="1"/>
      <c r="U49" s="1"/>
      <c r="V49" s="1"/>
      <c r="W49" s="1"/>
      <c r="X49" s="1"/>
      <c r="Y49" s="1"/>
      <c r="Z49" s="1"/>
    </row>
    <row r="50" spans="1:26" ht="30" hidden="1">
      <c r="A50" s="643"/>
      <c r="B50" s="489" t="s">
        <v>145</v>
      </c>
      <c r="C50" s="441"/>
      <c r="D50" s="439"/>
      <c r="E50" s="440"/>
      <c r="F50" s="441"/>
      <c r="G50" s="441"/>
      <c r="H50" s="1"/>
      <c r="I50" s="1"/>
      <c r="J50" s="1"/>
      <c r="K50" s="1"/>
      <c r="L50" s="1"/>
      <c r="M50" s="1"/>
      <c r="N50" s="1"/>
      <c r="O50" s="1"/>
      <c r="P50" s="1"/>
      <c r="Q50" s="1"/>
      <c r="R50" s="1"/>
      <c r="S50" s="1"/>
      <c r="T50" s="1"/>
      <c r="U50" s="1"/>
      <c r="V50" s="1"/>
      <c r="W50" s="1"/>
      <c r="X50" s="1"/>
      <c r="Y50" s="1"/>
      <c r="Z50" s="1"/>
    </row>
    <row r="51" spans="1:26" ht="39.75" customHeight="1">
      <c r="A51" s="645" t="s">
        <v>148</v>
      </c>
      <c r="B51" s="1210" t="s">
        <v>147</v>
      </c>
      <c r="C51" s="1049"/>
      <c r="D51" s="1049"/>
      <c r="E51" s="1049"/>
      <c r="F51" s="1049"/>
      <c r="G51" s="1049"/>
      <c r="H51" s="110">
        <f>SUM(D52:D59)</f>
        <v>0</v>
      </c>
      <c r="I51" s="110">
        <f>COUNT(D52:D59)*2</f>
        <v>14</v>
      </c>
      <c r="J51" s="1"/>
      <c r="K51" s="1"/>
      <c r="L51" s="1"/>
      <c r="M51" s="1"/>
      <c r="N51" s="1"/>
      <c r="O51" s="1"/>
      <c r="P51" s="1"/>
      <c r="Q51" s="1"/>
      <c r="R51" s="1"/>
      <c r="S51" s="1"/>
      <c r="T51" s="1"/>
      <c r="U51" s="1"/>
      <c r="V51" s="1"/>
      <c r="W51" s="1"/>
      <c r="X51" s="1"/>
      <c r="Y51" s="1"/>
      <c r="Z51" s="1"/>
    </row>
    <row r="52" spans="1:26" ht="30" customHeight="1">
      <c r="A52" s="645" t="s">
        <v>3776</v>
      </c>
      <c r="B52" s="484" t="s">
        <v>150</v>
      </c>
      <c r="C52" s="342" t="s">
        <v>3777</v>
      </c>
      <c r="D52" s="446">
        <v>0</v>
      </c>
      <c r="E52" s="440" t="s">
        <v>87</v>
      </c>
      <c r="F52" s="441"/>
      <c r="G52" s="441"/>
      <c r="H52" s="110"/>
      <c r="I52" s="110"/>
      <c r="J52" s="1"/>
      <c r="K52" s="1"/>
      <c r="L52" s="1"/>
      <c r="M52" s="1"/>
      <c r="N52" s="1"/>
      <c r="O52" s="1"/>
      <c r="P52" s="1"/>
      <c r="Q52" s="1"/>
      <c r="R52" s="1"/>
      <c r="S52" s="1"/>
      <c r="T52" s="1"/>
      <c r="U52" s="1"/>
      <c r="V52" s="1"/>
      <c r="W52" s="1"/>
      <c r="X52" s="1"/>
      <c r="Y52" s="1"/>
      <c r="Z52" s="1"/>
    </row>
    <row r="53" spans="1:26" ht="30">
      <c r="A53" s="645" t="s">
        <v>3778</v>
      </c>
      <c r="B53" s="484" t="s">
        <v>152</v>
      </c>
      <c r="C53" s="342" t="s">
        <v>3779</v>
      </c>
      <c r="D53" s="446">
        <v>0</v>
      </c>
      <c r="E53" s="440" t="s">
        <v>87</v>
      </c>
      <c r="F53" s="441"/>
      <c r="G53" s="441"/>
      <c r="H53" s="110"/>
      <c r="I53" s="110"/>
      <c r="J53" s="1"/>
      <c r="K53" s="1"/>
      <c r="L53" s="1"/>
      <c r="M53" s="1"/>
      <c r="N53" s="1"/>
      <c r="O53" s="1"/>
      <c r="P53" s="1"/>
      <c r="Q53" s="1"/>
      <c r="R53" s="1"/>
      <c r="S53" s="1"/>
      <c r="T53" s="1"/>
      <c r="U53" s="1"/>
      <c r="V53" s="1"/>
      <c r="W53" s="1"/>
      <c r="X53" s="1"/>
      <c r="Y53" s="1"/>
      <c r="Z53" s="1"/>
    </row>
    <row r="54" spans="1:26" ht="30">
      <c r="A54" s="645" t="s">
        <v>155</v>
      </c>
      <c r="B54" s="484" t="s">
        <v>154</v>
      </c>
      <c r="C54" s="342" t="s">
        <v>3780</v>
      </c>
      <c r="D54" s="446">
        <v>0</v>
      </c>
      <c r="E54" s="440" t="s">
        <v>87</v>
      </c>
      <c r="F54" s="441"/>
      <c r="G54" s="441"/>
      <c r="H54" s="110"/>
      <c r="I54" s="110"/>
      <c r="J54" s="1"/>
      <c r="K54" s="1"/>
      <c r="L54" s="1"/>
      <c r="M54" s="1"/>
      <c r="N54" s="1"/>
      <c r="O54" s="1"/>
      <c r="P54" s="1"/>
      <c r="Q54" s="1"/>
      <c r="R54" s="1"/>
      <c r="S54" s="1"/>
      <c r="T54" s="1"/>
      <c r="U54" s="1"/>
      <c r="V54" s="1"/>
      <c r="W54" s="1"/>
      <c r="X54" s="1"/>
      <c r="Y54" s="1"/>
      <c r="Z54" s="1"/>
    </row>
    <row r="55" spans="1:26" ht="31.5">
      <c r="A55" s="645" t="s">
        <v>3781</v>
      </c>
      <c r="B55" s="484" t="s">
        <v>157</v>
      </c>
      <c r="C55" s="342" t="s">
        <v>3782</v>
      </c>
      <c r="D55" s="446">
        <v>0</v>
      </c>
      <c r="E55" s="440" t="s">
        <v>87</v>
      </c>
      <c r="F55" s="441"/>
      <c r="G55" s="441"/>
      <c r="H55" s="110"/>
      <c r="I55" s="110"/>
      <c r="J55" s="1"/>
      <c r="K55" s="1"/>
      <c r="L55" s="1"/>
      <c r="M55" s="1"/>
      <c r="N55" s="1"/>
      <c r="O55" s="1"/>
      <c r="P55" s="1"/>
      <c r="Q55" s="1"/>
      <c r="R55" s="1"/>
      <c r="S55" s="1"/>
      <c r="T55" s="1"/>
      <c r="U55" s="1"/>
      <c r="V55" s="1"/>
      <c r="W55" s="1"/>
      <c r="X55" s="1"/>
      <c r="Y55" s="1"/>
      <c r="Z55" s="1"/>
    </row>
    <row r="56" spans="1:26" ht="31.5">
      <c r="A56" s="645" t="s">
        <v>3783</v>
      </c>
      <c r="B56" s="484" t="s">
        <v>159</v>
      </c>
      <c r="C56" s="342" t="s">
        <v>3784</v>
      </c>
      <c r="D56" s="446">
        <v>0</v>
      </c>
      <c r="E56" s="440" t="s">
        <v>87</v>
      </c>
      <c r="F56" s="441"/>
      <c r="G56" s="441"/>
      <c r="H56" s="110"/>
      <c r="I56" s="110"/>
      <c r="J56" s="1"/>
      <c r="K56" s="1"/>
      <c r="L56" s="1"/>
      <c r="M56" s="1"/>
      <c r="N56" s="1"/>
      <c r="O56" s="1"/>
      <c r="P56" s="1"/>
      <c r="Q56" s="1"/>
      <c r="R56" s="1"/>
      <c r="S56" s="1"/>
      <c r="T56" s="1"/>
      <c r="U56" s="1"/>
      <c r="V56" s="1"/>
      <c r="W56" s="1"/>
      <c r="X56" s="1"/>
      <c r="Y56" s="1"/>
      <c r="Z56" s="1"/>
    </row>
    <row r="57" spans="1:26" ht="31.5">
      <c r="A57" s="645" t="s">
        <v>3785</v>
      </c>
      <c r="B57" s="484" t="s">
        <v>161</v>
      </c>
      <c r="C57" s="308" t="s">
        <v>3786</v>
      </c>
      <c r="D57" s="446">
        <v>0</v>
      </c>
      <c r="E57" s="440" t="s">
        <v>87</v>
      </c>
      <c r="F57" s="441"/>
      <c r="G57" s="441"/>
      <c r="H57" s="110"/>
      <c r="I57" s="110"/>
      <c r="J57" s="1"/>
      <c r="K57" s="1"/>
      <c r="L57" s="1"/>
      <c r="M57" s="1"/>
      <c r="N57" s="1"/>
      <c r="O57" s="1"/>
      <c r="P57" s="1"/>
      <c r="Q57" s="1"/>
      <c r="R57" s="1"/>
      <c r="S57" s="1"/>
      <c r="T57" s="1"/>
      <c r="U57" s="1"/>
      <c r="V57" s="1"/>
      <c r="W57" s="1"/>
      <c r="X57" s="1"/>
      <c r="Y57" s="1"/>
      <c r="Z57" s="1"/>
    </row>
    <row r="58" spans="1:26" ht="31.5">
      <c r="A58" s="645" t="s">
        <v>166</v>
      </c>
      <c r="B58" s="484" t="s">
        <v>163</v>
      </c>
      <c r="C58" s="342" t="s">
        <v>3787</v>
      </c>
      <c r="D58" s="446">
        <v>0</v>
      </c>
      <c r="E58" s="440" t="s">
        <v>87</v>
      </c>
      <c r="F58" s="441"/>
      <c r="G58" s="441"/>
      <c r="H58" s="110"/>
      <c r="I58" s="110"/>
      <c r="J58" s="1"/>
      <c r="K58" s="1"/>
      <c r="L58" s="1"/>
      <c r="M58" s="1"/>
      <c r="N58" s="1"/>
      <c r="O58" s="1"/>
      <c r="P58" s="1"/>
      <c r="Q58" s="1"/>
      <c r="R58" s="1"/>
      <c r="S58" s="1"/>
      <c r="T58" s="1"/>
      <c r="U58" s="1"/>
      <c r="V58" s="1"/>
      <c r="W58" s="1"/>
      <c r="X58" s="1"/>
      <c r="Y58" s="1"/>
      <c r="Z58" s="1"/>
    </row>
    <row r="59" spans="1:26" ht="27" hidden="1" customHeight="1">
      <c r="A59" s="585" t="s">
        <v>3788</v>
      </c>
      <c r="B59" s="437" t="s">
        <v>3789</v>
      </c>
      <c r="C59" s="764" t="s">
        <v>5467</v>
      </c>
      <c r="D59" s="439"/>
      <c r="E59" s="440"/>
      <c r="F59" s="441"/>
      <c r="G59" s="441"/>
      <c r="H59" s="1"/>
      <c r="I59" s="1"/>
      <c r="J59" s="1"/>
      <c r="K59" s="1"/>
      <c r="L59" s="1"/>
      <c r="M59" s="1"/>
      <c r="N59" s="1"/>
      <c r="O59" s="1"/>
      <c r="P59" s="1"/>
      <c r="Q59" s="1"/>
      <c r="R59" s="1"/>
      <c r="S59" s="1"/>
      <c r="T59" s="1"/>
      <c r="U59" s="1"/>
      <c r="V59" s="1"/>
      <c r="W59" s="1"/>
      <c r="X59" s="1"/>
      <c r="Y59" s="1"/>
      <c r="Z59" s="1"/>
    </row>
    <row r="60" spans="1:26" ht="39.75" customHeight="1">
      <c r="A60" s="645" t="s">
        <v>164</v>
      </c>
      <c r="B60" s="1048" t="s">
        <v>165</v>
      </c>
      <c r="C60" s="1049"/>
      <c r="D60" s="1049"/>
      <c r="E60" s="1049"/>
      <c r="F60" s="1049"/>
      <c r="G60" s="1049"/>
      <c r="H60" s="110">
        <f>SUM(D61:D63)</f>
        <v>0</v>
      </c>
      <c r="I60" s="110">
        <f>COUNT(D61:D63)*2</f>
        <v>4</v>
      </c>
      <c r="J60" s="1"/>
      <c r="K60" s="1"/>
      <c r="L60" s="1"/>
      <c r="M60" s="1"/>
      <c r="N60" s="1"/>
      <c r="O60" s="1"/>
      <c r="P60" s="1"/>
      <c r="Q60" s="1"/>
      <c r="R60" s="1"/>
      <c r="S60" s="1"/>
      <c r="T60" s="1"/>
      <c r="U60" s="1"/>
      <c r="V60" s="1"/>
      <c r="W60" s="1"/>
      <c r="X60" s="1"/>
      <c r="Y60" s="1"/>
      <c r="Z60" s="1"/>
    </row>
    <row r="61" spans="1:26" ht="63" hidden="1">
      <c r="A61" s="643" t="s">
        <v>3790</v>
      </c>
      <c r="B61" s="484" t="s">
        <v>170</v>
      </c>
      <c r="C61" s="308"/>
      <c r="D61" s="439"/>
      <c r="E61" s="440"/>
      <c r="F61" s="441"/>
      <c r="G61" s="441"/>
      <c r="H61" s="1"/>
      <c r="I61" s="1"/>
      <c r="J61" s="1"/>
      <c r="K61" s="1"/>
      <c r="L61" s="1"/>
      <c r="M61" s="1"/>
      <c r="N61" s="1"/>
      <c r="O61" s="1"/>
      <c r="P61" s="1"/>
      <c r="Q61" s="1"/>
      <c r="R61" s="1"/>
      <c r="S61" s="1"/>
      <c r="T61" s="1"/>
      <c r="U61" s="1"/>
      <c r="V61" s="1"/>
      <c r="W61" s="1"/>
      <c r="X61" s="1"/>
      <c r="Y61" s="1"/>
      <c r="Z61" s="1"/>
    </row>
    <row r="62" spans="1:26" ht="63">
      <c r="A62" s="645" t="s">
        <v>3791</v>
      </c>
      <c r="B62" s="484" t="s">
        <v>172</v>
      </c>
      <c r="C62" s="308" t="s">
        <v>3792</v>
      </c>
      <c r="D62" s="446">
        <v>0</v>
      </c>
      <c r="E62" s="440" t="s">
        <v>137</v>
      </c>
      <c r="F62" s="441"/>
      <c r="G62" s="441"/>
      <c r="H62" s="110"/>
      <c r="I62" s="110"/>
      <c r="J62" s="1"/>
      <c r="K62" s="1"/>
      <c r="L62" s="1"/>
      <c r="M62" s="1"/>
      <c r="N62" s="1"/>
      <c r="O62" s="1"/>
      <c r="P62" s="1"/>
      <c r="Q62" s="1"/>
      <c r="R62" s="1"/>
      <c r="S62" s="1"/>
      <c r="T62" s="1"/>
      <c r="U62" s="1"/>
      <c r="V62" s="1"/>
      <c r="W62" s="1"/>
      <c r="X62" s="1"/>
      <c r="Y62" s="1"/>
      <c r="Z62" s="1"/>
    </row>
    <row r="63" spans="1:26" ht="45">
      <c r="A63" s="645"/>
      <c r="B63" s="484"/>
      <c r="C63" s="308" t="s">
        <v>3793</v>
      </c>
      <c r="D63" s="446">
        <v>0</v>
      </c>
      <c r="E63" s="440" t="s">
        <v>137</v>
      </c>
      <c r="F63" s="441"/>
      <c r="G63" s="441"/>
      <c r="H63" s="110"/>
      <c r="I63" s="110"/>
      <c r="J63" s="1"/>
      <c r="K63" s="1"/>
      <c r="L63" s="1"/>
      <c r="M63" s="1"/>
      <c r="N63" s="1"/>
      <c r="O63" s="1"/>
      <c r="P63" s="1"/>
      <c r="Q63" s="1"/>
      <c r="R63" s="1"/>
      <c r="S63" s="1"/>
      <c r="T63" s="1"/>
      <c r="U63" s="1"/>
      <c r="V63" s="1"/>
      <c r="W63" s="1"/>
      <c r="X63" s="1"/>
      <c r="Y63" s="1"/>
      <c r="Z63" s="1"/>
    </row>
    <row r="64" spans="1:26" ht="18.75">
      <c r="A64" s="584"/>
      <c r="B64" s="1211" t="s">
        <v>173</v>
      </c>
      <c r="C64" s="1049"/>
      <c r="D64" s="1049"/>
      <c r="E64" s="1049"/>
      <c r="F64" s="1049"/>
      <c r="G64" s="1049"/>
      <c r="H64" s="110">
        <f>H65+H95+H119+H124+H138+H145</f>
        <v>0</v>
      </c>
      <c r="I64" s="110">
        <f>I65+I95+I119+I124+I138+I145</f>
        <v>162</v>
      </c>
      <c r="J64" s="1"/>
      <c r="K64" s="1"/>
      <c r="L64" s="1"/>
      <c r="M64" s="1"/>
      <c r="N64" s="1"/>
      <c r="O64" s="1"/>
      <c r="P64" s="1"/>
      <c r="Q64" s="1"/>
      <c r="R64" s="1"/>
      <c r="S64" s="1"/>
      <c r="T64" s="1"/>
      <c r="U64" s="1"/>
      <c r="V64" s="1"/>
      <c r="W64" s="1"/>
      <c r="X64" s="1"/>
      <c r="Y64" s="1"/>
      <c r="Z64" s="1"/>
    </row>
    <row r="65" spans="1:26" ht="39.75" customHeight="1">
      <c r="A65" s="417" t="s">
        <v>177</v>
      </c>
      <c r="B65" s="1210" t="s">
        <v>178</v>
      </c>
      <c r="C65" s="1049"/>
      <c r="D65" s="1049"/>
      <c r="E65" s="1049"/>
      <c r="F65" s="1049"/>
      <c r="G65" s="1049"/>
      <c r="H65" s="110">
        <f>SUM(D66:D93)</f>
        <v>0</v>
      </c>
      <c r="I65" s="110">
        <f>COUNT(D66:D93)*2</f>
        <v>54</v>
      </c>
      <c r="J65" s="1"/>
      <c r="K65" s="1"/>
      <c r="L65" s="1"/>
      <c r="M65" s="1"/>
      <c r="N65" s="1"/>
      <c r="O65" s="1"/>
      <c r="P65" s="1"/>
      <c r="Q65" s="1"/>
      <c r="R65" s="1"/>
      <c r="S65" s="1"/>
      <c r="T65" s="1"/>
      <c r="U65" s="1"/>
      <c r="V65" s="1"/>
      <c r="W65" s="1"/>
      <c r="X65" s="1"/>
      <c r="Y65" s="1"/>
      <c r="Z65" s="1"/>
    </row>
    <row r="66" spans="1:26" ht="45">
      <c r="A66" s="413" t="s">
        <v>186</v>
      </c>
      <c r="B66" s="491" t="s">
        <v>181</v>
      </c>
      <c r="C66" s="493" t="s">
        <v>3794</v>
      </c>
      <c r="D66" s="446">
        <v>0</v>
      </c>
      <c r="E66" s="440" t="s">
        <v>183</v>
      </c>
      <c r="F66" s="441"/>
      <c r="G66" s="441"/>
      <c r="H66" s="110"/>
      <c r="I66" s="110"/>
      <c r="J66" s="1"/>
      <c r="K66" s="1"/>
      <c r="L66" s="1"/>
      <c r="M66" s="1"/>
      <c r="N66" s="1"/>
      <c r="O66" s="1"/>
      <c r="P66" s="1"/>
      <c r="Q66" s="1"/>
      <c r="R66" s="1"/>
      <c r="S66" s="1"/>
      <c r="T66" s="1"/>
      <c r="U66" s="1"/>
      <c r="V66" s="1"/>
      <c r="W66" s="1"/>
      <c r="X66" s="1"/>
      <c r="Y66" s="1"/>
      <c r="Z66" s="1"/>
    </row>
    <row r="67" spans="1:26" ht="75">
      <c r="A67" s="413" t="s">
        <v>14</v>
      </c>
      <c r="B67" s="491"/>
      <c r="C67" s="571" t="s">
        <v>3795</v>
      </c>
      <c r="D67" s="446">
        <v>0</v>
      </c>
      <c r="E67" s="440" t="s">
        <v>183</v>
      </c>
      <c r="F67" s="441"/>
      <c r="G67" s="441"/>
      <c r="H67" s="110"/>
      <c r="I67" s="110"/>
      <c r="J67" s="1"/>
      <c r="K67" s="1"/>
      <c r="L67" s="1"/>
      <c r="M67" s="1"/>
      <c r="N67" s="1"/>
      <c r="O67" s="1"/>
      <c r="P67" s="1"/>
      <c r="Q67" s="1"/>
      <c r="R67" s="1"/>
      <c r="S67" s="1"/>
      <c r="T67" s="1"/>
      <c r="U67" s="1"/>
      <c r="V67" s="1"/>
      <c r="W67" s="1"/>
      <c r="X67" s="1"/>
      <c r="Y67" s="1"/>
      <c r="Z67" s="1"/>
    </row>
    <row r="68" spans="1:26" ht="30">
      <c r="A68" s="413" t="s">
        <v>14</v>
      </c>
      <c r="B68" s="491"/>
      <c r="C68" s="308" t="s">
        <v>3796</v>
      </c>
      <c r="D68" s="446">
        <v>0</v>
      </c>
      <c r="E68" s="440" t="s">
        <v>183</v>
      </c>
      <c r="F68" s="441"/>
      <c r="G68" s="441"/>
      <c r="H68" s="110"/>
      <c r="I68" s="110"/>
      <c r="J68" s="1"/>
      <c r="K68" s="1"/>
      <c r="L68" s="1"/>
      <c r="M68" s="1"/>
      <c r="N68" s="1"/>
      <c r="O68" s="1"/>
      <c r="P68" s="1"/>
      <c r="Q68" s="1"/>
      <c r="R68" s="1"/>
      <c r="S68" s="1"/>
      <c r="T68" s="1"/>
      <c r="U68" s="1"/>
      <c r="V68" s="1"/>
      <c r="W68" s="1"/>
      <c r="X68" s="1"/>
      <c r="Y68" s="1"/>
      <c r="Z68" s="1"/>
    </row>
    <row r="69" spans="1:26" ht="30">
      <c r="A69" s="413" t="s">
        <v>14</v>
      </c>
      <c r="B69" s="491"/>
      <c r="C69" s="308" t="s">
        <v>3797</v>
      </c>
      <c r="D69" s="446">
        <v>0</v>
      </c>
      <c r="E69" s="440" t="s">
        <v>183</v>
      </c>
      <c r="F69" s="441"/>
      <c r="G69" s="441"/>
      <c r="H69" s="110"/>
      <c r="I69" s="110"/>
      <c r="J69" s="1"/>
      <c r="K69" s="1"/>
      <c r="L69" s="1"/>
      <c r="M69" s="1"/>
      <c r="N69" s="1"/>
      <c r="O69" s="1"/>
      <c r="P69" s="1"/>
      <c r="Q69" s="1"/>
      <c r="R69" s="1"/>
      <c r="S69" s="1"/>
      <c r="T69" s="1"/>
      <c r="U69" s="1"/>
      <c r="V69" s="1"/>
      <c r="W69" s="1"/>
      <c r="X69" s="1"/>
      <c r="Y69" s="1"/>
      <c r="Z69" s="1"/>
    </row>
    <row r="70" spans="1:26" ht="30">
      <c r="A70" s="413"/>
      <c r="B70" s="491"/>
      <c r="C70" s="308" t="s">
        <v>3798</v>
      </c>
      <c r="D70" s="446">
        <v>0</v>
      </c>
      <c r="E70" s="440" t="s">
        <v>183</v>
      </c>
      <c r="F70" s="441"/>
      <c r="G70" s="441"/>
      <c r="H70" s="110"/>
      <c r="I70" s="110"/>
      <c r="J70" s="1"/>
      <c r="K70" s="1"/>
      <c r="L70" s="1"/>
      <c r="M70" s="1"/>
      <c r="N70" s="1"/>
      <c r="O70" s="1"/>
      <c r="P70" s="1"/>
      <c r="Q70" s="1"/>
      <c r="R70" s="1"/>
      <c r="S70" s="1"/>
      <c r="T70" s="1"/>
      <c r="U70" s="1"/>
      <c r="V70" s="1"/>
      <c r="W70" s="1"/>
      <c r="X70" s="1"/>
      <c r="Y70" s="1"/>
      <c r="Z70" s="1"/>
    </row>
    <row r="71" spans="1:26" ht="36.75" customHeight="1">
      <c r="A71" s="413"/>
      <c r="B71" s="491"/>
      <c r="C71" s="308" t="s">
        <v>3799</v>
      </c>
      <c r="D71" s="446">
        <v>0</v>
      </c>
      <c r="E71" s="440" t="s">
        <v>183</v>
      </c>
      <c r="F71" s="441"/>
      <c r="G71" s="441"/>
      <c r="H71" s="110"/>
      <c r="I71" s="110"/>
      <c r="J71" s="1"/>
      <c r="K71" s="1"/>
      <c r="L71" s="1"/>
      <c r="M71" s="1"/>
      <c r="N71" s="1"/>
      <c r="O71" s="1"/>
      <c r="P71" s="1"/>
      <c r="Q71" s="1"/>
      <c r="R71" s="1"/>
      <c r="S71" s="1"/>
      <c r="T71" s="1"/>
      <c r="U71" s="1"/>
      <c r="V71" s="1"/>
      <c r="W71" s="1"/>
      <c r="X71" s="1"/>
      <c r="Y71" s="1"/>
      <c r="Z71" s="1"/>
    </row>
    <row r="72" spans="1:26" ht="47.25">
      <c r="A72" s="413" t="s">
        <v>187</v>
      </c>
      <c r="B72" s="491" t="s">
        <v>188</v>
      </c>
      <c r="C72" s="489" t="s">
        <v>3800</v>
      </c>
      <c r="D72" s="446">
        <v>0</v>
      </c>
      <c r="E72" s="440" t="s">
        <v>183</v>
      </c>
      <c r="F72" s="441"/>
      <c r="G72" s="441"/>
      <c r="H72" s="110"/>
      <c r="I72" s="110"/>
      <c r="J72" s="1"/>
      <c r="K72" s="1"/>
      <c r="L72" s="1"/>
      <c r="M72" s="1"/>
      <c r="N72" s="1"/>
      <c r="O72" s="1"/>
      <c r="P72" s="1"/>
      <c r="Q72" s="1"/>
      <c r="R72" s="1"/>
      <c r="S72" s="1"/>
      <c r="T72" s="1"/>
      <c r="U72" s="1"/>
      <c r="V72" s="1"/>
      <c r="W72" s="1"/>
      <c r="X72" s="1"/>
      <c r="Y72" s="1"/>
      <c r="Z72" s="1"/>
    </row>
    <row r="73" spans="1:26" ht="60">
      <c r="A73" s="413"/>
      <c r="B73" s="491"/>
      <c r="C73" s="489" t="s">
        <v>3801</v>
      </c>
      <c r="D73" s="446">
        <v>0</v>
      </c>
      <c r="E73" s="440" t="s">
        <v>183</v>
      </c>
      <c r="F73" s="441"/>
      <c r="G73" s="441"/>
      <c r="H73" s="110"/>
      <c r="I73" s="110"/>
      <c r="J73" s="1"/>
      <c r="K73" s="1"/>
      <c r="L73" s="1"/>
      <c r="M73" s="1"/>
      <c r="N73" s="1"/>
      <c r="O73" s="1"/>
      <c r="P73" s="1"/>
      <c r="Q73" s="1"/>
      <c r="R73" s="1"/>
      <c r="S73" s="1"/>
      <c r="T73" s="1"/>
      <c r="U73" s="1"/>
      <c r="V73" s="1"/>
      <c r="W73" s="1"/>
      <c r="X73" s="1"/>
      <c r="Y73" s="1"/>
      <c r="Z73" s="1"/>
    </row>
    <row r="74" spans="1:26" ht="45">
      <c r="A74" s="413"/>
      <c r="B74" s="491"/>
      <c r="C74" s="489" t="s">
        <v>3802</v>
      </c>
      <c r="D74" s="446">
        <v>0</v>
      </c>
      <c r="E74" s="440" t="s">
        <v>183</v>
      </c>
      <c r="F74" s="441"/>
      <c r="G74" s="441"/>
      <c r="H74" s="110"/>
      <c r="I74" s="110"/>
      <c r="J74" s="1"/>
      <c r="K74" s="1"/>
      <c r="L74" s="1"/>
      <c r="M74" s="1"/>
      <c r="N74" s="1"/>
      <c r="O74" s="1"/>
      <c r="P74" s="1"/>
      <c r="Q74" s="1"/>
      <c r="R74" s="1"/>
      <c r="S74" s="1"/>
      <c r="T74" s="1"/>
      <c r="U74" s="1"/>
      <c r="V74" s="1"/>
      <c r="W74" s="1"/>
      <c r="X74" s="1"/>
      <c r="Y74" s="1"/>
      <c r="Z74" s="1"/>
    </row>
    <row r="75" spans="1:26" ht="30">
      <c r="A75" s="413"/>
      <c r="B75" s="491"/>
      <c r="C75" s="489" t="s">
        <v>3803</v>
      </c>
      <c r="D75" s="446">
        <v>0</v>
      </c>
      <c r="E75" s="440" t="s">
        <v>183</v>
      </c>
      <c r="F75" s="441"/>
      <c r="G75" s="441"/>
      <c r="H75" s="110"/>
      <c r="I75" s="110"/>
      <c r="J75" s="1"/>
      <c r="K75" s="1"/>
      <c r="L75" s="1"/>
      <c r="M75" s="1"/>
      <c r="N75" s="1"/>
      <c r="O75" s="1"/>
      <c r="P75" s="1"/>
      <c r="Q75" s="1"/>
      <c r="R75" s="1"/>
      <c r="S75" s="1"/>
      <c r="T75" s="1"/>
      <c r="U75" s="1"/>
      <c r="V75" s="1"/>
      <c r="W75" s="1"/>
      <c r="X75" s="1"/>
      <c r="Y75" s="1"/>
      <c r="Z75" s="1"/>
    </row>
    <row r="76" spans="1:26" ht="47.25">
      <c r="A76" s="413" t="s">
        <v>3804</v>
      </c>
      <c r="B76" s="491" t="s">
        <v>203</v>
      </c>
      <c r="C76" s="308" t="s">
        <v>3805</v>
      </c>
      <c r="D76" s="446">
        <v>0</v>
      </c>
      <c r="E76" s="440" t="s">
        <v>183</v>
      </c>
      <c r="F76" s="441"/>
      <c r="G76" s="441"/>
      <c r="H76" s="110"/>
      <c r="I76" s="110"/>
      <c r="J76" s="1"/>
      <c r="K76" s="1"/>
      <c r="L76" s="1"/>
      <c r="M76" s="1"/>
      <c r="N76" s="1"/>
      <c r="O76" s="1"/>
      <c r="P76" s="1"/>
      <c r="Q76" s="1"/>
      <c r="R76" s="1"/>
      <c r="S76" s="1"/>
      <c r="T76" s="1"/>
      <c r="U76" s="1"/>
      <c r="V76" s="1"/>
      <c r="W76" s="1"/>
      <c r="X76" s="1"/>
      <c r="Y76" s="1"/>
      <c r="Z76" s="1"/>
    </row>
    <row r="77" spans="1:26" ht="45">
      <c r="A77" s="413" t="s">
        <v>14</v>
      </c>
      <c r="B77" s="491"/>
      <c r="C77" s="308" t="s">
        <v>3806</v>
      </c>
      <c r="D77" s="446">
        <v>0</v>
      </c>
      <c r="E77" s="440" t="s">
        <v>183</v>
      </c>
      <c r="F77" s="441"/>
      <c r="G77" s="441"/>
      <c r="H77" s="110"/>
      <c r="I77" s="110"/>
      <c r="J77" s="1"/>
      <c r="K77" s="1"/>
      <c r="L77" s="1"/>
      <c r="M77" s="1"/>
      <c r="N77" s="1"/>
      <c r="O77" s="1"/>
      <c r="P77" s="1"/>
      <c r="Q77" s="1"/>
      <c r="R77" s="1"/>
      <c r="S77" s="1"/>
      <c r="T77" s="1"/>
      <c r="U77" s="1"/>
      <c r="V77" s="1"/>
      <c r="W77" s="1"/>
      <c r="X77" s="1"/>
      <c r="Y77" s="1"/>
      <c r="Z77" s="1"/>
    </row>
    <row r="78" spans="1:26" ht="45">
      <c r="A78" s="413"/>
      <c r="B78" s="491"/>
      <c r="C78" s="308" t="s">
        <v>3807</v>
      </c>
      <c r="D78" s="446">
        <v>0</v>
      </c>
      <c r="E78" s="440" t="s">
        <v>183</v>
      </c>
      <c r="F78" s="441"/>
      <c r="G78" s="441"/>
      <c r="H78" s="110"/>
      <c r="I78" s="110"/>
      <c r="J78" s="1"/>
      <c r="K78" s="1"/>
      <c r="L78" s="1"/>
      <c r="M78" s="1"/>
      <c r="N78" s="1"/>
      <c r="O78" s="1"/>
      <c r="P78" s="1"/>
      <c r="Q78" s="1"/>
      <c r="R78" s="1"/>
      <c r="S78" s="1"/>
      <c r="T78" s="1"/>
      <c r="U78" s="1"/>
      <c r="V78" s="1"/>
      <c r="W78" s="1"/>
      <c r="X78" s="1"/>
      <c r="Y78" s="1"/>
      <c r="Z78" s="1"/>
    </row>
    <row r="79" spans="1:26" ht="30">
      <c r="A79" s="413"/>
      <c r="B79" s="491"/>
      <c r="C79" s="308" t="s">
        <v>3808</v>
      </c>
      <c r="D79" s="446">
        <v>0</v>
      </c>
      <c r="E79" s="440" t="s">
        <v>183</v>
      </c>
      <c r="F79" s="441"/>
      <c r="G79" s="441"/>
      <c r="H79" s="110"/>
      <c r="I79" s="110"/>
      <c r="J79" s="1"/>
      <c r="K79" s="1"/>
      <c r="L79" s="1"/>
      <c r="M79" s="1"/>
      <c r="N79" s="1"/>
      <c r="O79" s="1"/>
      <c r="P79" s="1"/>
      <c r="Q79" s="1"/>
      <c r="R79" s="1"/>
      <c r="S79" s="1"/>
      <c r="T79" s="1"/>
      <c r="U79" s="1"/>
      <c r="V79" s="1"/>
      <c r="W79" s="1"/>
      <c r="X79" s="1"/>
      <c r="Y79" s="1"/>
      <c r="Z79" s="1"/>
    </row>
    <row r="80" spans="1:26" ht="45">
      <c r="A80" s="413"/>
      <c r="B80" s="491"/>
      <c r="C80" s="308" t="s">
        <v>3809</v>
      </c>
      <c r="D80" s="446">
        <v>0</v>
      </c>
      <c r="E80" s="440" t="s">
        <v>183</v>
      </c>
      <c r="F80" s="441"/>
      <c r="G80" s="441"/>
      <c r="H80" s="110"/>
      <c r="I80" s="110"/>
      <c r="J80" s="1"/>
      <c r="K80" s="1"/>
      <c r="L80" s="1"/>
      <c r="M80" s="1"/>
      <c r="N80" s="1"/>
      <c r="O80" s="1"/>
      <c r="P80" s="1"/>
      <c r="Q80" s="1"/>
      <c r="R80" s="1"/>
      <c r="S80" s="1"/>
      <c r="T80" s="1"/>
      <c r="U80" s="1"/>
      <c r="V80" s="1"/>
      <c r="W80" s="1"/>
      <c r="X80" s="1"/>
      <c r="Y80" s="1"/>
      <c r="Z80" s="1"/>
    </row>
    <row r="81" spans="1:26" ht="30">
      <c r="A81" s="413"/>
      <c r="B81" s="491"/>
      <c r="C81" s="308" t="s">
        <v>3810</v>
      </c>
      <c r="D81" s="446">
        <v>0</v>
      </c>
      <c r="E81" s="440" t="s">
        <v>183</v>
      </c>
      <c r="F81" s="441"/>
      <c r="G81" s="441"/>
      <c r="H81" s="110"/>
      <c r="I81" s="110"/>
      <c r="J81" s="1"/>
      <c r="K81" s="1"/>
      <c r="L81" s="1"/>
      <c r="M81" s="1"/>
      <c r="N81" s="1"/>
      <c r="O81" s="1"/>
      <c r="P81" s="1"/>
      <c r="Q81" s="1"/>
      <c r="R81" s="1"/>
      <c r="S81" s="1"/>
      <c r="T81" s="1"/>
      <c r="U81" s="1"/>
      <c r="V81" s="1"/>
      <c r="W81" s="1"/>
      <c r="X81" s="1"/>
      <c r="Y81" s="1"/>
      <c r="Z81" s="1"/>
    </row>
    <row r="82" spans="1:26" ht="45">
      <c r="A82" s="413"/>
      <c r="B82" s="491"/>
      <c r="C82" s="308" t="s">
        <v>3811</v>
      </c>
      <c r="D82" s="446">
        <v>0</v>
      </c>
      <c r="E82" s="440" t="s">
        <v>183</v>
      </c>
      <c r="F82" s="441"/>
      <c r="G82" s="441"/>
      <c r="H82" s="110"/>
      <c r="I82" s="110"/>
      <c r="J82" s="1"/>
      <c r="K82" s="1"/>
      <c r="L82" s="1"/>
      <c r="M82" s="1"/>
      <c r="N82" s="1"/>
      <c r="O82" s="1"/>
      <c r="P82" s="1"/>
      <c r="Q82" s="1"/>
      <c r="R82" s="1"/>
      <c r="S82" s="1"/>
      <c r="T82" s="1"/>
      <c r="U82" s="1"/>
      <c r="V82" s="1"/>
      <c r="W82" s="1"/>
      <c r="X82" s="1"/>
      <c r="Y82" s="1"/>
      <c r="Z82" s="1"/>
    </row>
    <row r="83" spans="1:26" ht="45">
      <c r="A83" s="413"/>
      <c r="B83" s="491"/>
      <c r="C83" s="308" t="s">
        <v>3812</v>
      </c>
      <c r="D83" s="446">
        <v>0</v>
      </c>
      <c r="E83" s="440" t="s">
        <v>183</v>
      </c>
      <c r="F83" s="441"/>
      <c r="G83" s="441"/>
      <c r="H83" s="110"/>
      <c r="I83" s="110"/>
      <c r="J83" s="1"/>
      <c r="K83" s="1"/>
      <c r="L83" s="1"/>
      <c r="M83" s="1"/>
      <c r="N83" s="1"/>
      <c r="O83" s="1"/>
      <c r="P83" s="1"/>
      <c r="Q83" s="1"/>
      <c r="R83" s="1"/>
      <c r="S83" s="1"/>
      <c r="T83" s="1"/>
      <c r="U83" s="1"/>
      <c r="V83" s="1"/>
      <c r="W83" s="1"/>
      <c r="X83" s="1"/>
      <c r="Y83" s="1"/>
      <c r="Z83" s="1"/>
    </row>
    <row r="84" spans="1:26" ht="45">
      <c r="A84" s="413"/>
      <c r="B84" s="491"/>
      <c r="C84" s="308" t="s">
        <v>3813</v>
      </c>
      <c r="D84" s="446">
        <v>0</v>
      </c>
      <c r="E84" s="440" t="s">
        <v>183</v>
      </c>
      <c r="F84" s="441"/>
      <c r="G84" s="441"/>
      <c r="H84" s="110"/>
      <c r="I84" s="110"/>
      <c r="J84" s="1"/>
      <c r="K84" s="1"/>
      <c r="L84" s="1"/>
      <c r="M84" s="1"/>
      <c r="N84" s="1"/>
      <c r="O84" s="1"/>
      <c r="P84" s="1"/>
      <c r="Q84" s="1"/>
      <c r="R84" s="1"/>
      <c r="S84" s="1"/>
      <c r="T84" s="1"/>
      <c r="U84" s="1"/>
      <c r="V84" s="1"/>
      <c r="W84" s="1"/>
      <c r="X84" s="1"/>
      <c r="Y84" s="1"/>
      <c r="Z84" s="1"/>
    </row>
    <row r="85" spans="1:26" ht="45">
      <c r="A85" s="413"/>
      <c r="B85" s="491"/>
      <c r="C85" s="308" t="s">
        <v>3814</v>
      </c>
      <c r="D85" s="446">
        <v>0</v>
      </c>
      <c r="E85" s="440" t="s">
        <v>183</v>
      </c>
      <c r="F85" s="441"/>
      <c r="G85" s="441"/>
      <c r="H85" s="110"/>
      <c r="I85" s="110"/>
      <c r="J85" s="1"/>
      <c r="K85" s="1"/>
      <c r="L85" s="1"/>
      <c r="M85" s="1"/>
      <c r="N85" s="1"/>
      <c r="O85" s="1"/>
      <c r="P85" s="1"/>
      <c r="Q85" s="1"/>
      <c r="R85" s="1"/>
      <c r="S85" s="1"/>
      <c r="T85" s="1"/>
      <c r="U85" s="1"/>
      <c r="V85" s="1"/>
      <c r="W85" s="1"/>
      <c r="X85" s="1"/>
      <c r="Y85" s="1"/>
      <c r="Z85" s="1"/>
    </row>
    <row r="86" spans="1:26" ht="45">
      <c r="A86" s="413"/>
      <c r="B86" s="491"/>
      <c r="C86" s="308" t="s">
        <v>3815</v>
      </c>
      <c r="D86" s="446">
        <v>0</v>
      </c>
      <c r="E86" s="440" t="s">
        <v>183</v>
      </c>
      <c r="F86" s="441"/>
      <c r="G86" s="441"/>
      <c r="H86" s="110"/>
      <c r="I86" s="110"/>
      <c r="J86" s="1"/>
      <c r="K86" s="1"/>
      <c r="L86" s="1"/>
      <c r="M86" s="1"/>
      <c r="N86" s="1"/>
      <c r="O86" s="1"/>
      <c r="P86" s="1"/>
      <c r="Q86" s="1"/>
      <c r="R86" s="1"/>
      <c r="S86" s="1"/>
      <c r="T86" s="1"/>
      <c r="U86" s="1"/>
      <c r="V86" s="1"/>
      <c r="W86" s="1"/>
      <c r="X86" s="1"/>
      <c r="Y86" s="1"/>
      <c r="Z86" s="1"/>
    </row>
    <row r="87" spans="1:26" ht="60">
      <c r="A87" s="413" t="s">
        <v>205</v>
      </c>
      <c r="B87" s="491" t="s">
        <v>206</v>
      </c>
      <c r="C87" s="308" t="s">
        <v>3816</v>
      </c>
      <c r="D87" s="446">
        <v>0</v>
      </c>
      <c r="E87" s="440" t="s">
        <v>183</v>
      </c>
      <c r="F87" s="441"/>
      <c r="G87" s="441"/>
      <c r="H87" s="110"/>
      <c r="I87" s="110"/>
      <c r="J87" s="1"/>
      <c r="K87" s="1"/>
      <c r="L87" s="1"/>
      <c r="M87" s="1"/>
      <c r="N87" s="1"/>
      <c r="O87" s="1"/>
      <c r="P87" s="1"/>
      <c r="Q87" s="1"/>
      <c r="R87" s="1"/>
      <c r="S87" s="1"/>
      <c r="T87" s="1"/>
      <c r="U87" s="1"/>
      <c r="V87" s="1"/>
      <c r="W87" s="1"/>
      <c r="X87" s="1"/>
      <c r="Y87" s="1"/>
      <c r="Z87" s="1"/>
    </row>
    <row r="88" spans="1:26" ht="47.25" hidden="1">
      <c r="A88" s="583" t="s">
        <v>208</v>
      </c>
      <c r="B88" s="491" t="s">
        <v>209</v>
      </c>
      <c r="C88" s="441"/>
      <c r="D88" s="446"/>
      <c r="E88" s="440"/>
      <c r="F88" s="441"/>
      <c r="G88" s="441"/>
      <c r="H88" s="1"/>
      <c r="I88" s="1"/>
      <c r="J88" s="1"/>
      <c r="K88" s="1"/>
      <c r="L88" s="1"/>
      <c r="M88" s="1"/>
      <c r="N88" s="1"/>
      <c r="O88" s="1"/>
      <c r="P88" s="1"/>
      <c r="Q88" s="1"/>
      <c r="R88" s="1"/>
      <c r="S88" s="1"/>
      <c r="T88" s="1"/>
      <c r="U88" s="1"/>
      <c r="V88" s="1"/>
      <c r="W88" s="1"/>
      <c r="X88" s="1"/>
      <c r="Y88" s="1"/>
      <c r="Z88" s="1"/>
    </row>
    <row r="89" spans="1:26" ht="45">
      <c r="A89" s="413" t="s">
        <v>231</v>
      </c>
      <c r="B89" s="491" t="s">
        <v>216</v>
      </c>
      <c r="C89" s="489" t="s">
        <v>217</v>
      </c>
      <c r="D89" s="446">
        <v>0</v>
      </c>
      <c r="E89" s="440" t="s">
        <v>183</v>
      </c>
      <c r="F89" s="441"/>
      <c r="G89" s="441"/>
      <c r="H89" s="110" t="e">
        <f>(OPD!H586+'Maternity Ward'!H543+'SNCU '!H589+'PP Unit'!H591+Lab!H496+'Radiology '!H438+'Auxillary '!H476+General!H683)/(OPD!H586+'Maternity Ward'!H543+'SNCU '!H589+'PP Unit'!H591+Lab!H496+'Radiology '!H438+'Auxillary '!H476+General!H683)*100</f>
        <v>#DIV/0!</v>
      </c>
      <c r="I89" s="110"/>
      <c r="J89" s="1"/>
      <c r="K89" s="1"/>
      <c r="L89" s="1"/>
      <c r="M89" s="1"/>
      <c r="N89" s="1"/>
      <c r="O89" s="1"/>
      <c r="P89" s="1"/>
      <c r="Q89" s="1"/>
      <c r="R89" s="1"/>
      <c r="S89" s="1"/>
      <c r="T89" s="1"/>
      <c r="U89" s="1"/>
      <c r="V89" s="1"/>
      <c r="W89" s="1"/>
      <c r="X89" s="1"/>
      <c r="Y89" s="1"/>
      <c r="Z89" s="1"/>
    </row>
    <row r="90" spans="1:26" ht="47.25">
      <c r="A90" s="413" t="s">
        <v>234</v>
      </c>
      <c r="B90" s="491" t="s">
        <v>219</v>
      </c>
      <c r="C90" s="308" t="s">
        <v>3817</v>
      </c>
      <c r="D90" s="446">
        <v>0</v>
      </c>
      <c r="E90" s="440" t="s">
        <v>183</v>
      </c>
      <c r="F90" s="441"/>
      <c r="G90" s="441"/>
      <c r="H90" s="110"/>
      <c r="I90" s="110"/>
      <c r="J90" s="1"/>
      <c r="K90" s="1"/>
      <c r="L90" s="1"/>
      <c r="M90" s="1"/>
      <c r="N90" s="1"/>
      <c r="O90" s="1"/>
      <c r="P90" s="1"/>
      <c r="Q90" s="1"/>
      <c r="R90" s="1"/>
      <c r="S90" s="1"/>
      <c r="T90" s="1"/>
      <c r="U90" s="1"/>
      <c r="V90" s="1"/>
      <c r="W90" s="1"/>
      <c r="X90" s="1"/>
      <c r="Y90" s="1"/>
      <c r="Z90" s="1"/>
    </row>
    <row r="91" spans="1:26" ht="45">
      <c r="A91" s="413" t="s">
        <v>14</v>
      </c>
      <c r="B91" s="491"/>
      <c r="C91" s="308" t="s">
        <v>3818</v>
      </c>
      <c r="D91" s="446">
        <v>0</v>
      </c>
      <c r="E91" s="440" t="s">
        <v>183</v>
      </c>
      <c r="F91" s="441"/>
      <c r="G91" s="441"/>
      <c r="H91" s="110"/>
      <c r="I91" s="110"/>
      <c r="J91" s="1"/>
      <c r="K91" s="1"/>
      <c r="L91" s="1"/>
      <c r="M91" s="1"/>
      <c r="N91" s="1"/>
      <c r="O91" s="1"/>
      <c r="P91" s="1"/>
      <c r="Q91" s="1"/>
      <c r="R91" s="1"/>
      <c r="S91" s="1"/>
      <c r="T91" s="1"/>
      <c r="U91" s="1"/>
      <c r="V91" s="1"/>
      <c r="W91" s="1"/>
      <c r="X91" s="1"/>
      <c r="Y91" s="1"/>
      <c r="Z91" s="1"/>
    </row>
    <row r="92" spans="1:26" ht="30">
      <c r="A92" s="413" t="s">
        <v>14</v>
      </c>
      <c r="B92" s="491"/>
      <c r="C92" s="308" t="s">
        <v>3819</v>
      </c>
      <c r="D92" s="446">
        <v>0</v>
      </c>
      <c r="E92" s="440" t="s">
        <v>183</v>
      </c>
      <c r="F92" s="441"/>
      <c r="G92" s="441"/>
      <c r="H92" s="110"/>
      <c r="I92" s="110"/>
      <c r="J92" s="1"/>
      <c r="K92" s="1"/>
      <c r="L92" s="1"/>
      <c r="M92" s="1"/>
      <c r="N92" s="1"/>
      <c r="O92" s="1"/>
      <c r="P92" s="1"/>
      <c r="Q92" s="1"/>
      <c r="R92" s="1"/>
      <c r="S92" s="1"/>
      <c r="T92" s="1"/>
      <c r="U92" s="1"/>
      <c r="V92" s="1"/>
      <c r="W92" s="1"/>
      <c r="X92" s="1"/>
      <c r="Y92" s="1"/>
      <c r="Z92" s="1"/>
    </row>
    <row r="93" spans="1:26" ht="30">
      <c r="A93" s="413" t="s">
        <v>14</v>
      </c>
      <c r="B93" s="491"/>
      <c r="C93" s="308" t="s">
        <v>3820</v>
      </c>
      <c r="D93" s="446">
        <v>0</v>
      </c>
      <c r="E93" s="440" t="s">
        <v>183</v>
      </c>
      <c r="F93" s="441"/>
      <c r="G93" s="441"/>
      <c r="H93" s="110"/>
      <c r="I93" s="110"/>
      <c r="J93" s="1"/>
      <c r="K93" s="1"/>
      <c r="L93" s="1"/>
      <c r="M93" s="1"/>
      <c r="N93" s="1"/>
      <c r="O93" s="1"/>
      <c r="P93" s="1"/>
      <c r="Q93" s="1"/>
      <c r="R93" s="1"/>
      <c r="S93" s="1"/>
      <c r="T93" s="1"/>
      <c r="U93" s="1"/>
      <c r="V93" s="1"/>
      <c r="W93" s="1"/>
      <c r="X93" s="1"/>
      <c r="Y93" s="1"/>
      <c r="Z93" s="1"/>
    </row>
    <row r="94" spans="1:26" ht="47.25" hidden="1">
      <c r="A94" s="583" t="s">
        <v>222</v>
      </c>
      <c r="B94" s="491" t="s">
        <v>223</v>
      </c>
      <c r="C94" s="441"/>
      <c r="D94" s="439"/>
      <c r="E94" s="440"/>
      <c r="F94" s="441"/>
      <c r="G94" s="441"/>
      <c r="H94" s="1"/>
      <c r="I94" s="1"/>
      <c r="J94" s="1"/>
      <c r="K94" s="1"/>
      <c r="L94" s="1"/>
      <c r="M94" s="1"/>
      <c r="N94" s="1"/>
      <c r="O94" s="1"/>
      <c r="P94" s="1"/>
      <c r="Q94" s="1"/>
      <c r="R94" s="1"/>
      <c r="S94" s="1"/>
      <c r="T94" s="1"/>
      <c r="U94" s="1"/>
      <c r="V94" s="1"/>
      <c r="W94" s="1"/>
      <c r="X94" s="1"/>
      <c r="Y94" s="1"/>
      <c r="Z94" s="1"/>
    </row>
    <row r="95" spans="1:26" ht="39.75" customHeight="1">
      <c r="A95" s="417" t="s">
        <v>226</v>
      </c>
      <c r="B95" s="1048" t="s">
        <v>3821</v>
      </c>
      <c r="C95" s="1049"/>
      <c r="D95" s="1049"/>
      <c r="E95" s="1049"/>
      <c r="F95" s="1049"/>
      <c r="G95" s="1049"/>
      <c r="H95" s="110">
        <f>SUM(D96:D118)</f>
        <v>0</v>
      </c>
      <c r="I95" s="110">
        <f>COUNT(D96:D118)*2</f>
        <v>46</v>
      </c>
      <c r="J95" s="1"/>
      <c r="K95" s="1"/>
      <c r="L95" s="1"/>
      <c r="M95" s="1"/>
      <c r="N95" s="1"/>
      <c r="O95" s="1"/>
      <c r="P95" s="1"/>
      <c r="Q95" s="1"/>
      <c r="R95" s="1"/>
      <c r="S95" s="1"/>
      <c r="T95" s="1"/>
      <c r="U95" s="1"/>
      <c r="V95" s="1"/>
      <c r="W95" s="1"/>
      <c r="X95" s="1"/>
      <c r="Y95" s="1"/>
      <c r="Z95" s="1"/>
    </row>
    <row r="96" spans="1:26" ht="45">
      <c r="A96" s="413" t="s">
        <v>229</v>
      </c>
      <c r="B96" s="492" t="s">
        <v>230</v>
      </c>
      <c r="C96" s="308" t="s">
        <v>3822</v>
      </c>
      <c r="D96" s="446">
        <v>0</v>
      </c>
      <c r="E96" s="440" t="s">
        <v>990</v>
      </c>
      <c r="F96" s="441"/>
      <c r="G96" s="441"/>
      <c r="H96" s="110"/>
      <c r="I96" s="110"/>
      <c r="J96" s="1"/>
      <c r="K96" s="1"/>
      <c r="L96" s="1"/>
      <c r="M96" s="1"/>
      <c r="N96" s="1"/>
      <c r="O96" s="1"/>
      <c r="P96" s="1"/>
      <c r="Q96" s="1"/>
      <c r="R96" s="1"/>
      <c r="S96" s="1"/>
      <c r="T96" s="1"/>
      <c r="U96" s="1"/>
      <c r="V96" s="1"/>
      <c r="W96" s="1"/>
      <c r="X96" s="1"/>
      <c r="Y96" s="1"/>
      <c r="Z96" s="1"/>
    </row>
    <row r="97" spans="1:26" ht="63">
      <c r="A97" s="413" t="s">
        <v>239</v>
      </c>
      <c r="B97" s="492" t="s">
        <v>240</v>
      </c>
      <c r="C97" s="487" t="s">
        <v>353</v>
      </c>
      <c r="D97" s="446">
        <v>0</v>
      </c>
      <c r="E97" s="440" t="s">
        <v>3823</v>
      </c>
      <c r="F97" s="441"/>
      <c r="G97" s="441"/>
      <c r="H97" s="110"/>
      <c r="I97" s="110"/>
      <c r="J97" s="1"/>
      <c r="K97" s="1"/>
      <c r="L97" s="1"/>
      <c r="M97" s="1"/>
      <c r="N97" s="1"/>
      <c r="O97" s="1"/>
      <c r="P97" s="1"/>
      <c r="Q97" s="1"/>
      <c r="R97" s="1"/>
      <c r="S97" s="1"/>
      <c r="T97" s="1"/>
      <c r="U97" s="1"/>
      <c r="V97" s="1"/>
      <c r="W97" s="1"/>
      <c r="X97" s="1"/>
      <c r="Y97" s="1"/>
      <c r="Z97" s="1"/>
    </row>
    <row r="98" spans="1:26" ht="45">
      <c r="A98" s="413"/>
      <c r="B98" s="492"/>
      <c r="C98" s="342" t="s">
        <v>3824</v>
      </c>
      <c r="D98" s="446">
        <v>0</v>
      </c>
      <c r="E98" s="440" t="s">
        <v>183</v>
      </c>
      <c r="F98" s="441"/>
      <c r="G98" s="441"/>
      <c r="H98" s="110"/>
      <c r="I98" s="110"/>
      <c r="J98" s="1"/>
      <c r="K98" s="1"/>
      <c r="L98" s="1"/>
      <c r="M98" s="1"/>
      <c r="N98" s="1"/>
      <c r="O98" s="1"/>
      <c r="P98" s="1"/>
      <c r="Q98" s="1"/>
      <c r="R98" s="1"/>
      <c r="S98" s="1"/>
      <c r="T98" s="1"/>
      <c r="U98" s="1"/>
      <c r="V98" s="1"/>
      <c r="W98" s="1"/>
      <c r="X98" s="1"/>
      <c r="Y98" s="1"/>
      <c r="Z98" s="1"/>
    </row>
    <row r="99" spans="1:26" ht="30">
      <c r="A99" s="413"/>
      <c r="B99" s="492"/>
      <c r="C99" s="342" t="s">
        <v>3825</v>
      </c>
      <c r="D99" s="446">
        <v>0</v>
      </c>
      <c r="E99" s="440" t="s">
        <v>326</v>
      </c>
      <c r="F99" s="441"/>
      <c r="G99" s="441"/>
      <c r="H99" s="110"/>
      <c r="I99" s="110"/>
      <c r="J99" s="1"/>
      <c r="K99" s="1"/>
      <c r="L99" s="1"/>
      <c r="M99" s="1"/>
      <c r="N99" s="1"/>
      <c r="O99" s="1"/>
      <c r="P99" s="1"/>
      <c r="Q99" s="1"/>
      <c r="R99" s="1"/>
      <c r="S99" s="1"/>
      <c r="T99" s="1"/>
      <c r="U99" s="1"/>
      <c r="V99" s="1"/>
      <c r="W99" s="1"/>
      <c r="X99" s="1"/>
      <c r="Y99" s="1"/>
      <c r="Z99" s="1"/>
    </row>
    <row r="100" spans="1:26" ht="60">
      <c r="A100" s="413"/>
      <c r="B100" s="492"/>
      <c r="C100" s="342" t="s">
        <v>3826</v>
      </c>
      <c r="D100" s="446">
        <v>0</v>
      </c>
      <c r="E100" s="440" t="s">
        <v>780</v>
      </c>
      <c r="F100" s="441"/>
      <c r="G100" s="441"/>
      <c r="H100" s="110"/>
      <c r="I100" s="110"/>
      <c r="J100" s="1"/>
      <c r="K100" s="1"/>
      <c r="L100" s="1"/>
      <c r="M100" s="1"/>
      <c r="N100" s="1"/>
      <c r="O100" s="1"/>
      <c r="P100" s="1"/>
      <c r="Q100" s="1"/>
      <c r="R100" s="1"/>
      <c r="S100" s="1"/>
      <c r="T100" s="1"/>
      <c r="U100" s="1"/>
      <c r="V100" s="1"/>
      <c r="W100" s="1"/>
      <c r="X100" s="1"/>
      <c r="Y100" s="1"/>
      <c r="Z100" s="1"/>
    </row>
    <row r="101" spans="1:26" ht="67.5" customHeight="1">
      <c r="A101" s="413" t="s">
        <v>274</v>
      </c>
      <c r="B101" s="494" t="s">
        <v>243</v>
      </c>
      <c r="C101" s="308" t="s">
        <v>3827</v>
      </c>
      <c r="D101" s="446">
        <v>0</v>
      </c>
      <c r="E101" s="440" t="s">
        <v>183</v>
      </c>
      <c r="F101" s="441"/>
      <c r="G101" s="441"/>
      <c r="H101" s="110"/>
      <c r="I101" s="110"/>
      <c r="J101" s="1"/>
      <c r="K101" s="1"/>
      <c r="L101" s="1"/>
      <c r="M101" s="1"/>
      <c r="N101" s="1"/>
      <c r="O101" s="1"/>
      <c r="P101" s="1"/>
      <c r="Q101" s="1"/>
      <c r="R101" s="1"/>
      <c r="S101" s="1"/>
      <c r="T101" s="1"/>
      <c r="U101" s="1"/>
      <c r="V101" s="1"/>
      <c r="W101" s="1"/>
      <c r="X101" s="1"/>
      <c r="Y101" s="1"/>
      <c r="Z101" s="1"/>
    </row>
    <row r="102" spans="1:26" ht="67.5" customHeight="1">
      <c r="A102" s="413"/>
      <c r="B102" s="492"/>
      <c r="C102" s="308" t="s">
        <v>3828</v>
      </c>
      <c r="D102" s="446">
        <v>0</v>
      </c>
      <c r="E102" s="440" t="s">
        <v>183</v>
      </c>
      <c r="F102" s="441"/>
      <c r="G102" s="441"/>
      <c r="H102" s="110"/>
      <c r="I102" s="110"/>
      <c r="J102" s="1"/>
      <c r="K102" s="1"/>
      <c r="L102" s="1"/>
      <c r="M102" s="1"/>
      <c r="N102" s="1"/>
      <c r="O102" s="1"/>
      <c r="P102" s="1"/>
      <c r="Q102" s="1"/>
      <c r="R102" s="1"/>
      <c r="S102" s="1"/>
      <c r="T102" s="1"/>
      <c r="U102" s="1"/>
      <c r="V102" s="1"/>
      <c r="W102" s="1"/>
      <c r="X102" s="1"/>
      <c r="Y102" s="1"/>
      <c r="Z102" s="1"/>
    </row>
    <row r="103" spans="1:26" ht="67.5" customHeight="1">
      <c r="A103" s="413"/>
      <c r="B103" s="492"/>
      <c r="C103" s="308" t="s">
        <v>3829</v>
      </c>
      <c r="D103" s="446">
        <v>0</v>
      </c>
      <c r="E103" s="440" t="s">
        <v>183</v>
      </c>
      <c r="F103" s="441"/>
      <c r="G103" s="441"/>
      <c r="H103" s="110"/>
      <c r="I103" s="110"/>
      <c r="J103" s="1"/>
      <c r="K103" s="1"/>
      <c r="L103" s="1"/>
      <c r="M103" s="1"/>
      <c r="N103" s="1"/>
      <c r="O103" s="1"/>
      <c r="P103" s="1"/>
      <c r="Q103" s="1"/>
      <c r="R103" s="1"/>
      <c r="S103" s="1"/>
      <c r="T103" s="1"/>
      <c r="U103" s="1"/>
      <c r="V103" s="1"/>
      <c r="W103" s="1"/>
      <c r="X103" s="1"/>
      <c r="Y103" s="1"/>
      <c r="Z103" s="1"/>
    </row>
    <row r="104" spans="1:26" ht="67.5" customHeight="1">
      <c r="A104" s="413"/>
      <c r="B104" s="492"/>
      <c r="C104" s="308" t="s">
        <v>3830</v>
      </c>
      <c r="D104" s="446">
        <v>0</v>
      </c>
      <c r="E104" s="440" t="s">
        <v>183</v>
      </c>
      <c r="F104" s="441"/>
      <c r="G104" s="441"/>
      <c r="H104" s="110"/>
      <c r="I104" s="110"/>
      <c r="J104" s="1"/>
      <c r="K104" s="1"/>
      <c r="L104" s="1"/>
      <c r="M104" s="1"/>
      <c r="N104" s="1"/>
      <c r="O104" s="1"/>
      <c r="P104" s="1"/>
      <c r="Q104" s="1"/>
      <c r="R104" s="1"/>
      <c r="S104" s="1"/>
      <c r="T104" s="1"/>
      <c r="U104" s="1"/>
      <c r="V104" s="1"/>
      <c r="W104" s="1"/>
      <c r="X104" s="1"/>
      <c r="Y104" s="1"/>
      <c r="Z104" s="1"/>
    </row>
    <row r="105" spans="1:26" ht="41.25" customHeight="1">
      <c r="A105" s="413"/>
      <c r="B105" s="492"/>
      <c r="C105" s="308" t="s">
        <v>3831</v>
      </c>
      <c r="D105" s="446">
        <v>0</v>
      </c>
      <c r="E105" s="440" t="s">
        <v>183</v>
      </c>
      <c r="F105" s="679" t="s">
        <v>3832</v>
      </c>
      <c r="G105" s="441"/>
      <c r="H105" s="110"/>
      <c r="I105" s="110"/>
      <c r="J105" s="1"/>
      <c r="K105" s="1"/>
      <c r="L105" s="1"/>
      <c r="M105" s="1"/>
      <c r="N105" s="1"/>
      <c r="O105" s="1"/>
      <c r="P105" s="1"/>
      <c r="Q105" s="1"/>
      <c r="R105" s="1"/>
      <c r="S105" s="1"/>
      <c r="T105" s="1"/>
      <c r="U105" s="1"/>
      <c r="V105" s="1"/>
      <c r="W105" s="1"/>
      <c r="X105" s="1"/>
      <c r="Y105" s="1"/>
      <c r="Z105" s="1"/>
    </row>
    <row r="106" spans="1:26" ht="41.25" customHeight="1">
      <c r="A106" s="413"/>
      <c r="B106" s="492"/>
      <c r="C106" s="308" t="s">
        <v>3833</v>
      </c>
      <c r="D106" s="446">
        <v>0</v>
      </c>
      <c r="E106" s="440" t="s">
        <v>183</v>
      </c>
      <c r="F106" s="441"/>
      <c r="G106" s="441"/>
      <c r="H106" s="110"/>
      <c r="I106" s="110"/>
      <c r="J106" s="1"/>
      <c r="K106" s="1"/>
      <c r="L106" s="1"/>
      <c r="M106" s="1"/>
      <c r="N106" s="1"/>
      <c r="O106" s="1"/>
      <c r="P106" s="1"/>
      <c r="Q106" s="1"/>
      <c r="R106" s="1"/>
      <c r="S106" s="1"/>
      <c r="T106" s="1"/>
      <c r="U106" s="1"/>
      <c r="V106" s="1"/>
      <c r="W106" s="1"/>
      <c r="X106" s="1"/>
      <c r="Y106" s="1"/>
      <c r="Z106" s="1"/>
    </row>
    <row r="107" spans="1:26" ht="41.25" customHeight="1">
      <c r="A107" s="413"/>
      <c r="B107" s="492"/>
      <c r="C107" s="308" t="s">
        <v>3834</v>
      </c>
      <c r="D107" s="446">
        <v>0</v>
      </c>
      <c r="E107" s="440" t="s">
        <v>183</v>
      </c>
      <c r="F107" s="441" t="s">
        <v>3835</v>
      </c>
      <c r="G107" s="441"/>
      <c r="H107" s="110"/>
      <c r="I107" s="110"/>
      <c r="J107" s="1"/>
      <c r="K107" s="1"/>
      <c r="L107" s="1"/>
      <c r="M107" s="1"/>
      <c r="N107" s="1"/>
      <c r="O107" s="1"/>
      <c r="P107" s="1"/>
      <c r="Q107" s="1"/>
      <c r="R107" s="1"/>
      <c r="S107" s="1"/>
      <c r="T107" s="1"/>
      <c r="U107" s="1"/>
      <c r="V107" s="1"/>
      <c r="W107" s="1"/>
      <c r="X107" s="1"/>
      <c r="Y107" s="1"/>
      <c r="Z107" s="1"/>
    </row>
    <row r="108" spans="1:26" ht="78" customHeight="1">
      <c r="A108" s="413"/>
      <c r="B108" s="492"/>
      <c r="C108" s="308" t="s">
        <v>3836</v>
      </c>
      <c r="D108" s="446">
        <v>0</v>
      </c>
      <c r="E108" s="440" t="s">
        <v>183</v>
      </c>
      <c r="F108" s="308" t="s">
        <v>3837</v>
      </c>
      <c r="G108" s="441"/>
      <c r="H108" s="110"/>
      <c r="I108" s="110"/>
      <c r="J108" s="1"/>
      <c r="K108" s="1"/>
      <c r="L108" s="1"/>
      <c r="M108" s="1"/>
      <c r="N108" s="1"/>
      <c r="O108" s="1"/>
      <c r="P108" s="1"/>
      <c r="Q108" s="1"/>
      <c r="R108" s="1"/>
      <c r="S108" s="1"/>
      <c r="T108" s="1"/>
      <c r="U108" s="1"/>
      <c r="V108" s="1"/>
      <c r="W108" s="1"/>
      <c r="X108" s="1"/>
      <c r="Y108" s="1"/>
      <c r="Z108" s="1"/>
    </row>
    <row r="109" spans="1:26" ht="41.25" customHeight="1">
      <c r="A109" s="413"/>
      <c r="B109" s="492"/>
      <c r="C109" s="308" t="s">
        <v>3838</v>
      </c>
      <c r="D109" s="446">
        <v>0</v>
      </c>
      <c r="E109" s="440" t="s">
        <v>183</v>
      </c>
      <c r="F109" s="308"/>
      <c r="G109" s="441"/>
      <c r="H109" s="110"/>
      <c r="I109" s="110"/>
      <c r="J109" s="1"/>
      <c r="K109" s="1"/>
      <c r="L109" s="1"/>
      <c r="M109" s="1"/>
      <c r="N109" s="1"/>
      <c r="O109" s="1"/>
      <c r="P109" s="1"/>
      <c r="Q109" s="1"/>
      <c r="R109" s="1"/>
      <c r="S109" s="1"/>
      <c r="T109" s="1"/>
      <c r="U109" s="1"/>
      <c r="V109" s="1"/>
      <c r="W109" s="1"/>
      <c r="X109" s="1"/>
      <c r="Y109" s="1"/>
      <c r="Z109" s="1"/>
    </row>
    <row r="110" spans="1:26" ht="41.25" customHeight="1">
      <c r="A110" s="413"/>
      <c r="B110" s="492"/>
      <c r="C110" s="308" t="s">
        <v>3839</v>
      </c>
      <c r="D110" s="446">
        <v>0</v>
      </c>
      <c r="E110" s="440" t="s">
        <v>183</v>
      </c>
      <c r="F110" s="308"/>
      <c r="G110" s="441"/>
      <c r="H110" s="110"/>
      <c r="I110" s="110"/>
      <c r="J110" s="1"/>
      <c r="K110" s="1"/>
      <c r="L110" s="1"/>
      <c r="M110" s="1"/>
      <c r="N110" s="1"/>
      <c r="O110" s="1"/>
      <c r="P110" s="1"/>
      <c r="Q110" s="1"/>
      <c r="R110" s="1"/>
      <c r="S110" s="1"/>
      <c r="T110" s="1"/>
      <c r="U110" s="1"/>
      <c r="V110" s="1"/>
      <c r="W110" s="1"/>
      <c r="X110" s="1"/>
      <c r="Y110" s="1"/>
      <c r="Z110" s="1"/>
    </row>
    <row r="111" spans="1:26" ht="41.25" customHeight="1">
      <c r="A111" s="413"/>
      <c r="B111" s="492"/>
      <c r="C111" s="308" t="s">
        <v>3840</v>
      </c>
      <c r="D111" s="446">
        <v>0</v>
      </c>
      <c r="E111" s="440" t="s">
        <v>183</v>
      </c>
      <c r="F111" s="441"/>
      <c r="G111" s="441"/>
      <c r="H111" s="110"/>
      <c r="I111" s="110"/>
      <c r="J111" s="1"/>
      <c r="K111" s="1"/>
      <c r="L111" s="1"/>
      <c r="M111" s="1"/>
      <c r="N111" s="1"/>
      <c r="O111" s="1"/>
      <c r="P111" s="1"/>
      <c r="Q111" s="1"/>
      <c r="R111" s="1"/>
      <c r="S111" s="1"/>
      <c r="T111" s="1"/>
      <c r="U111" s="1"/>
      <c r="V111" s="1"/>
      <c r="W111" s="1"/>
      <c r="X111" s="1"/>
      <c r="Y111" s="1"/>
      <c r="Z111" s="1"/>
    </row>
    <row r="112" spans="1:26" ht="41.25" customHeight="1">
      <c r="A112" s="413"/>
      <c r="B112" s="492"/>
      <c r="C112" s="308" t="s">
        <v>3841</v>
      </c>
      <c r="D112" s="446">
        <v>0</v>
      </c>
      <c r="E112" s="440" t="s">
        <v>183</v>
      </c>
      <c r="F112" s="441"/>
      <c r="G112" s="441"/>
      <c r="H112" s="110"/>
      <c r="I112" s="110"/>
      <c r="J112" s="1"/>
      <c r="K112" s="1"/>
      <c r="L112" s="1"/>
      <c r="M112" s="1"/>
      <c r="N112" s="1"/>
      <c r="O112" s="1"/>
      <c r="P112" s="1"/>
      <c r="Q112" s="1"/>
      <c r="R112" s="1"/>
      <c r="S112" s="1"/>
      <c r="T112" s="1"/>
      <c r="U112" s="1"/>
      <c r="V112" s="1"/>
      <c r="W112" s="1"/>
      <c r="X112" s="1"/>
      <c r="Y112" s="1"/>
      <c r="Z112" s="1"/>
    </row>
    <row r="113" spans="1:26" ht="41.25" customHeight="1">
      <c r="A113" s="413"/>
      <c r="B113" s="492"/>
      <c r="C113" s="308" t="s">
        <v>3842</v>
      </c>
      <c r="D113" s="446">
        <v>0</v>
      </c>
      <c r="E113" s="440" t="s">
        <v>183</v>
      </c>
      <c r="F113" s="308" t="s">
        <v>3843</v>
      </c>
      <c r="G113" s="441"/>
      <c r="H113" s="110"/>
      <c r="I113" s="110"/>
      <c r="J113" s="1"/>
      <c r="K113" s="1"/>
      <c r="L113" s="1"/>
      <c r="M113" s="1"/>
      <c r="N113" s="1"/>
      <c r="O113" s="1"/>
      <c r="P113" s="1"/>
      <c r="Q113" s="1"/>
      <c r="R113" s="1"/>
      <c r="S113" s="1"/>
      <c r="T113" s="1"/>
      <c r="U113" s="1"/>
      <c r="V113" s="1"/>
      <c r="W113" s="1"/>
      <c r="X113" s="1"/>
      <c r="Y113" s="1"/>
      <c r="Z113" s="1"/>
    </row>
    <row r="114" spans="1:26" ht="47.25">
      <c r="A114" s="413" t="s">
        <v>250</v>
      </c>
      <c r="B114" s="492" t="s">
        <v>251</v>
      </c>
      <c r="C114" s="308" t="s">
        <v>251</v>
      </c>
      <c r="D114" s="446">
        <v>0</v>
      </c>
      <c r="E114" s="440" t="s">
        <v>326</v>
      </c>
      <c r="F114" s="441"/>
      <c r="G114" s="441"/>
      <c r="H114" s="110"/>
      <c r="I114" s="110"/>
      <c r="J114" s="1"/>
      <c r="K114" s="1"/>
      <c r="L114" s="1"/>
      <c r="M114" s="1"/>
      <c r="N114" s="1"/>
      <c r="O114" s="1"/>
      <c r="P114" s="1"/>
      <c r="Q114" s="1"/>
      <c r="R114" s="1"/>
      <c r="S114" s="1"/>
      <c r="T114" s="1"/>
      <c r="U114" s="1"/>
      <c r="V114" s="1"/>
      <c r="W114" s="1"/>
      <c r="X114" s="1"/>
      <c r="Y114" s="1"/>
      <c r="Z114" s="1"/>
    </row>
    <row r="115" spans="1:26" ht="75">
      <c r="A115" s="413"/>
      <c r="B115" s="492"/>
      <c r="C115" s="308" t="s">
        <v>3844</v>
      </c>
      <c r="D115" s="446">
        <v>0</v>
      </c>
      <c r="E115" s="440" t="s">
        <v>780</v>
      </c>
      <c r="F115" s="441"/>
      <c r="G115" s="441"/>
      <c r="H115" s="110"/>
      <c r="I115" s="110"/>
      <c r="J115" s="1"/>
      <c r="K115" s="1"/>
      <c r="L115" s="1"/>
      <c r="M115" s="1"/>
      <c r="N115" s="1"/>
      <c r="O115" s="1"/>
      <c r="P115" s="1"/>
      <c r="Q115" s="1"/>
      <c r="R115" s="1"/>
      <c r="S115" s="1"/>
      <c r="T115" s="1"/>
      <c r="U115" s="1"/>
      <c r="V115" s="1"/>
      <c r="W115" s="1"/>
      <c r="X115" s="1"/>
      <c r="Y115" s="1"/>
      <c r="Z115" s="1"/>
    </row>
    <row r="116" spans="1:26" ht="47.25">
      <c r="A116" s="413" t="s">
        <v>252</v>
      </c>
      <c r="B116" s="495" t="s">
        <v>254</v>
      </c>
      <c r="C116" s="308" t="s">
        <v>3845</v>
      </c>
      <c r="D116" s="446">
        <v>0</v>
      </c>
      <c r="E116" s="440" t="s">
        <v>780</v>
      </c>
      <c r="F116" s="308" t="s">
        <v>3846</v>
      </c>
      <c r="G116" s="441"/>
      <c r="H116" s="110"/>
      <c r="I116" s="110"/>
      <c r="J116" s="1"/>
      <c r="K116" s="1"/>
      <c r="L116" s="1"/>
      <c r="M116" s="1"/>
      <c r="N116" s="1"/>
      <c r="O116" s="1"/>
      <c r="P116" s="1"/>
      <c r="Q116" s="1"/>
      <c r="R116" s="1"/>
      <c r="S116" s="1"/>
      <c r="T116" s="1"/>
      <c r="U116" s="1"/>
      <c r="V116" s="1"/>
      <c r="W116" s="1"/>
      <c r="X116" s="1"/>
      <c r="Y116" s="1"/>
      <c r="Z116" s="1"/>
    </row>
    <row r="117" spans="1:26" ht="60">
      <c r="A117" s="413"/>
      <c r="B117" s="492"/>
      <c r="C117" s="308" t="s">
        <v>3847</v>
      </c>
      <c r="D117" s="446">
        <v>0</v>
      </c>
      <c r="E117" s="440" t="s">
        <v>780</v>
      </c>
      <c r="F117" s="308" t="s">
        <v>3848</v>
      </c>
      <c r="G117" s="441"/>
      <c r="H117" s="110"/>
      <c r="I117" s="110"/>
      <c r="J117" s="1"/>
      <c r="K117" s="1"/>
      <c r="L117" s="1"/>
      <c r="M117" s="1"/>
      <c r="N117" s="1"/>
      <c r="O117" s="1"/>
      <c r="P117" s="1"/>
      <c r="Q117" s="1"/>
      <c r="R117" s="1"/>
      <c r="S117" s="1"/>
      <c r="T117" s="1"/>
      <c r="U117" s="1"/>
      <c r="V117" s="1"/>
      <c r="W117" s="1"/>
      <c r="X117" s="1"/>
      <c r="Y117" s="1"/>
      <c r="Z117" s="1"/>
    </row>
    <row r="118" spans="1:26" ht="75">
      <c r="A118" s="413"/>
      <c r="B118" s="492"/>
      <c r="C118" s="308" t="s">
        <v>3849</v>
      </c>
      <c r="D118" s="446">
        <v>0</v>
      </c>
      <c r="E118" s="440" t="s">
        <v>780</v>
      </c>
      <c r="F118" s="308" t="s">
        <v>3850</v>
      </c>
      <c r="G118" s="441"/>
      <c r="H118" s="110"/>
      <c r="I118" s="110"/>
      <c r="J118" s="1"/>
      <c r="K118" s="1"/>
      <c r="L118" s="1"/>
      <c r="M118" s="1"/>
      <c r="N118" s="1"/>
      <c r="O118" s="1"/>
      <c r="P118" s="1"/>
      <c r="Q118" s="1"/>
      <c r="R118" s="1"/>
      <c r="S118" s="1"/>
      <c r="T118" s="1"/>
      <c r="U118" s="1"/>
      <c r="V118" s="1"/>
      <c r="W118" s="1"/>
      <c r="X118" s="1"/>
      <c r="Y118" s="1"/>
      <c r="Z118" s="1"/>
    </row>
    <row r="119" spans="1:26" ht="39.75" customHeight="1">
      <c r="A119" s="413" t="s">
        <v>257</v>
      </c>
      <c r="B119" s="1210" t="s">
        <v>258</v>
      </c>
      <c r="C119" s="1049"/>
      <c r="D119" s="1049"/>
      <c r="E119" s="1049"/>
      <c r="F119" s="1049"/>
      <c r="G119" s="1049"/>
      <c r="H119" s="110">
        <f>SUM(D120:D123)</f>
        <v>0</v>
      </c>
      <c r="I119" s="110">
        <f>COUNT(D120:D123)*2</f>
        <v>8</v>
      </c>
      <c r="J119" s="1"/>
      <c r="K119" s="1"/>
      <c r="L119" s="1"/>
      <c r="M119" s="1"/>
      <c r="N119" s="1"/>
      <c r="O119" s="1"/>
      <c r="P119" s="1"/>
      <c r="Q119" s="1"/>
      <c r="R119" s="1"/>
      <c r="S119" s="1"/>
      <c r="T119" s="1"/>
      <c r="U119" s="1"/>
      <c r="V119" s="1"/>
      <c r="W119" s="1"/>
      <c r="X119" s="1"/>
      <c r="Y119" s="1"/>
      <c r="Z119" s="1"/>
    </row>
    <row r="120" spans="1:26" ht="45">
      <c r="A120" s="413" t="s">
        <v>265</v>
      </c>
      <c r="B120" s="492" t="s">
        <v>266</v>
      </c>
      <c r="C120" s="308" t="s">
        <v>3851</v>
      </c>
      <c r="D120" s="446">
        <v>0</v>
      </c>
      <c r="E120" s="440" t="s">
        <v>780</v>
      </c>
      <c r="F120" s="441"/>
      <c r="G120" s="441"/>
      <c r="H120" s="110"/>
      <c r="I120" s="110"/>
      <c r="J120" s="1"/>
      <c r="K120" s="1"/>
      <c r="L120" s="1"/>
      <c r="M120" s="1"/>
      <c r="N120" s="1"/>
      <c r="O120" s="1"/>
      <c r="P120" s="1"/>
      <c r="Q120" s="1"/>
      <c r="R120" s="1"/>
      <c r="S120" s="1"/>
      <c r="T120" s="1"/>
      <c r="U120" s="1"/>
      <c r="V120" s="1"/>
      <c r="W120" s="1"/>
      <c r="X120" s="1"/>
      <c r="Y120" s="1"/>
      <c r="Z120" s="1"/>
    </row>
    <row r="121" spans="1:26" ht="60">
      <c r="A121" s="413" t="s">
        <v>270</v>
      </c>
      <c r="B121" s="492" t="s">
        <v>271</v>
      </c>
      <c r="C121" s="308" t="s">
        <v>3852</v>
      </c>
      <c r="D121" s="446">
        <v>0</v>
      </c>
      <c r="E121" s="440" t="s">
        <v>780</v>
      </c>
      <c r="F121" s="441"/>
      <c r="G121" s="441"/>
      <c r="H121" s="110"/>
      <c r="I121" s="110"/>
      <c r="J121" s="1"/>
      <c r="K121" s="1"/>
      <c r="L121" s="1"/>
      <c r="M121" s="1"/>
      <c r="N121" s="1"/>
      <c r="O121" s="1"/>
      <c r="P121" s="1"/>
      <c r="Q121" s="1"/>
      <c r="R121" s="1"/>
      <c r="S121" s="1"/>
      <c r="T121" s="1"/>
      <c r="U121" s="1"/>
      <c r="V121" s="1"/>
      <c r="W121" s="1"/>
      <c r="X121" s="1"/>
      <c r="Y121" s="1"/>
      <c r="Z121" s="1"/>
    </row>
    <row r="122" spans="1:26" ht="90">
      <c r="A122" s="413" t="s">
        <v>273</v>
      </c>
      <c r="B122" s="492" t="s">
        <v>275</v>
      </c>
      <c r="C122" s="308" t="s">
        <v>3853</v>
      </c>
      <c r="D122" s="446">
        <v>0</v>
      </c>
      <c r="E122" s="440" t="s">
        <v>780</v>
      </c>
      <c r="F122" s="441"/>
      <c r="G122" s="441"/>
      <c r="H122" s="110"/>
      <c r="I122" s="110"/>
      <c r="J122" s="1"/>
      <c r="K122" s="1"/>
      <c r="L122" s="1"/>
      <c r="M122" s="1"/>
      <c r="N122" s="1"/>
      <c r="O122" s="1"/>
      <c r="P122" s="1"/>
      <c r="Q122" s="1"/>
      <c r="R122" s="1"/>
      <c r="S122" s="1"/>
      <c r="T122" s="1"/>
      <c r="U122" s="1"/>
      <c r="V122" s="1"/>
      <c r="W122" s="1"/>
      <c r="X122" s="1"/>
      <c r="Y122" s="1"/>
      <c r="Z122" s="1"/>
    </row>
    <row r="123" spans="1:26" ht="90">
      <c r="A123" s="413" t="s">
        <v>279</v>
      </c>
      <c r="B123" s="492" t="s">
        <v>280</v>
      </c>
      <c r="C123" s="308" t="s">
        <v>3854</v>
      </c>
      <c r="D123" s="446">
        <v>0</v>
      </c>
      <c r="E123" s="440" t="s">
        <v>780</v>
      </c>
      <c r="F123" s="441"/>
      <c r="G123" s="441"/>
      <c r="H123" s="110"/>
      <c r="I123" s="110"/>
      <c r="J123" s="1"/>
      <c r="K123" s="1"/>
      <c r="L123" s="1"/>
      <c r="M123" s="1"/>
      <c r="N123" s="1"/>
      <c r="O123" s="1"/>
      <c r="P123" s="1"/>
      <c r="Q123" s="1"/>
      <c r="R123" s="1"/>
      <c r="S123" s="1"/>
      <c r="T123" s="1"/>
      <c r="U123" s="1"/>
      <c r="V123" s="1"/>
      <c r="W123" s="1"/>
      <c r="X123" s="1"/>
      <c r="Y123" s="1"/>
      <c r="Z123" s="1"/>
    </row>
    <row r="124" spans="1:26" ht="39.75" customHeight="1">
      <c r="A124" s="417" t="s">
        <v>283</v>
      </c>
      <c r="B124" s="1210" t="s">
        <v>284</v>
      </c>
      <c r="C124" s="1049"/>
      <c r="D124" s="1049"/>
      <c r="E124" s="1049"/>
      <c r="F124" s="1049"/>
      <c r="G124" s="1049"/>
      <c r="H124" s="110">
        <f>SUM(D125:D136)</f>
        <v>0</v>
      </c>
      <c r="I124" s="110">
        <f>COUNT(D125:D136)*2</f>
        <v>22</v>
      </c>
      <c r="J124" s="1"/>
      <c r="K124" s="1"/>
      <c r="L124" s="1"/>
      <c r="M124" s="1"/>
      <c r="N124" s="1"/>
      <c r="O124" s="1"/>
      <c r="P124" s="1"/>
      <c r="Q124" s="1"/>
      <c r="R124" s="1"/>
      <c r="S124" s="1"/>
      <c r="T124" s="1"/>
      <c r="U124" s="1"/>
      <c r="V124" s="1"/>
      <c r="W124" s="1"/>
      <c r="X124" s="1"/>
      <c r="Y124" s="1"/>
      <c r="Z124" s="1"/>
    </row>
    <row r="125" spans="1:26" ht="47.25">
      <c r="A125" s="413" t="s">
        <v>289</v>
      </c>
      <c r="B125" s="564" t="s">
        <v>291</v>
      </c>
      <c r="C125" s="308" t="s">
        <v>3855</v>
      </c>
      <c r="D125" s="446">
        <v>0</v>
      </c>
      <c r="E125" s="440" t="s">
        <v>780</v>
      </c>
      <c r="F125" s="441"/>
      <c r="G125" s="441"/>
      <c r="H125" s="110"/>
      <c r="I125" s="110"/>
      <c r="J125" s="1"/>
      <c r="K125" s="1"/>
      <c r="L125" s="1"/>
      <c r="M125" s="1"/>
      <c r="N125" s="1"/>
      <c r="O125" s="1"/>
      <c r="P125" s="1"/>
      <c r="Q125" s="1"/>
      <c r="R125" s="1"/>
      <c r="S125" s="1"/>
      <c r="T125" s="1"/>
      <c r="U125" s="1"/>
      <c r="V125" s="1"/>
      <c r="W125" s="1"/>
      <c r="X125" s="1"/>
      <c r="Y125" s="1"/>
      <c r="Z125" s="1"/>
    </row>
    <row r="126" spans="1:26" ht="31.5">
      <c r="A126" s="413" t="s">
        <v>293</v>
      </c>
      <c r="B126" s="564" t="s">
        <v>294</v>
      </c>
      <c r="C126" s="342" t="s">
        <v>295</v>
      </c>
      <c r="D126" s="446">
        <v>0</v>
      </c>
      <c r="E126" s="440" t="s">
        <v>183</v>
      </c>
      <c r="F126" s="441"/>
      <c r="G126" s="441"/>
      <c r="H126" s="110"/>
      <c r="I126" s="110"/>
      <c r="J126" s="1"/>
      <c r="K126" s="1"/>
      <c r="L126" s="1"/>
      <c r="M126" s="1"/>
      <c r="N126" s="1"/>
      <c r="O126" s="1"/>
      <c r="P126" s="1"/>
      <c r="Q126" s="1"/>
      <c r="R126" s="1"/>
      <c r="S126" s="1"/>
      <c r="T126" s="1"/>
      <c r="U126" s="1"/>
      <c r="V126" s="1"/>
      <c r="W126" s="1"/>
      <c r="X126" s="1"/>
      <c r="Y126" s="1"/>
      <c r="Z126" s="1"/>
    </row>
    <row r="127" spans="1:26" ht="31.5">
      <c r="A127" s="413" t="s">
        <v>296</v>
      </c>
      <c r="B127" s="564" t="s">
        <v>297</v>
      </c>
      <c r="C127" s="308" t="s">
        <v>3856</v>
      </c>
      <c r="D127" s="446">
        <v>0</v>
      </c>
      <c r="E127" s="440" t="s">
        <v>350</v>
      </c>
      <c r="F127" s="441"/>
      <c r="G127" s="441"/>
      <c r="H127" s="110"/>
      <c r="I127" s="110"/>
      <c r="J127" s="1"/>
      <c r="K127" s="1"/>
      <c r="L127" s="1"/>
      <c r="M127" s="1"/>
      <c r="N127" s="1"/>
      <c r="O127" s="1"/>
      <c r="P127" s="1"/>
      <c r="Q127" s="1"/>
      <c r="R127" s="1"/>
      <c r="S127" s="1"/>
      <c r="T127" s="1"/>
      <c r="U127" s="1"/>
      <c r="V127" s="1"/>
      <c r="W127" s="1"/>
      <c r="X127" s="1"/>
      <c r="Y127" s="1"/>
      <c r="Z127" s="1"/>
    </row>
    <row r="128" spans="1:26" ht="60">
      <c r="A128" s="413"/>
      <c r="B128" s="564"/>
      <c r="C128" s="308" t="s">
        <v>3857</v>
      </c>
      <c r="D128" s="446">
        <v>0</v>
      </c>
      <c r="E128" s="440" t="s">
        <v>137</v>
      </c>
      <c r="F128" s="441"/>
      <c r="G128" s="441"/>
      <c r="H128" s="110"/>
      <c r="I128" s="110"/>
      <c r="J128" s="1"/>
      <c r="K128" s="1"/>
      <c r="L128" s="1"/>
      <c r="M128" s="1"/>
      <c r="N128" s="1"/>
      <c r="O128" s="1"/>
      <c r="P128" s="1"/>
      <c r="Q128" s="1"/>
      <c r="R128" s="1"/>
      <c r="S128" s="1"/>
      <c r="T128" s="1"/>
      <c r="U128" s="1"/>
      <c r="V128" s="1"/>
      <c r="W128" s="1"/>
      <c r="X128" s="1"/>
      <c r="Y128" s="1"/>
      <c r="Z128" s="1"/>
    </row>
    <row r="129" spans="1:26" ht="47.25" hidden="1">
      <c r="A129" s="583" t="s">
        <v>298</v>
      </c>
      <c r="B129" s="564" t="s">
        <v>299</v>
      </c>
      <c r="C129" s="441"/>
      <c r="D129" s="446"/>
      <c r="E129" s="440"/>
      <c r="F129" s="441"/>
      <c r="G129" s="441"/>
      <c r="H129" s="1"/>
      <c r="I129" s="1"/>
      <c r="J129" s="1"/>
      <c r="K129" s="1"/>
      <c r="L129" s="1"/>
      <c r="M129" s="1"/>
      <c r="N129" s="1"/>
      <c r="O129" s="1"/>
      <c r="P129" s="1"/>
      <c r="Q129" s="1"/>
      <c r="R129" s="1"/>
      <c r="S129" s="1"/>
      <c r="T129" s="1"/>
      <c r="U129" s="1"/>
      <c r="V129" s="1"/>
      <c r="W129" s="1"/>
      <c r="X129" s="1"/>
      <c r="Y129" s="1"/>
      <c r="Z129" s="1"/>
    </row>
    <row r="130" spans="1:26" ht="93" customHeight="1">
      <c r="A130" s="413" t="s">
        <v>352</v>
      </c>
      <c r="B130" s="437" t="s">
        <v>310</v>
      </c>
      <c r="C130" s="308" t="s">
        <v>3858</v>
      </c>
      <c r="D130" s="446">
        <v>0</v>
      </c>
      <c r="E130" s="440" t="s">
        <v>183</v>
      </c>
      <c r="F130" s="441"/>
      <c r="G130" s="441"/>
      <c r="H130" s="110"/>
      <c r="I130" s="110"/>
      <c r="J130" s="1"/>
      <c r="K130" s="1"/>
      <c r="L130" s="1"/>
      <c r="M130" s="1"/>
      <c r="N130" s="1"/>
      <c r="O130" s="1"/>
      <c r="P130" s="1"/>
      <c r="Q130" s="1"/>
      <c r="R130" s="1"/>
      <c r="S130" s="1"/>
      <c r="T130" s="1"/>
      <c r="U130" s="1"/>
      <c r="V130" s="1"/>
      <c r="W130" s="1"/>
      <c r="X130" s="1"/>
      <c r="Y130" s="1"/>
      <c r="Z130" s="1"/>
    </row>
    <row r="131" spans="1:26" ht="66" customHeight="1">
      <c r="A131" s="413"/>
      <c r="B131" s="437"/>
      <c r="C131" s="308" t="s">
        <v>3859</v>
      </c>
      <c r="D131" s="446">
        <v>0</v>
      </c>
      <c r="E131" s="440" t="s">
        <v>780</v>
      </c>
      <c r="F131" s="441"/>
      <c r="G131" s="441"/>
      <c r="H131" s="110"/>
      <c r="I131" s="110"/>
      <c r="J131" s="1"/>
      <c r="K131" s="1"/>
      <c r="L131" s="1"/>
      <c r="M131" s="1"/>
      <c r="N131" s="1"/>
      <c r="O131" s="1"/>
      <c r="P131" s="1"/>
      <c r="Q131" s="1"/>
      <c r="R131" s="1"/>
      <c r="S131" s="1"/>
      <c r="T131" s="1"/>
      <c r="U131" s="1"/>
      <c r="V131" s="1"/>
      <c r="W131" s="1"/>
      <c r="X131" s="1"/>
      <c r="Y131" s="1"/>
      <c r="Z131" s="1"/>
    </row>
    <row r="132" spans="1:26" ht="93" customHeight="1">
      <c r="A132" s="413"/>
      <c r="B132" s="437"/>
      <c r="C132" s="308" t="s">
        <v>3860</v>
      </c>
      <c r="D132" s="446">
        <v>0</v>
      </c>
      <c r="E132" s="440" t="s">
        <v>780</v>
      </c>
      <c r="F132" s="441"/>
      <c r="G132" s="441"/>
      <c r="H132" s="110"/>
      <c r="I132" s="110"/>
      <c r="J132" s="1"/>
      <c r="K132" s="1"/>
      <c r="L132" s="1"/>
      <c r="M132" s="1"/>
      <c r="N132" s="1"/>
      <c r="O132" s="1"/>
      <c r="P132" s="1"/>
      <c r="Q132" s="1"/>
      <c r="R132" s="1"/>
      <c r="S132" s="1"/>
      <c r="T132" s="1"/>
      <c r="U132" s="1"/>
      <c r="V132" s="1"/>
      <c r="W132" s="1"/>
      <c r="X132" s="1"/>
      <c r="Y132" s="1"/>
      <c r="Z132" s="1"/>
    </row>
    <row r="133" spans="1:26" ht="45">
      <c r="A133" s="413"/>
      <c r="B133" s="437"/>
      <c r="C133" s="308" t="s">
        <v>3861</v>
      </c>
      <c r="D133" s="446">
        <v>0</v>
      </c>
      <c r="E133" s="440" t="s">
        <v>667</v>
      </c>
      <c r="F133" s="441"/>
      <c r="G133" s="441"/>
      <c r="H133" s="110"/>
      <c r="I133" s="110"/>
      <c r="J133" s="1"/>
      <c r="K133" s="1"/>
      <c r="L133" s="1"/>
      <c r="M133" s="1"/>
      <c r="N133" s="1"/>
      <c r="O133" s="1"/>
      <c r="P133" s="1"/>
      <c r="Q133" s="1"/>
      <c r="R133" s="1"/>
      <c r="S133" s="1"/>
      <c r="T133" s="1"/>
      <c r="U133" s="1"/>
      <c r="V133" s="1"/>
      <c r="W133" s="1"/>
      <c r="X133" s="1"/>
      <c r="Y133" s="1"/>
      <c r="Z133" s="1"/>
    </row>
    <row r="134" spans="1:26" ht="44.25" customHeight="1">
      <c r="A134" s="413" t="s">
        <v>14</v>
      </c>
      <c r="B134" s="437"/>
      <c r="C134" s="308" t="s">
        <v>3862</v>
      </c>
      <c r="D134" s="446">
        <v>0</v>
      </c>
      <c r="E134" s="440" t="s">
        <v>780</v>
      </c>
      <c r="F134" s="441"/>
      <c r="G134" s="441"/>
      <c r="H134" s="110"/>
      <c r="I134" s="110"/>
      <c r="J134" s="1"/>
      <c r="K134" s="1"/>
      <c r="L134" s="1"/>
      <c r="M134" s="1"/>
      <c r="N134" s="1"/>
      <c r="O134" s="1"/>
      <c r="P134" s="1"/>
      <c r="Q134" s="1"/>
      <c r="R134" s="1"/>
      <c r="S134" s="1"/>
      <c r="T134" s="1"/>
      <c r="U134" s="1"/>
      <c r="V134" s="1"/>
      <c r="W134" s="1"/>
      <c r="X134" s="1"/>
      <c r="Y134" s="1"/>
      <c r="Z134" s="1"/>
    </row>
    <row r="135" spans="1:26" ht="40.5" customHeight="1">
      <c r="A135" s="413" t="s">
        <v>14</v>
      </c>
      <c r="B135" s="437"/>
      <c r="C135" s="308" t="s">
        <v>3863</v>
      </c>
      <c r="D135" s="446">
        <v>0</v>
      </c>
      <c r="E135" s="440" t="s">
        <v>667</v>
      </c>
      <c r="F135" s="441"/>
      <c r="G135" s="441"/>
      <c r="H135" s="110"/>
      <c r="I135" s="110"/>
      <c r="J135" s="1"/>
      <c r="K135" s="1"/>
      <c r="L135" s="1"/>
      <c r="M135" s="1"/>
      <c r="N135" s="1"/>
      <c r="O135" s="1"/>
      <c r="P135" s="1"/>
      <c r="Q135" s="1"/>
      <c r="R135" s="1"/>
      <c r="S135" s="1"/>
      <c r="T135" s="1"/>
      <c r="U135" s="1"/>
      <c r="V135" s="1"/>
      <c r="W135" s="1"/>
      <c r="X135" s="1"/>
      <c r="Y135" s="1"/>
      <c r="Z135" s="1"/>
    </row>
    <row r="136" spans="1:26" ht="30">
      <c r="A136" s="413" t="s">
        <v>14</v>
      </c>
      <c r="B136" s="437"/>
      <c r="C136" s="308" t="s">
        <v>3864</v>
      </c>
      <c r="D136" s="446">
        <v>0</v>
      </c>
      <c r="E136" s="440" t="s">
        <v>667</v>
      </c>
      <c r="F136" s="441"/>
      <c r="G136" s="441"/>
      <c r="H136" s="110"/>
      <c r="I136" s="110"/>
      <c r="J136" s="1"/>
      <c r="K136" s="1"/>
      <c r="L136" s="1"/>
      <c r="M136" s="1"/>
      <c r="N136" s="1"/>
      <c r="O136" s="1"/>
      <c r="P136" s="1"/>
      <c r="Q136" s="1"/>
      <c r="R136" s="1"/>
      <c r="S136" s="1"/>
      <c r="T136" s="1"/>
      <c r="U136" s="1"/>
      <c r="V136" s="1"/>
      <c r="W136" s="1"/>
      <c r="X136" s="1"/>
      <c r="Y136" s="1"/>
      <c r="Z136" s="1"/>
    </row>
    <row r="137" spans="1:26" ht="15.75" hidden="1">
      <c r="A137" s="583" t="s">
        <v>14</v>
      </c>
      <c r="B137" s="437"/>
      <c r="C137" s="441"/>
      <c r="D137" s="439"/>
      <c r="E137" s="440"/>
      <c r="F137" s="441"/>
      <c r="G137" s="441"/>
      <c r="H137" s="1"/>
      <c r="I137" s="1"/>
      <c r="J137" s="1"/>
      <c r="K137" s="1"/>
      <c r="L137" s="1"/>
      <c r="M137" s="1"/>
      <c r="N137" s="1"/>
      <c r="O137" s="1"/>
      <c r="P137" s="1"/>
      <c r="Q137" s="1"/>
      <c r="R137" s="1"/>
      <c r="S137" s="1"/>
      <c r="T137" s="1"/>
      <c r="U137" s="1"/>
      <c r="V137" s="1"/>
      <c r="W137" s="1"/>
      <c r="X137" s="1"/>
      <c r="Y137" s="1"/>
      <c r="Z137" s="1"/>
    </row>
    <row r="138" spans="1:26" ht="39.75" customHeight="1">
      <c r="A138" s="413" t="s">
        <v>314</v>
      </c>
      <c r="B138" s="1210" t="s">
        <v>315</v>
      </c>
      <c r="C138" s="1049"/>
      <c r="D138" s="1049"/>
      <c r="E138" s="1049"/>
      <c r="F138" s="1049"/>
      <c r="G138" s="1049"/>
      <c r="H138" s="110">
        <f>SUM(D139:D144)</f>
        <v>0</v>
      </c>
      <c r="I138" s="110">
        <f>COUNT(D139:D144)*2</f>
        <v>12</v>
      </c>
      <c r="J138" s="1"/>
      <c r="K138" s="1"/>
      <c r="L138" s="1"/>
      <c r="M138" s="1"/>
      <c r="N138" s="1"/>
      <c r="O138" s="1"/>
      <c r="P138" s="1"/>
      <c r="Q138" s="1"/>
      <c r="R138" s="1"/>
      <c r="S138" s="1"/>
      <c r="T138" s="1"/>
      <c r="U138" s="1"/>
      <c r="V138" s="1"/>
      <c r="W138" s="1"/>
      <c r="X138" s="1"/>
      <c r="Y138" s="1"/>
      <c r="Z138" s="1"/>
    </row>
    <row r="139" spans="1:26" ht="63">
      <c r="A139" s="413" t="s">
        <v>321</v>
      </c>
      <c r="B139" s="492" t="s">
        <v>323</v>
      </c>
      <c r="C139" s="308" t="s">
        <v>3865</v>
      </c>
      <c r="D139" s="446">
        <v>0</v>
      </c>
      <c r="E139" s="440" t="s">
        <v>780</v>
      </c>
      <c r="F139" s="441"/>
      <c r="G139" s="441"/>
      <c r="H139" s="110"/>
      <c r="I139" s="110"/>
      <c r="J139" s="1"/>
      <c r="K139" s="1"/>
      <c r="L139" s="1"/>
      <c r="M139" s="1"/>
      <c r="N139" s="1"/>
      <c r="O139" s="1"/>
      <c r="P139" s="1"/>
      <c r="Q139" s="1"/>
      <c r="R139" s="1"/>
      <c r="S139" s="1"/>
      <c r="T139" s="1"/>
      <c r="U139" s="1"/>
      <c r="V139" s="1"/>
      <c r="W139" s="1"/>
      <c r="X139" s="1"/>
      <c r="Y139" s="1"/>
      <c r="Z139" s="1"/>
    </row>
    <row r="140" spans="1:26" ht="47.25">
      <c r="A140" s="413" t="s">
        <v>328</v>
      </c>
      <c r="B140" s="492" t="s">
        <v>329</v>
      </c>
      <c r="C140" s="308" t="s">
        <v>3866</v>
      </c>
      <c r="D140" s="446">
        <v>0</v>
      </c>
      <c r="E140" s="440" t="s">
        <v>780</v>
      </c>
      <c r="F140" s="441"/>
      <c r="G140" s="441"/>
      <c r="H140" s="110"/>
      <c r="I140" s="110"/>
      <c r="J140" s="1"/>
      <c r="K140" s="1"/>
      <c r="L140" s="1"/>
      <c r="M140" s="1"/>
      <c r="N140" s="1"/>
      <c r="O140" s="1"/>
      <c r="P140" s="1"/>
      <c r="Q140" s="1"/>
      <c r="R140" s="1"/>
      <c r="S140" s="1"/>
      <c r="T140" s="1"/>
      <c r="U140" s="1"/>
      <c r="V140" s="1"/>
      <c r="W140" s="1"/>
      <c r="X140" s="1"/>
      <c r="Y140" s="1"/>
      <c r="Z140" s="1"/>
    </row>
    <row r="141" spans="1:26" ht="47.25">
      <c r="A141" s="413" t="s">
        <v>331</v>
      </c>
      <c r="B141" s="492" t="s">
        <v>332</v>
      </c>
      <c r="C141" s="308" t="s">
        <v>3867</v>
      </c>
      <c r="D141" s="446">
        <v>0</v>
      </c>
      <c r="E141" s="440" t="s">
        <v>780</v>
      </c>
      <c r="F141" s="441"/>
      <c r="G141" s="441"/>
      <c r="H141" s="110"/>
      <c r="I141" s="110"/>
      <c r="J141" s="1"/>
      <c r="K141" s="1"/>
      <c r="L141" s="1"/>
      <c r="M141" s="1"/>
      <c r="N141" s="1"/>
      <c r="O141" s="1"/>
      <c r="P141" s="1"/>
      <c r="Q141" s="1"/>
      <c r="R141" s="1"/>
      <c r="S141" s="1"/>
      <c r="T141" s="1"/>
      <c r="U141" s="1"/>
      <c r="V141" s="1"/>
      <c r="W141" s="1"/>
      <c r="X141" s="1"/>
      <c r="Y141" s="1"/>
      <c r="Z141" s="1"/>
    </row>
    <row r="142" spans="1:26" ht="63">
      <c r="A142" s="413" t="s">
        <v>334</v>
      </c>
      <c r="B142" s="492" t="s">
        <v>335</v>
      </c>
      <c r="C142" s="308" t="s">
        <v>3868</v>
      </c>
      <c r="D142" s="446">
        <v>0</v>
      </c>
      <c r="E142" s="440" t="s">
        <v>326</v>
      </c>
      <c r="F142" s="441"/>
      <c r="G142" s="441"/>
      <c r="H142" s="110"/>
      <c r="I142" s="110"/>
      <c r="J142" s="1"/>
      <c r="K142" s="1"/>
      <c r="L142" s="1"/>
      <c r="M142" s="1"/>
      <c r="N142" s="1"/>
      <c r="O142" s="1"/>
      <c r="P142" s="1"/>
      <c r="Q142" s="1"/>
      <c r="R142" s="1"/>
      <c r="S142" s="1"/>
      <c r="T142" s="1"/>
      <c r="U142" s="1"/>
      <c r="V142" s="1"/>
      <c r="W142" s="1"/>
      <c r="X142" s="1"/>
      <c r="Y142" s="1"/>
      <c r="Z142" s="1"/>
    </row>
    <row r="143" spans="1:26" ht="45">
      <c r="A143" s="413"/>
      <c r="B143" s="492"/>
      <c r="C143" s="308" t="s">
        <v>3869</v>
      </c>
      <c r="D143" s="446">
        <v>0</v>
      </c>
      <c r="E143" s="440" t="s">
        <v>780</v>
      </c>
      <c r="F143" s="441"/>
      <c r="G143" s="441"/>
      <c r="H143" s="110"/>
      <c r="I143" s="110"/>
      <c r="J143" s="1"/>
      <c r="K143" s="1"/>
      <c r="L143" s="1"/>
      <c r="M143" s="1"/>
      <c r="N143" s="1"/>
      <c r="O143" s="1"/>
      <c r="P143" s="1"/>
      <c r="Q143" s="1"/>
      <c r="R143" s="1"/>
      <c r="S143" s="1"/>
      <c r="T143" s="1"/>
      <c r="U143" s="1"/>
      <c r="V143" s="1"/>
      <c r="W143" s="1"/>
      <c r="X143" s="1"/>
      <c r="Y143" s="1"/>
      <c r="Z143" s="1"/>
    </row>
    <row r="144" spans="1:26" ht="63">
      <c r="A144" s="413" t="s">
        <v>338</v>
      </c>
      <c r="B144" s="492" t="s">
        <v>339</v>
      </c>
      <c r="C144" s="308" t="s">
        <v>3870</v>
      </c>
      <c r="D144" s="446">
        <v>0</v>
      </c>
      <c r="E144" s="440" t="s">
        <v>780</v>
      </c>
      <c r="F144" s="441"/>
      <c r="G144" s="441"/>
      <c r="H144" s="110"/>
      <c r="I144" s="110"/>
      <c r="J144" s="1"/>
      <c r="K144" s="1"/>
      <c r="L144" s="1"/>
      <c r="M144" s="1"/>
      <c r="N144" s="1"/>
      <c r="O144" s="1"/>
      <c r="P144" s="1"/>
      <c r="Q144" s="1"/>
      <c r="R144" s="1"/>
      <c r="S144" s="1"/>
      <c r="T144" s="1"/>
      <c r="U144" s="1"/>
      <c r="V144" s="1"/>
      <c r="W144" s="1"/>
      <c r="X144" s="1"/>
      <c r="Y144" s="1"/>
      <c r="Z144" s="1"/>
    </row>
    <row r="145" spans="1:26" ht="15.75">
      <c r="A145" s="759" t="s">
        <v>5383</v>
      </c>
      <c r="B145" s="1042" t="s">
        <v>4386</v>
      </c>
      <c r="C145" s="1043"/>
      <c r="D145" s="1043"/>
      <c r="E145" s="1043"/>
      <c r="F145" s="1043"/>
      <c r="G145" s="1315"/>
      <c r="H145" s="797">
        <f>SUM(D146:D156)</f>
        <v>0</v>
      </c>
      <c r="I145" s="797">
        <f>COUNT(D146:D156)*2</f>
        <v>20</v>
      </c>
      <c r="J145" s="1"/>
      <c r="K145" s="1"/>
      <c r="L145" s="1"/>
      <c r="M145" s="1"/>
      <c r="N145" s="1"/>
      <c r="O145" s="1"/>
      <c r="P145" s="1"/>
      <c r="Q145" s="1"/>
      <c r="R145" s="1"/>
      <c r="S145" s="1"/>
      <c r="T145" s="1"/>
      <c r="U145" s="1"/>
      <c r="V145" s="1"/>
      <c r="W145" s="1"/>
      <c r="X145" s="1"/>
      <c r="Y145" s="1"/>
      <c r="Z145" s="1"/>
    </row>
    <row r="146" spans="1:26" ht="105">
      <c r="A146" s="759" t="s">
        <v>4387</v>
      </c>
      <c r="B146" s="932" t="s">
        <v>4388</v>
      </c>
      <c r="C146" s="932" t="s">
        <v>5384</v>
      </c>
      <c r="D146" s="952">
        <v>0</v>
      </c>
      <c r="E146" s="945"/>
      <c r="F146" s="932" t="s">
        <v>5385</v>
      </c>
      <c r="G146" s="787"/>
      <c r="H146" s="797"/>
      <c r="I146" s="797"/>
      <c r="J146" s="1"/>
      <c r="K146" s="1"/>
      <c r="L146" s="1"/>
      <c r="M146" s="1"/>
      <c r="N146" s="1"/>
      <c r="O146" s="1"/>
      <c r="P146" s="1"/>
      <c r="Q146" s="1"/>
      <c r="R146" s="1"/>
      <c r="S146" s="1"/>
      <c r="T146" s="1"/>
      <c r="U146" s="1"/>
      <c r="V146" s="1"/>
      <c r="W146" s="1"/>
      <c r="X146" s="1"/>
      <c r="Y146" s="1"/>
      <c r="Z146" s="1"/>
    </row>
    <row r="147" spans="1:26" ht="45">
      <c r="A147" s="759" t="s">
        <v>4389</v>
      </c>
      <c r="B147" s="932" t="s">
        <v>4390</v>
      </c>
      <c r="C147" s="932" t="s">
        <v>5386</v>
      </c>
      <c r="D147" s="952">
        <v>0</v>
      </c>
      <c r="E147" s="945"/>
      <c r="F147" s="932" t="s">
        <v>5387</v>
      </c>
      <c r="G147" s="787"/>
      <c r="H147" s="797"/>
      <c r="I147" s="797"/>
      <c r="J147" s="1"/>
      <c r="K147" s="1"/>
      <c r="L147" s="1"/>
      <c r="M147" s="1"/>
      <c r="N147" s="1"/>
      <c r="O147" s="1"/>
      <c r="P147" s="1"/>
      <c r="Q147" s="1"/>
      <c r="R147" s="1"/>
      <c r="S147" s="1"/>
      <c r="T147" s="1"/>
      <c r="U147" s="1"/>
      <c r="V147" s="1"/>
      <c r="W147" s="1"/>
      <c r="X147" s="1"/>
      <c r="Y147" s="1"/>
      <c r="Z147" s="1"/>
    </row>
    <row r="148" spans="1:26" ht="180">
      <c r="A148" s="759" t="s">
        <v>4391</v>
      </c>
      <c r="B148" s="932" t="s">
        <v>4392</v>
      </c>
      <c r="C148" s="932" t="s">
        <v>5388</v>
      </c>
      <c r="D148" s="952">
        <v>0</v>
      </c>
      <c r="E148" s="945"/>
      <c r="F148" s="932" t="s">
        <v>5389</v>
      </c>
      <c r="G148" s="787"/>
      <c r="H148" s="797"/>
      <c r="I148" s="797"/>
      <c r="J148" s="1"/>
      <c r="K148" s="1"/>
      <c r="L148" s="1"/>
      <c r="M148" s="1"/>
      <c r="N148" s="1"/>
      <c r="O148" s="1"/>
      <c r="P148" s="1"/>
      <c r="Q148" s="1"/>
      <c r="R148" s="1"/>
      <c r="S148" s="1"/>
      <c r="T148" s="1"/>
      <c r="U148" s="1"/>
      <c r="V148" s="1"/>
      <c r="W148" s="1"/>
      <c r="X148" s="1"/>
      <c r="Y148" s="1"/>
      <c r="Z148" s="1"/>
    </row>
    <row r="149" spans="1:26" ht="90">
      <c r="A149" s="759" t="s">
        <v>4393</v>
      </c>
      <c r="B149" s="932" t="s">
        <v>4394</v>
      </c>
      <c r="C149" s="932" t="s">
        <v>5390</v>
      </c>
      <c r="D149" s="952">
        <v>0</v>
      </c>
      <c r="E149" s="945"/>
      <c r="F149" s="932" t="s">
        <v>5391</v>
      </c>
      <c r="G149" s="787"/>
      <c r="H149" s="797"/>
      <c r="I149" s="797"/>
      <c r="J149" s="1"/>
      <c r="K149" s="1"/>
      <c r="L149" s="1"/>
      <c r="M149" s="1"/>
      <c r="N149" s="1"/>
      <c r="O149" s="1"/>
      <c r="P149" s="1"/>
      <c r="Q149" s="1"/>
      <c r="R149" s="1"/>
      <c r="S149" s="1"/>
      <c r="T149" s="1"/>
      <c r="U149" s="1"/>
      <c r="V149" s="1"/>
      <c r="W149" s="1"/>
      <c r="X149" s="1"/>
      <c r="Y149" s="1"/>
      <c r="Z149" s="1"/>
    </row>
    <row r="150" spans="1:26" ht="180">
      <c r="A150" s="759" t="s">
        <v>4395</v>
      </c>
      <c r="B150" s="932" t="s">
        <v>4396</v>
      </c>
      <c r="C150" s="932" t="s">
        <v>5392</v>
      </c>
      <c r="D150" s="952">
        <v>0</v>
      </c>
      <c r="E150" s="945"/>
      <c r="F150" s="932" t="s">
        <v>5393</v>
      </c>
      <c r="G150" s="787"/>
      <c r="H150" s="797"/>
      <c r="I150" s="797"/>
      <c r="J150" s="1"/>
      <c r="K150" s="1"/>
      <c r="L150" s="1"/>
      <c r="M150" s="1"/>
      <c r="N150" s="1"/>
      <c r="O150" s="1"/>
      <c r="P150" s="1"/>
      <c r="Q150" s="1"/>
      <c r="R150" s="1"/>
      <c r="S150" s="1"/>
      <c r="T150" s="1"/>
      <c r="U150" s="1"/>
      <c r="V150" s="1"/>
      <c r="W150" s="1"/>
      <c r="X150" s="1"/>
      <c r="Y150" s="1"/>
      <c r="Z150" s="1"/>
    </row>
    <row r="151" spans="1:26" ht="45">
      <c r="A151" s="759" t="s">
        <v>4397</v>
      </c>
      <c r="B151" s="932" t="s">
        <v>4398</v>
      </c>
      <c r="C151" s="933" t="s">
        <v>4168</v>
      </c>
      <c r="D151" s="955">
        <v>0</v>
      </c>
      <c r="E151" s="945" t="s">
        <v>137</v>
      </c>
      <c r="F151" s="965"/>
      <c r="G151" s="787"/>
      <c r="H151" s="797"/>
      <c r="I151" s="797"/>
      <c r="J151" s="1"/>
      <c r="K151" s="1"/>
      <c r="L151" s="1"/>
      <c r="M151" s="1"/>
      <c r="N151" s="1"/>
      <c r="O151" s="1"/>
      <c r="P151" s="1"/>
      <c r="Q151" s="1"/>
      <c r="R151" s="1"/>
      <c r="S151" s="1"/>
      <c r="T151" s="1"/>
      <c r="U151" s="1"/>
      <c r="V151" s="1"/>
      <c r="W151" s="1"/>
      <c r="X151" s="1"/>
      <c r="Y151" s="1"/>
      <c r="Z151" s="1"/>
    </row>
    <row r="152" spans="1:26" ht="60" hidden="1">
      <c r="A152" s="778" t="s">
        <v>5394</v>
      </c>
      <c r="B152" s="378" t="s">
        <v>4400</v>
      </c>
      <c r="C152" s="378"/>
      <c r="D152" s="789"/>
      <c r="E152" s="748"/>
      <c r="F152" s="749"/>
      <c r="G152" s="784"/>
      <c r="H152" s="783"/>
      <c r="I152" s="783"/>
      <c r="J152" s="1"/>
      <c r="K152" s="1"/>
      <c r="L152" s="1"/>
      <c r="M152" s="1"/>
      <c r="N152" s="1"/>
      <c r="O152" s="1"/>
      <c r="P152" s="1"/>
      <c r="Q152" s="1"/>
      <c r="R152" s="1"/>
      <c r="S152" s="1"/>
      <c r="T152" s="1"/>
      <c r="U152" s="1"/>
      <c r="V152" s="1"/>
      <c r="W152" s="1"/>
      <c r="X152" s="1"/>
      <c r="Y152" s="1"/>
      <c r="Z152" s="1"/>
    </row>
    <row r="153" spans="1:26" ht="75">
      <c r="A153" s="759" t="s">
        <v>4401</v>
      </c>
      <c r="B153" s="932" t="s">
        <v>4402</v>
      </c>
      <c r="C153" s="932" t="s">
        <v>5395</v>
      </c>
      <c r="D153" s="952">
        <v>0</v>
      </c>
      <c r="E153" s="945"/>
      <c r="F153" s="932" t="s">
        <v>5396</v>
      </c>
      <c r="G153" s="787"/>
      <c r="H153" s="797"/>
      <c r="I153" s="797"/>
      <c r="J153" s="1"/>
      <c r="K153" s="1"/>
      <c r="L153" s="1"/>
      <c r="M153" s="1"/>
      <c r="N153" s="1"/>
      <c r="O153" s="1"/>
      <c r="P153" s="1"/>
      <c r="Q153" s="1"/>
      <c r="R153" s="1"/>
      <c r="S153" s="1"/>
      <c r="T153" s="1"/>
      <c r="U153" s="1"/>
      <c r="V153" s="1"/>
      <c r="W153" s="1"/>
      <c r="X153" s="1"/>
      <c r="Y153" s="1"/>
      <c r="Z153" s="1"/>
    </row>
    <row r="154" spans="1:26" ht="195">
      <c r="A154" s="759" t="s">
        <v>4403</v>
      </c>
      <c r="B154" s="932" t="s">
        <v>4404</v>
      </c>
      <c r="C154" s="932" t="s">
        <v>5397</v>
      </c>
      <c r="D154" s="952">
        <v>0</v>
      </c>
      <c r="E154" s="945"/>
      <c r="F154" s="932" t="s">
        <v>5398</v>
      </c>
      <c r="G154" s="787"/>
      <c r="H154" s="797"/>
      <c r="I154" s="797"/>
      <c r="J154" s="1"/>
      <c r="K154" s="1"/>
      <c r="L154" s="1"/>
      <c r="M154" s="1"/>
      <c r="N154" s="1"/>
      <c r="O154" s="1"/>
      <c r="P154" s="1"/>
      <c r="Q154" s="1"/>
      <c r="R154" s="1"/>
      <c r="S154" s="1"/>
      <c r="T154" s="1"/>
      <c r="U154" s="1"/>
      <c r="V154" s="1"/>
      <c r="W154" s="1"/>
      <c r="X154" s="1"/>
      <c r="Y154" s="1"/>
      <c r="Z154" s="1"/>
    </row>
    <row r="155" spans="1:26" ht="180">
      <c r="A155" s="759" t="s">
        <v>4405</v>
      </c>
      <c r="B155" s="932" t="s">
        <v>4406</v>
      </c>
      <c r="C155" s="932" t="s">
        <v>5399</v>
      </c>
      <c r="D155" s="952">
        <v>0</v>
      </c>
      <c r="E155" s="945"/>
      <c r="F155" s="932" t="s">
        <v>5400</v>
      </c>
      <c r="G155" s="787"/>
      <c r="H155" s="797"/>
      <c r="I155" s="797"/>
      <c r="J155" s="1"/>
      <c r="K155" s="1"/>
      <c r="L155" s="1"/>
      <c r="M155" s="1"/>
      <c r="N155" s="1"/>
      <c r="O155" s="1"/>
      <c r="P155" s="1"/>
      <c r="Q155" s="1"/>
      <c r="R155" s="1"/>
      <c r="S155" s="1"/>
      <c r="T155" s="1"/>
      <c r="U155" s="1"/>
      <c r="V155" s="1"/>
      <c r="W155" s="1"/>
      <c r="X155" s="1"/>
      <c r="Y155" s="1"/>
      <c r="Z155" s="1"/>
    </row>
    <row r="156" spans="1:26" ht="60">
      <c r="A156" s="759" t="s">
        <v>4407</v>
      </c>
      <c r="B156" s="932" t="s">
        <v>4408</v>
      </c>
      <c r="C156" s="932" t="s">
        <v>5401</v>
      </c>
      <c r="D156" s="967">
        <v>0</v>
      </c>
      <c r="E156" s="964"/>
      <c r="F156" s="932" t="s">
        <v>5402</v>
      </c>
      <c r="G156" s="787"/>
      <c r="H156" s="797"/>
      <c r="I156" s="797"/>
      <c r="J156" s="1"/>
      <c r="K156" s="1"/>
      <c r="L156" s="1"/>
      <c r="M156" s="1"/>
      <c r="N156" s="1"/>
      <c r="O156" s="1"/>
      <c r="P156" s="1"/>
      <c r="Q156" s="1"/>
      <c r="R156" s="1"/>
      <c r="S156" s="1"/>
      <c r="T156" s="1"/>
      <c r="U156" s="1"/>
      <c r="V156" s="1"/>
      <c r="W156" s="1"/>
      <c r="X156" s="1"/>
      <c r="Y156" s="1"/>
      <c r="Z156" s="1"/>
    </row>
    <row r="157" spans="1:26" ht="18.75">
      <c r="A157" s="584"/>
      <c r="B157" s="1211" t="s">
        <v>345</v>
      </c>
      <c r="C157" s="1049"/>
      <c r="D157" s="1049"/>
      <c r="E157" s="1049"/>
      <c r="F157" s="1049"/>
      <c r="G157" s="1049"/>
      <c r="H157" s="110">
        <f>H158+H187+H210+H221+H240+H244+H254</f>
        <v>0</v>
      </c>
      <c r="I157" s="110">
        <f>I158+I187+I210+I221+I240+I244+I254</f>
        <v>196</v>
      </c>
      <c r="J157" s="1"/>
      <c r="K157" s="1"/>
      <c r="L157" s="1"/>
      <c r="M157" s="1"/>
      <c r="N157" s="1"/>
      <c r="O157" s="1"/>
      <c r="P157" s="1"/>
      <c r="Q157" s="1"/>
      <c r="R157" s="1"/>
      <c r="S157" s="1"/>
      <c r="T157" s="1"/>
      <c r="U157" s="1"/>
      <c r="V157" s="1"/>
      <c r="W157" s="1"/>
      <c r="X157" s="1"/>
      <c r="Y157" s="1"/>
      <c r="Z157" s="1"/>
    </row>
    <row r="158" spans="1:26" ht="39.75" customHeight="1">
      <c r="A158" s="413" t="s">
        <v>355</v>
      </c>
      <c r="B158" s="1048" t="s">
        <v>356</v>
      </c>
      <c r="C158" s="1049"/>
      <c r="D158" s="1049"/>
      <c r="E158" s="1049"/>
      <c r="F158" s="1049"/>
      <c r="G158" s="1049"/>
      <c r="H158" s="110">
        <f>SUM(D159:D186)</f>
        <v>0</v>
      </c>
      <c r="I158" s="110">
        <f>COUNT(D159:D186)*2</f>
        <v>56</v>
      </c>
      <c r="J158" s="1"/>
      <c r="K158" s="1"/>
      <c r="L158" s="1"/>
      <c r="M158" s="1"/>
      <c r="N158" s="1"/>
      <c r="O158" s="1"/>
      <c r="P158" s="1"/>
      <c r="Q158" s="1"/>
      <c r="R158" s="1"/>
      <c r="S158" s="1"/>
      <c r="T158" s="1"/>
      <c r="U158" s="1"/>
      <c r="V158" s="1"/>
      <c r="W158" s="1"/>
      <c r="X158" s="1"/>
      <c r="Y158" s="1"/>
      <c r="Z158" s="1"/>
    </row>
    <row r="159" spans="1:26" ht="47.25" customHeight="1">
      <c r="A159" s="413" t="s">
        <v>392</v>
      </c>
      <c r="B159" s="484" t="s">
        <v>359</v>
      </c>
      <c r="C159" s="489" t="s">
        <v>3871</v>
      </c>
      <c r="D159" s="446">
        <v>0</v>
      </c>
      <c r="E159" s="440" t="s">
        <v>262</v>
      </c>
      <c r="F159" s="441"/>
      <c r="G159" s="441"/>
      <c r="H159" s="110"/>
      <c r="I159" s="110"/>
      <c r="J159" s="1"/>
      <c r="K159" s="1"/>
      <c r="L159" s="1"/>
      <c r="M159" s="1"/>
      <c r="N159" s="1"/>
      <c r="O159" s="1"/>
      <c r="P159" s="1"/>
      <c r="Q159" s="1"/>
      <c r="R159" s="1"/>
      <c r="S159" s="1"/>
      <c r="T159" s="1"/>
      <c r="U159" s="1"/>
      <c r="V159" s="1"/>
      <c r="W159" s="1"/>
      <c r="X159" s="1"/>
      <c r="Y159" s="1"/>
      <c r="Z159" s="1"/>
    </row>
    <row r="160" spans="1:26" ht="127.5" customHeight="1">
      <c r="A160" s="413"/>
      <c r="B160" s="484"/>
      <c r="C160" s="489" t="s">
        <v>3872</v>
      </c>
      <c r="D160" s="446">
        <v>0</v>
      </c>
      <c r="E160" s="440" t="s">
        <v>262</v>
      </c>
      <c r="F160" s="308" t="s">
        <v>3873</v>
      </c>
      <c r="G160" s="441"/>
      <c r="H160" s="110"/>
      <c r="I160" s="110"/>
      <c r="J160" s="1"/>
      <c r="K160" s="1"/>
      <c r="L160" s="1"/>
      <c r="M160" s="1"/>
      <c r="N160" s="1"/>
      <c r="O160" s="1"/>
      <c r="P160" s="1"/>
      <c r="Q160" s="1"/>
      <c r="R160" s="1"/>
      <c r="S160" s="1"/>
      <c r="T160" s="1"/>
      <c r="U160" s="1"/>
      <c r="V160" s="1"/>
      <c r="W160" s="1"/>
      <c r="X160" s="1"/>
      <c r="Y160" s="1"/>
      <c r="Z160" s="1"/>
    </row>
    <row r="161" spans="1:26" ht="31.5">
      <c r="A161" s="413" t="s">
        <v>400</v>
      </c>
      <c r="B161" s="496" t="s">
        <v>370</v>
      </c>
      <c r="C161" s="308" t="s">
        <v>3874</v>
      </c>
      <c r="D161" s="446">
        <v>0</v>
      </c>
      <c r="E161" s="440" t="s">
        <v>183</v>
      </c>
      <c r="F161" s="441"/>
      <c r="G161" s="441"/>
      <c r="H161" s="110"/>
      <c r="I161" s="110"/>
      <c r="J161" s="1"/>
      <c r="K161" s="1"/>
      <c r="L161" s="1"/>
      <c r="M161" s="1"/>
      <c r="N161" s="1"/>
      <c r="O161" s="1"/>
      <c r="P161" s="1"/>
      <c r="Q161" s="1"/>
      <c r="R161" s="1"/>
      <c r="S161" s="1"/>
      <c r="T161" s="1"/>
      <c r="U161" s="1"/>
      <c r="V161" s="1"/>
      <c r="W161" s="1"/>
      <c r="X161" s="1"/>
      <c r="Y161" s="1"/>
      <c r="Z161" s="1"/>
    </row>
    <row r="162" spans="1:26" ht="45">
      <c r="A162" s="413" t="s">
        <v>14</v>
      </c>
      <c r="B162" s="496"/>
      <c r="C162" s="308" t="s">
        <v>3875</v>
      </c>
      <c r="D162" s="446">
        <v>0</v>
      </c>
      <c r="E162" s="440" t="s">
        <v>183</v>
      </c>
      <c r="F162" s="441"/>
      <c r="G162" s="441"/>
      <c r="H162" s="110"/>
      <c r="I162" s="110"/>
      <c r="J162" s="1"/>
      <c r="K162" s="1"/>
      <c r="L162" s="1"/>
      <c r="M162" s="1"/>
      <c r="N162" s="1"/>
      <c r="O162" s="1"/>
      <c r="P162" s="1"/>
      <c r="Q162" s="1"/>
      <c r="R162" s="1"/>
      <c r="S162" s="1"/>
      <c r="T162" s="1"/>
      <c r="U162" s="1"/>
      <c r="V162" s="1"/>
      <c r="W162" s="1"/>
      <c r="X162" s="1"/>
      <c r="Y162" s="1"/>
      <c r="Z162" s="1"/>
    </row>
    <row r="163" spans="1:26" ht="45">
      <c r="A163" s="413"/>
      <c r="B163" s="496"/>
      <c r="C163" s="308" t="s">
        <v>3876</v>
      </c>
      <c r="D163" s="446">
        <v>0</v>
      </c>
      <c r="E163" s="440" t="s">
        <v>827</v>
      </c>
      <c r="F163" s="441"/>
      <c r="G163" s="441"/>
      <c r="H163" s="110"/>
      <c r="I163" s="110"/>
      <c r="J163" s="1"/>
      <c r="K163" s="1"/>
      <c r="L163" s="1"/>
      <c r="M163" s="1"/>
      <c r="N163" s="1"/>
      <c r="O163" s="1"/>
      <c r="P163" s="1"/>
      <c r="Q163" s="1"/>
      <c r="R163" s="1"/>
      <c r="S163" s="1"/>
      <c r="T163" s="1"/>
      <c r="U163" s="1"/>
      <c r="V163" s="1"/>
      <c r="W163" s="1"/>
      <c r="X163" s="1"/>
      <c r="Y163" s="1"/>
      <c r="Z163" s="1"/>
    </row>
    <row r="164" spans="1:26" ht="45">
      <c r="A164" s="413"/>
      <c r="B164" s="496"/>
      <c r="C164" s="308" t="s">
        <v>3877</v>
      </c>
      <c r="D164" s="446">
        <v>0</v>
      </c>
      <c r="E164" s="440" t="s">
        <v>827</v>
      </c>
      <c r="F164" s="441"/>
      <c r="G164" s="441"/>
      <c r="H164" s="110"/>
      <c r="I164" s="110"/>
      <c r="J164" s="1"/>
      <c r="K164" s="1"/>
      <c r="L164" s="1"/>
      <c r="M164" s="1"/>
      <c r="N164" s="1"/>
      <c r="O164" s="1"/>
      <c r="P164" s="1"/>
      <c r="Q164" s="1"/>
      <c r="R164" s="1"/>
      <c r="S164" s="1"/>
      <c r="T164" s="1"/>
      <c r="U164" s="1"/>
      <c r="V164" s="1"/>
      <c r="W164" s="1"/>
      <c r="X164" s="1"/>
      <c r="Y164" s="1"/>
      <c r="Z164" s="1"/>
    </row>
    <row r="165" spans="1:26" ht="40.5" customHeight="1">
      <c r="A165" s="413"/>
      <c r="B165" s="496"/>
      <c r="C165" s="493" t="s">
        <v>3878</v>
      </c>
      <c r="D165" s="446">
        <v>0</v>
      </c>
      <c r="E165" s="440" t="s">
        <v>183</v>
      </c>
      <c r="F165" s="441"/>
      <c r="G165" s="441"/>
      <c r="H165" s="110"/>
      <c r="I165" s="110"/>
      <c r="J165" s="1"/>
      <c r="K165" s="1"/>
      <c r="L165" s="1"/>
      <c r="M165" s="1"/>
      <c r="N165" s="1"/>
      <c r="O165" s="1"/>
      <c r="P165" s="1"/>
      <c r="Q165" s="1"/>
      <c r="R165" s="1"/>
      <c r="S165" s="1"/>
      <c r="T165" s="1"/>
      <c r="U165" s="1"/>
      <c r="V165" s="1"/>
      <c r="W165" s="1"/>
      <c r="X165" s="1"/>
      <c r="Y165" s="1"/>
      <c r="Z165" s="1"/>
    </row>
    <row r="166" spans="1:26" ht="33.75" customHeight="1">
      <c r="A166" s="413"/>
      <c r="B166" s="496"/>
      <c r="C166" s="493" t="s">
        <v>3879</v>
      </c>
      <c r="D166" s="446">
        <v>0</v>
      </c>
      <c r="E166" s="440" t="s">
        <v>827</v>
      </c>
      <c r="F166" s="441"/>
      <c r="G166" s="441"/>
      <c r="H166" s="110"/>
      <c r="I166" s="110"/>
      <c r="J166" s="1"/>
      <c r="K166" s="1"/>
      <c r="L166" s="1"/>
      <c r="M166" s="1"/>
      <c r="N166" s="1"/>
      <c r="O166" s="1"/>
      <c r="P166" s="1"/>
      <c r="Q166" s="1"/>
      <c r="R166" s="1"/>
      <c r="S166" s="1"/>
      <c r="T166" s="1"/>
      <c r="U166" s="1"/>
      <c r="V166" s="1"/>
      <c r="W166" s="1"/>
      <c r="X166" s="1"/>
      <c r="Y166" s="1"/>
      <c r="Z166" s="1"/>
    </row>
    <row r="167" spans="1:26" ht="33.75" customHeight="1">
      <c r="A167" s="413"/>
      <c r="B167" s="496"/>
      <c r="C167" s="489" t="s">
        <v>3880</v>
      </c>
      <c r="D167" s="446">
        <v>0</v>
      </c>
      <c r="E167" s="440" t="s">
        <v>827</v>
      </c>
      <c r="F167" s="489"/>
      <c r="G167" s="441"/>
      <c r="H167" s="110"/>
      <c r="I167" s="110"/>
      <c r="J167" s="1"/>
      <c r="K167" s="1"/>
      <c r="L167" s="1"/>
      <c r="M167" s="1"/>
      <c r="N167" s="1"/>
      <c r="O167" s="1"/>
      <c r="P167" s="1"/>
      <c r="Q167" s="1"/>
      <c r="R167" s="1"/>
      <c r="S167" s="1"/>
      <c r="T167" s="1"/>
      <c r="U167" s="1"/>
      <c r="V167" s="1"/>
      <c r="W167" s="1"/>
      <c r="X167" s="1"/>
      <c r="Y167" s="1"/>
      <c r="Z167" s="1"/>
    </row>
    <row r="168" spans="1:26" ht="45">
      <c r="A168" s="413" t="s">
        <v>403</v>
      </c>
      <c r="B168" s="484" t="s">
        <v>385</v>
      </c>
      <c r="C168" s="308" t="s">
        <v>3881</v>
      </c>
      <c r="D168" s="446">
        <v>0</v>
      </c>
      <c r="E168" s="440" t="s">
        <v>183</v>
      </c>
      <c r="F168" s="441"/>
      <c r="G168" s="441"/>
      <c r="H168" s="110"/>
      <c r="I168" s="110"/>
      <c r="J168" s="1"/>
      <c r="K168" s="1"/>
      <c r="L168" s="1"/>
      <c r="M168" s="1"/>
      <c r="N168" s="1"/>
      <c r="O168" s="1"/>
      <c r="P168" s="1"/>
      <c r="Q168" s="1"/>
      <c r="R168" s="1"/>
      <c r="S168" s="1"/>
      <c r="T168" s="1"/>
      <c r="U168" s="1"/>
      <c r="V168" s="1"/>
      <c r="W168" s="1"/>
      <c r="X168" s="1"/>
      <c r="Y168" s="1"/>
      <c r="Z168" s="1"/>
    </row>
    <row r="169" spans="1:26" ht="60">
      <c r="A169" s="413" t="s">
        <v>14</v>
      </c>
      <c r="B169" s="484"/>
      <c r="C169" s="308" t="s">
        <v>3882</v>
      </c>
      <c r="D169" s="446">
        <v>0</v>
      </c>
      <c r="E169" s="440" t="s">
        <v>183</v>
      </c>
      <c r="F169" s="441"/>
      <c r="G169" s="441"/>
      <c r="H169" s="110"/>
      <c r="I169" s="110"/>
      <c r="J169" s="1"/>
      <c r="K169" s="1"/>
      <c r="L169" s="1"/>
      <c r="M169" s="1"/>
      <c r="N169" s="1"/>
      <c r="O169" s="1"/>
      <c r="P169" s="1"/>
      <c r="Q169" s="1"/>
      <c r="R169" s="1"/>
      <c r="S169" s="1"/>
      <c r="T169" s="1"/>
      <c r="U169" s="1"/>
      <c r="V169" s="1"/>
      <c r="W169" s="1"/>
      <c r="X169" s="1"/>
      <c r="Y169" s="1"/>
      <c r="Z169" s="1"/>
    </row>
    <row r="170" spans="1:26" ht="45">
      <c r="A170" s="413" t="s">
        <v>14</v>
      </c>
      <c r="B170" s="484"/>
      <c r="C170" s="308" t="s">
        <v>3883</v>
      </c>
      <c r="D170" s="446">
        <v>0</v>
      </c>
      <c r="E170" s="440" t="s">
        <v>183</v>
      </c>
      <c r="F170" s="441"/>
      <c r="G170" s="441"/>
      <c r="H170" s="110"/>
      <c r="I170" s="110"/>
      <c r="J170" s="1"/>
      <c r="K170" s="1"/>
      <c r="L170" s="1"/>
      <c r="M170" s="1"/>
      <c r="N170" s="1"/>
      <c r="O170" s="1"/>
      <c r="P170" s="1"/>
      <c r="Q170" s="1"/>
      <c r="R170" s="1"/>
      <c r="S170" s="1"/>
      <c r="T170" s="1"/>
      <c r="U170" s="1"/>
      <c r="V170" s="1"/>
      <c r="W170" s="1"/>
      <c r="X170" s="1"/>
      <c r="Y170" s="1"/>
      <c r="Z170" s="1"/>
    </row>
    <row r="171" spans="1:26" ht="105">
      <c r="A171" s="413" t="s">
        <v>14</v>
      </c>
      <c r="B171" s="484"/>
      <c r="C171" s="308" t="s">
        <v>3884</v>
      </c>
      <c r="D171" s="446">
        <v>0</v>
      </c>
      <c r="E171" s="440" t="s">
        <v>183</v>
      </c>
      <c r="F171" s="308" t="s">
        <v>3885</v>
      </c>
      <c r="G171" s="441"/>
      <c r="H171" s="110"/>
      <c r="I171" s="110"/>
      <c r="J171" s="1"/>
      <c r="K171" s="1"/>
      <c r="L171" s="1"/>
      <c r="M171" s="1"/>
      <c r="N171" s="1"/>
      <c r="O171" s="1"/>
      <c r="P171" s="1"/>
      <c r="Q171" s="1"/>
      <c r="R171" s="1"/>
      <c r="S171" s="1"/>
      <c r="T171" s="1"/>
      <c r="U171" s="1"/>
      <c r="V171" s="1"/>
      <c r="W171" s="1"/>
      <c r="X171" s="1"/>
      <c r="Y171" s="1"/>
      <c r="Z171" s="1"/>
    </row>
    <row r="172" spans="1:26" ht="45">
      <c r="A172" s="413" t="s">
        <v>14</v>
      </c>
      <c r="B172" s="484"/>
      <c r="C172" s="308" t="s">
        <v>3886</v>
      </c>
      <c r="D172" s="446">
        <v>0</v>
      </c>
      <c r="E172" s="440" t="s">
        <v>183</v>
      </c>
      <c r="F172" s="308" t="s">
        <v>3887</v>
      </c>
      <c r="G172" s="441"/>
      <c r="H172" s="110"/>
      <c r="I172" s="110"/>
      <c r="J172" s="1"/>
      <c r="K172" s="1"/>
      <c r="L172" s="1"/>
      <c r="M172" s="1"/>
      <c r="N172" s="1"/>
      <c r="O172" s="1"/>
      <c r="P172" s="1"/>
      <c r="Q172" s="1"/>
      <c r="R172" s="1"/>
      <c r="S172" s="1"/>
      <c r="T172" s="1"/>
      <c r="U172" s="1"/>
      <c r="V172" s="1"/>
      <c r="W172" s="1"/>
      <c r="X172" s="1"/>
      <c r="Y172" s="1"/>
      <c r="Z172" s="1"/>
    </row>
    <row r="173" spans="1:26" ht="45">
      <c r="A173" s="413"/>
      <c r="B173" s="484"/>
      <c r="C173" s="308" t="s">
        <v>3888</v>
      </c>
      <c r="D173" s="446">
        <v>0</v>
      </c>
      <c r="E173" s="440" t="s">
        <v>183</v>
      </c>
      <c r="F173" s="308" t="s">
        <v>3889</v>
      </c>
      <c r="G173" s="441"/>
      <c r="H173" s="110"/>
      <c r="I173" s="110"/>
      <c r="J173" s="1"/>
      <c r="K173" s="1"/>
      <c r="L173" s="1"/>
      <c r="M173" s="1"/>
      <c r="N173" s="1"/>
      <c r="O173" s="1"/>
      <c r="P173" s="1"/>
      <c r="Q173" s="1"/>
      <c r="R173" s="1"/>
      <c r="S173" s="1"/>
      <c r="T173" s="1"/>
      <c r="U173" s="1"/>
      <c r="V173" s="1"/>
      <c r="W173" s="1"/>
      <c r="X173" s="1"/>
      <c r="Y173" s="1"/>
      <c r="Z173" s="1"/>
    </row>
    <row r="174" spans="1:26" ht="45">
      <c r="A174" s="413"/>
      <c r="B174" s="484"/>
      <c r="C174" s="308" t="s">
        <v>3890</v>
      </c>
      <c r="D174" s="446">
        <v>0</v>
      </c>
      <c r="E174" s="440" t="s">
        <v>183</v>
      </c>
      <c r="F174" s="308" t="s">
        <v>3891</v>
      </c>
      <c r="G174" s="441"/>
      <c r="H174" s="110"/>
      <c r="I174" s="110"/>
      <c r="J174" s="1"/>
      <c r="K174" s="1"/>
      <c r="L174" s="1"/>
      <c r="M174" s="1"/>
      <c r="N174" s="1"/>
      <c r="O174" s="1"/>
      <c r="P174" s="1"/>
      <c r="Q174" s="1"/>
      <c r="R174" s="1"/>
      <c r="S174" s="1"/>
      <c r="T174" s="1"/>
      <c r="U174" s="1"/>
      <c r="V174" s="1"/>
      <c r="W174" s="1"/>
      <c r="X174" s="1"/>
      <c r="Y174" s="1"/>
      <c r="Z174" s="1"/>
    </row>
    <row r="175" spans="1:26" ht="60">
      <c r="A175" s="413" t="s">
        <v>420</v>
      </c>
      <c r="B175" s="484" t="s">
        <v>414</v>
      </c>
      <c r="C175" s="308" t="s">
        <v>3892</v>
      </c>
      <c r="D175" s="446">
        <v>0</v>
      </c>
      <c r="E175" s="440" t="s">
        <v>183</v>
      </c>
      <c r="F175" s="441"/>
      <c r="G175" s="441"/>
      <c r="H175" s="110"/>
      <c r="I175" s="110"/>
      <c r="J175" s="1"/>
      <c r="K175" s="1"/>
      <c r="L175" s="1"/>
      <c r="M175" s="1"/>
      <c r="N175" s="1"/>
      <c r="O175" s="1"/>
      <c r="P175" s="1"/>
      <c r="Q175" s="1"/>
      <c r="R175" s="1"/>
      <c r="S175" s="1"/>
      <c r="T175" s="1"/>
      <c r="U175" s="1"/>
      <c r="V175" s="1"/>
      <c r="W175" s="1"/>
      <c r="X175" s="1"/>
      <c r="Y175" s="1"/>
      <c r="Z175" s="1"/>
    </row>
    <row r="176" spans="1:26" ht="45">
      <c r="A176" s="413"/>
      <c r="B176" s="484"/>
      <c r="C176" s="308" t="s">
        <v>3893</v>
      </c>
      <c r="D176" s="446">
        <v>0</v>
      </c>
      <c r="E176" s="440" t="s">
        <v>183</v>
      </c>
      <c r="F176" s="441"/>
      <c r="G176" s="441"/>
      <c r="H176" s="110"/>
      <c r="I176" s="110"/>
      <c r="J176" s="1"/>
      <c r="K176" s="1"/>
      <c r="L176" s="1"/>
      <c r="M176" s="1"/>
      <c r="N176" s="1"/>
      <c r="O176" s="1"/>
      <c r="P176" s="1"/>
      <c r="Q176" s="1"/>
      <c r="R176" s="1"/>
      <c r="S176" s="1"/>
      <c r="T176" s="1"/>
      <c r="U176" s="1"/>
      <c r="V176" s="1"/>
      <c r="W176" s="1"/>
      <c r="X176" s="1"/>
      <c r="Y176" s="1"/>
      <c r="Z176" s="1"/>
    </row>
    <row r="177" spans="1:26" ht="47.25">
      <c r="A177" s="413" t="s">
        <v>423</v>
      </c>
      <c r="B177" s="484" t="s">
        <v>424</v>
      </c>
      <c r="C177" s="308" t="s">
        <v>3894</v>
      </c>
      <c r="D177" s="446">
        <v>0</v>
      </c>
      <c r="E177" s="440" t="s">
        <v>183</v>
      </c>
      <c r="F177" s="441"/>
      <c r="G177" s="441"/>
      <c r="H177" s="110"/>
      <c r="I177" s="110"/>
      <c r="J177" s="1"/>
      <c r="K177" s="1"/>
      <c r="L177" s="1"/>
      <c r="M177" s="1"/>
      <c r="N177" s="1"/>
      <c r="O177" s="1"/>
      <c r="P177" s="1"/>
      <c r="Q177" s="1"/>
      <c r="R177" s="1"/>
      <c r="S177" s="1"/>
      <c r="T177" s="1"/>
      <c r="U177" s="1"/>
      <c r="V177" s="1"/>
      <c r="W177" s="1"/>
      <c r="X177" s="1"/>
      <c r="Y177" s="1"/>
      <c r="Z177" s="1"/>
    </row>
    <row r="178" spans="1:26" ht="45">
      <c r="A178" s="413" t="s">
        <v>14</v>
      </c>
      <c r="B178" s="484"/>
      <c r="C178" s="308" t="s">
        <v>3895</v>
      </c>
      <c r="D178" s="446">
        <v>0</v>
      </c>
      <c r="E178" s="440" t="s">
        <v>2131</v>
      </c>
      <c r="F178" s="441"/>
      <c r="G178" s="441"/>
      <c r="H178" s="110"/>
      <c r="I178" s="110"/>
      <c r="J178" s="1"/>
      <c r="K178" s="1"/>
      <c r="L178" s="1"/>
      <c r="M178" s="1"/>
      <c r="N178" s="1"/>
      <c r="O178" s="1"/>
      <c r="P178" s="1"/>
      <c r="Q178" s="1"/>
      <c r="R178" s="1"/>
      <c r="S178" s="1"/>
      <c r="T178" s="1"/>
      <c r="U178" s="1"/>
      <c r="V178" s="1"/>
      <c r="W178" s="1"/>
      <c r="X178" s="1"/>
      <c r="Y178" s="1"/>
      <c r="Z178" s="1"/>
    </row>
    <row r="179" spans="1:26" ht="30">
      <c r="A179" s="413" t="s">
        <v>14</v>
      </c>
      <c r="B179" s="484"/>
      <c r="C179" s="308" t="s">
        <v>3896</v>
      </c>
      <c r="D179" s="446">
        <v>0</v>
      </c>
      <c r="E179" s="440" t="s">
        <v>183</v>
      </c>
      <c r="F179" s="441"/>
      <c r="G179" s="441"/>
      <c r="H179" s="110"/>
      <c r="I179" s="110"/>
      <c r="J179" s="1"/>
      <c r="K179" s="1"/>
      <c r="L179" s="1"/>
      <c r="M179" s="1"/>
      <c r="N179" s="1"/>
      <c r="O179" s="1"/>
      <c r="P179" s="1"/>
      <c r="Q179" s="1"/>
      <c r="R179" s="1"/>
      <c r="S179" s="1"/>
      <c r="T179" s="1"/>
      <c r="U179" s="1"/>
      <c r="V179" s="1"/>
      <c r="W179" s="1"/>
      <c r="X179" s="1"/>
      <c r="Y179" s="1"/>
      <c r="Z179" s="1"/>
    </row>
    <row r="180" spans="1:26" ht="60">
      <c r="A180" s="413"/>
      <c r="B180" s="484"/>
      <c r="C180" s="308" t="s">
        <v>3897</v>
      </c>
      <c r="D180" s="446">
        <v>0</v>
      </c>
      <c r="E180" s="440" t="s">
        <v>262</v>
      </c>
      <c r="F180" s="308" t="s">
        <v>3898</v>
      </c>
      <c r="G180" s="441"/>
      <c r="H180" s="110"/>
      <c r="I180" s="110"/>
      <c r="J180" s="1"/>
      <c r="K180" s="1"/>
      <c r="L180" s="1"/>
      <c r="M180" s="1"/>
      <c r="N180" s="1"/>
      <c r="O180" s="1"/>
      <c r="P180" s="1"/>
      <c r="Q180" s="1"/>
      <c r="R180" s="1"/>
      <c r="S180" s="1"/>
      <c r="T180" s="1"/>
      <c r="U180" s="1"/>
      <c r="V180" s="1"/>
      <c r="W180" s="1"/>
      <c r="X180" s="1"/>
      <c r="Y180" s="1"/>
      <c r="Z180" s="1"/>
    </row>
    <row r="181" spans="1:26" ht="63" customHeight="1">
      <c r="A181" s="413"/>
      <c r="B181" s="484"/>
      <c r="C181" s="308" t="s">
        <v>3899</v>
      </c>
      <c r="D181" s="446">
        <v>0</v>
      </c>
      <c r="E181" s="440" t="s">
        <v>262</v>
      </c>
      <c r="F181" s="308" t="s">
        <v>3900</v>
      </c>
      <c r="G181" s="441"/>
      <c r="H181" s="110"/>
      <c r="I181" s="110"/>
      <c r="J181" s="1"/>
      <c r="K181" s="1"/>
      <c r="L181" s="1"/>
      <c r="M181" s="1"/>
      <c r="N181" s="1"/>
      <c r="O181" s="1"/>
      <c r="P181" s="1"/>
      <c r="Q181" s="1"/>
      <c r="R181" s="1"/>
      <c r="S181" s="1"/>
      <c r="T181" s="1"/>
      <c r="U181" s="1"/>
      <c r="V181" s="1"/>
      <c r="W181" s="1"/>
      <c r="X181" s="1"/>
      <c r="Y181" s="1"/>
      <c r="Z181" s="1"/>
    </row>
    <row r="182" spans="1:26" ht="63" customHeight="1">
      <c r="A182" s="413"/>
      <c r="B182" s="484"/>
      <c r="C182" s="308" t="s">
        <v>3901</v>
      </c>
      <c r="D182" s="446">
        <v>0</v>
      </c>
      <c r="E182" s="440" t="s">
        <v>262</v>
      </c>
      <c r="F182" s="441"/>
      <c r="G182" s="441"/>
      <c r="H182" s="110"/>
      <c r="I182" s="110"/>
      <c r="J182" s="1"/>
      <c r="K182" s="1"/>
      <c r="L182" s="1"/>
      <c r="M182" s="1"/>
      <c r="N182" s="1"/>
      <c r="O182" s="1"/>
      <c r="P182" s="1"/>
      <c r="Q182" s="1"/>
      <c r="R182" s="1"/>
      <c r="S182" s="1"/>
      <c r="T182" s="1"/>
      <c r="U182" s="1"/>
      <c r="V182" s="1"/>
      <c r="W182" s="1"/>
      <c r="X182" s="1"/>
      <c r="Y182" s="1"/>
      <c r="Z182" s="1"/>
    </row>
    <row r="183" spans="1:26" ht="63" customHeight="1">
      <c r="A183" s="413"/>
      <c r="B183" s="484"/>
      <c r="C183" s="308" t="s">
        <v>3902</v>
      </c>
      <c r="D183" s="446">
        <v>0</v>
      </c>
      <c r="E183" s="440" t="s">
        <v>262</v>
      </c>
      <c r="F183" s="441"/>
      <c r="G183" s="441"/>
      <c r="H183" s="110"/>
      <c r="I183" s="110"/>
      <c r="J183" s="1"/>
      <c r="K183" s="1"/>
      <c r="L183" s="1"/>
      <c r="M183" s="1"/>
      <c r="N183" s="1"/>
      <c r="O183" s="1"/>
      <c r="P183" s="1"/>
      <c r="Q183" s="1"/>
      <c r="R183" s="1"/>
      <c r="S183" s="1"/>
      <c r="T183" s="1"/>
      <c r="U183" s="1"/>
      <c r="V183" s="1"/>
      <c r="W183" s="1"/>
      <c r="X183" s="1"/>
      <c r="Y183" s="1"/>
      <c r="Z183" s="1"/>
    </row>
    <row r="184" spans="1:26" ht="47.25" customHeight="1">
      <c r="A184" s="413"/>
      <c r="B184" s="484"/>
      <c r="C184" s="308" t="s">
        <v>3903</v>
      </c>
      <c r="D184" s="446">
        <v>0</v>
      </c>
      <c r="E184" s="440" t="s">
        <v>262</v>
      </c>
      <c r="F184" s="441"/>
      <c r="G184" s="441"/>
      <c r="H184" s="110"/>
      <c r="I184" s="110"/>
      <c r="J184" s="1"/>
      <c r="K184" s="1"/>
      <c r="L184" s="1"/>
      <c r="M184" s="1"/>
      <c r="N184" s="1"/>
      <c r="O184" s="1"/>
      <c r="P184" s="1"/>
      <c r="Q184" s="1"/>
      <c r="R184" s="1"/>
      <c r="S184" s="1"/>
      <c r="T184" s="1"/>
      <c r="U184" s="1"/>
      <c r="V184" s="1"/>
      <c r="W184" s="1"/>
      <c r="X184" s="1"/>
      <c r="Y184" s="1"/>
      <c r="Z184" s="1"/>
    </row>
    <row r="185" spans="1:26" ht="31.5">
      <c r="A185" s="413" t="s">
        <v>436</v>
      </c>
      <c r="B185" s="484" t="s">
        <v>428</v>
      </c>
      <c r="C185" s="308" t="s">
        <v>3904</v>
      </c>
      <c r="D185" s="446">
        <v>0</v>
      </c>
      <c r="E185" s="440" t="s">
        <v>262</v>
      </c>
      <c r="F185" s="441"/>
      <c r="G185" s="441"/>
      <c r="H185" s="110"/>
      <c r="I185" s="110"/>
      <c r="J185" s="1"/>
      <c r="K185" s="1"/>
      <c r="L185" s="1"/>
      <c r="M185" s="1"/>
      <c r="N185" s="1"/>
      <c r="O185" s="1"/>
      <c r="P185" s="1"/>
      <c r="Q185" s="1"/>
      <c r="R185" s="1"/>
      <c r="S185" s="1"/>
      <c r="T185" s="1"/>
      <c r="U185" s="1"/>
      <c r="V185" s="1"/>
      <c r="W185" s="1"/>
      <c r="X185" s="1"/>
      <c r="Y185" s="1"/>
      <c r="Z185" s="1"/>
    </row>
    <row r="186" spans="1:26" ht="78.75">
      <c r="A186" s="413" t="s">
        <v>430</v>
      </c>
      <c r="B186" s="484" t="s">
        <v>431</v>
      </c>
      <c r="C186" s="308" t="s">
        <v>3905</v>
      </c>
      <c r="D186" s="446">
        <v>0</v>
      </c>
      <c r="E186" s="440" t="s">
        <v>183</v>
      </c>
      <c r="F186" s="441"/>
      <c r="G186" s="441"/>
      <c r="H186" s="110"/>
      <c r="I186" s="110"/>
      <c r="J186" s="1"/>
      <c r="K186" s="1"/>
      <c r="L186" s="1"/>
      <c r="M186" s="1"/>
      <c r="N186" s="1"/>
      <c r="O186" s="1"/>
      <c r="P186" s="1"/>
      <c r="Q186" s="1"/>
      <c r="R186" s="1"/>
      <c r="S186" s="1"/>
      <c r="T186" s="1"/>
      <c r="U186" s="1"/>
      <c r="V186" s="1"/>
      <c r="W186" s="1"/>
      <c r="X186" s="1"/>
      <c r="Y186" s="1"/>
      <c r="Z186" s="1"/>
    </row>
    <row r="187" spans="1:26" ht="39.75" customHeight="1">
      <c r="A187" s="413" t="s">
        <v>451</v>
      </c>
      <c r="B187" s="1210" t="s">
        <v>449</v>
      </c>
      <c r="C187" s="1049"/>
      <c r="D187" s="1049"/>
      <c r="E187" s="1049"/>
      <c r="F187" s="1049"/>
      <c r="G187" s="1049"/>
      <c r="H187" s="110">
        <f>SUM(D188:D209)</f>
        <v>0</v>
      </c>
      <c r="I187" s="110">
        <f>COUNT(D188:D209)*2</f>
        <v>36</v>
      </c>
      <c r="J187" s="1"/>
      <c r="K187" s="1"/>
      <c r="L187" s="1"/>
      <c r="M187" s="1"/>
      <c r="N187" s="1"/>
      <c r="O187" s="1"/>
      <c r="P187" s="1"/>
      <c r="Q187" s="1"/>
      <c r="R187" s="1"/>
      <c r="S187" s="1"/>
      <c r="T187" s="1"/>
      <c r="U187" s="1"/>
      <c r="V187" s="1"/>
      <c r="W187" s="1"/>
      <c r="X187" s="1"/>
      <c r="Y187" s="1"/>
      <c r="Z187" s="1"/>
    </row>
    <row r="188" spans="1:26" ht="47.25" customHeight="1">
      <c r="A188" s="413" t="s">
        <v>3906</v>
      </c>
      <c r="B188" s="567" t="s">
        <v>455</v>
      </c>
      <c r="C188" s="567" t="s">
        <v>3907</v>
      </c>
      <c r="D188" s="446">
        <v>0</v>
      </c>
      <c r="E188" s="440" t="s">
        <v>262</v>
      </c>
      <c r="F188" s="441" t="s">
        <v>3908</v>
      </c>
      <c r="G188" s="441"/>
      <c r="H188" s="110"/>
      <c r="I188" s="110"/>
      <c r="J188" s="1"/>
      <c r="K188" s="1"/>
      <c r="L188" s="1"/>
      <c r="M188" s="1"/>
      <c r="N188" s="1"/>
      <c r="O188" s="1"/>
      <c r="P188" s="1"/>
      <c r="Q188" s="1"/>
      <c r="R188" s="1"/>
      <c r="S188" s="1"/>
      <c r="T188" s="1"/>
      <c r="U188" s="1"/>
      <c r="V188" s="1"/>
      <c r="W188" s="1"/>
      <c r="X188" s="1"/>
      <c r="Y188" s="1"/>
      <c r="Z188" s="1"/>
    </row>
    <row r="189" spans="1:26" ht="47.25" customHeight="1">
      <c r="A189" s="413"/>
      <c r="B189" s="567"/>
      <c r="C189" s="567" t="s">
        <v>3909</v>
      </c>
      <c r="D189" s="446">
        <v>0</v>
      </c>
      <c r="E189" s="440" t="s">
        <v>262</v>
      </c>
      <c r="F189" s="308" t="s">
        <v>3910</v>
      </c>
      <c r="G189" s="441"/>
      <c r="H189" s="110"/>
      <c r="I189" s="110"/>
      <c r="J189" s="1"/>
      <c r="K189" s="1"/>
      <c r="L189" s="1"/>
      <c r="M189" s="1"/>
      <c r="N189" s="1"/>
      <c r="O189" s="1"/>
      <c r="P189" s="1"/>
      <c r="Q189" s="1"/>
      <c r="R189" s="1"/>
      <c r="S189" s="1"/>
      <c r="T189" s="1"/>
      <c r="U189" s="1"/>
      <c r="V189" s="1"/>
      <c r="W189" s="1"/>
      <c r="X189" s="1"/>
      <c r="Y189" s="1"/>
      <c r="Z189" s="1"/>
    </row>
    <row r="190" spans="1:26" ht="47.25" customHeight="1">
      <c r="A190" s="413"/>
      <c r="B190" s="567"/>
      <c r="C190" s="567" t="s">
        <v>3911</v>
      </c>
      <c r="D190" s="446">
        <v>0</v>
      </c>
      <c r="E190" s="440" t="s">
        <v>262</v>
      </c>
      <c r="F190" s="308" t="s">
        <v>3912</v>
      </c>
      <c r="G190" s="441"/>
      <c r="H190" s="110"/>
      <c r="I190" s="110"/>
      <c r="J190" s="1"/>
      <c r="K190" s="1"/>
      <c r="L190" s="1"/>
      <c r="M190" s="1"/>
      <c r="N190" s="1"/>
      <c r="O190" s="1"/>
      <c r="P190" s="1"/>
      <c r="Q190" s="1"/>
      <c r="R190" s="1"/>
      <c r="S190" s="1"/>
      <c r="T190" s="1"/>
      <c r="U190" s="1"/>
      <c r="V190" s="1"/>
      <c r="W190" s="1"/>
      <c r="X190" s="1"/>
      <c r="Y190" s="1"/>
      <c r="Z190" s="1"/>
    </row>
    <row r="191" spans="1:26" ht="47.25" customHeight="1">
      <c r="A191" s="413"/>
      <c r="B191" s="567"/>
      <c r="C191" s="567" t="s">
        <v>3913</v>
      </c>
      <c r="D191" s="446">
        <v>0</v>
      </c>
      <c r="E191" s="440" t="s">
        <v>262</v>
      </c>
      <c r="F191" s="308" t="s">
        <v>3914</v>
      </c>
      <c r="G191" s="441"/>
      <c r="H191" s="110"/>
      <c r="I191" s="110"/>
      <c r="J191" s="1"/>
      <c r="K191" s="1"/>
      <c r="L191" s="1"/>
      <c r="M191" s="1"/>
      <c r="N191" s="1"/>
      <c r="O191" s="1"/>
      <c r="P191" s="1"/>
      <c r="Q191" s="1"/>
      <c r="R191" s="1"/>
      <c r="S191" s="1"/>
      <c r="T191" s="1"/>
      <c r="U191" s="1"/>
      <c r="V191" s="1"/>
      <c r="W191" s="1"/>
      <c r="X191" s="1"/>
      <c r="Y191" s="1"/>
      <c r="Z191" s="1"/>
    </row>
    <row r="192" spans="1:26" ht="47.25" hidden="1">
      <c r="A192" s="583" t="s">
        <v>3915</v>
      </c>
      <c r="B192" s="496" t="s">
        <v>459</v>
      </c>
      <c r="C192" s="487"/>
      <c r="D192" s="446"/>
      <c r="E192" s="440"/>
      <c r="F192" s="441"/>
      <c r="G192" s="441"/>
      <c r="H192" s="1"/>
      <c r="I192" s="1"/>
      <c r="J192" s="1"/>
      <c r="K192" s="1"/>
      <c r="L192" s="1"/>
      <c r="M192" s="1"/>
      <c r="N192" s="1"/>
      <c r="O192" s="1"/>
      <c r="P192" s="1"/>
      <c r="Q192" s="1"/>
      <c r="R192" s="1"/>
      <c r="S192" s="1"/>
      <c r="T192" s="1"/>
      <c r="U192" s="1"/>
      <c r="V192" s="1"/>
      <c r="W192" s="1"/>
      <c r="X192" s="1"/>
      <c r="Y192" s="1"/>
      <c r="Z192" s="1"/>
    </row>
    <row r="193" spans="1:26" ht="15.75" hidden="1">
      <c r="A193" s="583" t="s">
        <v>14</v>
      </c>
      <c r="B193" s="496"/>
      <c r="C193" s="487"/>
      <c r="D193" s="446"/>
      <c r="E193" s="440"/>
      <c r="F193" s="441"/>
      <c r="G193" s="441"/>
      <c r="H193" s="1"/>
      <c r="I193" s="1"/>
      <c r="J193" s="1"/>
      <c r="K193" s="1"/>
      <c r="L193" s="1"/>
      <c r="M193" s="1"/>
      <c r="N193" s="1"/>
      <c r="O193" s="1"/>
      <c r="P193" s="1"/>
      <c r="Q193" s="1"/>
      <c r="R193" s="1"/>
      <c r="S193" s="1"/>
      <c r="T193" s="1"/>
      <c r="U193" s="1"/>
      <c r="V193" s="1"/>
      <c r="W193" s="1"/>
      <c r="X193" s="1"/>
      <c r="Y193" s="1"/>
      <c r="Z193" s="1"/>
    </row>
    <row r="194" spans="1:26" ht="27.75" hidden="1" customHeight="1">
      <c r="A194" s="583" t="s">
        <v>14</v>
      </c>
      <c r="B194" s="496"/>
      <c r="C194" s="308"/>
      <c r="D194" s="446"/>
      <c r="E194" s="440"/>
      <c r="F194" s="441"/>
      <c r="G194" s="441"/>
      <c r="H194" s="1"/>
      <c r="I194" s="1"/>
      <c r="J194" s="1"/>
      <c r="K194" s="1"/>
      <c r="L194" s="1"/>
      <c r="M194" s="1"/>
      <c r="N194" s="1"/>
      <c r="O194" s="1"/>
      <c r="P194" s="1"/>
      <c r="Q194" s="1"/>
      <c r="R194" s="1"/>
      <c r="S194" s="1"/>
      <c r="T194" s="1"/>
      <c r="U194" s="1"/>
      <c r="V194" s="1"/>
      <c r="W194" s="1"/>
      <c r="X194" s="1"/>
      <c r="Y194" s="1"/>
      <c r="Z194" s="1"/>
    </row>
    <row r="195" spans="1:26" ht="27.75" hidden="1" customHeight="1">
      <c r="A195" s="583" t="s">
        <v>14</v>
      </c>
      <c r="B195" s="496"/>
      <c r="C195" s="308"/>
      <c r="D195" s="446"/>
      <c r="E195" s="440"/>
      <c r="F195" s="441"/>
      <c r="G195" s="441"/>
      <c r="H195" s="1"/>
      <c r="I195" s="1"/>
      <c r="J195" s="1"/>
      <c r="K195" s="1"/>
      <c r="L195" s="1"/>
      <c r="M195" s="1"/>
      <c r="N195" s="1"/>
      <c r="O195" s="1"/>
      <c r="P195" s="1"/>
      <c r="Q195" s="1"/>
      <c r="R195" s="1"/>
      <c r="S195" s="1"/>
      <c r="T195" s="1"/>
      <c r="U195" s="1"/>
      <c r="V195" s="1"/>
      <c r="W195" s="1"/>
      <c r="X195" s="1"/>
      <c r="Y195" s="1"/>
      <c r="Z195" s="1"/>
    </row>
    <row r="196" spans="1:26" ht="75">
      <c r="A196" s="413" t="s">
        <v>461</v>
      </c>
      <c r="B196" s="496" t="s">
        <v>462</v>
      </c>
      <c r="C196" s="568" t="s">
        <v>3916</v>
      </c>
      <c r="D196" s="446">
        <v>0</v>
      </c>
      <c r="E196" s="440" t="s">
        <v>262</v>
      </c>
      <c r="F196" s="441"/>
      <c r="G196" s="441"/>
      <c r="H196" s="110"/>
      <c r="I196" s="110"/>
      <c r="J196" s="1"/>
      <c r="K196" s="1"/>
      <c r="L196" s="1"/>
      <c r="M196" s="1"/>
      <c r="N196" s="1"/>
      <c r="O196" s="1"/>
      <c r="P196" s="1"/>
      <c r="Q196" s="1"/>
      <c r="R196" s="1"/>
      <c r="S196" s="1"/>
      <c r="T196" s="1"/>
      <c r="U196" s="1"/>
      <c r="V196" s="1"/>
      <c r="W196" s="1"/>
      <c r="X196" s="1"/>
      <c r="Y196" s="1"/>
      <c r="Z196" s="1"/>
    </row>
    <row r="197" spans="1:26" ht="45">
      <c r="A197" s="413" t="s">
        <v>14</v>
      </c>
      <c r="B197" s="496"/>
      <c r="C197" s="342" t="s">
        <v>3917</v>
      </c>
      <c r="D197" s="446">
        <v>0</v>
      </c>
      <c r="E197" s="440" t="s">
        <v>262</v>
      </c>
      <c r="F197" s="441"/>
      <c r="G197" s="441"/>
      <c r="H197" s="110"/>
      <c r="I197" s="110"/>
      <c r="J197" s="1"/>
      <c r="K197" s="1"/>
      <c r="L197" s="1"/>
      <c r="M197" s="1"/>
      <c r="N197" s="1"/>
      <c r="O197" s="1"/>
      <c r="P197" s="1"/>
      <c r="Q197" s="1"/>
      <c r="R197" s="1"/>
      <c r="S197" s="1"/>
      <c r="T197" s="1"/>
      <c r="U197" s="1"/>
      <c r="V197" s="1"/>
      <c r="W197" s="1"/>
      <c r="X197" s="1"/>
      <c r="Y197" s="1"/>
      <c r="Z197" s="1"/>
    </row>
    <row r="198" spans="1:26" ht="45">
      <c r="A198" s="413"/>
      <c r="B198" s="496"/>
      <c r="C198" s="342" t="s">
        <v>3918</v>
      </c>
      <c r="D198" s="446">
        <v>0</v>
      </c>
      <c r="E198" s="440" t="s">
        <v>183</v>
      </c>
      <c r="F198" s="441"/>
      <c r="G198" s="441"/>
      <c r="H198" s="110"/>
      <c r="I198" s="110"/>
      <c r="J198" s="1"/>
      <c r="K198" s="1"/>
      <c r="L198" s="1"/>
      <c r="M198" s="1"/>
      <c r="N198" s="1"/>
      <c r="O198" s="1"/>
      <c r="P198" s="1"/>
      <c r="Q198" s="1"/>
      <c r="R198" s="1"/>
      <c r="S198" s="1"/>
      <c r="T198" s="1"/>
      <c r="U198" s="1"/>
      <c r="V198" s="1"/>
      <c r="W198" s="1"/>
      <c r="X198" s="1"/>
      <c r="Y198" s="1"/>
      <c r="Z198" s="1"/>
    </row>
    <row r="199" spans="1:26" ht="45">
      <c r="A199" s="413"/>
      <c r="B199" s="496"/>
      <c r="C199" s="342" t="s">
        <v>3919</v>
      </c>
      <c r="D199" s="446">
        <v>0</v>
      </c>
      <c r="E199" s="440" t="s">
        <v>183</v>
      </c>
      <c r="F199" s="441"/>
      <c r="G199" s="441"/>
      <c r="H199" s="110"/>
      <c r="I199" s="110"/>
      <c r="J199" s="1"/>
      <c r="K199" s="1"/>
      <c r="L199" s="1"/>
      <c r="M199" s="1"/>
      <c r="N199" s="1"/>
      <c r="O199" s="1"/>
      <c r="P199" s="1"/>
      <c r="Q199" s="1"/>
      <c r="R199" s="1"/>
      <c r="S199" s="1"/>
      <c r="T199" s="1"/>
      <c r="U199" s="1"/>
      <c r="V199" s="1"/>
      <c r="W199" s="1"/>
      <c r="X199" s="1"/>
      <c r="Y199" s="1"/>
      <c r="Z199" s="1"/>
    </row>
    <row r="200" spans="1:26" ht="45">
      <c r="A200" s="413"/>
      <c r="B200" s="496"/>
      <c r="C200" s="342" t="s">
        <v>3920</v>
      </c>
      <c r="D200" s="446">
        <v>0</v>
      </c>
      <c r="E200" s="440" t="s">
        <v>827</v>
      </c>
      <c r="F200" s="441"/>
      <c r="G200" s="441"/>
      <c r="H200" s="110"/>
      <c r="I200" s="110"/>
      <c r="J200" s="1"/>
      <c r="K200" s="1"/>
      <c r="L200" s="1"/>
      <c r="M200" s="1"/>
      <c r="N200" s="1"/>
      <c r="O200" s="1"/>
      <c r="P200" s="1"/>
      <c r="Q200" s="1"/>
      <c r="R200" s="1"/>
      <c r="S200" s="1"/>
      <c r="T200" s="1"/>
      <c r="U200" s="1"/>
      <c r="V200" s="1"/>
      <c r="W200" s="1"/>
      <c r="X200" s="1"/>
      <c r="Y200" s="1"/>
      <c r="Z200" s="1"/>
    </row>
    <row r="201" spans="1:26" ht="31.5">
      <c r="A201" s="413" t="s">
        <v>465</v>
      </c>
      <c r="B201" s="567" t="s">
        <v>466</v>
      </c>
      <c r="C201" s="493" t="s">
        <v>3921</v>
      </c>
      <c r="D201" s="446">
        <v>0</v>
      </c>
      <c r="E201" s="440" t="s">
        <v>183</v>
      </c>
      <c r="F201" s="441"/>
      <c r="G201" s="441"/>
      <c r="H201" s="110"/>
      <c r="I201" s="110"/>
      <c r="J201" s="1"/>
      <c r="K201" s="1"/>
      <c r="L201" s="1"/>
      <c r="M201" s="1"/>
      <c r="N201" s="1"/>
      <c r="O201" s="1"/>
      <c r="P201" s="1"/>
      <c r="Q201" s="1"/>
      <c r="R201" s="1"/>
      <c r="S201" s="1"/>
      <c r="T201" s="1"/>
      <c r="U201" s="1"/>
      <c r="V201" s="1"/>
      <c r="W201" s="1"/>
      <c r="X201" s="1"/>
      <c r="Y201" s="1"/>
      <c r="Z201" s="1"/>
    </row>
    <row r="202" spans="1:26" ht="60">
      <c r="A202" s="413" t="s">
        <v>14</v>
      </c>
      <c r="B202" s="567"/>
      <c r="C202" s="342" t="s">
        <v>3922</v>
      </c>
      <c r="D202" s="446">
        <v>0</v>
      </c>
      <c r="E202" s="440" t="s">
        <v>183</v>
      </c>
      <c r="F202" s="441"/>
      <c r="G202" s="441"/>
      <c r="H202" s="110"/>
      <c r="I202" s="110"/>
      <c r="J202" s="1"/>
      <c r="K202" s="1"/>
      <c r="L202" s="1"/>
      <c r="M202" s="1"/>
      <c r="N202" s="1"/>
      <c r="O202" s="1"/>
      <c r="P202" s="1"/>
      <c r="Q202" s="1"/>
      <c r="R202" s="1"/>
      <c r="S202" s="1"/>
      <c r="T202" s="1"/>
      <c r="U202" s="1"/>
      <c r="V202" s="1"/>
      <c r="W202" s="1"/>
      <c r="X202" s="1"/>
      <c r="Y202" s="1"/>
      <c r="Z202" s="1"/>
    </row>
    <row r="203" spans="1:26" ht="45">
      <c r="A203" s="413" t="s">
        <v>14</v>
      </c>
      <c r="B203" s="567"/>
      <c r="C203" s="342" t="s">
        <v>3923</v>
      </c>
      <c r="D203" s="446">
        <v>0</v>
      </c>
      <c r="E203" s="440" t="s">
        <v>183</v>
      </c>
      <c r="F203" s="441"/>
      <c r="G203" s="441"/>
      <c r="H203" s="110"/>
      <c r="I203" s="110"/>
      <c r="J203" s="1"/>
      <c r="K203" s="1"/>
      <c r="L203" s="1"/>
      <c r="M203" s="1"/>
      <c r="N203" s="1"/>
      <c r="O203" s="1"/>
      <c r="P203" s="1"/>
      <c r="Q203" s="1"/>
      <c r="R203" s="1"/>
      <c r="S203" s="1"/>
      <c r="T203" s="1"/>
      <c r="U203" s="1"/>
      <c r="V203" s="1"/>
      <c r="W203" s="1"/>
      <c r="X203" s="1"/>
      <c r="Y203" s="1"/>
      <c r="Z203" s="1"/>
    </row>
    <row r="204" spans="1:26" ht="30">
      <c r="A204" s="413" t="s">
        <v>14</v>
      </c>
      <c r="B204" s="567"/>
      <c r="C204" s="308" t="s">
        <v>3924</v>
      </c>
      <c r="D204" s="446">
        <v>0</v>
      </c>
      <c r="E204" s="440" t="s">
        <v>183</v>
      </c>
      <c r="F204" s="441"/>
      <c r="G204" s="441"/>
      <c r="H204" s="110"/>
      <c r="I204" s="110"/>
      <c r="J204" s="1"/>
      <c r="K204" s="1"/>
      <c r="L204" s="1"/>
      <c r="M204" s="1"/>
      <c r="N204" s="1"/>
      <c r="O204" s="1"/>
      <c r="P204" s="1"/>
      <c r="Q204" s="1"/>
      <c r="R204" s="1"/>
      <c r="S204" s="1"/>
      <c r="T204" s="1"/>
      <c r="U204" s="1"/>
      <c r="V204" s="1"/>
      <c r="W204" s="1"/>
      <c r="X204" s="1"/>
      <c r="Y204" s="1"/>
      <c r="Z204" s="1"/>
    </row>
    <row r="205" spans="1:26" ht="30">
      <c r="A205" s="413" t="s">
        <v>14</v>
      </c>
      <c r="B205" s="567"/>
      <c r="C205" s="342" t="s">
        <v>3925</v>
      </c>
      <c r="D205" s="446">
        <v>0</v>
      </c>
      <c r="E205" s="440" t="s">
        <v>183</v>
      </c>
      <c r="F205" s="441"/>
      <c r="G205" s="441"/>
      <c r="H205" s="110"/>
      <c r="I205" s="110"/>
      <c r="J205" s="1"/>
      <c r="K205" s="1"/>
      <c r="L205" s="1"/>
      <c r="M205" s="1"/>
      <c r="N205" s="1"/>
      <c r="O205" s="1"/>
      <c r="P205" s="1"/>
      <c r="Q205" s="1"/>
      <c r="R205" s="1"/>
      <c r="S205" s="1"/>
      <c r="T205" s="1"/>
      <c r="U205" s="1"/>
      <c r="V205" s="1"/>
      <c r="W205" s="1"/>
      <c r="X205" s="1"/>
      <c r="Y205" s="1"/>
      <c r="Z205" s="1"/>
    </row>
    <row r="206" spans="1:26" ht="45">
      <c r="A206" s="413" t="s">
        <v>14</v>
      </c>
      <c r="B206" s="567"/>
      <c r="C206" s="342" t="s">
        <v>3926</v>
      </c>
      <c r="D206" s="446">
        <v>0</v>
      </c>
      <c r="E206" s="440" t="s">
        <v>183</v>
      </c>
      <c r="F206" s="441"/>
      <c r="G206" s="441"/>
      <c r="H206" s="110"/>
      <c r="I206" s="110"/>
      <c r="J206" s="1"/>
      <c r="K206" s="1"/>
      <c r="L206" s="1"/>
      <c r="M206" s="1"/>
      <c r="N206" s="1"/>
      <c r="O206" s="1"/>
      <c r="P206" s="1"/>
      <c r="Q206" s="1"/>
      <c r="R206" s="1"/>
      <c r="S206" s="1"/>
      <c r="T206" s="1"/>
      <c r="U206" s="1"/>
      <c r="V206" s="1"/>
      <c r="W206" s="1"/>
      <c r="X206" s="1"/>
      <c r="Y206" s="1"/>
      <c r="Z206" s="1"/>
    </row>
    <row r="207" spans="1:26" ht="60">
      <c r="A207" s="413"/>
      <c r="B207" s="567"/>
      <c r="C207" s="342" t="s">
        <v>3927</v>
      </c>
      <c r="D207" s="446">
        <v>0</v>
      </c>
      <c r="E207" s="440" t="s">
        <v>183</v>
      </c>
      <c r="F207" s="441"/>
      <c r="G207" s="441"/>
      <c r="H207" s="110"/>
      <c r="I207" s="110"/>
      <c r="J207" s="1"/>
      <c r="K207" s="1"/>
      <c r="L207" s="1"/>
      <c r="M207" s="1"/>
      <c r="N207" s="1"/>
      <c r="O207" s="1"/>
      <c r="P207" s="1"/>
      <c r="Q207" s="1"/>
      <c r="R207" s="1"/>
      <c r="S207" s="1"/>
      <c r="T207" s="1"/>
      <c r="U207" s="1"/>
      <c r="V207" s="1"/>
      <c r="W207" s="1"/>
      <c r="X207" s="1"/>
      <c r="Y207" s="1"/>
      <c r="Z207" s="1"/>
    </row>
    <row r="208" spans="1:26" ht="30">
      <c r="A208" s="413"/>
      <c r="B208" s="567"/>
      <c r="C208" s="308" t="s">
        <v>3928</v>
      </c>
      <c r="D208" s="446">
        <v>0</v>
      </c>
      <c r="E208" s="440" t="s">
        <v>183</v>
      </c>
      <c r="F208" s="441"/>
      <c r="G208" s="441"/>
      <c r="H208" s="110"/>
      <c r="I208" s="110"/>
      <c r="J208" s="1"/>
      <c r="K208" s="1"/>
      <c r="L208" s="1"/>
      <c r="M208" s="1"/>
      <c r="N208" s="1"/>
      <c r="O208" s="1"/>
      <c r="P208" s="1"/>
      <c r="Q208" s="1"/>
      <c r="R208" s="1"/>
      <c r="S208" s="1"/>
      <c r="T208" s="1"/>
      <c r="U208" s="1"/>
      <c r="V208" s="1"/>
      <c r="W208" s="1"/>
      <c r="X208" s="1"/>
      <c r="Y208" s="1"/>
      <c r="Z208" s="1"/>
    </row>
    <row r="209" spans="1:26" ht="45">
      <c r="A209" s="413"/>
      <c r="B209" s="567"/>
      <c r="C209" s="342" t="s">
        <v>3923</v>
      </c>
      <c r="D209" s="446">
        <v>0</v>
      </c>
      <c r="E209" s="440" t="s">
        <v>183</v>
      </c>
      <c r="F209" s="441"/>
      <c r="G209" s="441"/>
      <c r="H209" s="110"/>
      <c r="I209" s="110"/>
      <c r="J209" s="1"/>
      <c r="K209" s="1"/>
      <c r="L209" s="1"/>
      <c r="M209" s="1"/>
      <c r="N209" s="1"/>
      <c r="O209" s="1"/>
      <c r="P209" s="1"/>
      <c r="Q209" s="1"/>
      <c r="R209" s="1"/>
      <c r="S209" s="1"/>
      <c r="T209" s="1"/>
      <c r="U209" s="1"/>
      <c r="V209" s="1"/>
      <c r="W209" s="1"/>
      <c r="X209" s="1"/>
      <c r="Y209" s="1"/>
      <c r="Z209" s="1"/>
    </row>
    <row r="210" spans="1:26" ht="39.75" customHeight="1">
      <c r="A210" s="413" t="s">
        <v>473</v>
      </c>
      <c r="B210" s="1210" t="s">
        <v>474</v>
      </c>
      <c r="C210" s="1049"/>
      <c r="D210" s="1049"/>
      <c r="E210" s="1049"/>
      <c r="F210" s="1049"/>
      <c r="G210" s="1049"/>
      <c r="H210" s="110">
        <f>SUM(D211:D220)</f>
        <v>0</v>
      </c>
      <c r="I210" s="110">
        <f>COUNT(D211:D220)*2</f>
        <v>20</v>
      </c>
      <c r="J210" s="1"/>
      <c r="K210" s="1"/>
      <c r="L210" s="1"/>
      <c r="M210" s="1"/>
      <c r="N210" s="1"/>
      <c r="O210" s="1"/>
      <c r="P210" s="1"/>
      <c r="Q210" s="1"/>
      <c r="R210" s="1"/>
      <c r="S210" s="1"/>
      <c r="T210" s="1"/>
      <c r="U210" s="1"/>
      <c r="V210" s="1"/>
      <c r="W210" s="1"/>
      <c r="X210" s="1"/>
      <c r="Y210" s="1"/>
      <c r="Z210" s="1"/>
    </row>
    <row r="211" spans="1:26" ht="60">
      <c r="A211" s="413" t="s">
        <v>480</v>
      </c>
      <c r="B211" s="567" t="s">
        <v>477</v>
      </c>
      <c r="C211" s="342" t="s">
        <v>3929</v>
      </c>
      <c r="D211" s="446">
        <v>0</v>
      </c>
      <c r="E211" s="440" t="s">
        <v>183</v>
      </c>
      <c r="F211" s="441"/>
      <c r="G211" s="441"/>
      <c r="H211" s="110"/>
      <c r="I211" s="110"/>
      <c r="J211" s="1"/>
      <c r="K211" s="1"/>
      <c r="L211" s="1"/>
      <c r="M211" s="1"/>
      <c r="N211" s="1"/>
      <c r="O211" s="1"/>
      <c r="P211" s="1"/>
      <c r="Q211" s="1"/>
      <c r="R211" s="1"/>
      <c r="S211" s="1"/>
      <c r="T211" s="1"/>
      <c r="U211" s="1"/>
      <c r="V211" s="1"/>
      <c r="W211" s="1"/>
      <c r="X211" s="1"/>
      <c r="Y211" s="1"/>
      <c r="Z211" s="1"/>
    </row>
    <row r="212" spans="1:26" ht="30">
      <c r="A212" s="413" t="s">
        <v>14</v>
      </c>
      <c r="B212" s="567"/>
      <c r="C212" s="342" t="s">
        <v>3930</v>
      </c>
      <c r="D212" s="446">
        <v>0</v>
      </c>
      <c r="E212" s="440" t="s">
        <v>183</v>
      </c>
      <c r="F212" s="441"/>
      <c r="G212" s="441"/>
      <c r="H212" s="110"/>
      <c r="I212" s="110"/>
      <c r="J212" s="1"/>
      <c r="K212" s="1"/>
      <c r="L212" s="1"/>
      <c r="M212" s="1"/>
      <c r="N212" s="1"/>
      <c r="O212" s="1"/>
      <c r="P212" s="1"/>
      <c r="Q212" s="1"/>
      <c r="R212" s="1"/>
      <c r="S212" s="1"/>
      <c r="T212" s="1"/>
      <c r="U212" s="1"/>
      <c r="V212" s="1"/>
      <c r="W212" s="1"/>
      <c r="X212" s="1"/>
      <c r="Y212" s="1"/>
      <c r="Z212" s="1"/>
    </row>
    <row r="213" spans="1:26" ht="45">
      <c r="A213" s="413" t="s">
        <v>14</v>
      </c>
      <c r="B213" s="567"/>
      <c r="C213" s="308" t="s">
        <v>3931</v>
      </c>
      <c r="D213" s="446">
        <v>0</v>
      </c>
      <c r="E213" s="440" t="s">
        <v>262</v>
      </c>
      <c r="F213" s="441"/>
      <c r="G213" s="441"/>
      <c r="H213" s="110"/>
      <c r="I213" s="110"/>
      <c r="J213" s="1"/>
      <c r="K213" s="1"/>
      <c r="L213" s="1"/>
      <c r="M213" s="1"/>
      <c r="N213" s="1"/>
      <c r="O213" s="1"/>
      <c r="P213" s="1"/>
      <c r="Q213" s="1"/>
      <c r="R213" s="1"/>
      <c r="S213" s="1"/>
      <c r="T213" s="1"/>
      <c r="U213" s="1"/>
      <c r="V213" s="1"/>
      <c r="W213" s="1"/>
      <c r="X213" s="1"/>
      <c r="Y213" s="1"/>
      <c r="Z213" s="1"/>
    </row>
    <row r="214" spans="1:26" ht="30">
      <c r="A214" s="413" t="s">
        <v>14</v>
      </c>
      <c r="B214" s="567"/>
      <c r="C214" s="308" t="s">
        <v>3932</v>
      </c>
      <c r="D214" s="446">
        <v>0</v>
      </c>
      <c r="E214" s="440" t="s">
        <v>183</v>
      </c>
      <c r="F214" s="441"/>
      <c r="G214" s="441"/>
      <c r="H214" s="110"/>
      <c r="I214" s="110"/>
      <c r="J214" s="1"/>
      <c r="K214" s="1"/>
      <c r="L214" s="1"/>
      <c r="M214" s="1"/>
      <c r="N214" s="1"/>
      <c r="O214" s="1"/>
      <c r="P214" s="1"/>
      <c r="Q214" s="1"/>
      <c r="R214" s="1"/>
      <c r="S214" s="1"/>
      <c r="T214" s="1"/>
      <c r="U214" s="1"/>
      <c r="V214" s="1"/>
      <c r="W214" s="1"/>
      <c r="X214" s="1"/>
      <c r="Y214" s="1"/>
      <c r="Z214" s="1"/>
    </row>
    <row r="215" spans="1:26" ht="45">
      <c r="A215" s="413"/>
      <c r="B215" s="567"/>
      <c r="C215" s="308" t="s">
        <v>3933</v>
      </c>
      <c r="D215" s="446">
        <v>0</v>
      </c>
      <c r="E215" s="440" t="s">
        <v>262</v>
      </c>
      <c r="F215" s="441"/>
      <c r="G215" s="441"/>
      <c r="H215" s="110"/>
      <c r="I215" s="110"/>
      <c r="J215" s="1"/>
      <c r="K215" s="1"/>
      <c r="L215" s="1"/>
      <c r="M215" s="1"/>
      <c r="N215" s="1"/>
      <c r="O215" s="1"/>
      <c r="P215" s="1"/>
      <c r="Q215" s="1"/>
      <c r="R215" s="1"/>
      <c r="S215" s="1"/>
      <c r="T215" s="1"/>
      <c r="U215" s="1"/>
      <c r="V215" s="1"/>
      <c r="W215" s="1"/>
      <c r="X215" s="1"/>
      <c r="Y215" s="1"/>
      <c r="Z215" s="1"/>
    </row>
    <row r="216" spans="1:26" ht="45">
      <c r="A216" s="413"/>
      <c r="B216" s="567"/>
      <c r="C216" s="308" t="s">
        <v>3934</v>
      </c>
      <c r="D216" s="446">
        <v>0</v>
      </c>
      <c r="E216" s="440" t="s">
        <v>262</v>
      </c>
      <c r="F216" s="441"/>
      <c r="G216" s="441"/>
      <c r="H216" s="110"/>
      <c r="I216" s="110"/>
      <c r="J216" s="1"/>
      <c r="K216" s="1"/>
      <c r="L216" s="1"/>
      <c r="M216" s="1"/>
      <c r="N216" s="1"/>
      <c r="O216" s="1"/>
      <c r="P216" s="1"/>
      <c r="Q216" s="1"/>
      <c r="R216" s="1"/>
      <c r="S216" s="1"/>
      <c r="T216" s="1"/>
      <c r="U216" s="1"/>
      <c r="V216" s="1"/>
      <c r="W216" s="1"/>
      <c r="X216" s="1"/>
      <c r="Y216" s="1"/>
      <c r="Z216" s="1"/>
    </row>
    <row r="217" spans="1:26" ht="31.5">
      <c r="A217" s="413" t="s">
        <v>491</v>
      </c>
      <c r="B217" s="567" t="s">
        <v>485</v>
      </c>
      <c r="C217" s="308" t="s">
        <v>3935</v>
      </c>
      <c r="D217" s="446">
        <v>0</v>
      </c>
      <c r="E217" s="440" t="s">
        <v>183</v>
      </c>
      <c r="F217" s="441"/>
      <c r="G217" s="441"/>
      <c r="H217" s="110"/>
      <c r="I217" s="110"/>
      <c r="J217" s="1"/>
      <c r="K217" s="1"/>
      <c r="L217" s="1"/>
      <c r="M217" s="1"/>
      <c r="N217" s="1"/>
      <c r="O217" s="1"/>
      <c r="P217" s="1"/>
      <c r="Q217" s="1"/>
      <c r="R217" s="1"/>
      <c r="S217" s="1"/>
      <c r="T217" s="1"/>
      <c r="U217" s="1"/>
      <c r="V217" s="1"/>
      <c r="W217" s="1"/>
      <c r="X217" s="1"/>
      <c r="Y217" s="1"/>
      <c r="Z217" s="1"/>
    </row>
    <row r="218" spans="1:26" ht="65.25" customHeight="1">
      <c r="A218" s="413"/>
      <c r="B218" s="567"/>
      <c r="C218" s="308" t="s">
        <v>3936</v>
      </c>
      <c r="D218" s="446">
        <v>0</v>
      </c>
      <c r="E218" s="440" t="s">
        <v>262</v>
      </c>
      <c r="F218" s="441"/>
      <c r="G218" s="441"/>
      <c r="H218" s="110"/>
      <c r="I218" s="110"/>
      <c r="J218" s="1"/>
      <c r="K218" s="1"/>
      <c r="L218" s="1"/>
      <c r="M218" s="1"/>
      <c r="N218" s="1"/>
      <c r="O218" s="1"/>
      <c r="P218" s="1"/>
      <c r="Q218" s="1"/>
      <c r="R218" s="1"/>
      <c r="S218" s="1"/>
      <c r="T218" s="1"/>
      <c r="U218" s="1"/>
      <c r="V218" s="1"/>
      <c r="W218" s="1"/>
      <c r="X218" s="1"/>
      <c r="Y218" s="1"/>
      <c r="Z218" s="1"/>
    </row>
    <row r="219" spans="1:26" ht="63">
      <c r="A219" s="413" t="s">
        <v>498</v>
      </c>
      <c r="B219" s="567" t="s">
        <v>489</v>
      </c>
      <c r="C219" s="308" t="s">
        <v>3937</v>
      </c>
      <c r="D219" s="446">
        <v>0</v>
      </c>
      <c r="E219" s="440" t="s">
        <v>262</v>
      </c>
      <c r="F219" s="441"/>
      <c r="G219" s="441"/>
      <c r="H219" s="110"/>
      <c r="I219" s="110"/>
      <c r="J219" s="1"/>
      <c r="K219" s="1"/>
      <c r="L219" s="1"/>
      <c r="M219" s="1"/>
      <c r="N219" s="1"/>
      <c r="O219" s="1"/>
      <c r="P219" s="1"/>
      <c r="Q219" s="1"/>
      <c r="R219" s="1"/>
      <c r="S219" s="1"/>
      <c r="T219" s="1"/>
      <c r="U219" s="1"/>
      <c r="V219" s="1"/>
      <c r="W219" s="1"/>
      <c r="X219" s="1"/>
      <c r="Y219" s="1"/>
      <c r="Z219" s="1"/>
    </row>
    <row r="220" spans="1:26" ht="30">
      <c r="A220" s="413"/>
      <c r="B220" s="567"/>
      <c r="C220" s="308" t="s">
        <v>3938</v>
      </c>
      <c r="D220" s="446">
        <v>0</v>
      </c>
      <c r="E220" s="440" t="s">
        <v>262</v>
      </c>
      <c r="F220" s="441"/>
      <c r="G220" s="441"/>
      <c r="H220" s="110"/>
      <c r="I220" s="110"/>
      <c r="J220" s="1"/>
      <c r="K220" s="1"/>
      <c r="L220" s="1"/>
      <c r="M220" s="1"/>
      <c r="N220" s="1"/>
      <c r="O220" s="1"/>
      <c r="P220" s="1"/>
      <c r="Q220" s="1"/>
      <c r="R220" s="1"/>
      <c r="S220" s="1"/>
      <c r="T220" s="1"/>
      <c r="U220" s="1"/>
      <c r="V220" s="1"/>
      <c r="W220" s="1"/>
      <c r="X220" s="1"/>
      <c r="Y220" s="1"/>
      <c r="Z220" s="1"/>
    </row>
    <row r="221" spans="1:26" ht="39.75" customHeight="1">
      <c r="A221" s="413" t="s">
        <v>493</v>
      </c>
      <c r="B221" s="1048" t="s">
        <v>494</v>
      </c>
      <c r="C221" s="1049"/>
      <c r="D221" s="1049"/>
      <c r="E221" s="1049"/>
      <c r="F221" s="1049"/>
      <c r="G221" s="1049"/>
      <c r="H221" s="110">
        <f>SUM(D222:D238)</f>
        <v>0</v>
      </c>
      <c r="I221" s="110">
        <f>COUNT(D222:D238)*2</f>
        <v>34</v>
      </c>
      <c r="J221" s="1"/>
      <c r="K221" s="1"/>
      <c r="L221" s="1"/>
      <c r="M221" s="1"/>
      <c r="N221" s="1"/>
      <c r="O221" s="1"/>
      <c r="P221" s="1"/>
      <c r="Q221" s="1"/>
      <c r="R221" s="1"/>
      <c r="S221" s="1"/>
      <c r="T221" s="1"/>
      <c r="U221" s="1"/>
      <c r="V221" s="1"/>
      <c r="W221" s="1"/>
      <c r="X221" s="1"/>
      <c r="Y221" s="1"/>
      <c r="Z221" s="1"/>
    </row>
    <row r="222" spans="1:26" ht="31.5">
      <c r="A222" s="413" t="s">
        <v>515</v>
      </c>
      <c r="B222" s="437" t="s">
        <v>501</v>
      </c>
      <c r="C222" s="569"/>
      <c r="D222" s="446">
        <v>0</v>
      </c>
      <c r="E222" s="440" t="s">
        <v>510</v>
      </c>
      <c r="F222" s="441" t="s">
        <v>3939</v>
      </c>
      <c r="G222" s="441"/>
      <c r="H222" s="110"/>
      <c r="I222" s="110"/>
      <c r="J222" s="1"/>
      <c r="K222" s="1"/>
      <c r="L222" s="1"/>
      <c r="M222" s="1"/>
      <c r="N222" s="1"/>
      <c r="O222" s="1"/>
      <c r="P222" s="1"/>
      <c r="Q222" s="1"/>
      <c r="R222" s="1"/>
      <c r="S222" s="1"/>
      <c r="T222" s="1"/>
      <c r="U222" s="1"/>
      <c r="V222" s="1"/>
      <c r="W222" s="1"/>
      <c r="X222" s="1"/>
      <c r="Y222" s="1"/>
      <c r="Z222" s="1"/>
    </row>
    <row r="223" spans="1:26" ht="30">
      <c r="A223" s="413" t="s">
        <v>14</v>
      </c>
      <c r="B223" s="437"/>
      <c r="C223" s="569" t="s">
        <v>3940</v>
      </c>
      <c r="D223" s="446">
        <v>0</v>
      </c>
      <c r="E223" s="440" t="s">
        <v>510</v>
      </c>
      <c r="F223" s="441" t="s">
        <v>3939</v>
      </c>
      <c r="G223" s="441"/>
      <c r="H223" s="110"/>
      <c r="I223" s="110"/>
      <c r="J223" s="1"/>
      <c r="K223" s="1"/>
      <c r="L223" s="1"/>
      <c r="M223" s="1"/>
      <c r="N223" s="1"/>
      <c r="O223" s="1"/>
      <c r="P223" s="1"/>
      <c r="Q223" s="1"/>
      <c r="R223" s="1"/>
      <c r="S223" s="1"/>
      <c r="T223" s="1"/>
      <c r="U223" s="1"/>
      <c r="V223" s="1"/>
      <c r="W223" s="1"/>
      <c r="X223" s="1"/>
      <c r="Y223" s="1"/>
      <c r="Z223" s="1"/>
    </row>
    <row r="224" spans="1:26" ht="15.75">
      <c r="A224" s="413" t="s">
        <v>14</v>
      </c>
      <c r="B224" s="437"/>
      <c r="C224" s="569" t="s">
        <v>3941</v>
      </c>
      <c r="D224" s="446">
        <v>0</v>
      </c>
      <c r="E224" s="440" t="s">
        <v>510</v>
      </c>
      <c r="F224" s="441" t="s">
        <v>3939</v>
      </c>
      <c r="G224" s="441"/>
      <c r="H224" s="110"/>
      <c r="I224" s="110"/>
      <c r="J224" s="1"/>
      <c r="K224" s="1"/>
      <c r="L224" s="1"/>
      <c r="M224" s="1"/>
      <c r="N224" s="1"/>
      <c r="O224" s="1"/>
      <c r="P224" s="1"/>
      <c r="Q224" s="1"/>
      <c r="R224" s="1"/>
      <c r="S224" s="1"/>
      <c r="T224" s="1"/>
      <c r="U224" s="1"/>
      <c r="V224" s="1"/>
      <c r="W224" s="1"/>
      <c r="X224" s="1"/>
      <c r="Y224" s="1"/>
      <c r="Z224" s="1"/>
    </row>
    <row r="225" spans="1:26" ht="15.75">
      <c r="A225" s="413" t="s">
        <v>14</v>
      </c>
      <c r="B225" s="437"/>
      <c r="C225" s="569" t="s">
        <v>3287</v>
      </c>
      <c r="D225" s="446">
        <v>0</v>
      </c>
      <c r="E225" s="440" t="s">
        <v>510</v>
      </c>
      <c r="F225" s="441" t="s">
        <v>3939</v>
      </c>
      <c r="G225" s="441"/>
      <c r="H225" s="110"/>
      <c r="I225" s="110"/>
      <c r="J225" s="1"/>
      <c r="K225" s="1"/>
      <c r="L225" s="1"/>
      <c r="M225" s="1"/>
      <c r="N225" s="1"/>
      <c r="O225" s="1"/>
      <c r="P225" s="1"/>
      <c r="Q225" s="1"/>
      <c r="R225" s="1"/>
      <c r="S225" s="1"/>
      <c r="T225" s="1"/>
      <c r="U225" s="1"/>
      <c r="V225" s="1"/>
      <c r="W225" s="1"/>
      <c r="X225" s="1"/>
      <c r="Y225" s="1"/>
      <c r="Z225" s="1"/>
    </row>
    <row r="226" spans="1:26" ht="15.75">
      <c r="A226" s="413" t="s">
        <v>14</v>
      </c>
      <c r="B226" s="437"/>
      <c r="C226" s="569" t="s">
        <v>3942</v>
      </c>
      <c r="D226" s="446">
        <v>0</v>
      </c>
      <c r="E226" s="440" t="s">
        <v>510</v>
      </c>
      <c r="F226" s="441" t="s">
        <v>3939</v>
      </c>
      <c r="G226" s="441"/>
      <c r="H226" s="110"/>
      <c r="I226" s="110"/>
      <c r="J226" s="1"/>
      <c r="K226" s="1"/>
      <c r="L226" s="1"/>
      <c r="M226" s="1"/>
      <c r="N226" s="1"/>
      <c r="O226" s="1"/>
      <c r="P226" s="1"/>
      <c r="Q226" s="1"/>
      <c r="R226" s="1"/>
      <c r="S226" s="1"/>
      <c r="T226" s="1"/>
      <c r="U226" s="1"/>
      <c r="V226" s="1"/>
      <c r="W226" s="1"/>
      <c r="X226" s="1"/>
      <c r="Y226" s="1"/>
      <c r="Z226" s="1"/>
    </row>
    <row r="227" spans="1:26" ht="47.25">
      <c r="A227" s="413" t="s">
        <v>519</v>
      </c>
      <c r="B227" s="437" t="s">
        <v>505</v>
      </c>
      <c r="C227" s="342" t="s">
        <v>3943</v>
      </c>
      <c r="D227" s="446">
        <v>0</v>
      </c>
      <c r="E227" s="440" t="s">
        <v>510</v>
      </c>
      <c r="F227" s="441" t="s">
        <v>3939</v>
      </c>
      <c r="G227" s="441"/>
      <c r="H227" s="110"/>
      <c r="I227" s="110"/>
      <c r="J227" s="1"/>
      <c r="K227" s="1"/>
      <c r="L227" s="1"/>
      <c r="M227" s="1"/>
      <c r="N227" s="1"/>
      <c r="O227" s="1"/>
      <c r="P227" s="1"/>
      <c r="Q227" s="1"/>
      <c r="R227" s="1"/>
      <c r="S227" s="1"/>
      <c r="T227" s="1"/>
      <c r="U227" s="1"/>
      <c r="V227" s="1"/>
      <c r="W227" s="1"/>
      <c r="X227" s="1"/>
      <c r="Y227" s="1"/>
      <c r="Z227" s="1"/>
    </row>
    <row r="228" spans="1:26" ht="47.25">
      <c r="A228" s="413" t="s">
        <v>525</v>
      </c>
      <c r="B228" s="437" t="s">
        <v>508</v>
      </c>
      <c r="C228" s="342" t="s">
        <v>3944</v>
      </c>
      <c r="D228" s="446">
        <v>0</v>
      </c>
      <c r="E228" s="440" t="s">
        <v>510</v>
      </c>
      <c r="F228" s="441" t="s">
        <v>3939</v>
      </c>
      <c r="G228" s="441"/>
      <c r="H228" s="110"/>
      <c r="I228" s="110"/>
      <c r="J228" s="1"/>
      <c r="K228" s="1"/>
      <c r="L228" s="1"/>
      <c r="M228" s="1"/>
      <c r="N228" s="1"/>
      <c r="O228" s="1"/>
      <c r="P228" s="1"/>
      <c r="Q228" s="1"/>
      <c r="R228" s="1"/>
      <c r="S228" s="1"/>
      <c r="T228" s="1"/>
      <c r="U228" s="1"/>
      <c r="V228" s="1"/>
      <c r="W228" s="1"/>
      <c r="X228" s="1"/>
      <c r="Y228" s="1"/>
      <c r="Z228" s="1"/>
    </row>
    <row r="229" spans="1:26" ht="47.25">
      <c r="A229" s="413" t="s">
        <v>531</v>
      </c>
      <c r="B229" s="437" t="s">
        <v>513</v>
      </c>
      <c r="C229" s="487" t="s">
        <v>3945</v>
      </c>
      <c r="D229" s="446">
        <v>0</v>
      </c>
      <c r="E229" s="440" t="s">
        <v>510</v>
      </c>
      <c r="F229" s="441" t="s">
        <v>3939</v>
      </c>
      <c r="G229" s="441"/>
      <c r="H229" s="110"/>
      <c r="I229" s="110"/>
      <c r="J229" s="1"/>
      <c r="K229" s="1"/>
      <c r="L229" s="1"/>
      <c r="M229" s="1"/>
      <c r="N229" s="1"/>
      <c r="O229" s="1"/>
      <c r="P229" s="1"/>
      <c r="Q229" s="1"/>
      <c r="R229" s="1"/>
      <c r="S229" s="1"/>
      <c r="T229" s="1"/>
      <c r="U229" s="1"/>
      <c r="V229" s="1"/>
      <c r="W229" s="1"/>
      <c r="X229" s="1"/>
      <c r="Y229" s="1"/>
      <c r="Z229" s="1"/>
    </row>
    <row r="230" spans="1:26" ht="15.75">
      <c r="A230" s="413" t="s">
        <v>14</v>
      </c>
      <c r="B230" s="437"/>
      <c r="C230" s="487" t="s">
        <v>3946</v>
      </c>
      <c r="D230" s="446">
        <v>0</v>
      </c>
      <c r="E230" s="440" t="s">
        <v>137</v>
      </c>
      <c r="F230" s="441" t="s">
        <v>3939</v>
      </c>
      <c r="G230" s="441"/>
      <c r="H230" s="110"/>
      <c r="I230" s="110"/>
      <c r="J230" s="1"/>
      <c r="K230" s="1"/>
      <c r="L230" s="1"/>
      <c r="M230" s="1"/>
      <c r="N230" s="1"/>
      <c r="O230" s="1"/>
      <c r="P230" s="1"/>
      <c r="Q230" s="1"/>
      <c r="R230" s="1"/>
      <c r="S230" s="1"/>
      <c r="T230" s="1"/>
      <c r="U230" s="1"/>
      <c r="V230" s="1"/>
      <c r="W230" s="1"/>
      <c r="X230" s="1"/>
      <c r="Y230" s="1"/>
      <c r="Z230" s="1"/>
    </row>
    <row r="231" spans="1:26" ht="15.75">
      <c r="A231" s="413" t="s">
        <v>14</v>
      </c>
      <c r="B231" s="437"/>
      <c r="C231" s="487" t="s">
        <v>3947</v>
      </c>
      <c r="D231" s="446">
        <v>0</v>
      </c>
      <c r="E231" s="440" t="s">
        <v>137</v>
      </c>
      <c r="F231" s="441" t="s">
        <v>3939</v>
      </c>
      <c r="G231" s="441"/>
      <c r="H231" s="110"/>
      <c r="I231" s="110"/>
      <c r="J231" s="1"/>
      <c r="K231" s="1"/>
      <c r="L231" s="1"/>
      <c r="M231" s="1"/>
      <c r="N231" s="1"/>
      <c r="O231" s="1"/>
      <c r="P231" s="1"/>
      <c r="Q231" s="1"/>
      <c r="R231" s="1"/>
      <c r="S231" s="1"/>
      <c r="T231" s="1"/>
      <c r="U231" s="1"/>
      <c r="V231" s="1"/>
      <c r="W231" s="1"/>
      <c r="X231" s="1"/>
      <c r="Y231" s="1"/>
      <c r="Z231" s="1"/>
    </row>
    <row r="232" spans="1:26" ht="15.75">
      <c r="A232" s="413" t="s">
        <v>14</v>
      </c>
      <c r="B232" s="437"/>
      <c r="C232" s="487" t="s">
        <v>3948</v>
      </c>
      <c r="D232" s="446">
        <v>0</v>
      </c>
      <c r="E232" s="440" t="s">
        <v>137</v>
      </c>
      <c r="F232" s="441" t="s">
        <v>3939</v>
      </c>
      <c r="G232" s="441"/>
      <c r="H232" s="110"/>
      <c r="I232" s="110"/>
      <c r="J232" s="1"/>
      <c r="K232" s="1"/>
      <c r="L232" s="1"/>
      <c r="M232" s="1"/>
      <c r="N232" s="1"/>
      <c r="O232" s="1"/>
      <c r="P232" s="1"/>
      <c r="Q232" s="1"/>
      <c r="R232" s="1"/>
      <c r="S232" s="1"/>
      <c r="T232" s="1"/>
      <c r="U232" s="1"/>
      <c r="V232" s="1"/>
      <c r="W232" s="1"/>
      <c r="X232" s="1"/>
      <c r="Y232" s="1"/>
      <c r="Z232" s="1"/>
    </row>
    <row r="233" spans="1:26" ht="15.75">
      <c r="A233" s="413" t="s">
        <v>14</v>
      </c>
      <c r="B233" s="437"/>
      <c r="C233" s="487" t="s">
        <v>3949</v>
      </c>
      <c r="D233" s="446">
        <v>0</v>
      </c>
      <c r="E233" s="440" t="s">
        <v>137</v>
      </c>
      <c r="F233" s="441" t="s">
        <v>3939</v>
      </c>
      <c r="G233" s="441"/>
      <c r="H233" s="110"/>
      <c r="I233" s="110"/>
      <c r="J233" s="1"/>
      <c r="K233" s="1"/>
      <c r="L233" s="1"/>
      <c r="M233" s="1"/>
      <c r="N233" s="1"/>
      <c r="O233" s="1"/>
      <c r="P233" s="1"/>
      <c r="Q233" s="1"/>
      <c r="R233" s="1"/>
      <c r="S233" s="1"/>
      <c r="T233" s="1"/>
      <c r="U233" s="1"/>
      <c r="V233" s="1"/>
      <c r="W233" s="1"/>
      <c r="X233" s="1"/>
      <c r="Y233" s="1"/>
      <c r="Z233" s="1"/>
    </row>
    <row r="234" spans="1:26" ht="15.75">
      <c r="A234" s="413" t="s">
        <v>14</v>
      </c>
      <c r="B234" s="437"/>
      <c r="C234" s="487" t="s">
        <v>3950</v>
      </c>
      <c r="D234" s="446">
        <v>0</v>
      </c>
      <c r="E234" s="440" t="s">
        <v>137</v>
      </c>
      <c r="F234" s="441" t="s">
        <v>3939</v>
      </c>
      <c r="G234" s="441"/>
      <c r="H234" s="110"/>
      <c r="I234" s="110"/>
      <c r="J234" s="1"/>
      <c r="K234" s="1"/>
      <c r="L234" s="1"/>
      <c r="M234" s="1"/>
      <c r="N234" s="1"/>
      <c r="O234" s="1"/>
      <c r="P234" s="1"/>
      <c r="Q234" s="1"/>
      <c r="R234" s="1"/>
      <c r="S234" s="1"/>
      <c r="T234" s="1"/>
      <c r="U234" s="1"/>
      <c r="V234" s="1"/>
      <c r="W234" s="1"/>
      <c r="X234" s="1"/>
      <c r="Y234" s="1"/>
      <c r="Z234" s="1"/>
    </row>
    <row r="235" spans="1:26" ht="15.75">
      <c r="A235" s="413" t="s">
        <v>14</v>
      </c>
      <c r="B235" s="437"/>
      <c r="C235" s="487" t="s">
        <v>3951</v>
      </c>
      <c r="D235" s="446">
        <v>0</v>
      </c>
      <c r="E235" s="440" t="s">
        <v>137</v>
      </c>
      <c r="F235" s="441" t="s">
        <v>3939</v>
      </c>
      <c r="G235" s="441"/>
      <c r="H235" s="110"/>
      <c r="I235" s="110"/>
      <c r="J235" s="1"/>
      <c r="K235" s="1"/>
      <c r="L235" s="1"/>
      <c r="M235" s="1"/>
      <c r="N235" s="1"/>
      <c r="O235" s="1"/>
      <c r="P235" s="1"/>
      <c r="Q235" s="1"/>
      <c r="R235" s="1"/>
      <c r="S235" s="1"/>
      <c r="T235" s="1"/>
      <c r="U235" s="1"/>
      <c r="V235" s="1"/>
      <c r="W235" s="1"/>
      <c r="X235" s="1"/>
      <c r="Y235" s="1"/>
      <c r="Z235" s="1"/>
    </row>
    <row r="236" spans="1:26" ht="31.5">
      <c r="A236" s="413" t="s">
        <v>533</v>
      </c>
      <c r="B236" s="437" t="s">
        <v>529</v>
      </c>
      <c r="C236" s="487" t="s">
        <v>3952</v>
      </c>
      <c r="D236" s="446">
        <v>0</v>
      </c>
      <c r="E236" s="440" t="s">
        <v>137</v>
      </c>
      <c r="F236" s="441"/>
      <c r="G236" s="441"/>
      <c r="H236" s="110"/>
      <c r="I236" s="110"/>
      <c r="J236" s="1"/>
      <c r="K236" s="1"/>
      <c r="L236" s="1"/>
      <c r="M236" s="1"/>
      <c r="N236" s="1"/>
      <c r="O236" s="1"/>
      <c r="P236" s="1"/>
      <c r="Q236" s="1"/>
      <c r="R236" s="1"/>
      <c r="S236" s="1"/>
      <c r="T236" s="1"/>
      <c r="U236" s="1"/>
      <c r="V236" s="1"/>
      <c r="W236" s="1"/>
      <c r="X236" s="1"/>
      <c r="Y236" s="1"/>
      <c r="Z236" s="1"/>
    </row>
    <row r="237" spans="1:26" ht="48" customHeight="1">
      <c r="A237" s="413" t="s">
        <v>14</v>
      </c>
      <c r="B237" s="437"/>
      <c r="C237" s="342" t="s">
        <v>3953</v>
      </c>
      <c r="D237" s="446">
        <v>0</v>
      </c>
      <c r="E237" s="440" t="s">
        <v>137</v>
      </c>
      <c r="F237" s="441"/>
      <c r="G237" s="441"/>
      <c r="H237" s="110"/>
      <c r="I237" s="110"/>
      <c r="J237" s="1"/>
      <c r="K237" s="1"/>
      <c r="L237" s="1"/>
      <c r="M237" s="1"/>
      <c r="N237" s="1"/>
      <c r="O237" s="1"/>
      <c r="P237" s="1"/>
      <c r="Q237" s="1"/>
      <c r="R237" s="1"/>
      <c r="S237" s="1"/>
      <c r="T237" s="1"/>
      <c r="U237" s="1"/>
      <c r="V237" s="1"/>
      <c r="W237" s="1"/>
      <c r="X237" s="1"/>
      <c r="Y237" s="1"/>
      <c r="Z237" s="1"/>
    </row>
    <row r="238" spans="1:26" ht="30">
      <c r="A238" s="413" t="s">
        <v>14</v>
      </c>
      <c r="B238" s="437"/>
      <c r="C238" s="487" t="s">
        <v>3954</v>
      </c>
      <c r="D238" s="446">
        <v>0</v>
      </c>
      <c r="E238" s="440" t="s">
        <v>137</v>
      </c>
      <c r="F238" s="441"/>
      <c r="G238" s="441"/>
      <c r="H238" s="110"/>
      <c r="I238" s="110"/>
      <c r="J238" s="1"/>
      <c r="K238" s="1"/>
      <c r="L238" s="1"/>
      <c r="M238" s="1"/>
      <c r="N238" s="1"/>
      <c r="O238" s="1"/>
      <c r="P238" s="1"/>
      <c r="Q238" s="1"/>
      <c r="R238" s="1"/>
      <c r="S238" s="1"/>
      <c r="T238" s="1"/>
      <c r="U238" s="1"/>
      <c r="V238" s="1"/>
      <c r="W238" s="1"/>
      <c r="X238" s="1"/>
      <c r="Y238" s="1"/>
      <c r="Z238" s="1"/>
    </row>
    <row r="239" spans="1:26" ht="15.75" hidden="1">
      <c r="A239" s="583" t="s">
        <v>14</v>
      </c>
      <c r="B239" s="437"/>
      <c r="C239" s="441"/>
      <c r="D239" s="439"/>
      <c r="E239" s="440"/>
      <c r="F239" s="441"/>
      <c r="G239" s="441"/>
      <c r="H239" s="1"/>
      <c r="I239" s="1"/>
      <c r="J239" s="1"/>
      <c r="K239" s="1"/>
      <c r="L239" s="1"/>
      <c r="M239" s="1"/>
      <c r="N239" s="1"/>
      <c r="O239" s="1"/>
      <c r="P239" s="1"/>
      <c r="Q239" s="1"/>
      <c r="R239" s="1"/>
      <c r="S239" s="1"/>
      <c r="T239" s="1"/>
      <c r="U239" s="1"/>
      <c r="V239" s="1"/>
      <c r="W239" s="1"/>
      <c r="X239" s="1"/>
      <c r="Y239" s="1"/>
      <c r="Z239" s="1"/>
    </row>
    <row r="240" spans="1:26" ht="39.75" customHeight="1">
      <c r="A240" s="413" t="s">
        <v>551</v>
      </c>
      <c r="B240" s="1210" t="s">
        <v>552</v>
      </c>
      <c r="C240" s="1049"/>
      <c r="D240" s="1049"/>
      <c r="E240" s="1049"/>
      <c r="F240" s="1049"/>
      <c r="G240" s="1049"/>
      <c r="H240" s="110">
        <f>SUM(D241)</f>
        <v>0</v>
      </c>
      <c r="I240" s="110">
        <f>COUNT(D241)*2</f>
        <v>2</v>
      </c>
      <c r="J240" s="1"/>
      <c r="K240" s="1"/>
      <c r="L240" s="1"/>
      <c r="M240" s="1"/>
      <c r="N240" s="1"/>
      <c r="O240" s="1"/>
      <c r="P240" s="1"/>
      <c r="Q240" s="1"/>
      <c r="R240" s="1"/>
      <c r="S240" s="1"/>
      <c r="T240" s="1"/>
      <c r="U240" s="1"/>
      <c r="V240" s="1"/>
      <c r="W240" s="1"/>
      <c r="X240" s="1"/>
      <c r="Y240" s="1"/>
      <c r="Z240" s="1"/>
    </row>
    <row r="241" spans="1:26" ht="45">
      <c r="A241" s="413" t="s">
        <v>555</v>
      </c>
      <c r="B241" s="437" t="s">
        <v>556</v>
      </c>
      <c r="C241" s="308" t="s">
        <v>3966</v>
      </c>
      <c r="D241" s="446">
        <v>0</v>
      </c>
      <c r="E241" s="440" t="s">
        <v>137</v>
      </c>
      <c r="F241" s="441"/>
      <c r="G241" s="441"/>
      <c r="H241" s="110"/>
      <c r="I241" s="110"/>
      <c r="J241" s="1"/>
      <c r="K241" s="1"/>
      <c r="L241" s="1"/>
      <c r="M241" s="1"/>
      <c r="N241" s="1"/>
      <c r="O241" s="1"/>
      <c r="P241" s="1"/>
      <c r="Q241" s="1"/>
      <c r="R241" s="1"/>
      <c r="S241" s="1"/>
      <c r="T241" s="1"/>
      <c r="U241" s="1"/>
      <c r="V241" s="1"/>
      <c r="W241" s="1"/>
      <c r="X241" s="1"/>
      <c r="Y241" s="1"/>
      <c r="Z241" s="1"/>
    </row>
    <row r="242" spans="1:26" ht="31.5" hidden="1">
      <c r="A242" s="583" t="s">
        <v>562</v>
      </c>
      <c r="B242" s="437" t="s">
        <v>563</v>
      </c>
      <c r="C242" s="441"/>
      <c r="D242" s="439"/>
      <c r="E242" s="440"/>
      <c r="F242" s="441"/>
      <c r="G242" s="441"/>
      <c r="H242" s="1"/>
      <c r="I242" s="1"/>
      <c r="J242" s="1"/>
      <c r="K242" s="1"/>
      <c r="L242" s="1"/>
      <c r="M242" s="1"/>
      <c r="N242" s="1"/>
      <c r="O242" s="1"/>
      <c r="P242" s="1"/>
      <c r="Q242" s="1"/>
      <c r="R242" s="1"/>
      <c r="S242" s="1"/>
      <c r="T242" s="1"/>
      <c r="U242" s="1"/>
      <c r="V242" s="1"/>
      <c r="W242" s="1"/>
      <c r="X242" s="1"/>
      <c r="Y242" s="1"/>
      <c r="Z242" s="1"/>
    </row>
    <row r="243" spans="1:26" ht="47.25" hidden="1">
      <c r="A243" s="583" t="s">
        <v>567</v>
      </c>
      <c r="B243" s="496" t="s">
        <v>568</v>
      </c>
      <c r="C243" s="441"/>
      <c r="D243" s="439"/>
      <c r="E243" s="440"/>
      <c r="F243" s="441"/>
      <c r="G243" s="441"/>
      <c r="H243" s="1"/>
      <c r="I243" s="1"/>
      <c r="J243" s="1"/>
      <c r="K243" s="1"/>
      <c r="L243" s="1"/>
      <c r="M243" s="1"/>
      <c r="N243" s="1"/>
      <c r="O243" s="1"/>
      <c r="P243" s="1"/>
      <c r="Q243" s="1"/>
      <c r="R243" s="1"/>
      <c r="S243" s="1"/>
      <c r="T243" s="1"/>
      <c r="U243" s="1"/>
      <c r="V243" s="1"/>
      <c r="W243" s="1"/>
      <c r="X243" s="1"/>
      <c r="Y243" s="1"/>
      <c r="Z243" s="1"/>
    </row>
    <row r="244" spans="1:26" ht="39.75" customHeight="1">
      <c r="A244" s="413" t="s">
        <v>570</v>
      </c>
      <c r="B244" s="1210" t="s">
        <v>571</v>
      </c>
      <c r="C244" s="1049"/>
      <c r="D244" s="1049"/>
      <c r="E244" s="1049"/>
      <c r="F244" s="1049"/>
      <c r="G244" s="1049"/>
      <c r="H244" s="110">
        <f>SUM(D250:D253)</f>
        <v>0</v>
      </c>
      <c r="I244" s="110">
        <f>COUNT(D250:D253)*2</f>
        <v>8</v>
      </c>
      <c r="J244" s="1"/>
      <c r="K244" s="1"/>
      <c r="L244" s="1"/>
      <c r="M244" s="1"/>
      <c r="N244" s="1"/>
      <c r="O244" s="1"/>
      <c r="P244" s="1"/>
      <c r="Q244" s="1"/>
      <c r="R244" s="1"/>
      <c r="S244" s="1"/>
      <c r="T244" s="1"/>
      <c r="U244" s="1"/>
      <c r="V244" s="1"/>
      <c r="W244" s="1"/>
      <c r="X244" s="1"/>
      <c r="Y244" s="1"/>
      <c r="Z244" s="1"/>
    </row>
    <row r="245" spans="1:26" ht="47.25" hidden="1">
      <c r="A245" s="583" t="s">
        <v>574</v>
      </c>
      <c r="B245" s="437" t="s">
        <v>575</v>
      </c>
      <c r="C245" s="441"/>
      <c r="D245" s="439"/>
      <c r="E245" s="440"/>
      <c r="F245" s="441"/>
      <c r="G245" s="441"/>
      <c r="H245" s="1"/>
      <c r="I245" s="1"/>
      <c r="J245" s="1"/>
      <c r="K245" s="1"/>
      <c r="L245" s="1"/>
      <c r="M245" s="1"/>
      <c r="N245" s="1"/>
      <c r="O245" s="1"/>
      <c r="P245" s="1"/>
      <c r="Q245" s="1"/>
      <c r="R245" s="1"/>
      <c r="S245" s="1"/>
      <c r="T245" s="1"/>
      <c r="U245" s="1"/>
      <c r="V245" s="1"/>
      <c r="W245" s="1"/>
      <c r="X245" s="1"/>
      <c r="Y245" s="1"/>
      <c r="Z245" s="1"/>
    </row>
    <row r="246" spans="1:26" ht="63" hidden="1">
      <c r="A246" s="583" t="s">
        <v>579</v>
      </c>
      <c r="B246" s="437" t="s">
        <v>580</v>
      </c>
      <c r="C246" s="441"/>
      <c r="D246" s="439"/>
      <c r="E246" s="440"/>
      <c r="F246" s="441"/>
      <c r="G246" s="441"/>
      <c r="H246" s="1"/>
      <c r="I246" s="1"/>
      <c r="J246" s="1"/>
      <c r="K246" s="1"/>
      <c r="L246" s="1"/>
      <c r="M246" s="1"/>
      <c r="N246" s="1"/>
      <c r="O246" s="1"/>
      <c r="P246" s="1"/>
      <c r="Q246" s="1"/>
      <c r="R246" s="1"/>
      <c r="S246" s="1"/>
      <c r="T246" s="1"/>
      <c r="U246" s="1"/>
      <c r="V246" s="1"/>
      <c r="W246" s="1"/>
      <c r="X246" s="1"/>
      <c r="Y246" s="1"/>
      <c r="Z246" s="1"/>
    </row>
    <row r="247" spans="1:26" ht="63" hidden="1">
      <c r="A247" s="583" t="s">
        <v>584</v>
      </c>
      <c r="B247" s="437" t="s">
        <v>585</v>
      </c>
      <c r="C247" s="441"/>
      <c r="D247" s="439"/>
      <c r="E247" s="440"/>
      <c r="F247" s="441"/>
      <c r="G247" s="441"/>
      <c r="H247" s="1"/>
      <c r="I247" s="1"/>
      <c r="J247" s="1"/>
      <c r="K247" s="1"/>
      <c r="L247" s="1"/>
      <c r="M247" s="1"/>
      <c r="N247" s="1"/>
      <c r="O247" s="1"/>
      <c r="P247" s="1"/>
      <c r="Q247" s="1"/>
      <c r="R247" s="1"/>
      <c r="S247" s="1"/>
      <c r="T247" s="1"/>
      <c r="U247" s="1"/>
      <c r="V247" s="1"/>
      <c r="W247" s="1"/>
      <c r="X247" s="1"/>
      <c r="Y247" s="1"/>
      <c r="Z247" s="1"/>
    </row>
    <row r="248" spans="1:26" ht="63" hidden="1">
      <c r="A248" s="583" t="s">
        <v>589</v>
      </c>
      <c r="B248" s="437" t="s">
        <v>590</v>
      </c>
      <c r="C248" s="441"/>
      <c r="D248" s="439"/>
      <c r="E248" s="440"/>
      <c r="F248" s="441"/>
      <c r="G248" s="441"/>
      <c r="H248" s="1"/>
      <c r="I248" s="1"/>
      <c r="J248" s="1"/>
      <c r="K248" s="1"/>
      <c r="L248" s="1"/>
      <c r="M248" s="1"/>
      <c r="N248" s="1"/>
      <c r="O248" s="1"/>
      <c r="P248" s="1"/>
      <c r="Q248" s="1"/>
      <c r="R248" s="1"/>
      <c r="S248" s="1"/>
      <c r="T248" s="1"/>
      <c r="U248" s="1"/>
      <c r="V248" s="1"/>
      <c r="W248" s="1"/>
      <c r="X248" s="1"/>
      <c r="Y248" s="1"/>
      <c r="Z248" s="1"/>
    </row>
    <row r="249" spans="1:26" ht="15.75" hidden="1">
      <c r="A249" s="583" t="s">
        <v>591</v>
      </c>
      <c r="B249" s="437" t="s">
        <v>592</v>
      </c>
      <c r="C249" s="441"/>
      <c r="D249" s="439"/>
      <c r="E249" s="440"/>
      <c r="F249" s="441"/>
      <c r="G249" s="441"/>
      <c r="H249" s="1"/>
      <c r="I249" s="1"/>
      <c r="J249" s="1"/>
      <c r="K249" s="1"/>
      <c r="L249" s="1"/>
      <c r="M249" s="1"/>
      <c r="N249" s="1"/>
      <c r="O249" s="1"/>
      <c r="P249" s="1"/>
      <c r="Q249" s="1"/>
      <c r="R249" s="1"/>
      <c r="S249" s="1"/>
      <c r="T249" s="1"/>
      <c r="U249" s="1"/>
      <c r="V249" s="1"/>
      <c r="W249" s="1"/>
      <c r="X249" s="1"/>
      <c r="Y249" s="1"/>
      <c r="Z249" s="1"/>
    </row>
    <row r="250" spans="1:26" ht="60">
      <c r="A250" s="413" t="s">
        <v>595</v>
      </c>
      <c r="B250" s="437" t="s">
        <v>596</v>
      </c>
      <c r="C250" s="308" t="s">
        <v>3967</v>
      </c>
      <c r="D250" s="446">
        <v>0</v>
      </c>
      <c r="E250" s="454" t="s">
        <v>183</v>
      </c>
      <c r="F250" s="308" t="s">
        <v>3968</v>
      </c>
      <c r="G250" s="441"/>
      <c r="H250" s="110"/>
      <c r="I250" s="110"/>
      <c r="J250" s="1"/>
      <c r="K250" s="1"/>
      <c r="L250" s="1"/>
      <c r="M250" s="1"/>
      <c r="N250" s="1"/>
      <c r="O250" s="1"/>
      <c r="P250" s="1"/>
      <c r="Q250" s="1"/>
      <c r="R250" s="1"/>
      <c r="S250" s="1"/>
      <c r="T250" s="1"/>
      <c r="U250" s="1"/>
      <c r="V250" s="1"/>
      <c r="W250" s="1"/>
      <c r="X250" s="1"/>
      <c r="Y250" s="1"/>
      <c r="Z250" s="1"/>
    </row>
    <row r="251" spans="1:26" ht="45">
      <c r="A251" s="413"/>
      <c r="B251" s="437"/>
      <c r="C251" s="308" t="s">
        <v>3969</v>
      </c>
      <c r="D251" s="446">
        <v>0</v>
      </c>
      <c r="E251" s="454" t="s">
        <v>183</v>
      </c>
      <c r="F251" s="308" t="s">
        <v>3970</v>
      </c>
      <c r="G251" s="441"/>
      <c r="H251" s="110"/>
      <c r="I251" s="110"/>
      <c r="J251" s="1"/>
      <c r="K251" s="1"/>
      <c r="L251" s="1"/>
      <c r="M251" s="1"/>
      <c r="N251" s="1"/>
      <c r="O251" s="1"/>
      <c r="P251" s="1"/>
      <c r="Q251" s="1"/>
      <c r="R251" s="1"/>
      <c r="S251" s="1"/>
      <c r="T251" s="1"/>
      <c r="U251" s="1"/>
      <c r="V251" s="1"/>
      <c r="W251" s="1"/>
      <c r="X251" s="1"/>
      <c r="Y251" s="1"/>
      <c r="Z251" s="1"/>
    </row>
    <row r="252" spans="1:26" ht="47.25">
      <c r="A252" s="413" t="s">
        <v>604</v>
      </c>
      <c r="B252" s="437" t="s">
        <v>605</v>
      </c>
      <c r="C252" s="308" t="s">
        <v>3971</v>
      </c>
      <c r="D252" s="446">
        <v>0</v>
      </c>
      <c r="E252" s="454" t="s">
        <v>183</v>
      </c>
      <c r="F252" s="441"/>
      <c r="G252" s="441"/>
      <c r="H252" s="110"/>
      <c r="I252" s="110"/>
      <c r="J252" s="1"/>
      <c r="K252" s="1"/>
      <c r="L252" s="1"/>
      <c r="M252" s="1"/>
      <c r="N252" s="1"/>
      <c r="O252" s="1"/>
      <c r="P252" s="1"/>
      <c r="Q252" s="1"/>
      <c r="R252" s="1"/>
      <c r="S252" s="1"/>
      <c r="T252" s="1"/>
      <c r="U252" s="1"/>
      <c r="V252" s="1"/>
      <c r="W252" s="1"/>
      <c r="X252" s="1"/>
      <c r="Y252" s="1"/>
      <c r="Z252" s="1"/>
    </row>
    <row r="253" spans="1:26" ht="30">
      <c r="A253" s="413"/>
      <c r="B253" s="437"/>
      <c r="C253" s="308" t="s">
        <v>3972</v>
      </c>
      <c r="D253" s="446">
        <v>0</v>
      </c>
      <c r="E253" s="454" t="s">
        <v>183</v>
      </c>
      <c r="F253" s="441"/>
      <c r="G253" s="441"/>
      <c r="H253" s="110"/>
      <c r="I253" s="110"/>
      <c r="J253" s="1"/>
      <c r="K253" s="1"/>
      <c r="L253" s="1"/>
      <c r="M253" s="1"/>
      <c r="N253" s="1"/>
      <c r="O253" s="1"/>
      <c r="P253" s="1"/>
      <c r="Q253" s="1"/>
      <c r="R253" s="1"/>
      <c r="S253" s="1"/>
      <c r="T253" s="1"/>
      <c r="U253" s="1"/>
      <c r="V253" s="1"/>
      <c r="W253" s="1"/>
      <c r="X253" s="1"/>
      <c r="Y253" s="1"/>
      <c r="Z253" s="1"/>
    </row>
    <row r="254" spans="1:26" ht="15.75">
      <c r="A254" s="768" t="s">
        <v>4476</v>
      </c>
      <c r="B254" s="1042" t="s">
        <v>5403</v>
      </c>
      <c r="C254" s="1043"/>
      <c r="D254" s="1043"/>
      <c r="E254" s="1043"/>
      <c r="F254" s="1043"/>
      <c r="G254" s="1315"/>
      <c r="H254" s="797">
        <f>SUM(D255:D274)</f>
        <v>0</v>
      </c>
      <c r="I254" s="797">
        <f>COUNT(D255:D274)*2</f>
        <v>40</v>
      </c>
      <c r="J254" s="1"/>
      <c r="K254" s="1"/>
      <c r="L254" s="1"/>
      <c r="M254" s="1"/>
      <c r="N254" s="1"/>
      <c r="O254" s="1"/>
      <c r="P254" s="1"/>
      <c r="Q254" s="1"/>
      <c r="R254" s="1"/>
      <c r="S254" s="1"/>
      <c r="T254" s="1"/>
      <c r="U254" s="1"/>
      <c r="V254" s="1"/>
      <c r="W254" s="1"/>
      <c r="X254" s="1"/>
      <c r="Y254" s="1"/>
      <c r="Z254" s="1"/>
    </row>
    <row r="255" spans="1:26" ht="180">
      <c r="A255" s="768" t="s">
        <v>4478</v>
      </c>
      <c r="B255" s="932" t="s">
        <v>4479</v>
      </c>
      <c r="C255" s="932" t="s">
        <v>4480</v>
      </c>
      <c r="D255" s="951">
        <v>0</v>
      </c>
      <c r="E255" s="945"/>
      <c r="F255" s="932" t="s">
        <v>5404</v>
      </c>
      <c r="G255" s="787"/>
      <c r="H255" s="797"/>
      <c r="I255" s="797"/>
      <c r="J255" s="1"/>
      <c r="K255" s="1"/>
      <c r="L255" s="1"/>
      <c r="M255" s="1"/>
      <c r="N255" s="1"/>
      <c r="O255" s="1"/>
      <c r="P255" s="1"/>
      <c r="Q255" s="1"/>
      <c r="R255" s="1"/>
      <c r="S255" s="1"/>
      <c r="T255" s="1"/>
      <c r="U255" s="1"/>
      <c r="V255" s="1"/>
      <c r="W255" s="1"/>
      <c r="X255" s="1"/>
      <c r="Y255" s="1"/>
      <c r="Z255" s="1"/>
    </row>
    <row r="256" spans="1:26" ht="120">
      <c r="A256" s="768" t="s">
        <v>4482</v>
      </c>
      <c r="B256" s="932" t="s">
        <v>4483</v>
      </c>
      <c r="C256" s="932" t="s">
        <v>4484</v>
      </c>
      <c r="D256" s="952">
        <v>0</v>
      </c>
      <c r="E256" s="945"/>
      <c r="F256" s="932" t="s">
        <v>4485</v>
      </c>
      <c r="G256" s="787"/>
      <c r="H256" s="797"/>
      <c r="I256" s="797"/>
      <c r="J256" s="1"/>
      <c r="K256" s="1"/>
      <c r="L256" s="1"/>
      <c r="M256" s="1"/>
      <c r="N256" s="1"/>
      <c r="O256" s="1"/>
      <c r="P256" s="1"/>
      <c r="Q256" s="1"/>
      <c r="R256" s="1"/>
      <c r="S256" s="1"/>
      <c r="T256" s="1"/>
      <c r="U256" s="1"/>
      <c r="V256" s="1"/>
      <c r="W256" s="1"/>
      <c r="X256" s="1"/>
      <c r="Y256" s="1"/>
      <c r="Z256" s="1"/>
    </row>
    <row r="257" spans="1:26" ht="105">
      <c r="A257" s="768" t="s">
        <v>4486</v>
      </c>
      <c r="B257" s="932" t="s">
        <v>4487</v>
      </c>
      <c r="C257" s="932" t="s">
        <v>5423</v>
      </c>
      <c r="D257" s="952">
        <v>0</v>
      </c>
      <c r="E257" s="945"/>
      <c r="F257" s="932" t="s">
        <v>5424</v>
      </c>
      <c r="G257" s="787"/>
      <c r="H257" s="797"/>
      <c r="I257" s="797"/>
      <c r="J257" s="1"/>
      <c r="K257" s="1"/>
      <c r="L257" s="1"/>
      <c r="M257" s="1"/>
      <c r="N257" s="1"/>
      <c r="O257" s="1"/>
      <c r="P257" s="1"/>
      <c r="Q257" s="1"/>
      <c r="R257" s="1"/>
      <c r="S257" s="1"/>
      <c r="T257" s="1"/>
      <c r="U257" s="1"/>
      <c r="V257" s="1"/>
      <c r="W257" s="1"/>
      <c r="X257" s="1"/>
      <c r="Y257" s="1"/>
      <c r="Z257" s="1"/>
    </row>
    <row r="258" spans="1:26" ht="135">
      <c r="A258" s="768" t="s">
        <v>4488</v>
      </c>
      <c r="B258" s="932" t="s">
        <v>4489</v>
      </c>
      <c r="C258" s="932" t="s">
        <v>5425</v>
      </c>
      <c r="D258" s="952">
        <v>0</v>
      </c>
      <c r="E258" s="945"/>
      <c r="F258" s="932" t="s">
        <v>5426</v>
      </c>
      <c r="G258" s="787"/>
      <c r="H258" s="797"/>
      <c r="I258" s="797"/>
      <c r="J258" s="1"/>
      <c r="K258" s="1"/>
      <c r="L258" s="1"/>
      <c r="M258" s="1"/>
      <c r="N258" s="1"/>
      <c r="O258" s="1"/>
      <c r="P258" s="1"/>
      <c r="Q258" s="1"/>
      <c r="R258" s="1"/>
      <c r="S258" s="1"/>
      <c r="T258" s="1"/>
      <c r="U258" s="1"/>
      <c r="V258" s="1"/>
      <c r="W258" s="1"/>
      <c r="X258" s="1"/>
      <c r="Y258" s="1"/>
      <c r="Z258" s="1"/>
    </row>
    <row r="259" spans="1:26" ht="120">
      <c r="A259" s="768" t="s">
        <v>4490</v>
      </c>
      <c r="B259" s="799" t="s">
        <v>4491</v>
      </c>
      <c r="C259" s="799" t="s">
        <v>5427</v>
      </c>
      <c r="D259" s="952">
        <v>0</v>
      </c>
      <c r="E259" s="945"/>
      <c r="F259" s="932" t="s">
        <v>5428</v>
      </c>
      <c r="G259" s="787"/>
      <c r="H259" s="797"/>
      <c r="I259" s="797"/>
      <c r="J259" s="1"/>
      <c r="K259" s="1"/>
      <c r="L259" s="1"/>
      <c r="M259" s="1"/>
      <c r="N259" s="1"/>
      <c r="O259" s="1"/>
      <c r="P259" s="1"/>
      <c r="Q259" s="1"/>
      <c r="R259" s="1"/>
      <c r="S259" s="1"/>
      <c r="T259" s="1"/>
      <c r="U259" s="1"/>
      <c r="V259" s="1"/>
      <c r="W259" s="1"/>
      <c r="X259" s="1"/>
      <c r="Y259" s="1"/>
      <c r="Z259" s="1"/>
    </row>
    <row r="260" spans="1:26" ht="150">
      <c r="A260" s="768" t="s">
        <v>4492</v>
      </c>
      <c r="B260" s="932" t="s">
        <v>4493</v>
      </c>
      <c r="C260" s="932" t="s">
        <v>5429</v>
      </c>
      <c r="D260" s="952">
        <v>0</v>
      </c>
      <c r="E260" s="945"/>
      <c r="F260" s="932" t="s">
        <v>5430</v>
      </c>
      <c r="G260" s="787"/>
      <c r="H260" s="797"/>
      <c r="I260" s="797"/>
      <c r="J260" s="1"/>
      <c r="K260" s="1"/>
      <c r="L260" s="1"/>
      <c r="M260" s="1"/>
      <c r="N260" s="1"/>
      <c r="O260" s="1"/>
      <c r="P260" s="1"/>
      <c r="Q260" s="1"/>
      <c r="R260" s="1"/>
      <c r="S260" s="1"/>
      <c r="T260" s="1"/>
      <c r="U260" s="1"/>
      <c r="V260" s="1"/>
      <c r="W260" s="1"/>
      <c r="X260" s="1"/>
      <c r="Y260" s="1"/>
      <c r="Z260" s="1"/>
    </row>
    <row r="261" spans="1:26" ht="240">
      <c r="A261" s="768" t="s">
        <v>4494</v>
      </c>
      <c r="B261" s="932" t="s">
        <v>5431</v>
      </c>
      <c r="C261" s="932" t="s">
        <v>5432</v>
      </c>
      <c r="D261" s="952">
        <v>0</v>
      </c>
      <c r="E261" s="945"/>
      <c r="F261" s="932" t="s">
        <v>5433</v>
      </c>
      <c r="G261" s="787"/>
      <c r="H261" s="797"/>
      <c r="I261" s="797"/>
      <c r="J261" s="1"/>
      <c r="K261" s="1"/>
      <c r="L261" s="1"/>
      <c r="M261" s="1"/>
      <c r="N261" s="1"/>
      <c r="O261" s="1"/>
      <c r="P261" s="1"/>
      <c r="Q261" s="1"/>
      <c r="R261" s="1"/>
      <c r="S261" s="1"/>
      <c r="T261" s="1"/>
      <c r="U261" s="1"/>
      <c r="V261" s="1"/>
      <c r="W261" s="1"/>
      <c r="X261" s="1"/>
      <c r="Y261" s="1"/>
      <c r="Z261" s="1"/>
    </row>
    <row r="262" spans="1:26" ht="225">
      <c r="A262" s="768" t="s">
        <v>4496</v>
      </c>
      <c r="B262" s="932" t="s">
        <v>4497</v>
      </c>
      <c r="C262" s="932" t="s">
        <v>5434</v>
      </c>
      <c r="D262" s="952">
        <v>0</v>
      </c>
      <c r="E262" s="945"/>
      <c r="F262" s="932" t="s">
        <v>5435</v>
      </c>
      <c r="G262" s="810"/>
      <c r="H262" s="797"/>
      <c r="I262" s="797"/>
      <c r="J262" s="1"/>
      <c r="K262" s="1"/>
      <c r="L262" s="1"/>
      <c r="M262" s="1"/>
      <c r="N262" s="1"/>
      <c r="O262" s="1"/>
      <c r="P262" s="1"/>
      <c r="Q262" s="1"/>
      <c r="R262" s="1"/>
      <c r="S262" s="1"/>
      <c r="T262" s="1"/>
      <c r="U262" s="1"/>
      <c r="V262" s="1"/>
      <c r="W262" s="1"/>
      <c r="X262" s="1"/>
      <c r="Y262" s="1"/>
      <c r="Z262" s="1"/>
    </row>
    <row r="263" spans="1:26" ht="60">
      <c r="A263" s="759" t="s">
        <v>5405</v>
      </c>
      <c r="B263" s="932" t="s">
        <v>4499</v>
      </c>
      <c r="C263" s="933" t="s">
        <v>3955</v>
      </c>
      <c r="D263" s="955">
        <v>0</v>
      </c>
      <c r="E263" s="945" t="s">
        <v>137</v>
      </c>
      <c r="F263" s="945"/>
      <c r="G263" s="816"/>
      <c r="H263" s="797"/>
      <c r="I263" s="797"/>
      <c r="J263" s="1"/>
      <c r="K263" s="1"/>
      <c r="L263" s="1"/>
      <c r="M263" s="1"/>
      <c r="N263" s="1"/>
      <c r="O263" s="1"/>
      <c r="P263" s="1"/>
      <c r="Q263" s="1"/>
      <c r="R263" s="1"/>
      <c r="S263" s="1"/>
      <c r="T263" s="1"/>
      <c r="U263" s="1"/>
      <c r="V263" s="1"/>
      <c r="W263" s="1"/>
      <c r="X263" s="1"/>
      <c r="Y263" s="1"/>
      <c r="Z263" s="1"/>
    </row>
    <row r="264" spans="1:26" ht="60">
      <c r="A264" s="759"/>
      <c r="B264" s="956"/>
      <c r="C264" s="933" t="s">
        <v>3956</v>
      </c>
      <c r="D264" s="955">
        <v>0</v>
      </c>
      <c r="E264" s="945" t="s">
        <v>137</v>
      </c>
      <c r="F264" s="945"/>
      <c r="G264" s="816"/>
      <c r="H264" s="797"/>
      <c r="I264" s="797"/>
      <c r="J264" s="1"/>
      <c r="K264" s="1"/>
      <c r="L264" s="1"/>
      <c r="M264" s="1"/>
      <c r="N264" s="1"/>
      <c r="O264" s="1"/>
      <c r="P264" s="1"/>
      <c r="Q264" s="1"/>
      <c r="R264" s="1"/>
      <c r="S264" s="1"/>
      <c r="T264" s="1"/>
      <c r="U264" s="1"/>
      <c r="V264" s="1"/>
      <c r="W264" s="1"/>
      <c r="X264" s="1"/>
      <c r="Y264" s="1"/>
      <c r="Z264" s="1"/>
    </row>
    <row r="265" spans="1:26" ht="45">
      <c r="A265" s="759"/>
      <c r="B265" s="956"/>
      <c r="C265" s="932" t="s">
        <v>3957</v>
      </c>
      <c r="D265" s="955">
        <v>0</v>
      </c>
      <c r="E265" s="945" t="s">
        <v>137</v>
      </c>
      <c r="F265" s="945"/>
      <c r="G265" s="816"/>
      <c r="H265" s="797"/>
      <c r="I265" s="797"/>
      <c r="J265" s="1"/>
      <c r="K265" s="1"/>
      <c r="L265" s="1"/>
      <c r="M265" s="1"/>
      <c r="N265" s="1"/>
      <c r="O265" s="1"/>
      <c r="P265" s="1"/>
      <c r="Q265" s="1"/>
      <c r="R265" s="1"/>
      <c r="S265" s="1"/>
      <c r="T265" s="1"/>
      <c r="U265" s="1"/>
      <c r="V265" s="1"/>
      <c r="W265" s="1"/>
      <c r="X265" s="1"/>
      <c r="Y265" s="1"/>
      <c r="Z265" s="1"/>
    </row>
    <row r="266" spans="1:26" ht="45">
      <c r="A266" s="759"/>
      <c r="B266" s="956"/>
      <c r="C266" s="933" t="s">
        <v>3958</v>
      </c>
      <c r="D266" s="955">
        <v>0</v>
      </c>
      <c r="E266" s="945" t="s">
        <v>137</v>
      </c>
      <c r="F266" s="945"/>
      <c r="G266" s="816"/>
      <c r="H266" s="797"/>
      <c r="I266" s="797"/>
      <c r="J266" s="1"/>
      <c r="K266" s="1"/>
      <c r="L266" s="1"/>
      <c r="M266" s="1"/>
      <c r="N266" s="1"/>
      <c r="O266" s="1"/>
      <c r="P266" s="1"/>
      <c r="Q266" s="1"/>
      <c r="R266" s="1"/>
      <c r="S266" s="1"/>
      <c r="T266" s="1"/>
      <c r="U266" s="1"/>
      <c r="V266" s="1"/>
      <c r="W266" s="1"/>
      <c r="X266" s="1"/>
      <c r="Y266" s="1"/>
      <c r="Z266" s="1"/>
    </row>
    <row r="267" spans="1:26" ht="45">
      <c r="A267" s="759"/>
      <c r="B267" s="956"/>
      <c r="C267" s="932" t="s">
        <v>3959</v>
      </c>
      <c r="D267" s="955">
        <v>0</v>
      </c>
      <c r="E267" s="945" t="s">
        <v>137</v>
      </c>
      <c r="F267" s="945"/>
      <c r="G267" s="816"/>
      <c r="H267" s="797"/>
      <c r="I267" s="797"/>
      <c r="J267" s="1"/>
      <c r="K267" s="1"/>
      <c r="L267" s="1"/>
      <c r="M267" s="1"/>
      <c r="N267" s="1"/>
      <c r="O267" s="1"/>
      <c r="P267" s="1"/>
      <c r="Q267" s="1"/>
      <c r="R267" s="1"/>
      <c r="S267" s="1"/>
      <c r="T267" s="1"/>
      <c r="U267" s="1"/>
      <c r="V267" s="1"/>
      <c r="W267" s="1"/>
      <c r="X267" s="1"/>
      <c r="Y267" s="1"/>
      <c r="Z267" s="1"/>
    </row>
    <row r="268" spans="1:26" ht="30">
      <c r="A268" s="759"/>
      <c r="B268" s="956"/>
      <c r="C268" s="932" t="s">
        <v>3960</v>
      </c>
      <c r="D268" s="955">
        <v>0</v>
      </c>
      <c r="E268" s="945" t="s">
        <v>137</v>
      </c>
      <c r="F268" s="945"/>
      <c r="G268" s="816"/>
      <c r="H268" s="797"/>
      <c r="I268" s="797"/>
      <c r="J268" s="1"/>
      <c r="K268" s="1"/>
      <c r="L268" s="1"/>
      <c r="M268" s="1"/>
      <c r="N268" s="1"/>
      <c r="O268" s="1"/>
      <c r="P268" s="1"/>
      <c r="Q268" s="1"/>
      <c r="R268" s="1"/>
      <c r="S268" s="1"/>
      <c r="T268" s="1"/>
      <c r="U268" s="1"/>
      <c r="V268" s="1"/>
      <c r="W268" s="1"/>
      <c r="X268" s="1"/>
      <c r="Y268" s="1"/>
      <c r="Z268" s="1"/>
    </row>
    <row r="269" spans="1:26" ht="30">
      <c r="A269" s="759"/>
      <c r="B269" s="956"/>
      <c r="C269" s="968" t="s">
        <v>3961</v>
      </c>
      <c r="D269" s="955">
        <v>0</v>
      </c>
      <c r="E269" s="945" t="s">
        <v>137</v>
      </c>
      <c r="F269" s="945"/>
      <c r="G269" s="816"/>
      <c r="H269" s="797"/>
      <c r="I269" s="797"/>
      <c r="J269" s="1"/>
      <c r="K269" s="1"/>
      <c r="L269" s="1"/>
      <c r="M269" s="1"/>
      <c r="N269" s="1"/>
      <c r="O269" s="1"/>
      <c r="P269" s="1"/>
      <c r="Q269" s="1"/>
      <c r="R269" s="1"/>
      <c r="S269" s="1"/>
      <c r="T269" s="1"/>
      <c r="U269" s="1"/>
      <c r="V269" s="1"/>
      <c r="W269" s="1"/>
      <c r="X269" s="1"/>
      <c r="Y269" s="1"/>
      <c r="Z269" s="1"/>
    </row>
    <row r="270" spans="1:26" ht="15.75">
      <c r="A270" s="759"/>
      <c r="B270" s="956"/>
      <c r="C270" s="932" t="s">
        <v>3962</v>
      </c>
      <c r="D270" s="955">
        <v>0</v>
      </c>
      <c r="E270" s="945" t="s">
        <v>137</v>
      </c>
      <c r="F270" s="945"/>
      <c r="G270" s="816"/>
      <c r="H270" s="797"/>
      <c r="I270" s="797"/>
      <c r="J270" s="1"/>
      <c r="K270" s="1"/>
      <c r="L270" s="1"/>
      <c r="M270" s="1"/>
      <c r="N270" s="1"/>
      <c r="O270" s="1"/>
      <c r="P270" s="1"/>
      <c r="Q270" s="1"/>
      <c r="R270" s="1"/>
      <c r="S270" s="1"/>
      <c r="T270" s="1"/>
      <c r="U270" s="1"/>
      <c r="V270" s="1"/>
      <c r="W270" s="1"/>
      <c r="X270" s="1"/>
      <c r="Y270" s="1"/>
      <c r="Z270" s="1"/>
    </row>
    <row r="271" spans="1:26" ht="45">
      <c r="A271" s="759"/>
      <c r="B271" s="956"/>
      <c r="C271" s="932" t="s">
        <v>3963</v>
      </c>
      <c r="D271" s="955">
        <v>0</v>
      </c>
      <c r="E271" s="945" t="s">
        <v>137</v>
      </c>
      <c r="F271" s="945"/>
      <c r="G271" s="816"/>
      <c r="H271" s="797"/>
      <c r="I271" s="797"/>
      <c r="J271" s="1"/>
      <c r="K271" s="1"/>
      <c r="L271" s="1"/>
      <c r="M271" s="1"/>
      <c r="N271" s="1"/>
      <c r="O271" s="1"/>
      <c r="P271" s="1"/>
      <c r="Q271" s="1"/>
      <c r="R271" s="1"/>
      <c r="S271" s="1"/>
      <c r="T271" s="1"/>
      <c r="U271" s="1"/>
      <c r="V271" s="1"/>
      <c r="W271" s="1"/>
      <c r="X271" s="1"/>
      <c r="Y271" s="1"/>
      <c r="Z271" s="1"/>
    </row>
    <row r="272" spans="1:26" ht="30">
      <c r="A272" s="759"/>
      <c r="B272" s="956"/>
      <c r="C272" s="932" t="s">
        <v>3964</v>
      </c>
      <c r="D272" s="955">
        <v>0</v>
      </c>
      <c r="E272" s="945" t="s">
        <v>137</v>
      </c>
      <c r="F272" s="945"/>
      <c r="G272" s="816"/>
      <c r="H272" s="797"/>
      <c r="I272" s="797"/>
      <c r="J272" s="1"/>
      <c r="K272" s="1"/>
      <c r="L272" s="1"/>
      <c r="M272" s="1"/>
      <c r="N272" s="1"/>
      <c r="O272" s="1"/>
      <c r="P272" s="1"/>
      <c r="Q272" s="1"/>
      <c r="R272" s="1"/>
      <c r="S272" s="1"/>
      <c r="T272" s="1"/>
      <c r="U272" s="1"/>
      <c r="V272" s="1"/>
      <c r="W272" s="1"/>
      <c r="X272" s="1"/>
      <c r="Y272" s="1"/>
      <c r="Z272" s="1"/>
    </row>
    <row r="273" spans="1:26" ht="150">
      <c r="A273" s="768" t="s">
        <v>4507</v>
      </c>
      <c r="B273" s="932" t="s">
        <v>4508</v>
      </c>
      <c r="C273" s="933" t="s">
        <v>3965</v>
      </c>
      <c r="D273" s="955">
        <v>0</v>
      </c>
      <c r="E273" s="945" t="s">
        <v>137</v>
      </c>
      <c r="F273" s="932" t="s">
        <v>5407</v>
      </c>
      <c r="G273" s="816"/>
      <c r="H273" s="797"/>
      <c r="I273" s="797"/>
      <c r="J273" s="1"/>
      <c r="K273" s="1"/>
      <c r="L273" s="1"/>
      <c r="M273" s="1"/>
      <c r="N273" s="1"/>
      <c r="O273" s="1"/>
      <c r="P273" s="1"/>
      <c r="Q273" s="1"/>
      <c r="R273" s="1"/>
      <c r="S273" s="1"/>
      <c r="T273" s="1"/>
      <c r="U273" s="1"/>
      <c r="V273" s="1"/>
      <c r="W273" s="1"/>
      <c r="X273" s="1"/>
      <c r="Y273" s="1"/>
      <c r="Z273" s="1"/>
    </row>
    <row r="274" spans="1:26" ht="135">
      <c r="A274" s="768" t="s">
        <v>4509</v>
      </c>
      <c r="B274" s="932" t="s">
        <v>4510</v>
      </c>
      <c r="C274" s="932" t="s">
        <v>5408</v>
      </c>
      <c r="D274" s="952">
        <v>0</v>
      </c>
      <c r="E274" s="945"/>
      <c r="F274" s="932" t="s">
        <v>5409</v>
      </c>
      <c r="G274" s="816"/>
      <c r="H274" s="797"/>
      <c r="I274" s="797"/>
      <c r="J274" s="1"/>
      <c r="K274" s="1"/>
      <c r="L274" s="1"/>
      <c r="M274" s="1"/>
      <c r="N274" s="1"/>
      <c r="O274" s="1"/>
      <c r="P274" s="1"/>
      <c r="Q274" s="1"/>
      <c r="R274" s="1"/>
      <c r="S274" s="1"/>
      <c r="T274" s="1"/>
      <c r="U274" s="1"/>
      <c r="V274" s="1"/>
      <c r="W274" s="1"/>
      <c r="X274" s="1"/>
      <c r="Y274" s="1"/>
      <c r="Z274" s="1"/>
    </row>
    <row r="275" spans="1:26" ht="18.75">
      <c r="A275" s="584"/>
      <c r="B275" s="1211" t="s">
        <v>612</v>
      </c>
      <c r="C275" s="1049"/>
      <c r="D275" s="1049"/>
      <c r="E275" s="1049"/>
      <c r="F275" s="1049"/>
      <c r="G275" s="1049"/>
      <c r="H275" s="110">
        <f>H276+H287+H297+H323+H351+H380+H384+H395+H404+H421+H441</f>
        <v>0</v>
      </c>
      <c r="I275" s="110">
        <f>I276+I287+I297+I323+I351+I380+I384+I395+I404+I421+I441</f>
        <v>280</v>
      </c>
      <c r="J275" s="1"/>
      <c r="K275" s="1"/>
      <c r="L275" s="1"/>
      <c r="M275" s="1"/>
      <c r="N275" s="1"/>
      <c r="O275" s="1"/>
      <c r="P275" s="1"/>
      <c r="Q275" s="1"/>
      <c r="R275" s="1"/>
      <c r="S275" s="1"/>
      <c r="T275" s="1"/>
      <c r="U275" s="1"/>
      <c r="V275" s="1"/>
      <c r="W275" s="1"/>
      <c r="X275" s="1"/>
      <c r="Y275" s="1"/>
      <c r="Z275" s="1"/>
    </row>
    <row r="276" spans="1:26" ht="39.75" customHeight="1">
      <c r="A276" s="417" t="s">
        <v>617</v>
      </c>
      <c r="B276" s="1210" t="s">
        <v>618</v>
      </c>
      <c r="C276" s="1049"/>
      <c r="D276" s="1049"/>
      <c r="E276" s="1049"/>
      <c r="F276" s="1049"/>
      <c r="G276" s="1049"/>
      <c r="H276" s="110">
        <f>SUM(D277:D285)</f>
        <v>0</v>
      </c>
      <c r="I276" s="110">
        <f>COUNT(D277:D286)*2</f>
        <v>18</v>
      </c>
      <c r="J276" s="1"/>
      <c r="K276" s="1"/>
      <c r="L276" s="1"/>
      <c r="M276" s="1"/>
      <c r="N276" s="1"/>
      <c r="O276" s="1"/>
      <c r="P276" s="1"/>
      <c r="Q276" s="1"/>
      <c r="R276" s="1"/>
      <c r="S276" s="1"/>
      <c r="T276" s="1"/>
      <c r="U276" s="1"/>
      <c r="V276" s="1"/>
      <c r="W276" s="1"/>
      <c r="X276" s="1"/>
      <c r="Y276" s="1"/>
      <c r="Z276" s="1"/>
    </row>
    <row r="277" spans="1:26" ht="45">
      <c r="A277" s="413" t="s">
        <v>758</v>
      </c>
      <c r="B277" s="567" t="s">
        <v>627</v>
      </c>
      <c r="C277" s="308" t="s">
        <v>3973</v>
      </c>
      <c r="D277" s="446">
        <v>0</v>
      </c>
      <c r="E277" s="440" t="s">
        <v>137</v>
      </c>
      <c r="F277" s="441"/>
      <c r="G277" s="441"/>
      <c r="H277" s="110"/>
      <c r="I277" s="110"/>
      <c r="J277" s="1"/>
      <c r="K277" s="1"/>
      <c r="L277" s="1"/>
      <c r="M277" s="1"/>
      <c r="N277" s="1"/>
      <c r="O277" s="1"/>
      <c r="P277" s="1"/>
      <c r="Q277" s="1"/>
      <c r="R277" s="1"/>
      <c r="S277" s="1"/>
      <c r="T277" s="1"/>
      <c r="U277" s="1"/>
      <c r="V277" s="1"/>
      <c r="W277" s="1"/>
      <c r="X277" s="1"/>
      <c r="Y277" s="1"/>
      <c r="Z277" s="1"/>
    </row>
    <row r="278" spans="1:26" ht="60">
      <c r="A278" s="413"/>
      <c r="B278" s="567"/>
      <c r="C278" s="342" t="s">
        <v>3974</v>
      </c>
      <c r="D278" s="446">
        <v>0</v>
      </c>
      <c r="E278" s="440" t="s">
        <v>137</v>
      </c>
      <c r="F278" s="441"/>
      <c r="G278" s="441"/>
      <c r="H278" s="110"/>
      <c r="I278" s="110"/>
      <c r="J278" s="1"/>
      <c r="K278" s="1"/>
      <c r="L278" s="1"/>
      <c r="M278" s="1"/>
      <c r="N278" s="1"/>
      <c r="O278" s="1"/>
      <c r="P278" s="1"/>
      <c r="Q278" s="1"/>
      <c r="R278" s="1"/>
      <c r="S278" s="1"/>
      <c r="T278" s="1"/>
      <c r="U278" s="1"/>
      <c r="V278" s="1"/>
      <c r="W278" s="1"/>
      <c r="X278" s="1"/>
      <c r="Y278" s="1"/>
      <c r="Z278" s="1"/>
    </row>
    <row r="279" spans="1:26" ht="30">
      <c r="A279" s="413"/>
      <c r="B279" s="567"/>
      <c r="C279" s="308" t="s">
        <v>3975</v>
      </c>
      <c r="D279" s="446">
        <v>0</v>
      </c>
      <c r="E279" s="440" t="s">
        <v>137</v>
      </c>
      <c r="F279" s="441"/>
      <c r="G279" s="441"/>
      <c r="H279" s="110"/>
      <c r="I279" s="110"/>
      <c r="J279" s="1"/>
      <c r="K279" s="1"/>
      <c r="L279" s="1"/>
      <c r="M279" s="1"/>
      <c r="N279" s="1"/>
      <c r="O279" s="1"/>
      <c r="P279" s="1"/>
      <c r="Q279" s="1"/>
      <c r="R279" s="1"/>
      <c r="S279" s="1"/>
      <c r="T279" s="1"/>
      <c r="U279" s="1"/>
      <c r="V279" s="1"/>
      <c r="W279" s="1"/>
      <c r="X279" s="1"/>
      <c r="Y279" s="1"/>
      <c r="Z279" s="1"/>
    </row>
    <row r="280" spans="1:26" ht="45">
      <c r="A280" s="413"/>
      <c r="B280" s="567"/>
      <c r="C280" s="342" t="s">
        <v>3976</v>
      </c>
      <c r="D280" s="446">
        <v>0</v>
      </c>
      <c r="E280" s="440" t="s">
        <v>137</v>
      </c>
      <c r="F280" s="342"/>
      <c r="G280" s="441"/>
      <c r="H280" s="110"/>
      <c r="I280" s="110"/>
      <c r="J280" s="1"/>
      <c r="K280" s="1"/>
      <c r="L280" s="1"/>
      <c r="M280" s="1"/>
      <c r="N280" s="1"/>
      <c r="O280" s="1"/>
      <c r="P280" s="1"/>
      <c r="Q280" s="1"/>
      <c r="R280" s="1"/>
      <c r="S280" s="1"/>
      <c r="T280" s="1"/>
      <c r="U280" s="1"/>
      <c r="V280" s="1"/>
      <c r="W280" s="1"/>
      <c r="X280" s="1"/>
      <c r="Y280" s="1"/>
      <c r="Z280" s="1"/>
    </row>
    <row r="281" spans="1:26" ht="30">
      <c r="A281" s="413"/>
      <c r="B281" s="567"/>
      <c r="C281" s="342" t="s">
        <v>3977</v>
      </c>
      <c r="D281" s="446">
        <v>0</v>
      </c>
      <c r="E281" s="440" t="s">
        <v>137</v>
      </c>
      <c r="F281" s="342"/>
      <c r="G281" s="441"/>
      <c r="H281" s="110"/>
      <c r="I281" s="110"/>
      <c r="J281" s="1"/>
      <c r="K281" s="1"/>
      <c r="L281" s="1"/>
      <c r="M281" s="1"/>
      <c r="N281" s="1"/>
      <c r="O281" s="1"/>
      <c r="P281" s="1"/>
      <c r="Q281" s="1"/>
      <c r="R281" s="1"/>
      <c r="S281" s="1"/>
      <c r="T281" s="1"/>
      <c r="U281" s="1"/>
      <c r="V281" s="1"/>
      <c r="W281" s="1"/>
      <c r="X281" s="1"/>
      <c r="Y281" s="1"/>
      <c r="Z281" s="1"/>
    </row>
    <row r="282" spans="1:26" ht="75">
      <c r="A282" s="413"/>
      <c r="B282" s="567"/>
      <c r="C282" s="489" t="s">
        <v>3978</v>
      </c>
      <c r="D282" s="446">
        <v>0</v>
      </c>
      <c r="E282" s="440" t="s">
        <v>137</v>
      </c>
      <c r="F282" s="342"/>
      <c r="G282" s="441"/>
      <c r="H282" s="110"/>
      <c r="I282" s="110"/>
      <c r="J282" s="1"/>
      <c r="K282" s="1"/>
      <c r="L282" s="1"/>
      <c r="M282" s="1"/>
      <c r="N282" s="1"/>
      <c r="O282" s="1"/>
      <c r="P282" s="1"/>
      <c r="Q282" s="1"/>
      <c r="R282" s="1"/>
      <c r="S282" s="1"/>
      <c r="T282" s="1"/>
      <c r="U282" s="1"/>
      <c r="V282" s="1"/>
      <c r="W282" s="1"/>
      <c r="X282" s="1"/>
      <c r="Y282" s="1"/>
      <c r="Z282" s="1"/>
    </row>
    <row r="283" spans="1:26" ht="75">
      <c r="A283" s="413"/>
      <c r="B283" s="567"/>
      <c r="C283" s="487" t="s">
        <v>3979</v>
      </c>
      <c r="D283" s="446">
        <v>0</v>
      </c>
      <c r="E283" s="440" t="s">
        <v>137</v>
      </c>
      <c r="F283" s="342"/>
      <c r="G283" s="441"/>
      <c r="H283" s="110"/>
      <c r="I283" s="110"/>
      <c r="J283" s="1"/>
      <c r="K283" s="1"/>
      <c r="L283" s="1"/>
      <c r="M283" s="1"/>
      <c r="N283" s="1"/>
      <c r="O283" s="1"/>
      <c r="P283" s="1"/>
      <c r="Q283" s="1"/>
      <c r="R283" s="1"/>
      <c r="S283" s="1"/>
      <c r="T283" s="1"/>
      <c r="U283" s="1"/>
      <c r="V283" s="1"/>
      <c r="W283" s="1"/>
      <c r="X283" s="1"/>
      <c r="Y283" s="1"/>
      <c r="Z283" s="1"/>
    </row>
    <row r="284" spans="1:26" ht="47.25">
      <c r="A284" s="413" t="s">
        <v>763</v>
      </c>
      <c r="B284" s="437" t="s">
        <v>635</v>
      </c>
      <c r="C284" s="308" t="s">
        <v>3980</v>
      </c>
      <c r="D284" s="446">
        <v>0</v>
      </c>
      <c r="E284" s="440" t="s">
        <v>137</v>
      </c>
      <c r="F284" s="441"/>
      <c r="G284" s="441"/>
      <c r="H284" s="110"/>
      <c r="I284" s="110"/>
      <c r="J284" s="1"/>
      <c r="K284" s="1"/>
      <c r="L284" s="1"/>
      <c r="M284" s="1"/>
      <c r="N284" s="1"/>
      <c r="O284" s="1"/>
      <c r="P284" s="1"/>
      <c r="Q284" s="1"/>
      <c r="R284" s="1"/>
      <c r="S284" s="1"/>
      <c r="T284" s="1"/>
      <c r="U284" s="1"/>
      <c r="V284" s="1"/>
      <c r="W284" s="1"/>
      <c r="X284" s="1"/>
      <c r="Y284" s="1"/>
      <c r="Z284" s="1"/>
    </row>
    <row r="285" spans="1:26" ht="30">
      <c r="A285" s="413"/>
      <c r="B285" s="437"/>
      <c r="C285" s="308" t="s">
        <v>3981</v>
      </c>
      <c r="D285" s="446">
        <v>0</v>
      </c>
      <c r="E285" s="440" t="s">
        <v>667</v>
      </c>
      <c r="F285" s="441"/>
      <c r="G285" s="441"/>
      <c r="H285" s="110"/>
      <c r="I285" s="110"/>
      <c r="J285" s="1"/>
      <c r="K285" s="1"/>
      <c r="L285" s="1"/>
      <c r="M285" s="1"/>
      <c r="N285" s="1"/>
      <c r="O285" s="1"/>
      <c r="P285" s="1"/>
      <c r="Q285" s="1"/>
      <c r="R285" s="1"/>
      <c r="S285" s="1"/>
      <c r="T285" s="1"/>
      <c r="U285" s="1"/>
      <c r="V285" s="1"/>
      <c r="W285" s="1"/>
      <c r="X285" s="1"/>
      <c r="Y285" s="1"/>
      <c r="Z285" s="1"/>
    </row>
    <row r="286" spans="1:26" ht="47.25" hidden="1">
      <c r="A286" s="583" t="s">
        <v>640</v>
      </c>
      <c r="B286" s="437" t="s">
        <v>641</v>
      </c>
      <c r="C286" s="441"/>
      <c r="D286" s="439"/>
      <c r="E286" s="440"/>
      <c r="F286" s="441"/>
      <c r="G286" s="441"/>
      <c r="H286" s="1"/>
      <c r="I286" s="1"/>
      <c r="J286" s="1"/>
      <c r="K286" s="1"/>
      <c r="L286" s="1"/>
      <c r="M286" s="1"/>
      <c r="N286" s="1"/>
      <c r="O286" s="1"/>
      <c r="P286" s="1"/>
      <c r="Q286" s="1"/>
      <c r="R286" s="1"/>
      <c r="S286" s="1"/>
      <c r="T286" s="1"/>
      <c r="U286" s="1"/>
      <c r="V286" s="1"/>
      <c r="W286" s="1"/>
      <c r="X286" s="1"/>
      <c r="Y286" s="1"/>
      <c r="Z286" s="1"/>
    </row>
    <row r="287" spans="1:26" ht="39.75" customHeight="1">
      <c r="A287" s="413" t="s">
        <v>642</v>
      </c>
      <c r="B287" s="1210" t="s">
        <v>644</v>
      </c>
      <c r="C287" s="1049"/>
      <c r="D287" s="1049"/>
      <c r="E287" s="1049"/>
      <c r="F287" s="1049"/>
      <c r="G287" s="1049"/>
      <c r="H287" s="110">
        <f>SUM(D291:D296)</f>
        <v>0</v>
      </c>
      <c r="I287" s="110">
        <f>COUNT(D291:D296)*2</f>
        <v>10</v>
      </c>
      <c r="J287" s="1"/>
      <c r="K287" s="1"/>
      <c r="L287" s="1"/>
      <c r="M287" s="1"/>
      <c r="N287" s="1"/>
      <c r="O287" s="1"/>
      <c r="P287" s="1"/>
      <c r="Q287" s="1"/>
      <c r="R287" s="1"/>
      <c r="S287" s="1"/>
      <c r="T287" s="1"/>
      <c r="U287" s="1"/>
      <c r="V287" s="1"/>
      <c r="W287" s="1"/>
      <c r="X287" s="1"/>
      <c r="Y287" s="1"/>
      <c r="Z287" s="1"/>
    </row>
    <row r="288" spans="1:26" ht="47.25" hidden="1">
      <c r="A288" s="583" t="s">
        <v>650</v>
      </c>
      <c r="B288" s="437" t="s">
        <v>651</v>
      </c>
      <c r="C288" s="441"/>
      <c r="D288" s="439"/>
      <c r="E288" s="440"/>
      <c r="F288" s="441"/>
      <c r="G288" s="441"/>
      <c r="H288" s="1"/>
      <c r="I288" s="1"/>
      <c r="J288" s="1"/>
      <c r="K288" s="1"/>
      <c r="L288" s="1"/>
      <c r="M288" s="1"/>
      <c r="N288" s="1"/>
      <c r="O288" s="1"/>
      <c r="P288" s="1"/>
      <c r="Q288" s="1"/>
      <c r="R288" s="1"/>
      <c r="S288" s="1"/>
      <c r="T288" s="1"/>
      <c r="U288" s="1"/>
      <c r="V288" s="1"/>
      <c r="W288" s="1"/>
      <c r="X288" s="1"/>
      <c r="Y288" s="1"/>
      <c r="Z288" s="1"/>
    </row>
    <row r="289" spans="1:26" ht="31.5" hidden="1">
      <c r="A289" s="583" t="s">
        <v>654</v>
      </c>
      <c r="B289" s="567" t="s">
        <v>655</v>
      </c>
      <c r="C289" s="441"/>
      <c r="D289" s="439"/>
      <c r="E289" s="440"/>
      <c r="F289" s="441"/>
      <c r="G289" s="441"/>
      <c r="H289" s="1"/>
      <c r="I289" s="1"/>
      <c r="J289" s="1"/>
      <c r="K289" s="1"/>
      <c r="L289" s="1"/>
      <c r="M289" s="1"/>
      <c r="N289" s="1"/>
      <c r="O289" s="1"/>
      <c r="P289" s="1"/>
      <c r="Q289" s="1"/>
      <c r="R289" s="1"/>
      <c r="S289" s="1"/>
      <c r="T289" s="1"/>
      <c r="U289" s="1"/>
      <c r="V289" s="1"/>
      <c r="W289" s="1"/>
      <c r="X289" s="1"/>
      <c r="Y289" s="1"/>
      <c r="Z289" s="1"/>
    </row>
    <row r="290" spans="1:26" ht="31.5" hidden="1">
      <c r="A290" s="583" t="s">
        <v>656</v>
      </c>
      <c r="B290" s="437" t="s">
        <v>657</v>
      </c>
      <c r="C290" s="342"/>
      <c r="D290" s="439"/>
      <c r="E290" s="440"/>
      <c r="F290" s="441"/>
      <c r="G290" s="441"/>
      <c r="H290" s="1"/>
      <c r="I290" s="1"/>
      <c r="J290" s="1"/>
      <c r="K290" s="1"/>
      <c r="L290" s="1"/>
      <c r="M290" s="1"/>
      <c r="N290" s="1"/>
      <c r="O290" s="1"/>
      <c r="P290" s="1"/>
      <c r="Q290" s="1"/>
      <c r="R290" s="1"/>
      <c r="S290" s="1"/>
      <c r="T290" s="1"/>
      <c r="U290" s="1"/>
      <c r="V290" s="1"/>
      <c r="W290" s="1"/>
      <c r="X290" s="1"/>
      <c r="Y290" s="1"/>
      <c r="Z290" s="1"/>
    </row>
    <row r="291" spans="1:26" ht="45">
      <c r="A291" s="413" t="s">
        <v>660</v>
      </c>
      <c r="B291" s="437" t="s">
        <v>661</v>
      </c>
      <c r="C291" s="308" t="s">
        <v>3982</v>
      </c>
      <c r="D291" s="446">
        <v>0</v>
      </c>
      <c r="E291" s="440" t="s">
        <v>137</v>
      </c>
      <c r="F291" s="441"/>
      <c r="G291" s="441"/>
      <c r="H291" s="110"/>
      <c r="I291" s="110"/>
      <c r="J291" s="1"/>
      <c r="K291" s="1"/>
      <c r="L291" s="1"/>
      <c r="M291" s="1"/>
      <c r="N291" s="1"/>
      <c r="O291" s="1"/>
      <c r="P291" s="1"/>
      <c r="Q291" s="1"/>
      <c r="R291" s="1"/>
      <c r="S291" s="1"/>
      <c r="T291" s="1"/>
      <c r="U291" s="1"/>
      <c r="V291" s="1"/>
      <c r="W291" s="1"/>
      <c r="X291" s="1"/>
      <c r="Y291" s="1"/>
      <c r="Z291" s="1"/>
    </row>
    <row r="292" spans="1:26" ht="60">
      <c r="A292" s="413"/>
      <c r="B292" s="437"/>
      <c r="C292" s="308" t="s">
        <v>3983</v>
      </c>
      <c r="D292" s="446">
        <v>0</v>
      </c>
      <c r="E292" s="440" t="s">
        <v>137</v>
      </c>
      <c r="F292" s="441"/>
      <c r="G292" s="441"/>
      <c r="H292" s="110"/>
      <c r="I292" s="110"/>
      <c r="J292" s="1"/>
      <c r="K292" s="1"/>
      <c r="L292" s="1"/>
      <c r="M292" s="1"/>
      <c r="N292" s="1"/>
      <c r="O292" s="1"/>
      <c r="P292" s="1"/>
      <c r="Q292" s="1"/>
      <c r="R292" s="1"/>
      <c r="S292" s="1"/>
      <c r="T292" s="1"/>
      <c r="U292" s="1"/>
      <c r="V292" s="1"/>
      <c r="W292" s="1"/>
      <c r="X292" s="1"/>
      <c r="Y292" s="1"/>
      <c r="Z292" s="1"/>
    </row>
    <row r="293" spans="1:26" ht="60">
      <c r="A293" s="413" t="s">
        <v>668</v>
      </c>
      <c r="B293" s="567" t="s">
        <v>669</v>
      </c>
      <c r="C293" s="308" t="s">
        <v>3984</v>
      </c>
      <c r="D293" s="446">
        <v>0</v>
      </c>
      <c r="E293" s="440" t="s">
        <v>510</v>
      </c>
      <c r="F293" s="441" t="s">
        <v>3985</v>
      </c>
      <c r="G293" s="441"/>
      <c r="H293" s="110"/>
      <c r="I293" s="110"/>
      <c r="J293" s="1"/>
      <c r="K293" s="1"/>
      <c r="L293" s="1"/>
      <c r="M293" s="1"/>
      <c r="N293" s="1"/>
      <c r="O293" s="1"/>
      <c r="P293" s="1"/>
      <c r="Q293" s="1"/>
      <c r="R293" s="1"/>
      <c r="S293" s="1"/>
      <c r="T293" s="1"/>
      <c r="U293" s="1"/>
      <c r="V293" s="1"/>
      <c r="W293" s="1"/>
      <c r="X293" s="1"/>
      <c r="Y293" s="1"/>
      <c r="Z293" s="1"/>
    </row>
    <row r="294" spans="1:26" ht="60">
      <c r="A294" s="413" t="s">
        <v>674</v>
      </c>
      <c r="B294" s="308" t="s">
        <v>676</v>
      </c>
      <c r="C294" s="489" t="s">
        <v>3986</v>
      </c>
      <c r="D294" s="446">
        <v>0</v>
      </c>
      <c r="E294" s="440" t="s">
        <v>780</v>
      </c>
      <c r="F294" s="441"/>
      <c r="G294" s="441"/>
      <c r="H294" s="110"/>
      <c r="I294" s="110"/>
      <c r="J294" s="1"/>
      <c r="K294" s="1"/>
      <c r="L294" s="1"/>
      <c r="M294" s="1"/>
      <c r="N294" s="1"/>
      <c r="O294" s="1"/>
      <c r="P294" s="1"/>
      <c r="Q294" s="1"/>
      <c r="R294" s="1"/>
      <c r="S294" s="1"/>
      <c r="T294" s="1"/>
      <c r="U294" s="1"/>
      <c r="V294" s="1"/>
      <c r="W294" s="1"/>
      <c r="X294" s="1"/>
      <c r="Y294" s="1"/>
      <c r="Z294" s="1"/>
    </row>
    <row r="295" spans="1:26" ht="47.25" hidden="1">
      <c r="A295" s="583" t="s">
        <v>683</v>
      </c>
      <c r="B295" s="437" t="s">
        <v>684</v>
      </c>
      <c r="C295" s="441"/>
      <c r="D295" s="446"/>
      <c r="E295" s="440"/>
      <c r="F295" s="441"/>
      <c r="G295" s="441"/>
      <c r="H295" s="1"/>
      <c r="I295" s="1"/>
      <c r="J295" s="1"/>
      <c r="K295" s="1"/>
      <c r="L295" s="1"/>
      <c r="M295" s="1"/>
      <c r="N295" s="1"/>
      <c r="O295" s="1"/>
      <c r="P295" s="1"/>
      <c r="Q295" s="1"/>
      <c r="R295" s="1"/>
      <c r="S295" s="1"/>
      <c r="T295" s="1"/>
      <c r="U295" s="1"/>
      <c r="V295" s="1"/>
      <c r="W295" s="1"/>
      <c r="X295" s="1"/>
      <c r="Y295" s="1"/>
      <c r="Z295" s="1"/>
    </row>
    <row r="296" spans="1:26" ht="105">
      <c r="A296" s="413" t="s">
        <v>692</v>
      </c>
      <c r="B296" s="437" t="s">
        <v>693</v>
      </c>
      <c r="C296" s="308" t="s">
        <v>3987</v>
      </c>
      <c r="D296" s="446">
        <v>0</v>
      </c>
      <c r="E296" s="440" t="s">
        <v>780</v>
      </c>
      <c r="F296" s="441"/>
      <c r="G296" s="441"/>
      <c r="H296" s="110"/>
      <c r="I296" s="110"/>
      <c r="J296" s="1"/>
      <c r="K296" s="1"/>
      <c r="L296" s="1"/>
      <c r="M296" s="1"/>
      <c r="N296" s="1"/>
      <c r="O296" s="1"/>
      <c r="P296" s="1"/>
      <c r="Q296" s="1"/>
      <c r="R296" s="1"/>
      <c r="S296" s="1"/>
      <c r="T296" s="1"/>
      <c r="U296" s="1"/>
      <c r="V296" s="1"/>
      <c r="W296" s="1"/>
      <c r="X296" s="1"/>
      <c r="Y296" s="1"/>
      <c r="Z296" s="1"/>
    </row>
    <row r="297" spans="1:26" ht="39.75" customHeight="1">
      <c r="A297" s="417" t="s">
        <v>695</v>
      </c>
      <c r="B297" s="1210" t="s">
        <v>696</v>
      </c>
      <c r="C297" s="1049"/>
      <c r="D297" s="1049"/>
      <c r="E297" s="1049"/>
      <c r="F297" s="1049"/>
      <c r="G297" s="1049"/>
      <c r="H297" s="110">
        <f>SUM(D298:D322)</f>
        <v>0</v>
      </c>
      <c r="I297" s="110">
        <f>COUNT(D298:D322)*2</f>
        <v>48</v>
      </c>
      <c r="J297" s="1"/>
      <c r="K297" s="1"/>
      <c r="L297" s="1"/>
      <c r="M297" s="1"/>
      <c r="N297" s="1"/>
      <c r="O297" s="1"/>
      <c r="P297" s="1"/>
      <c r="Q297" s="1"/>
      <c r="R297" s="1"/>
      <c r="S297" s="1"/>
      <c r="T297" s="1"/>
      <c r="U297" s="1"/>
      <c r="V297" s="1"/>
      <c r="W297" s="1"/>
      <c r="X297" s="1"/>
      <c r="Y297" s="1"/>
      <c r="Z297" s="1"/>
    </row>
    <row r="298" spans="1:26" ht="47.25">
      <c r="A298" s="413" t="s">
        <v>847</v>
      </c>
      <c r="B298" s="437" t="s">
        <v>700</v>
      </c>
      <c r="C298" s="308" t="s">
        <v>3988</v>
      </c>
      <c r="D298" s="446">
        <v>0</v>
      </c>
      <c r="E298" s="440" t="s">
        <v>183</v>
      </c>
      <c r="F298" s="441"/>
      <c r="G298" s="441"/>
      <c r="H298" s="110"/>
      <c r="I298" s="110"/>
      <c r="J298" s="1"/>
      <c r="K298" s="1"/>
      <c r="L298" s="1"/>
      <c r="M298" s="1"/>
      <c r="N298" s="1"/>
      <c r="O298" s="1"/>
      <c r="P298" s="1"/>
      <c r="Q298" s="1"/>
      <c r="R298" s="1"/>
      <c r="S298" s="1"/>
      <c r="T298" s="1"/>
      <c r="U298" s="1"/>
      <c r="V298" s="1"/>
      <c r="W298" s="1"/>
      <c r="X298" s="1"/>
      <c r="Y298" s="1"/>
      <c r="Z298" s="1"/>
    </row>
    <row r="299" spans="1:26" ht="30">
      <c r="A299" s="413"/>
      <c r="B299" s="437"/>
      <c r="C299" s="308" t="s">
        <v>3989</v>
      </c>
      <c r="D299" s="446">
        <v>0</v>
      </c>
      <c r="E299" s="440" t="s">
        <v>183</v>
      </c>
      <c r="F299" s="308" t="s">
        <v>3990</v>
      </c>
      <c r="G299" s="441"/>
      <c r="H299" s="110"/>
      <c r="I299" s="110"/>
      <c r="J299" s="1"/>
      <c r="K299" s="1"/>
      <c r="L299" s="1"/>
      <c r="M299" s="1"/>
      <c r="N299" s="1"/>
      <c r="O299" s="1"/>
      <c r="P299" s="1"/>
      <c r="Q299" s="1"/>
      <c r="R299" s="1"/>
      <c r="S299" s="1"/>
      <c r="T299" s="1"/>
      <c r="U299" s="1"/>
      <c r="V299" s="1"/>
      <c r="W299" s="1"/>
      <c r="X299" s="1"/>
      <c r="Y299" s="1"/>
      <c r="Z299" s="1"/>
    </row>
    <row r="300" spans="1:26" ht="30">
      <c r="A300" s="413"/>
      <c r="B300" s="437"/>
      <c r="C300" s="308" t="s">
        <v>3991</v>
      </c>
      <c r="D300" s="446">
        <v>0</v>
      </c>
      <c r="E300" s="440" t="s">
        <v>183</v>
      </c>
      <c r="F300" s="441"/>
      <c r="G300" s="441"/>
      <c r="H300" s="110"/>
      <c r="I300" s="110"/>
      <c r="J300" s="1"/>
      <c r="K300" s="1"/>
      <c r="L300" s="1"/>
      <c r="M300" s="1"/>
      <c r="N300" s="1"/>
      <c r="O300" s="1"/>
      <c r="P300" s="1"/>
      <c r="Q300" s="1"/>
      <c r="R300" s="1"/>
      <c r="S300" s="1"/>
      <c r="T300" s="1"/>
      <c r="U300" s="1"/>
      <c r="V300" s="1"/>
      <c r="W300" s="1"/>
      <c r="X300" s="1"/>
      <c r="Y300" s="1"/>
      <c r="Z300" s="1"/>
    </row>
    <row r="301" spans="1:26" ht="60">
      <c r="A301" s="413"/>
      <c r="B301" s="437"/>
      <c r="C301" s="308" t="s">
        <v>3992</v>
      </c>
      <c r="D301" s="446">
        <v>0</v>
      </c>
      <c r="E301" s="440" t="s">
        <v>183</v>
      </c>
      <c r="F301" s="441"/>
      <c r="G301" s="441"/>
      <c r="H301" s="110"/>
      <c r="I301" s="110"/>
      <c r="J301" s="1"/>
      <c r="K301" s="1"/>
      <c r="L301" s="1"/>
      <c r="M301" s="1"/>
      <c r="N301" s="1"/>
      <c r="O301" s="1"/>
      <c r="P301" s="1"/>
      <c r="Q301" s="1"/>
      <c r="R301" s="1"/>
      <c r="S301" s="1"/>
      <c r="T301" s="1"/>
      <c r="U301" s="1"/>
      <c r="V301" s="1"/>
      <c r="W301" s="1"/>
      <c r="X301" s="1"/>
      <c r="Y301" s="1"/>
      <c r="Z301" s="1"/>
    </row>
    <row r="302" spans="1:26" ht="30">
      <c r="A302" s="413"/>
      <c r="B302" s="437"/>
      <c r="C302" s="308" t="s">
        <v>3993</v>
      </c>
      <c r="D302" s="446">
        <v>0</v>
      </c>
      <c r="E302" s="440" t="s">
        <v>183</v>
      </c>
      <c r="F302" s="441"/>
      <c r="G302" s="441"/>
      <c r="H302" s="110"/>
      <c r="I302" s="110"/>
      <c r="J302" s="1"/>
      <c r="K302" s="1"/>
      <c r="L302" s="1"/>
      <c r="M302" s="1"/>
      <c r="N302" s="1"/>
      <c r="O302" s="1"/>
      <c r="P302" s="1"/>
      <c r="Q302" s="1"/>
      <c r="R302" s="1"/>
      <c r="S302" s="1"/>
      <c r="T302" s="1"/>
      <c r="U302" s="1"/>
      <c r="V302" s="1"/>
      <c r="W302" s="1"/>
      <c r="X302" s="1"/>
      <c r="Y302" s="1"/>
      <c r="Z302" s="1"/>
    </row>
    <row r="303" spans="1:26" ht="60">
      <c r="A303" s="413" t="s">
        <v>851</v>
      </c>
      <c r="B303" s="437" t="s">
        <v>709</v>
      </c>
      <c r="C303" s="308" t="s">
        <v>3994</v>
      </c>
      <c r="D303" s="446">
        <v>0</v>
      </c>
      <c r="E303" s="440" t="s">
        <v>183</v>
      </c>
      <c r="F303" s="441"/>
      <c r="G303" s="441"/>
      <c r="H303" s="110"/>
      <c r="I303" s="110"/>
      <c r="J303" s="1"/>
      <c r="K303" s="1"/>
      <c r="L303" s="1"/>
      <c r="M303" s="1"/>
      <c r="N303" s="1"/>
      <c r="O303" s="1"/>
      <c r="P303" s="1"/>
      <c r="Q303" s="1"/>
      <c r="R303" s="1"/>
      <c r="S303" s="1"/>
      <c r="T303" s="1"/>
      <c r="U303" s="1"/>
      <c r="V303" s="1"/>
      <c r="W303" s="1"/>
      <c r="X303" s="1"/>
      <c r="Y303" s="1"/>
      <c r="Z303" s="1"/>
    </row>
    <row r="304" spans="1:26" ht="30">
      <c r="A304" s="413" t="s">
        <v>14</v>
      </c>
      <c r="B304" s="437"/>
      <c r="C304" s="308" t="s">
        <v>3995</v>
      </c>
      <c r="D304" s="446">
        <v>0</v>
      </c>
      <c r="E304" s="440" t="s">
        <v>262</v>
      </c>
      <c r="F304" s="441"/>
      <c r="G304" s="441"/>
      <c r="H304" s="110"/>
      <c r="I304" s="110"/>
      <c r="J304" s="1"/>
      <c r="K304" s="1"/>
      <c r="L304" s="1"/>
      <c r="M304" s="1"/>
      <c r="N304" s="1"/>
      <c r="O304" s="1"/>
      <c r="P304" s="1"/>
      <c r="Q304" s="1"/>
      <c r="R304" s="1"/>
      <c r="S304" s="1"/>
      <c r="T304" s="1"/>
      <c r="U304" s="1"/>
      <c r="V304" s="1"/>
      <c r="W304" s="1"/>
      <c r="X304" s="1"/>
      <c r="Y304" s="1"/>
      <c r="Z304" s="1"/>
    </row>
    <row r="305" spans="1:26" ht="45">
      <c r="A305" s="413" t="s">
        <v>14</v>
      </c>
      <c r="B305" s="437"/>
      <c r="C305" s="308" t="s">
        <v>3996</v>
      </c>
      <c r="D305" s="446">
        <v>0</v>
      </c>
      <c r="E305" s="440" t="s">
        <v>262</v>
      </c>
      <c r="F305" s="441"/>
      <c r="G305" s="441"/>
      <c r="H305" s="110"/>
      <c r="I305" s="110"/>
      <c r="J305" s="1"/>
      <c r="K305" s="1"/>
      <c r="L305" s="1"/>
      <c r="M305" s="1"/>
      <c r="N305" s="1"/>
      <c r="O305" s="1"/>
      <c r="P305" s="1"/>
      <c r="Q305" s="1"/>
      <c r="R305" s="1"/>
      <c r="S305" s="1"/>
      <c r="T305" s="1"/>
      <c r="U305" s="1"/>
      <c r="V305" s="1"/>
      <c r="W305" s="1"/>
      <c r="X305" s="1"/>
      <c r="Y305" s="1"/>
      <c r="Z305" s="1"/>
    </row>
    <row r="306" spans="1:26" ht="30">
      <c r="A306" s="413"/>
      <c r="B306" s="437"/>
      <c r="C306" s="308" t="s">
        <v>3997</v>
      </c>
      <c r="D306" s="446">
        <v>0</v>
      </c>
      <c r="E306" s="440" t="s">
        <v>262</v>
      </c>
      <c r="F306" s="441"/>
      <c r="G306" s="441"/>
      <c r="H306" s="110"/>
      <c r="I306" s="110"/>
      <c r="J306" s="1"/>
      <c r="K306" s="1"/>
      <c r="L306" s="1"/>
      <c r="M306" s="1"/>
      <c r="N306" s="1"/>
      <c r="O306" s="1"/>
      <c r="P306" s="1"/>
      <c r="Q306" s="1"/>
      <c r="R306" s="1"/>
      <c r="S306" s="1"/>
      <c r="T306" s="1"/>
      <c r="U306" s="1"/>
      <c r="V306" s="1"/>
      <c r="W306" s="1"/>
      <c r="X306" s="1"/>
      <c r="Y306" s="1"/>
      <c r="Z306" s="1"/>
    </row>
    <row r="307" spans="1:26" ht="47.25" hidden="1">
      <c r="A307" s="583" t="s">
        <v>717</v>
      </c>
      <c r="B307" s="437" t="s">
        <v>718</v>
      </c>
      <c r="C307" s="441"/>
      <c r="D307" s="446"/>
      <c r="E307" s="440"/>
      <c r="F307" s="441"/>
      <c r="G307" s="441"/>
      <c r="H307" s="1"/>
      <c r="I307" s="1"/>
      <c r="J307" s="1"/>
      <c r="K307" s="1"/>
      <c r="L307" s="1"/>
      <c r="M307" s="1"/>
      <c r="N307" s="1"/>
      <c r="O307" s="1"/>
      <c r="P307" s="1"/>
      <c r="Q307" s="1"/>
      <c r="R307" s="1"/>
      <c r="S307" s="1"/>
      <c r="T307" s="1"/>
      <c r="U307" s="1"/>
      <c r="V307" s="1"/>
      <c r="W307" s="1"/>
      <c r="X307" s="1"/>
      <c r="Y307" s="1"/>
      <c r="Z307" s="1"/>
    </row>
    <row r="308" spans="1:26" ht="45">
      <c r="A308" s="413" t="s">
        <v>862</v>
      </c>
      <c r="B308" s="437" t="s">
        <v>725</v>
      </c>
      <c r="C308" s="308" t="s">
        <v>3998</v>
      </c>
      <c r="D308" s="446">
        <v>0</v>
      </c>
      <c r="E308" s="440" t="s">
        <v>780</v>
      </c>
      <c r="F308" s="441"/>
      <c r="G308" s="441"/>
      <c r="H308" s="110"/>
      <c r="I308" s="110"/>
      <c r="J308" s="1"/>
      <c r="K308" s="1"/>
      <c r="L308" s="1"/>
      <c r="M308" s="1"/>
      <c r="N308" s="1"/>
      <c r="O308" s="1"/>
      <c r="P308" s="1"/>
      <c r="Q308" s="1"/>
      <c r="R308" s="1"/>
      <c r="S308" s="1"/>
      <c r="T308" s="1"/>
      <c r="U308" s="1"/>
      <c r="V308" s="1"/>
      <c r="W308" s="1"/>
      <c r="X308" s="1"/>
      <c r="Y308" s="1"/>
      <c r="Z308" s="1"/>
    </row>
    <row r="309" spans="1:26" ht="30">
      <c r="A309" s="413" t="s">
        <v>14</v>
      </c>
      <c r="B309" s="437"/>
      <c r="C309" s="308" t="s">
        <v>3999</v>
      </c>
      <c r="D309" s="446">
        <v>0</v>
      </c>
      <c r="E309" s="440" t="s">
        <v>780</v>
      </c>
      <c r="F309" s="441"/>
      <c r="G309" s="441"/>
      <c r="H309" s="110"/>
      <c r="I309" s="110"/>
      <c r="J309" s="1"/>
      <c r="K309" s="1"/>
      <c r="L309" s="1"/>
      <c r="M309" s="1"/>
      <c r="N309" s="1"/>
      <c r="O309" s="1"/>
      <c r="P309" s="1"/>
      <c r="Q309" s="1"/>
      <c r="R309" s="1"/>
      <c r="S309" s="1"/>
      <c r="T309" s="1"/>
      <c r="U309" s="1"/>
      <c r="V309" s="1"/>
      <c r="W309" s="1"/>
      <c r="X309" s="1"/>
      <c r="Y309" s="1"/>
      <c r="Z309" s="1"/>
    </row>
    <row r="310" spans="1:26" ht="30">
      <c r="A310" s="413" t="s">
        <v>14</v>
      </c>
      <c r="B310" s="437"/>
      <c r="C310" s="308" t="s">
        <v>4000</v>
      </c>
      <c r="D310" s="446">
        <v>0</v>
      </c>
      <c r="E310" s="440" t="s">
        <v>780</v>
      </c>
      <c r="F310" s="441"/>
      <c r="G310" s="441"/>
      <c r="H310" s="110"/>
      <c r="I310" s="110"/>
      <c r="J310" s="1"/>
      <c r="K310" s="1"/>
      <c r="L310" s="1"/>
      <c r="M310" s="1"/>
      <c r="N310" s="1"/>
      <c r="O310" s="1"/>
      <c r="P310" s="1"/>
      <c r="Q310" s="1"/>
      <c r="R310" s="1"/>
      <c r="S310" s="1"/>
      <c r="T310" s="1"/>
      <c r="U310" s="1"/>
      <c r="V310" s="1"/>
      <c r="W310" s="1"/>
      <c r="X310" s="1"/>
      <c r="Y310" s="1"/>
      <c r="Z310" s="1"/>
    </row>
    <row r="311" spans="1:26" ht="45">
      <c r="A311" s="413" t="s">
        <v>14</v>
      </c>
      <c r="B311" s="437"/>
      <c r="C311" s="308" t="s">
        <v>4001</v>
      </c>
      <c r="D311" s="446">
        <v>0</v>
      </c>
      <c r="E311" s="440" t="s">
        <v>780</v>
      </c>
      <c r="F311" s="441"/>
      <c r="G311" s="441"/>
      <c r="H311" s="110"/>
      <c r="I311" s="110"/>
      <c r="J311" s="1"/>
      <c r="K311" s="1"/>
      <c r="L311" s="1"/>
      <c r="M311" s="1"/>
      <c r="N311" s="1"/>
      <c r="O311" s="1"/>
      <c r="P311" s="1"/>
      <c r="Q311" s="1"/>
      <c r="R311" s="1"/>
      <c r="S311" s="1"/>
      <c r="T311" s="1"/>
      <c r="U311" s="1"/>
      <c r="V311" s="1"/>
      <c r="W311" s="1"/>
      <c r="X311" s="1"/>
      <c r="Y311" s="1"/>
      <c r="Z311" s="1"/>
    </row>
    <row r="312" spans="1:26" ht="30">
      <c r="A312" s="413" t="s">
        <v>14</v>
      </c>
      <c r="B312" s="437"/>
      <c r="C312" s="308" t="s">
        <v>4002</v>
      </c>
      <c r="D312" s="446">
        <v>0</v>
      </c>
      <c r="E312" s="440" t="s">
        <v>780</v>
      </c>
      <c r="F312" s="441"/>
      <c r="G312" s="441"/>
      <c r="H312" s="110"/>
      <c r="I312" s="110"/>
      <c r="J312" s="1"/>
      <c r="K312" s="1"/>
      <c r="L312" s="1"/>
      <c r="M312" s="1"/>
      <c r="N312" s="1"/>
      <c r="O312" s="1"/>
      <c r="P312" s="1"/>
      <c r="Q312" s="1"/>
      <c r="R312" s="1"/>
      <c r="S312" s="1"/>
      <c r="T312" s="1"/>
      <c r="U312" s="1"/>
      <c r="V312" s="1"/>
      <c r="W312" s="1"/>
      <c r="X312" s="1"/>
      <c r="Y312" s="1"/>
      <c r="Z312" s="1"/>
    </row>
    <row r="313" spans="1:26" ht="45">
      <c r="A313" s="413" t="s">
        <v>14</v>
      </c>
      <c r="B313" s="437"/>
      <c r="C313" s="308" t="s">
        <v>4003</v>
      </c>
      <c r="D313" s="446">
        <v>0</v>
      </c>
      <c r="E313" s="440" t="s">
        <v>780</v>
      </c>
      <c r="F313" s="441"/>
      <c r="G313" s="441"/>
      <c r="H313" s="110"/>
      <c r="I313" s="110"/>
      <c r="J313" s="1"/>
      <c r="K313" s="1"/>
      <c r="L313" s="1"/>
      <c r="M313" s="1"/>
      <c r="N313" s="1"/>
      <c r="O313" s="1"/>
      <c r="P313" s="1"/>
      <c r="Q313" s="1"/>
      <c r="R313" s="1"/>
      <c r="S313" s="1"/>
      <c r="T313" s="1"/>
      <c r="U313" s="1"/>
      <c r="V313" s="1"/>
      <c r="W313" s="1"/>
      <c r="X313" s="1"/>
      <c r="Y313" s="1"/>
      <c r="Z313" s="1"/>
    </row>
    <row r="314" spans="1:26" ht="60">
      <c r="A314" s="413" t="s">
        <v>14</v>
      </c>
      <c r="B314" s="437"/>
      <c r="C314" s="308" t="s">
        <v>4004</v>
      </c>
      <c r="D314" s="446">
        <v>0</v>
      </c>
      <c r="E314" s="440" t="s">
        <v>780</v>
      </c>
      <c r="F314" s="441"/>
      <c r="G314" s="441"/>
      <c r="H314" s="110"/>
      <c r="I314" s="110"/>
      <c r="J314" s="1"/>
      <c r="K314" s="1"/>
      <c r="L314" s="1"/>
      <c r="M314" s="1"/>
      <c r="N314" s="1"/>
      <c r="O314" s="1"/>
      <c r="P314" s="1"/>
      <c r="Q314" s="1"/>
      <c r="R314" s="1"/>
      <c r="S314" s="1"/>
      <c r="T314" s="1"/>
      <c r="U314" s="1"/>
      <c r="V314" s="1"/>
      <c r="W314" s="1"/>
      <c r="X314" s="1"/>
      <c r="Y314" s="1"/>
      <c r="Z314" s="1"/>
    </row>
    <row r="315" spans="1:26" ht="45">
      <c r="A315" s="413" t="s">
        <v>14</v>
      </c>
      <c r="B315" s="437"/>
      <c r="C315" s="308" t="s">
        <v>4005</v>
      </c>
      <c r="D315" s="446">
        <v>0</v>
      </c>
      <c r="E315" s="440" t="s">
        <v>2139</v>
      </c>
      <c r="F315" s="441"/>
      <c r="G315" s="441"/>
      <c r="H315" s="110"/>
      <c r="I315" s="110"/>
      <c r="J315" s="1"/>
      <c r="K315" s="1"/>
      <c r="L315" s="1"/>
      <c r="M315" s="1"/>
      <c r="N315" s="1"/>
      <c r="O315" s="1"/>
      <c r="P315" s="1"/>
      <c r="Q315" s="1"/>
      <c r="R315" s="1"/>
      <c r="S315" s="1"/>
      <c r="T315" s="1"/>
      <c r="U315" s="1"/>
      <c r="V315" s="1"/>
      <c r="W315" s="1"/>
      <c r="X315" s="1"/>
      <c r="Y315" s="1"/>
      <c r="Z315" s="1"/>
    </row>
    <row r="316" spans="1:26" ht="45">
      <c r="A316" s="413" t="s">
        <v>14</v>
      </c>
      <c r="B316" s="437"/>
      <c r="C316" s="308" t="s">
        <v>4006</v>
      </c>
      <c r="D316" s="446">
        <v>0</v>
      </c>
      <c r="E316" s="440" t="s">
        <v>780</v>
      </c>
      <c r="F316" s="441"/>
      <c r="G316" s="441"/>
      <c r="H316" s="110"/>
      <c r="I316" s="110"/>
      <c r="J316" s="1"/>
      <c r="K316" s="1"/>
      <c r="L316" s="1"/>
      <c r="M316" s="1"/>
      <c r="N316" s="1"/>
      <c r="O316" s="1"/>
      <c r="P316" s="1"/>
      <c r="Q316" s="1"/>
      <c r="R316" s="1"/>
      <c r="S316" s="1"/>
      <c r="T316" s="1"/>
      <c r="U316" s="1"/>
      <c r="V316" s="1"/>
      <c r="W316" s="1"/>
      <c r="X316" s="1"/>
      <c r="Y316" s="1"/>
      <c r="Z316" s="1"/>
    </row>
    <row r="317" spans="1:26" ht="45">
      <c r="A317" s="413" t="s">
        <v>14</v>
      </c>
      <c r="B317" s="437"/>
      <c r="C317" s="308" t="s">
        <v>4007</v>
      </c>
      <c r="D317" s="446">
        <v>0</v>
      </c>
      <c r="E317" s="440" t="s">
        <v>780</v>
      </c>
      <c r="F317" s="441"/>
      <c r="G317" s="441"/>
      <c r="H317" s="110"/>
      <c r="I317" s="110"/>
      <c r="J317" s="1"/>
      <c r="K317" s="1"/>
      <c r="L317" s="1"/>
      <c r="M317" s="1"/>
      <c r="N317" s="1"/>
      <c r="O317" s="1"/>
      <c r="P317" s="1"/>
      <c r="Q317" s="1"/>
      <c r="R317" s="1"/>
      <c r="S317" s="1"/>
      <c r="T317" s="1"/>
      <c r="U317" s="1"/>
      <c r="V317" s="1"/>
      <c r="W317" s="1"/>
      <c r="X317" s="1"/>
      <c r="Y317" s="1"/>
      <c r="Z317" s="1"/>
    </row>
    <row r="318" spans="1:26" ht="30">
      <c r="A318" s="413" t="s">
        <v>4008</v>
      </c>
      <c r="B318" s="571" t="s">
        <v>728</v>
      </c>
      <c r="C318" s="308" t="s">
        <v>4009</v>
      </c>
      <c r="D318" s="446">
        <v>0</v>
      </c>
      <c r="E318" s="440" t="s">
        <v>350</v>
      </c>
      <c r="F318" s="441"/>
      <c r="G318" s="441"/>
      <c r="H318" s="110"/>
      <c r="I318" s="110"/>
      <c r="J318" s="1"/>
      <c r="K318" s="1"/>
      <c r="L318" s="1"/>
      <c r="M318" s="1"/>
      <c r="N318" s="1"/>
      <c r="O318" s="1"/>
      <c r="P318" s="1"/>
      <c r="Q318" s="1"/>
      <c r="R318" s="1"/>
      <c r="S318" s="1"/>
      <c r="T318" s="1"/>
      <c r="U318" s="1"/>
      <c r="V318" s="1"/>
      <c r="W318" s="1"/>
      <c r="X318" s="1"/>
      <c r="Y318" s="1"/>
      <c r="Z318" s="1"/>
    </row>
    <row r="319" spans="1:26" ht="45">
      <c r="A319" s="413" t="s">
        <v>14</v>
      </c>
      <c r="B319" s="571"/>
      <c r="C319" s="308" t="s">
        <v>4010</v>
      </c>
      <c r="D319" s="446">
        <v>0</v>
      </c>
      <c r="E319" s="440" t="s">
        <v>137</v>
      </c>
      <c r="F319" s="441"/>
      <c r="G319" s="441"/>
      <c r="H319" s="110"/>
      <c r="I319" s="110"/>
      <c r="J319" s="1"/>
      <c r="K319" s="1"/>
      <c r="L319" s="1"/>
      <c r="M319" s="1"/>
      <c r="N319" s="1"/>
      <c r="O319" s="1"/>
      <c r="P319" s="1"/>
      <c r="Q319" s="1"/>
      <c r="R319" s="1"/>
      <c r="S319" s="1"/>
      <c r="T319" s="1"/>
      <c r="U319" s="1"/>
      <c r="V319" s="1"/>
      <c r="W319" s="1"/>
      <c r="X319" s="1"/>
      <c r="Y319" s="1"/>
      <c r="Z319" s="1"/>
    </row>
    <row r="320" spans="1:26" ht="45">
      <c r="A320" s="413" t="s">
        <v>14</v>
      </c>
      <c r="B320" s="571"/>
      <c r="C320" s="308" t="s">
        <v>4011</v>
      </c>
      <c r="D320" s="446">
        <v>0</v>
      </c>
      <c r="E320" s="440" t="s">
        <v>137</v>
      </c>
      <c r="F320" s="441"/>
      <c r="G320" s="441"/>
      <c r="H320" s="110"/>
      <c r="I320" s="110"/>
      <c r="J320" s="1"/>
      <c r="K320" s="1"/>
      <c r="L320" s="1"/>
      <c r="M320" s="1"/>
      <c r="N320" s="1"/>
      <c r="O320" s="1"/>
      <c r="P320" s="1"/>
      <c r="Q320" s="1"/>
      <c r="R320" s="1"/>
      <c r="S320" s="1"/>
      <c r="T320" s="1"/>
      <c r="U320" s="1"/>
      <c r="V320" s="1"/>
      <c r="W320" s="1"/>
      <c r="X320" s="1"/>
      <c r="Y320" s="1"/>
      <c r="Z320" s="1"/>
    </row>
    <row r="321" spans="1:26" ht="45">
      <c r="A321" s="413" t="s">
        <v>14</v>
      </c>
      <c r="B321" s="571"/>
      <c r="C321" s="308" t="s">
        <v>4012</v>
      </c>
      <c r="D321" s="446">
        <v>0</v>
      </c>
      <c r="E321" s="440" t="s">
        <v>780</v>
      </c>
      <c r="F321" s="441"/>
      <c r="G321" s="441"/>
      <c r="H321" s="110"/>
      <c r="I321" s="110"/>
      <c r="J321" s="1"/>
      <c r="K321" s="1"/>
      <c r="L321" s="1"/>
      <c r="M321" s="1"/>
      <c r="N321" s="1"/>
      <c r="O321" s="1"/>
      <c r="P321" s="1"/>
      <c r="Q321" s="1"/>
      <c r="R321" s="1"/>
      <c r="S321" s="1"/>
      <c r="T321" s="1"/>
      <c r="U321" s="1"/>
      <c r="V321" s="1"/>
      <c r="W321" s="1"/>
      <c r="X321" s="1"/>
      <c r="Y321" s="1"/>
      <c r="Z321" s="1"/>
    </row>
    <row r="322" spans="1:26" ht="45">
      <c r="A322" s="413"/>
      <c r="B322" s="571"/>
      <c r="C322" s="308" t="s">
        <v>4013</v>
      </c>
      <c r="D322" s="446">
        <v>0</v>
      </c>
      <c r="E322" s="440" t="s">
        <v>780</v>
      </c>
      <c r="F322" s="441"/>
      <c r="G322" s="441"/>
      <c r="H322" s="110"/>
      <c r="I322" s="110"/>
      <c r="J322" s="1"/>
      <c r="K322" s="1"/>
      <c r="L322" s="1"/>
      <c r="M322" s="1"/>
      <c r="N322" s="1"/>
      <c r="O322" s="1"/>
      <c r="P322" s="1"/>
      <c r="Q322" s="1"/>
      <c r="R322" s="1"/>
      <c r="S322" s="1"/>
      <c r="T322" s="1"/>
      <c r="U322" s="1"/>
      <c r="V322" s="1"/>
      <c r="W322" s="1"/>
      <c r="X322" s="1"/>
      <c r="Y322" s="1"/>
      <c r="Z322" s="1"/>
    </row>
    <row r="323" spans="1:26" ht="39.75" customHeight="1">
      <c r="A323" s="417" t="s">
        <v>730</v>
      </c>
      <c r="B323" s="1048" t="s">
        <v>731</v>
      </c>
      <c r="C323" s="1049"/>
      <c r="D323" s="1049"/>
      <c r="E323" s="1049"/>
      <c r="F323" s="1049"/>
      <c r="G323" s="1049"/>
      <c r="H323" s="110">
        <f>SUM(D324:D350)</f>
        <v>0</v>
      </c>
      <c r="I323" s="110">
        <f>COUNT(D324:D350)*2</f>
        <v>52</v>
      </c>
      <c r="J323" s="1"/>
      <c r="K323" s="1"/>
      <c r="L323" s="1"/>
      <c r="M323" s="1"/>
      <c r="N323" s="1"/>
      <c r="O323" s="1"/>
      <c r="P323" s="1"/>
      <c r="Q323" s="1"/>
      <c r="R323" s="1"/>
      <c r="S323" s="1"/>
      <c r="T323" s="1"/>
      <c r="U323" s="1"/>
      <c r="V323" s="1"/>
      <c r="W323" s="1"/>
      <c r="X323" s="1"/>
      <c r="Y323" s="1"/>
      <c r="Z323" s="1"/>
    </row>
    <row r="324" spans="1:26" ht="31.5">
      <c r="A324" s="413" t="s">
        <v>4014</v>
      </c>
      <c r="B324" s="496" t="s">
        <v>734</v>
      </c>
      <c r="C324" s="342" t="s">
        <v>4015</v>
      </c>
      <c r="D324" s="446">
        <v>0</v>
      </c>
      <c r="E324" s="440" t="s">
        <v>183</v>
      </c>
      <c r="F324" s="441"/>
      <c r="G324" s="441"/>
      <c r="H324" s="110"/>
      <c r="I324" s="110"/>
      <c r="J324" s="1"/>
      <c r="K324" s="1"/>
      <c r="L324" s="1"/>
      <c r="M324" s="1"/>
      <c r="N324" s="1"/>
      <c r="O324" s="1"/>
      <c r="P324" s="1"/>
      <c r="Q324" s="1"/>
      <c r="R324" s="1"/>
      <c r="S324" s="1"/>
      <c r="T324" s="1"/>
      <c r="U324" s="1"/>
      <c r="V324" s="1"/>
      <c r="W324" s="1"/>
      <c r="X324" s="1"/>
      <c r="Y324" s="1"/>
      <c r="Z324" s="1"/>
    </row>
    <row r="325" spans="1:26" ht="45">
      <c r="A325" s="413" t="s">
        <v>14</v>
      </c>
      <c r="B325" s="496"/>
      <c r="C325" s="308" t="s">
        <v>4016</v>
      </c>
      <c r="D325" s="446">
        <v>0</v>
      </c>
      <c r="E325" s="440" t="s">
        <v>183</v>
      </c>
      <c r="F325" s="441"/>
      <c r="G325" s="441"/>
      <c r="H325" s="110"/>
      <c r="I325" s="110"/>
      <c r="J325" s="1"/>
      <c r="K325" s="1"/>
      <c r="L325" s="1"/>
      <c r="M325" s="1"/>
      <c r="N325" s="1"/>
      <c r="O325" s="1"/>
      <c r="P325" s="1"/>
      <c r="Q325" s="1"/>
      <c r="R325" s="1"/>
      <c r="S325" s="1"/>
      <c r="T325" s="1"/>
      <c r="U325" s="1"/>
      <c r="V325" s="1"/>
      <c r="W325" s="1"/>
      <c r="X325" s="1"/>
      <c r="Y325" s="1"/>
      <c r="Z325" s="1"/>
    </row>
    <row r="326" spans="1:26" ht="30">
      <c r="A326" s="413" t="s">
        <v>14</v>
      </c>
      <c r="B326" s="496"/>
      <c r="C326" s="342" t="s">
        <v>4017</v>
      </c>
      <c r="D326" s="446">
        <v>0</v>
      </c>
      <c r="E326" s="440" t="s">
        <v>183</v>
      </c>
      <c r="F326" s="441"/>
      <c r="G326" s="441"/>
      <c r="H326" s="110"/>
      <c r="I326" s="110"/>
      <c r="J326" s="1"/>
      <c r="K326" s="1"/>
      <c r="L326" s="1"/>
      <c r="M326" s="1"/>
      <c r="N326" s="1"/>
      <c r="O326" s="1"/>
      <c r="P326" s="1"/>
      <c r="Q326" s="1"/>
      <c r="R326" s="1"/>
      <c r="S326" s="1"/>
      <c r="T326" s="1"/>
      <c r="U326" s="1"/>
      <c r="V326" s="1"/>
      <c r="W326" s="1"/>
      <c r="X326" s="1"/>
      <c r="Y326" s="1"/>
      <c r="Z326" s="1"/>
    </row>
    <row r="327" spans="1:26" ht="47.25" customHeight="1">
      <c r="A327" s="413" t="s">
        <v>14</v>
      </c>
      <c r="B327" s="496"/>
      <c r="C327" s="308" t="s">
        <v>4018</v>
      </c>
      <c r="D327" s="446">
        <v>0</v>
      </c>
      <c r="E327" s="440" t="s">
        <v>262</v>
      </c>
      <c r="F327" s="441"/>
      <c r="G327" s="441"/>
      <c r="H327" s="110"/>
      <c r="I327" s="110"/>
      <c r="J327" s="1"/>
      <c r="K327" s="1"/>
      <c r="L327" s="1"/>
      <c r="M327" s="1"/>
      <c r="N327" s="1"/>
      <c r="O327" s="1"/>
      <c r="P327" s="1"/>
      <c r="Q327" s="1"/>
      <c r="R327" s="1"/>
      <c r="S327" s="1"/>
      <c r="T327" s="1"/>
      <c r="U327" s="1"/>
      <c r="V327" s="1"/>
      <c r="W327" s="1"/>
      <c r="X327" s="1"/>
      <c r="Y327" s="1"/>
      <c r="Z327" s="1"/>
    </row>
    <row r="328" spans="1:26" ht="60">
      <c r="A328" s="413" t="s">
        <v>884</v>
      </c>
      <c r="B328" s="484" t="s">
        <v>738</v>
      </c>
      <c r="C328" s="308" t="s">
        <v>4019</v>
      </c>
      <c r="D328" s="446">
        <v>0</v>
      </c>
      <c r="E328" s="440" t="s">
        <v>262</v>
      </c>
      <c r="F328" s="441"/>
      <c r="G328" s="441"/>
      <c r="H328" s="110"/>
      <c r="I328" s="110"/>
      <c r="J328" s="1"/>
      <c r="K328" s="1"/>
      <c r="L328" s="1"/>
      <c r="M328" s="1"/>
      <c r="N328" s="1"/>
      <c r="O328" s="1"/>
      <c r="P328" s="1"/>
      <c r="Q328" s="1"/>
      <c r="R328" s="1"/>
      <c r="S328" s="1"/>
      <c r="T328" s="1"/>
      <c r="U328" s="1"/>
      <c r="V328" s="1"/>
      <c r="W328" s="1"/>
      <c r="X328" s="1"/>
      <c r="Y328" s="1"/>
      <c r="Z328" s="1"/>
    </row>
    <row r="329" spans="1:26" ht="45">
      <c r="A329" s="413"/>
      <c r="B329" s="484"/>
      <c r="C329" s="342" t="s">
        <v>4020</v>
      </c>
      <c r="D329" s="446">
        <v>0</v>
      </c>
      <c r="E329" s="440" t="s">
        <v>137</v>
      </c>
      <c r="F329" s="342" t="s">
        <v>4021</v>
      </c>
      <c r="G329" s="441"/>
      <c r="H329" s="110"/>
      <c r="I329" s="110"/>
      <c r="J329" s="1"/>
      <c r="K329" s="1"/>
      <c r="L329" s="1"/>
      <c r="M329" s="1"/>
      <c r="N329" s="1"/>
      <c r="O329" s="1"/>
      <c r="P329" s="1"/>
      <c r="Q329" s="1"/>
      <c r="R329" s="1"/>
      <c r="S329" s="1"/>
      <c r="T329" s="1"/>
      <c r="U329" s="1"/>
      <c r="V329" s="1"/>
      <c r="W329" s="1"/>
      <c r="X329" s="1"/>
      <c r="Y329" s="1"/>
      <c r="Z329" s="1"/>
    </row>
    <row r="330" spans="1:26" ht="60">
      <c r="A330" s="413" t="s">
        <v>894</v>
      </c>
      <c r="B330" s="484" t="s">
        <v>744</v>
      </c>
      <c r="C330" s="342" t="s">
        <v>4022</v>
      </c>
      <c r="D330" s="446">
        <v>0</v>
      </c>
      <c r="E330" s="440" t="s">
        <v>262</v>
      </c>
      <c r="F330" s="441"/>
      <c r="G330" s="441"/>
      <c r="H330" s="110"/>
      <c r="I330" s="110"/>
      <c r="J330" s="1"/>
      <c r="K330" s="1"/>
      <c r="L330" s="1"/>
      <c r="M330" s="1"/>
      <c r="N330" s="1"/>
      <c r="O330" s="1"/>
      <c r="P330" s="1"/>
      <c r="Q330" s="1"/>
      <c r="R330" s="1"/>
      <c r="S330" s="1"/>
      <c r="T330" s="1"/>
      <c r="U330" s="1"/>
      <c r="V330" s="1"/>
      <c r="W330" s="1"/>
      <c r="X330" s="1"/>
      <c r="Y330" s="1"/>
      <c r="Z330" s="1"/>
    </row>
    <row r="331" spans="1:26" ht="30">
      <c r="A331" s="413" t="s">
        <v>14</v>
      </c>
      <c r="B331" s="484"/>
      <c r="C331" s="308" t="s">
        <v>4023</v>
      </c>
      <c r="D331" s="446">
        <v>0</v>
      </c>
      <c r="E331" s="440" t="s">
        <v>183</v>
      </c>
      <c r="F331" s="441"/>
      <c r="G331" s="441"/>
      <c r="H331" s="110"/>
      <c r="I331" s="110"/>
      <c r="J331" s="1"/>
      <c r="K331" s="1"/>
      <c r="L331" s="1"/>
      <c r="M331" s="1"/>
      <c r="N331" s="1"/>
      <c r="O331" s="1"/>
      <c r="P331" s="1"/>
      <c r="Q331" s="1"/>
      <c r="R331" s="1"/>
      <c r="S331" s="1"/>
      <c r="T331" s="1"/>
      <c r="U331" s="1"/>
      <c r="V331" s="1"/>
      <c r="W331" s="1"/>
      <c r="X331" s="1"/>
      <c r="Y331" s="1"/>
      <c r="Z331" s="1"/>
    </row>
    <row r="332" spans="1:26" ht="45">
      <c r="A332" s="413" t="s">
        <v>14</v>
      </c>
      <c r="B332" s="484"/>
      <c r="C332" s="308" t="s">
        <v>4024</v>
      </c>
      <c r="D332" s="446">
        <v>0</v>
      </c>
      <c r="E332" s="440" t="s">
        <v>2131</v>
      </c>
      <c r="F332" s="441"/>
      <c r="G332" s="441"/>
      <c r="H332" s="110"/>
      <c r="I332" s="110"/>
      <c r="J332" s="1"/>
      <c r="K332" s="1"/>
      <c r="L332" s="1"/>
      <c r="M332" s="1"/>
      <c r="N332" s="1"/>
      <c r="O332" s="1"/>
      <c r="P332" s="1"/>
      <c r="Q332" s="1"/>
      <c r="R332" s="1"/>
      <c r="S332" s="1"/>
      <c r="T332" s="1"/>
      <c r="U332" s="1"/>
      <c r="V332" s="1"/>
      <c r="W332" s="1"/>
      <c r="X332" s="1"/>
      <c r="Y332" s="1"/>
      <c r="Z332" s="1"/>
    </row>
    <row r="333" spans="1:26" ht="30">
      <c r="A333" s="413" t="s">
        <v>14</v>
      </c>
      <c r="B333" s="484"/>
      <c r="C333" s="308" t="s">
        <v>4025</v>
      </c>
      <c r="D333" s="446">
        <v>0</v>
      </c>
      <c r="E333" s="440" t="s">
        <v>183</v>
      </c>
      <c r="F333" s="441"/>
      <c r="G333" s="441"/>
      <c r="H333" s="110"/>
      <c r="I333" s="110"/>
      <c r="J333" s="1"/>
      <c r="K333" s="1"/>
      <c r="L333" s="1"/>
      <c r="M333" s="1"/>
      <c r="N333" s="1"/>
      <c r="O333" s="1"/>
      <c r="P333" s="1"/>
      <c r="Q333" s="1"/>
      <c r="R333" s="1"/>
      <c r="S333" s="1"/>
      <c r="T333" s="1"/>
      <c r="U333" s="1"/>
      <c r="V333" s="1"/>
      <c r="W333" s="1"/>
      <c r="X333" s="1"/>
      <c r="Y333" s="1"/>
      <c r="Z333" s="1"/>
    </row>
    <row r="334" spans="1:26" ht="45">
      <c r="A334" s="413" t="s">
        <v>14</v>
      </c>
      <c r="B334" s="484"/>
      <c r="C334" s="308" t="s">
        <v>4026</v>
      </c>
      <c r="D334" s="446">
        <v>0</v>
      </c>
      <c r="E334" s="440" t="s">
        <v>183</v>
      </c>
      <c r="F334" s="441"/>
      <c r="G334" s="441"/>
      <c r="H334" s="110"/>
      <c r="I334" s="110"/>
      <c r="J334" s="1"/>
      <c r="K334" s="1"/>
      <c r="L334" s="1"/>
      <c r="M334" s="1"/>
      <c r="N334" s="1"/>
      <c r="O334" s="1"/>
      <c r="P334" s="1"/>
      <c r="Q334" s="1"/>
      <c r="R334" s="1"/>
      <c r="S334" s="1"/>
      <c r="T334" s="1"/>
      <c r="U334" s="1"/>
      <c r="V334" s="1"/>
      <c r="W334" s="1"/>
      <c r="X334" s="1"/>
      <c r="Y334" s="1"/>
      <c r="Z334" s="1"/>
    </row>
    <row r="335" spans="1:26" ht="45">
      <c r="A335" s="413" t="s">
        <v>14</v>
      </c>
      <c r="B335" s="484"/>
      <c r="C335" s="308" t="s">
        <v>4027</v>
      </c>
      <c r="D335" s="446">
        <v>0</v>
      </c>
      <c r="E335" s="440" t="s">
        <v>780</v>
      </c>
      <c r="F335" s="441"/>
      <c r="G335" s="441"/>
      <c r="H335" s="110"/>
      <c r="I335" s="110"/>
      <c r="J335" s="1"/>
      <c r="K335" s="1"/>
      <c r="L335" s="1"/>
      <c r="M335" s="1"/>
      <c r="N335" s="1"/>
      <c r="O335" s="1"/>
      <c r="P335" s="1"/>
      <c r="Q335" s="1"/>
      <c r="R335" s="1"/>
      <c r="S335" s="1"/>
      <c r="T335" s="1"/>
      <c r="U335" s="1"/>
      <c r="V335" s="1"/>
      <c r="W335" s="1"/>
      <c r="X335" s="1"/>
      <c r="Y335" s="1"/>
      <c r="Z335" s="1"/>
    </row>
    <row r="336" spans="1:26" ht="31.5">
      <c r="A336" s="413" t="s">
        <v>4028</v>
      </c>
      <c r="B336" s="484" t="s">
        <v>751</v>
      </c>
      <c r="C336" s="308" t="s">
        <v>4029</v>
      </c>
      <c r="D336" s="446">
        <v>0</v>
      </c>
      <c r="E336" s="440" t="s">
        <v>183</v>
      </c>
      <c r="F336" s="441"/>
      <c r="G336" s="441"/>
      <c r="H336" s="110"/>
      <c r="I336" s="110"/>
      <c r="J336" s="1"/>
      <c r="K336" s="1"/>
      <c r="L336" s="1"/>
      <c r="M336" s="1"/>
      <c r="N336" s="1"/>
      <c r="O336" s="1"/>
      <c r="P336" s="1"/>
      <c r="Q336" s="1"/>
      <c r="R336" s="1"/>
      <c r="S336" s="1"/>
      <c r="T336" s="1"/>
      <c r="U336" s="1"/>
      <c r="V336" s="1"/>
      <c r="W336" s="1"/>
      <c r="X336" s="1"/>
      <c r="Y336" s="1"/>
      <c r="Z336" s="1"/>
    </row>
    <row r="337" spans="1:26" ht="30">
      <c r="A337" s="413" t="s">
        <v>14</v>
      </c>
      <c r="B337" s="484"/>
      <c r="C337" s="308" t="s">
        <v>4030</v>
      </c>
      <c r="D337" s="446">
        <v>0</v>
      </c>
      <c r="E337" s="440" t="s">
        <v>183</v>
      </c>
      <c r="F337" s="441"/>
      <c r="G337" s="441"/>
      <c r="H337" s="110"/>
      <c r="I337" s="110"/>
      <c r="J337" s="1"/>
      <c r="K337" s="1"/>
      <c r="L337" s="1"/>
      <c r="M337" s="1"/>
      <c r="N337" s="1"/>
      <c r="O337" s="1"/>
      <c r="P337" s="1"/>
      <c r="Q337" s="1"/>
      <c r="R337" s="1"/>
      <c r="S337" s="1"/>
      <c r="T337" s="1"/>
      <c r="U337" s="1"/>
      <c r="V337" s="1"/>
      <c r="W337" s="1"/>
      <c r="X337" s="1"/>
      <c r="Y337" s="1"/>
      <c r="Z337" s="1"/>
    </row>
    <row r="338" spans="1:26" ht="30">
      <c r="A338" s="413" t="s">
        <v>14</v>
      </c>
      <c r="B338" s="484"/>
      <c r="C338" s="308" t="s">
        <v>4031</v>
      </c>
      <c r="D338" s="446">
        <v>0</v>
      </c>
      <c r="E338" s="440" t="s">
        <v>183</v>
      </c>
      <c r="F338" s="441"/>
      <c r="G338" s="441"/>
      <c r="H338" s="110"/>
      <c r="I338" s="110"/>
      <c r="J338" s="1"/>
      <c r="K338" s="1"/>
      <c r="L338" s="1"/>
      <c r="M338" s="1"/>
      <c r="N338" s="1"/>
      <c r="O338" s="1"/>
      <c r="P338" s="1"/>
      <c r="Q338" s="1"/>
      <c r="R338" s="1"/>
      <c r="S338" s="1"/>
      <c r="T338" s="1"/>
      <c r="U338" s="1"/>
      <c r="V338" s="1"/>
      <c r="W338" s="1"/>
      <c r="X338" s="1"/>
      <c r="Y338" s="1"/>
      <c r="Z338" s="1"/>
    </row>
    <row r="339" spans="1:26" ht="45">
      <c r="A339" s="413" t="s">
        <v>14</v>
      </c>
      <c r="B339" s="484"/>
      <c r="C339" s="308" t="s">
        <v>4032</v>
      </c>
      <c r="D339" s="446">
        <v>0</v>
      </c>
      <c r="E339" s="440" t="s">
        <v>183</v>
      </c>
      <c r="F339" s="441"/>
      <c r="G339" s="441"/>
      <c r="H339" s="110"/>
      <c r="I339" s="110"/>
      <c r="J339" s="1"/>
      <c r="K339" s="1"/>
      <c r="L339" s="1"/>
      <c r="M339" s="1"/>
      <c r="N339" s="1"/>
      <c r="O339" s="1"/>
      <c r="P339" s="1"/>
      <c r="Q339" s="1"/>
      <c r="R339" s="1"/>
      <c r="S339" s="1"/>
      <c r="T339" s="1"/>
      <c r="U339" s="1"/>
      <c r="V339" s="1"/>
      <c r="W339" s="1"/>
      <c r="X339" s="1"/>
      <c r="Y339" s="1"/>
      <c r="Z339" s="1"/>
    </row>
    <row r="340" spans="1:26" ht="45">
      <c r="A340" s="413" t="s">
        <v>14</v>
      </c>
      <c r="B340" s="484"/>
      <c r="C340" s="308" t="s">
        <v>4033</v>
      </c>
      <c r="D340" s="446">
        <v>0</v>
      </c>
      <c r="E340" s="440" t="s">
        <v>183</v>
      </c>
      <c r="F340" s="441"/>
      <c r="G340" s="441"/>
      <c r="H340" s="110"/>
      <c r="I340" s="110"/>
      <c r="J340" s="1"/>
      <c r="K340" s="1"/>
      <c r="L340" s="1"/>
      <c r="M340" s="1"/>
      <c r="N340" s="1"/>
      <c r="O340" s="1"/>
      <c r="P340" s="1"/>
      <c r="Q340" s="1"/>
      <c r="R340" s="1"/>
      <c r="S340" s="1"/>
      <c r="T340" s="1"/>
      <c r="U340" s="1"/>
      <c r="V340" s="1"/>
      <c r="W340" s="1"/>
      <c r="X340" s="1"/>
      <c r="Y340" s="1"/>
      <c r="Z340" s="1"/>
    </row>
    <row r="341" spans="1:26" ht="45">
      <c r="A341" s="413" t="s">
        <v>14</v>
      </c>
      <c r="B341" s="484"/>
      <c r="C341" s="308" t="s">
        <v>4034</v>
      </c>
      <c r="D341" s="446">
        <v>0</v>
      </c>
      <c r="E341" s="440" t="s">
        <v>183</v>
      </c>
      <c r="F341" s="441"/>
      <c r="G341" s="441"/>
      <c r="H341" s="110"/>
      <c r="I341" s="110"/>
      <c r="J341" s="1"/>
      <c r="K341" s="1"/>
      <c r="L341" s="1"/>
      <c r="M341" s="1"/>
      <c r="N341" s="1"/>
      <c r="O341" s="1"/>
      <c r="P341" s="1"/>
      <c r="Q341" s="1"/>
      <c r="R341" s="1"/>
      <c r="S341" s="1"/>
      <c r="T341" s="1"/>
      <c r="U341" s="1"/>
      <c r="V341" s="1"/>
      <c r="W341" s="1"/>
      <c r="X341" s="1"/>
      <c r="Y341" s="1"/>
      <c r="Z341" s="1"/>
    </row>
    <row r="342" spans="1:26" ht="30">
      <c r="A342" s="413" t="s">
        <v>14</v>
      </c>
      <c r="B342" s="484"/>
      <c r="C342" s="308" t="s">
        <v>4035</v>
      </c>
      <c r="D342" s="446">
        <v>0</v>
      </c>
      <c r="E342" s="440" t="s">
        <v>183</v>
      </c>
      <c r="F342" s="441"/>
      <c r="G342" s="441"/>
      <c r="H342" s="110"/>
      <c r="I342" s="110"/>
      <c r="J342" s="1"/>
      <c r="K342" s="1"/>
      <c r="L342" s="1"/>
      <c r="M342" s="1"/>
      <c r="N342" s="1"/>
      <c r="O342" s="1"/>
      <c r="P342" s="1"/>
      <c r="Q342" s="1"/>
      <c r="R342" s="1"/>
      <c r="S342" s="1"/>
      <c r="T342" s="1"/>
      <c r="U342" s="1"/>
      <c r="V342" s="1"/>
      <c r="W342" s="1"/>
      <c r="X342" s="1"/>
      <c r="Y342" s="1"/>
      <c r="Z342" s="1"/>
    </row>
    <row r="343" spans="1:26" ht="15.75">
      <c r="A343" s="413" t="s">
        <v>14</v>
      </c>
      <c r="B343" s="484"/>
      <c r="C343" s="308" t="s">
        <v>4036</v>
      </c>
      <c r="D343" s="446">
        <v>0</v>
      </c>
      <c r="E343" s="440" t="s">
        <v>183</v>
      </c>
      <c r="F343" s="441"/>
      <c r="G343" s="441"/>
      <c r="H343" s="110"/>
      <c r="I343" s="110"/>
      <c r="J343" s="1"/>
      <c r="K343" s="1"/>
      <c r="L343" s="1"/>
      <c r="M343" s="1"/>
      <c r="N343" s="1"/>
      <c r="O343" s="1"/>
      <c r="P343" s="1"/>
      <c r="Q343" s="1"/>
      <c r="R343" s="1"/>
      <c r="S343" s="1"/>
      <c r="T343" s="1"/>
      <c r="U343" s="1"/>
      <c r="V343" s="1"/>
      <c r="W343" s="1"/>
      <c r="X343" s="1"/>
      <c r="Y343" s="1"/>
      <c r="Z343" s="1"/>
    </row>
    <row r="344" spans="1:26" ht="15.75" hidden="1">
      <c r="A344" s="583" t="s">
        <v>14</v>
      </c>
      <c r="B344" s="484"/>
      <c r="C344" s="441"/>
      <c r="D344" s="446"/>
      <c r="E344" s="440"/>
      <c r="F344" s="441"/>
      <c r="G344" s="441"/>
      <c r="H344" s="1"/>
      <c r="I344" s="1"/>
      <c r="J344" s="1"/>
      <c r="K344" s="1"/>
      <c r="L344" s="1"/>
      <c r="M344" s="1"/>
      <c r="N344" s="1"/>
      <c r="O344" s="1"/>
      <c r="P344" s="1"/>
      <c r="Q344" s="1"/>
      <c r="R344" s="1"/>
      <c r="S344" s="1"/>
      <c r="T344" s="1"/>
      <c r="U344" s="1"/>
      <c r="V344" s="1"/>
      <c r="W344" s="1"/>
      <c r="X344" s="1"/>
      <c r="Y344" s="1"/>
      <c r="Z344" s="1"/>
    </row>
    <row r="345" spans="1:26" ht="31.5">
      <c r="A345" s="413" t="s">
        <v>903</v>
      </c>
      <c r="B345" s="484" t="s">
        <v>753</v>
      </c>
      <c r="C345" s="308" t="s">
        <v>4037</v>
      </c>
      <c r="D345" s="446">
        <v>0</v>
      </c>
      <c r="E345" s="440" t="s">
        <v>780</v>
      </c>
      <c r="F345" s="441"/>
      <c r="G345" s="441"/>
      <c r="H345" s="110"/>
      <c r="I345" s="110"/>
      <c r="J345" s="1"/>
      <c r="K345" s="1"/>
      <c r="L345" s="1"/>
      <c r="M345" s="1"/>
      <c r="N345" s="1"/>
      <c r="O345" s="1"/>
      <c r="P345" s="1"/>
      <c r="Q345" s="1"/>
      <c r="R345" s="1"/>
      <c r="S345" s="1"/>
      <c r="T345" s="1"/>
      <c r="U345" s="1"/>
      <c r="V345" s="1"/>
      <c r="W345" s="1"/>
      <c r="X345" s="1"/>
      <c r="Y345" s="1"/>
      <c r="Z345" s="1"/>
    </row>
    <row r="346" spans="1:26" ht="30">
      <c r="A346" s="413" t="s">
        <v>14</v>
      </c>
      <c r="B346" s="484"/>
      <c r="C346" s="308" t="s">
        <v>4038</v>
      </c>
      <c r="D346" s="446">
        <v>0</v>
      </c>
      <c r="E346" s="440" t="s">
        <v>262</v>
      </c>
      <c r="F346" s="441"/>
      <c r="G346" s="441"/>
      <c r="H346" s="110"/>
      <c r="I346" s="110"/>
      <c r="J346" s="1"/>
      <c r="K346" s="1"/>
      <c r="L346" s="1"/>
      <c r="M346" s="1"/>
      <c r="N346" s="1"/>
      <c r="O346" s="1"/>
      <c r="P346" s="1"/>
      <c r="Q346" s="1"/>
      <c r="R346" s="1"/>
      <c r="S346" s="1"/>
      <c r="T346" s="1"/>
      <c r="U346" s="1"/>
      <c r="V346" s="1"/>
      <c r="W346" s="1"/>
      <c r="X346" s="1"/>
      <c r="Y346" s="1"/>
      <c r="Z346" s="1"/>
    </row>
    <row r="347" spans="1:26" ht="45">
      <c r="A347" s="413" t="s">
        <v>14</v>
      </c>
      <c r="B347" s="484"/>
      <c r="C347" s="308" t="s">
        <v>4039</v>
      </c>
      <c r="D347" s="446">
        <v>0</v>
      </c>
      <c r="E347" s="440" t="s">
        <v>183</v>
      </c>
      <c r="F347" s="441"/>
      <c r="G347" s="441"/>
      <c r="H347" s="110"/>
      <c r="I347" s="110"/>
      <c r="J347" s="1"/>
      <c r="K347" s="1"/>
      <c r="L347" s="1"/>
      <c r="M347" s="1"/>
      <c r="N347" s="1"/>
      <c r="O347" s="1"/>
      <c r="P347" s="1"/>
      <c r="Q347" s="1"/>
      <c r="R347" s="1"/>
      <c r="S347" s="1"/>
      <c r="T347" s="1"/>
      <c r="U347" s="1"/>
      <c r="V347" s="1"/>
      <c r="W347" s="1"/>
      <c r="X347" s="1"/>
      <c r="Y347" s="1"/>
      <c r="Z347" s="1"/>
    </row>
    <row r="348" spans="1:26" ht="30">
      <c r="A348" s="413" t="s">
        <v>14</v>
      </c>
      <c r="B348" s="484"/>
      <c r="C348" s="308" t="s">
        <v>4040</v>
      </c>
      <c r="D348" s="446">
        <v>0</v>
      </c>
      <c r="E348" s="440" t="s">
        <v>183</v>
      </c>
      <c r="F348" s="441"/>
      <c r="G348" s="441"/>
      <c r="H348" s="110"/>
      <c r="I348" s="110"/>
      <c r="J348" s="1"/>
      <c r="K348" s="1"/>
      <c r="L348" s="1"/>
      <c r="M348" s="1"/>
      <c r="N348" s="1"/>
      <c r="O348" s="1"/>
      <c r="P348" s="1"/>
      <c r="Q348" s="1"/>
      <c r="R348" s="1"/>
      <c r="S348" s="1"/>
      <c r="T348" s="1"/>
      <c r="U348" s="1"/>
      <c r="V348" s="1"/>
      <c r="W348" s="1"/>
      <c r="X348" s="1"/>
      <c r="Y348" s="1"/>
      <c r="Z348" s="1"/>
    </row>
    <row r="349" spans="1:26" ht="47.25">
      <c r="A349" s="413" t="s">
        <v>4041</v>
      </c>
      <c r="B349" s="484" t="s">
        <v>756</v>
      </c>
      <c r="C349" s="308" t="s">
        <v>4042</v>
      </c>
      <c r="D349" s="446">
        <v>0</v>
      </c>
      <c r="E349" s="440" t="s">
        <v>780</v>
      </c>
      <c r="F349" s="441"/>
      <c r="G349" s="441"/>
      <c r="H349" s="110"/>
      <c r="I349" s="110"/>
      <c r="J349" s="1"/>
      <c r="K349" s="1"/>
      <c r="L349" s="1"/>
      <c r="M349" s="1"/>
      <c r="N349" s="1"/>
      <c r="O349" s="1"/>
      <c r="P349" s="1"/>
      <c r="Q349" s="1"/>
      <c r="R349" s="1"/>
      <c r="S349" s="1"/>
      <c r="T349" s="1"/>
      <c r="U349" s="1"/>
      <c r="V349" s="1"/>
      <c r="W349" s="1"/>
      <c r="X349" s="1"/>
      <c r="Y349" s="1"/>
      <c r="Z349" s="1"/>
    </row>
    <row r="350" spans="1:26" ht="30">
      <c r="A350" s="413" t="s">
        <v>14</v>
      </c>
      <c r="B350" s="484"/>
      <c r="C350" s="308" t="s">
        <v>4043</v>
      </c>
      <c r="D350" s="446">
        <v>0</v>
      </c>
      <c r="E350" s="440" t="s">
        <v>780</v>
      </c>
      <c r="F350" s="441"/>
      <c r="G350" s="441"/>
      <c r="H350" s="110"/>
      <c r="I350" s="110"/>
      <c r="J350" s="1"/>
      <c r="K350" s="1"/>
      <c r="L350" s="1"/>
      <c r="M350" s="1"/>
      <c r="N350" s="1"/>
      <c r="O350" s="1"/>
      <c r="P350" s="1"/>
      <c r="Q350" s="1"/>
      <c r="R350" s="1"/>
      <c r="S350" s="1"/>
      <c r="T350" s="1"/>
      <c r="U350" s="1"/>
      <c r="V350" s="1"/>
      <c r="W350" s="1"/>
      <c r="X350" s="1"/>
      <c r="Y350" s="1"/>
      <c r="Z350" s="1"/>
    </row>
    <row r="351" spans="1:26" ht="39.75" customHeight="1">
      <c r="A351" s="417" t="s">
        <v>759</v>
      </c>
      <c r="B351" s="1048" t="s">
        <v>760</v>
      </c>
      <c r="C351" s="1049"/>
      <c r="D351" s="1049"/>
      <c r="E351" s="1049"/>
      <c r="F351" s="1049"/>
      <c r="G351" s="1049"/>
      <c r="H351" s="110">
        <f>SUM(D352:D379)</f>
        <v>0</v>
      </c>
      <c r="I351" s="110">
        <f>COUNT(D352:D379)*2</f>
        <v>28</v>
      </c>
      <c r="J351" s="1"/>
      <c r="K351" s="1"/>
      <c r="L351" s="1"/>
      <c r="M351" s="1"/>
      <c r="N351" s="1"/>
      <c r="O351" s="1"/>
      <c r="P351" s="1"/>
      <c r="Q351" s="1"/>
      <c r="R351" s="1"/>
      <c r="S351" s="1"/>
      <c r="T351" s="1"/>
      <c r="U351" s="1"/>
      <c r="V351" s="1"/>
      <c r="W351" s="1"/>
      <c r="X351" s="1"/>
      <c r="Y351" s="1"/>
      <c r="Z351" s="1"/>
    </row>
    <row r="352" spans="1:26" ht="47.25">
      <c r="A352" s="413" t="s">
        <v>916</v>
      </c>
      <c r="B352" s="484" t="s">
        <v>765</v>
      </c>
      <c r="C352" s="308" t="s">
        <v>4044</v>
      </c>
      <c r="D352" s="446">
        <v>0</v>
      </c>
      <c r="E352" s="440" t="s">
        <v>510</v>
      </c>
      <c r="F352" s="308" t="s">
        <v>4045</v>
      </c>
      <c r="G352" s="441"/>
      <c r="H352" s="110"/>
      <c r="I352" s="110"/>
      <c r="J352" s="1"/>
      <c r="K352" s="1"/>
      <c r="L352" s="1"/>
      <c r="M352" s="1"/>
      <c r="N352" s="1"/>
      <c r="O352" s="1"/>
      <c r="P352" s="1"/>
      <c r="Q352" s="1"/>
      <c r="R352" s="1"/>
      <c r="S352" s="1"/>
      <c r="T352" s="1"/>
      <c r="U352" s="1"/>
      <c r="V352" s="1"/>
      <c r="W352" s="1"/>
      <c r="X352" s="1"/>
      <c r="Y352" s="1"/>
      <c r="Z352" s="1"/>
    </row>
    <row r="353" spans="1:26" ht="45">
      <c r="A353" s="413" t="s">
        <v>14</v>
      </c>
      <c r="B353" s="484"/>
      <c r="C353" s="308" t="s">
        <v>4046</v>
      </c>
      <c r="D353" s="446">
        <v>0</v>
      </c>
      <c r="E353" s="440" t="s">
        <v>827</v>
      </c>
      <c r="F353" s="441"/>
      <c r="G353" s="441"/>
      <c r="H353" s="110"/>
      <c r="I353" s="110"/>
      <c r="J353" s="1"/>
      <c r="K353" s="1"/>
      <c r="L353" s="1"/>
      <c r="M353" s="1"/>
      <c r="N353" s="1"/>
      <c r="O353" s="1"/>
      <c r="P353" s="1"/>
      <c r="Q353" s="1"/>
      <c r="R353" s="1"/>
      <c r="S353" s="1"/>
      <c r="T353" s="1"/>
      <c r="U353" s="1"/>
      <c r="V353" s="1"/>
      <c r="W353" s="1"/>
      <c r="X353" s="1"/>
      <c r="Y353" s="1"/>
      <c r="Z353" s="1"/>
    </row>
    <row r="354" spans="1:26" ht="30">
      <c r="A354" s="413" t="s">
        <v>14</v>
      </c>
      <c r="B354" s="484"/>
      <c r="C354" s="308" t="s">
        <v>4047</v>
      </c>
      <c r="D354" s="446">
        <v>0</v>
      </c>
      <c r="E354" s="440" t="s">
        <v>183</v>
      </c>
      <c r="F354" s="441"/>
      <c r="G354" s="441"/>
      <c r="H354" s="110"/>
      <c r="I354" s="110"/>
      <c r="J354" s="1"/>
      <c r="K354" s="1"/>
      <c r="L354" s="1"/>
      <c r="M354" s="1"/>
      <c r="N354" s="1"/>
      <c r="O354" s="1"/>
      <c r="P354" s="1"/>
      <c r="Q354" s="1"/>
      <c r="R354" s="1"/>
      <c r="S354" s="1"/>
      <c r="T354" s="1"/>
      <c r="U354" s="1"/>
      <c r="V354" s="1"/>
      <c r="W354" s="1"/>
      <c r="X354" s="1"/>
      <c r="Y354" s="1"/>
      <c r="Z354" s="1"/>
    </row>
    <row r="355" spans="1:26" ht="30">
      <c r="A355" s="413" t="s">
        <v>14</v>
      </c>
      <c r="B355" s="484"/>
      <c r="C355" s="308" t="s">
        <v>4048</v>
      </c>
      <c r="D355" s="446">
        <v>0</v>
      </c>
      <c r="E355" s="440" t="s">
        <v>262</v>
      </c>
      <c r="F355" s="308" t="s">
        <v>4049</v>
      </c>
      <c r="G355" s="441"/>
      <c r="H355" s="110"/>
      <c r="I355" s="110"/>
      <c r="J355" s="1"/>
      <c r="K355" s="1"/>
      <c r="L355" s="1"/>
      <c r="M355" s="1"/>
      <c r="N355" s="1"/>
      <c r="O355" s="1"/>
      <c r="P355" s="1"/>
      <c r="Q355" s="1"/>
      <c r="R355" s="1"/>
      <c r="S355" s="1"/>
      <c r="T355" s="1"/>
      <c r="U355" s="1"/>
      <c r="V355" s="1"/>
      <c r="W355" s="1"/>
      <c r="X355" s="1"/>
      <c r="Y355" s="1"/>
      <c r="Z355" s="1"/>
    </row>
    <row r="356" spans="1:26" ht="75">
      <c r="A356" s="413"/>
      <c r="B356" s="484"/>
      <c r="C356" s="308" t="s">
        <v>4050</v>
      </c>
      <c r="D356" s="446">
        <v>0</v>
      </c>
      <c r="E356" s="440" t="s">
        <v>667</v>
      </c>
      <c r="F356" s="308"/>
      <c r="G356" s="441"/>
      <c r="H356" s="110"/>
      <c r="I356" s="110"/>
      <c r="J356" s="1"/>
      <c r="K356" s="1"/>
      <c r="L356" s="1"/>
      <c r="M356" s="1"/>
      <c r="N356" s="1"/>
      <c r="O356" s="1"/>
      <c r="P356" s="1"/>
      <c r="Q356" s="1"/>
      <c r="R356" s="1"/>
      <c r="S356" s="1"/>
      <c r="T356" s="1"/>
      <c r="U356" s="1"/>
      <c r="V356" s="1"/>
      <c r="W356" s="1"/>
      <c r="X356" s="1"/>
      <c r="Y356" s="1"/>
      <c r="Z356" s="1"/>
    </row>
    <row r="357" spans="1:26" ht="30">
      <c r="A357" s="413"/>
      <c r="B357" s="484"/>
      <c r="C357" s="308" t="s">
        <v>4051</v>
      </c>
      <c r="D357" s="446">
        <v>0</v>
      </c>
      <c r="E357" s="440" t="s">
        <v>667</v>
      </c>
      <c r="F357" s="308"/>
      <c r="G357" s="441"/>
      <c r="H357" s="110"/>
      <c r="I357" s="110"/>
      <c r="J357" s="1"/>
      <c r="K357" s="1"/>
      <c r="L357" s="1"/>
      <c r="M357" s="1"/>
      <c r="N357" s="1"/>
      <c r="O357" s="1"/>
      <c r="P357" s="1"/>
      <c r="Q357" s="1"/>
      <c r="R357" s="1"/>
      <c r="S357" s="1"/>
      <c r="T357" s="1"/>
      <c r="U357" s="1"/>
      <c r="V357" s="1"/>
      <c r="W357" s="1"/>
      <c r="X357" s="1"/>
      <c r="Y357" s="1"/>
      <c r="Z357" s="1"/>
    </row>
    <row r="358" spans="1:26" ht="30">
      <c r="A358" s="413"/>
      <c r="B358" s="484"/>
      <c r="C358" s="308" t="s">
        <v>4052</v>
      </c>
      <c r="D358" s="446">
        <v>0</v>
      </c>
      <c r="E358" s="440" t="s">
        <v>183</v>
      </c>
      <c r="F358" s="308"/>
      <c r="G358" s="441"/>
      <c r="H358" s="110"/>
      <c r="I358" s="110"/>
      <c r="J358" s="1"/>
      <c r="K358" s="1"/>
      <c r="L358" s="1"/>
      <c r="M358" s="1"/>
      <c r="N358" s="1"/>
      <c r="O358" s="1"/>
      <c r="P358" s="1"/>
      <c r="Q358" s="1"/>
      <c r="R358" s="1"/>
      <c r="S358" s="1"/>
      <c r="T358" s="1"/>
      <c r="U358" s="1"/>
      <c r="V358" s="1"/>
      <c r="W358" s="1"/>
      <c r="X358" s="1"/>
      <c r="Y358" s="1"/>
      <c r="Z358" s="1"/>
    </row>
    <row r="359" spans="1:26" ht="60">
      <c r="A359" s="413"/>
      <c r="B359" s="484"/>
      <c r="C359" s="487" t="s">
        <v>4053</v>
      </c>
      <c r="D359" s="446">
        <v>0</v>
      </c>
      <c r="E359" s="440" t="s">
        <v>780</v>
      </c>
      <c r="F359" s="308"/>
      <c r="G359" s="441"/>
      <c r="H359" s="110"/>
      <c r="I359" s="110"/>
      <c r="J359" s="1"/>
      <c r="K359" s="1"/>
      <c r="L359" s="1"/>
      <c r="M359" s="1"/>
      <c r="N359" s="1"/>
      <c r="O359" s="1"/>
      <c r="P359" s="1"/>
      <c r="Q359" s="1"/>
      <c r="R359" s="1"/>
      <c r="S359" s="1"/>
      <c r="T359" s="1"/>
      <c r="U359" s="1"/>
      <c r="V359" s="1"/>
      <c r="W359" s="1"/>
      <c r="X359" s="1"/>
      <c r="Y359" s="1"/>
      <c r="Z359" s="1"/>
    </row>
    <row r="360" spans="1:26" ht="47.25">
      <c r="A360" s="413" t="s">
        <v>919</v>
      </c>
      <c r="B360" s="484" t="s">
        <v>769</v>
      </c>
      <c r="C360" s="308" t="s">
        <v>4054</v>
      </c>
      <c r="D360" s="446">
        <v>0</v>
      </c>
      <c r="E360" s="440" t="s">
        <v>827</v>
      </c>
      <c r="F360" s="441"/>
      <c r="G360" s="441"/>
      <c r="H360" s="110"/>
      <c r="I360" s="110"/>
      <c r="J360" s="1"/>
      <c r="K360" s="1"/>
      <c r="L360" s="1"/>
      <c r="M360" s="1"/>
      <c r="N360" s="1"/>
      <c r="O360" s="1"/>
      <c r="P360" s="1"/>
      <c r="Q360" s="1"/>
      <c r="R360" s="1"/>
      <c r="S360" s="1"/>
      <c r="T360" s="1"/>
      <c r="U360" s="1"/>
      <c r="V360" s="1"/>
      <c r="W360" s="1"/>
      <c r="X360" s="1"/>
      <c r="Y360" s="1"/>
      <c r="Z360" s="1"/>
    </row>
    <row r="361" spans="1:26" ht="60">
      <c r="A361" s="413"/>
      <c r="B361" s="484"/>
      <c r="C361" s="308" t="s">
        <v>4055</v>
      </c>
      <c r="D361" s="446">
        <v>0</v>
      </c>
      <c r="E361" s="440" t="s">
        <v>780</v>
      </c>
      <c r="F361" s="308"/>
      <c r="G361" s="441"/>
      <c r="H361" s="110"/>
      <c r="I361" s="110"/>
      <c r="J361" s="1"/>
      <c r="K361" s="1"/>
      <c r="L361" s="1"/>
      <c r="M361" s="1"/>
      <c r="N361" s="1"/>
      <c r="O361" s="1"/>
      <c r="P361" s="1"/>
      <c r="Q361" s="1"/>
      <c r="R361" s="1"/>
      <c r="S361" s="1"/>
      <c r="T361" s="1"/>
      <c r="U361" s="1"/>
      <c r="V361" s="1"/>
      <c r="W361" s="1"/>
      <c r="X361" s="1"/>
      <c r="Y361" s="1"/>
      <c r="Z361" s="1"/>
    </row>
    <row r="362" spans="1:26" ht="60">
      <c r="A362" s="413"/>
      <c r="B362" s="484"/>
      <c r="C362" s="308" t="s">
        <v>4056</v>
      </c>
      <c r="D362" s="446">
        <v>0</v>
      </c>
      <c r="E362" s="440" t="s">
        <v>780</v>
      </c>
      <c r="F362" s="308"/>
      <c r="G362" s="441"/>
      <c r="H362" s="110"/>
      <c r="I362" s="110"/>
      <c r="J362" s="1"/>
      <c r="K362" s="1"/>
      <c r="L362" s="1"/>
      <c r="M362" s="1"/>
      <c r="N362" s="1"/>
      <c r="O362" s="1"/>
      <c r="P362" s="1"/>
      <c r="Q362" s="1"/>
      <c r="R362" s="1"/>
      <c r="S362" s="1"/>
      <c r="T362" s="1"/>
      <c r="U362" s="1"/>
      <c r="V362" s="1"/>
      <c r="W362" s="1"/>
      <c r="X362" s="1"/>
      <c r="Y362" s="1"/>
      <c r="Z362" s="1"/>
    </row>
    <row r="363" spans="1:26" ht="30">
      <c r="A363" s="413" t="s">
        <v>14</v>
      </c>
      <c r="B363" s="484"/>
      <c r="C363" s="308" t="s">
        <v>4057</v>
      </c>
      <c r="D363" s="446">
        <v>0</v>
      </c>
      <c r="E363" s="440" t="s">
        <v>510</v>
      </c>
      <c r="F363" s="441"/>
      <c r="G363" s="441"/>
      <c r="H363" s="110"/>
      <c r="I363" s="110"/>
      <c r="J363" s="1"/>
      <c r="K363" s="1"/>
      <c r="L363" s="1"/>
      <c r="M363" s="1"/>
      <c r="N363" s="1"/>
      <c r="O363" s="1"/>
      <c r="P363" s="1"/>
      <c r="Q363" s="1"/>
      <c r="R363" s="1"/>
      <c r="S363" s="1"/>
      <c r="T363" s="1"/>
      <c r="U363" s="1"/>
      <c r="V363" s="1"/>
      <c r="W363" s="1"/>
      <c r="X363" s="1"/>
      <c r="Y363" s="1"/>
      <c r="Z363" s="1"/>
    </row>
    <row r="364" spans="1:26" ht="30">
      <c r="A364" s="413"/>
      <c r="B364" s="484"/>
      <c r="C364" s="308" t="s">
        <v>4058</v>
      </c>
      <c r="D364" s="446">
        <v>0</v>
      </c>
      <c r="E364" s="440" t="s">
        <v>780</v>
      </c>
      <c r="F364" s="441" t="s">
        <v>4059</v>
      </c>
      <c r="G364" s="441"/>
      <c r="H364" s="110"/>
      <c r="I364" s="110"/>
      <c r="J364" s="1"/>
      <c r="K364" s="1"/>
      <c r="L364" s="1"/>
      <c r="M364" s="1"/>
      <c r="N364" s="1"/>
      <c r="O364" s="1"/>
      <c r="P364" s="1"/>
      <c r="Q364" s="1"/>
      <c r="R364" s="1"/>
      <c r="S364" s="1"/>
      <c r="T364" s="1"/>
      <c r="U364" s="1"/>
      <c r="V364" s="1"/>
      <c r="W364" s="1"/>
      <c r="X364" s="1"/>
      <c r="Y364" s="1"/>
      <c r="Z364" s="1"/>
    </row>
    <row r="365" spans="1:26" ht="30">
      <c r="A365" s="413"/>
      <c r="B365" s="484"/>
      <c r="C365" s="308" t="s">
        <v>4060</v>
      </c>
      <c r="D365" s="446">
        <v>0</v>
      </c>
      <c r="E365" s="440" t="s">
        <v>350</v>
      </c>
      <c r="F365" s="441"/>
      <c r="G365" s="441"/>
      <c r="H365" s="110"/>
      <c r="I365" s="110"/>
      <c r="J365" s="1"/>
      <c r="K365" s="1"/>
      <c r="L365" s="1"/>
      <c r="M365" s="1"/>
      <c r="N365" s="1"/>
      <c r="O365" s="1"/>
      <c r="P365" s="1"/>
      <c r="Q365" s="1"/>
      <c r="R365" s="1"/>
      <c r="S365" s="1"/>
      <c r="T365" s="1"/>
      <c r="U365" s="1"/>
      <c r="V365" s="1"/>
      <c r="W365" s="1"/>
      <c r="X365" s="1"/>
      <c r="Y365" s="1"/>
      <c r="Z365" s="1"/>
    </row>
    <row r="366" spans="1:26" ht="15.75" hidden="1">
      <c r="A366" s="583" t="s">
        <v>14</v>
      </c>
      <c r="B366" s="484"/>
      <c r="C366" s="441"/>
      <c r="D366" s="439"/>
      <c r="E366" s="440"/>
      <c r="F366" s="441"/>
      <c r="G366" s="441"/>
      <c r="H366" s="1"/>
      <c r="I366" s="1"/>
      <c r="J366" s="1"/>
      <c r="K366" s="1"/>
      <c r="L366" s="1"/>
      <c r="M366" s="1"/>
      <c r="N366" s="1"/>
      <c r="O366" s="1"/>
      <c r="P366" s="1"/>
      <c r="Q366" s="1"/>
      <c r="R366" s="1"/>
      <c r="S366" s="1"/>
      <c r="T366" s="1"/>
      <c r="U366" s="1"/>
      <c r="V366" s="1"/>
      <c r="W366" s="1"/>
      <c r="X366" s="1"/>
      <c r="Y366" s="1"/>
      <c r="Z366" s="1"/>
    </row>
    <row r="367" spans="1:26" ht="45" hidden="1">
      <c r="A367" s="583" t="s">
        <v>929</v>
      </c>
      <c r="B367" s="498" t="s">
        <v>773</v>
      </c>
      <c r="C367" s="308"/>
      <c r="D367" s="439"/>
      <c r="E367" s="440"/>
      <c r="F367" s="441"/>
      <c r="G367" s="441"/>
      <c r="H367" s="1"/>
      <c r="I367" s="1"/>
      <c r="J367" s="1"/>
      <c r="K367" s="1"/>
      <c r="L367" s="1"/>
      <c r="M367" s="1"/>
      <c r="N367" s="1"/>
      <c r="O367" s="1"/>
      <c r="P367" s="1"/>
      <c r="Q367" s="1"/>
      <c r="R367" s="1"/>
      <c r="S367" s="1"/>
      <c r="T367" s="1"/>
      <c r="U367" s="1"/>
      <c r="V367" s="1"/>
      <c r="W367" s="1"/>
      <c r="X367" s="1"/>
      <c r="Y367" s="1"/>
      <c r="Z367" s="1"/>
    </row>
    <row r="368" spans="1:26" hidden="1">
      <c r="A368" s="583"/>
      <c r="B368" s="498"/>
      <c r="C368" s="308"/>
      <c r="D368" s="439"/>
      <c r="E368" s="440"/>
      <c r="F368" s="441"/>
      <c r="G368" s="441"/>
      <c r="H368" s="1"/>
      <c r="I368" s="1"/>
      <c r="J368" s="1"/>
      <c r="K368" s="1"/>
      <c r="L368" s="1"/>
      <c r="M368" s="1"/>
      <c r="N368" s="1"/>
      <c r="O368" s="1"/>
      <c r="P368" s="1"/>
      <c r="Q368" s="1"/>
      <c r="R368" s="1"/>
      <c r="S368" s="1"/>
      <c r="T368" s="1"/>
      <c r="U368" s="1"/>
      <c r="V368" s="1"/>
      <c r="W368" s="1"/>
      <c r="X368" s="1"/>
      <c r="Y368" s="1"/>
      <c r="Z368" s="1"/>
    </row>
    <row r="369" spans="1:26" ht="43.5" hidden="1" customHeight="1">
      <c r="A369" s="583"/>
      <c r="B369" s="498"/>
      <c r="C369" s="308"/>
      <c r="D369" s="439"/>
      <c r="E369" s="440"/>
      <c r="F369" s="308"/>
      <c r="G369" s="441"/>
      <c r="H369" s="1"/>
      <c r="I369" s="1"/>
      <c r="J369" s="1"/>
      <c r="K369" s="1"/>
      <c r="L369" s="1"/>
      <c r="M369" s="1"/>
      <c r="N369" s="1"/>
      <c r="O369" s="1"/>
      <c r="P369" s="1"/>
      <c r="Q369" s="1"/>
      <c r="R369" s="1"/>
      <c r="S369" s="1"/>
      <c r="T369" s="1"/>
      <c r="U369" s="1"/>
      <c r="V369" s="1"/>
      <c r="W369" s="1"/>
      <c r="X369" s="1"/>
      <c r="Y369" s="1"/>
      <c r="Z369" s="1"/>
    </row>
    <row r="370" spans="1:26" hidden="1">
      <c r="A370" s="583"/>
      <c r="B370" s="498"/>
      <c r="C370" s="308"/>
      <c r="D370" s="439"/>
      <c r="E370" s="440"/>
      <c r="F370" s="441"/>
      <c r="G370" s="441"/>
      <c r="H370" s="1"/>
      <c r="I370" s="1"/>
      <c r="J370" s="1"/>
      <c r="K370" s="1"/>
      <c r="L370" s="1"/>
      <c r="M370" s="1"/>
      <c r="N370" s="1"/>
      <c r="O370" s="1"/>
      <c r="P370" s="1"/>
      <c r="Q370" s="1"/>
      <c r="R370" s="1"/>
      <c r="S370" s="1"/>
      <c r="T370" s="1"/>
      <c r="U370" s="1"/>
      <c r="V370" s="1"/>
      <c r="W370" s="1"/>
      <c r="X370" s="1"/>
      <c r="Y370" s="1"/>
      <c r="Z370" s="1"/>
    </row>
    <row r="371" spans="1:26" hidden="1">
      <c r="A371" s="583"/>
      <c r="B371" s="498"/>
      <c r="C371" s="308"/>
      <c r="D371" s="439"/>
      <c r="E371" s="440"/>
      <c r="F371" s="441"/>
      <c r="G371" s="441"/>
      <c r="H371" s="1"/>
      <c r="I371" s="1"/>
      <c r="J371" s="1"/>
      <c r="K371" s="1"/>
      <c r="L371" s="1"/>
      <c r="M371" s="1"/>
      <c r="N371" s="1"/>
      <c r="O371" s="1"/>
      <c r="P371" s="1"/>
      <c r="Q371" s="1"/>
      <c r="R371" s="1"/>
      <c r="S371" s="1"/>
      <c r="T371" s="1"/>
      <c r="U371" s="1"/>
      <c r="V371" s="1"/>
      <c r="W371" s="1"/>
      <c r="X371" s="1"/>
      <c r="Y371" s="1"/>
      <c r="Z371" s="1"/>
    </row>
    <row r="372" spans="1:26" hidden="1">
      <c r="A372" s="583"/>
      <c r="B372" s="498"/>
      <c r="C372" s="308"/>
      <c r="D372" s="439"/>
      <c r="E372" s="440"/>
      <c r="F372" s="441"/>
      <c r="G372" s="441"/>
      <c r="H372" s="1"/>
      <c r="I372" s="1"/>
      <c r="J372" s="1"/>
      <c r="K372" s="1"/>
      <c r="L372" s="1"/>
      <c r="M372" s="1"/>
      <c r="N372" s="1"/>
      <c r="O372" s="1"/>
      <c r="P372" s="1"/>
      <c r="Q372" s="1"/>
      <c r="R372" s="1"/>
      <c r="S372" s="1"/>
      <c r="T372" s="1"/>
      <c r="U372" s="1"/>
      <c r="V372" s="1"/>
      <c r="W372" s="1"/>
      <c r="X372" s="1"/>
      <c r="Y372" s="1"/>
      <c r="Z372" s="1"/>
    </row>
    <row r="373" spans="1:26" hidden="1">
      <c r="A373" s="583"/>
      <c r="B373" s="498"/>
      <c r="C373" s="308"/>
      <c r="D373" s="439"/>
      <c r="E373" s="440"/>
      <c r="F373" s="441"/>
      <c r="G373" s="441"/>
      <c r="H373" s="1"/>
      <c r="I373" s="1"/>
      <c r="J373" s="1"/>
      <c r="K373" s="1"/>
      <c r="L373" s="1"/>
      <c r="M373" s="1"/>
      <c r="N373" s="1"/>
      <c r="O373" s="1"/>
      <c r="P373" s="1"/>
      <c r="Q373" s="1"/>
      <c r="R373" s="1"/>
      <c r="S373" s="1"/>
      <c r="T373" s="1"/>
      <c r="U373" s="1"/>
      <c r="V373" s="1"/>
      <c r="W373" s="1"/>
      <c r="X373" s="1"/>
      <c r="Y373" s="1"/>
      <c r="Z373" s="1"/>
    </row>
    <row r="374" spans="1:26" hidden="1">
      <c r="A374" s="583"/>
      <c r="B374" s="498"/>
      <c r="C374" s="308"/>
      <c r="D374" s="439"/>
      <c r="E374" s="440"/>
      <c r="F374" s="441"/>
      <c r="G374" s="441"/>
      <c r="H374" s="1"/>
      <c r="I374" s="1"/>
      <c r="J374" s="1"/>
      <c r="K374" s="1"/>
      <c r="L374" s="1"/>
      <c r="M374" s="1"/>
      <c r="N374" s="1"/>
      <c r="O374" s="1"/>
      <c r="P374" s="1"/>
      <c r="Q374" s="1"/>
      <c r="R374" s="1"/>
      <c r="S374" s="1"/>
      <c r="T374" s="1"/>
      <c r="U374" s="1"/>
      <c r="V374" s="1"/>
      <c r="W374" s="1"/>
      <c r="X374" s="1"/>
      <c r="Y374" s="1"/>
      <c r="Z374" s="1"/>
    </row>
    <row r="375" spans="1:26" hidden="1">
      <c r="A375" s="583"/>
      <c r="B375" s="498"/>
      <c r="C375" s="308"/>
      <c r="D375" s="439"/>
      <c r="E375" s="440"/>
      <c r="F375" s="441"/>
      <c r="G375" s="441"/>
      <c r="H375" s="1"/>
      <c r="I375" s="1"/>
      <c r="J375" s="1"/>
      <c r="K375" s="1"/>
      <c r="L375" s="1"/>
      <c r="M375" s="1"/>
      <c r="N375" s="1"/>
      <c r="O375" s="1"/>
      <c r="P375" s="1"/>
      <c r="Q375" s="1"/>
      <c r="R375" s="1"/>
      <c r="S375" s="1"/>
      <c r="T375" s="1"/>
      <c r="U375" s="1"/>
      <c r="V375" s="1"/>
      <c r="W375" s="1"/>
      <c r="X375" s="1"/>
      <c r="Y375" s="1"/>
      <c r="Z375" s="1"/>
    </row>
    <row r="376" spans="1:26" ht="39.75" hidden="1" customHeight="1">
      <c r="A376" s="585" t="s">
        <v>775</v>
      </c>
      <c r="B376" s="1210" t="s">
        <v>776</v>
      </c>
      <c r="C376" s="1049"/>
      <c r="D376" s="1049"/>
      <c r="E376" s="1049"/>
      <c r="F376" s="1049"/>
      <c r="G376" s="1049"/>
      <c r="H376" s="1"/>
      <c r="I376" s="1"/>
      <c r="J376" s="1"/>
      <c r="K376" s="1"/>
      <c r="L376" s="1"/>
      <c r="M376" s="1"/>
      <c r="N376" s="1"/>
      <c r="O376" s="1"/>
      <c r="P376" s="1"/>
      <c r="Q376" s="1"/>
      <c r="R376" s="1"/>
      <c r="S376" s="1"/>
      <c r="T376" s="1"/>
      <c r="U376" s="1"/>
      <c r="V376" s="1"/>
      <c r="W376" s="1"/>
      <c r="X376" s="1"/>
      <c r="Y376" s="1"/>
      <c r="Z376" s="1"/>
    </row>
    <row r="377" spans="1:26" ht="47.25" hidden="1">
      <c r="A377" s="585" t="s">
        <v>777</v>
      </c>
      <c r="B377" s="437" t="s">
        <v>778</v>
      </c>
      <c r="C377" s="441"/>
      <c r="D377" s="439"/>
      <c r="E377" s="440"/>
      <c r="F377" s="441"/>
      <c r="G377" s="441"/>
      <c r="H377" s="1"/>
      <c r="I377" s="1"/>
      <c r="J377" s="1"/>
      <c r="K377" s="1"/>
      <c r="L377" s="1"/>
      <c r="M377" s="1"/>
      <c r="N377" s="1"/>
      <c r="O377" s="1"/>
      <c r="P377" s="1"/>
      <c r="Q377" s="1"/>
      <c r="R377" s="1"/>
      <c r="S377" s="1"/>
      <c r="T377" s="1"/>
      <c r="U377" s="1"/>
      <c r="V377" s="1"/>
      <c r="W377" s="1"/>
      <c r="X377" s="1"/>
      <c r="Y377" s="1"/>
      <c r="Z377" s="1"/>
    </row>
    <row r="378" spans="1:26" ht="47.25" hidden="1">
      <c r="A378" s="585" t="s">
        <v>781</v>
      </c>
      <c r="B378" s="437" t="s">
        <v>783</v>
      </c>
      <c r="C378" s="441"/>
      <c r="D378" s="439"/>
      <c r="E378" s="440"/>
      <c r="F378" s="441"/>
      <c r="G378" s="441"/>
      <c r="H378" s="1"/>
      <c r="I378" s="1"/>
      <c r="J378" s="1"/>
      <c r="K378" s="1"/>
      <c r="L378" s="1"/>
      <c r="M378" s="1"/>
      <c r="N378" s="1"/>
      <c r="O378" s="1"/>
      <c r="P378" s="1"/>
      <c r="Q378" s="1"/>
      <c r="R378" s="1"/>
      <c r="S378" s="1"/>
      <c r="T378" s="1"/>
      <c r="U378" s="1"/>
      <c r="V378" s="1"/>
      <c r="W378" s="1"/>
      <c r="X378" s="1"/>
      <c r="Y378" s="1"/>
      <c r="Z378" s="1"/>
    </row>
    <row r="379" spans="1:26" ht="60" hidden="1">
      <c r="A379" s="585" t="s">
        <v>784</v>
      </c>
      <c r="B379" s="489" t="s">
        <v>785</v>
      </c>
      <c r="C379" s="441"/>
      <c r="D379" s="439"/>
      <c r="E379" s="440"/>
      <c r="F379" s="441"/>
      <c r="G379" s="441"/>
      <c r="H379" s="1"/>
      <c r="I379" s="1"/>
      <c r="J379" s="1"/>
      <c r="K379" s="1"/>
      <c r="L379" s="1"/>
      <c r="M379" s="1"/>
      <c r="N379" s="1"/>
      <c r="O379" s="1"/>
      <c r="P379" s="1"/>
      <c r="Q379" s="1"/>
      <c r="R379" s="1"/>
      <c r="S379" s="1"/>
      <c r="T379" s="1"/>
      <c r="U379" s="1"/>
      <c r="V379" s="1"/>
      <c r="W379" s="1"/>
      <c r="X379" s="1"/>
      <c r="Y379" s="1"/>
      <c r="Z379" s="1"/>
    </row>
    <row r="380" spans="1:26" ht="39.75" customHeight="1">
      <c r="A380" s="413" t="s">
        <v>786</v>
      </c>
      <c r="B380" s="1210" t="s">
        <v>787</v>
      </c>
      <c r="C380" s="1049"/>
      <c r="D380" s="1049"/>
      <c r="E380" s="1049"/>
      <c r="F380" s="1049"/>
      <c r="G380" s="1049"/>
      <c r="H380" s="110">
        <f>SUM(D382)</f>
        <v>0</v>
      </c>
      <c r="I380" s="110">
        <f>COUNT(D382)*2</f>
        <v>2</v>
      </c>
      <c r="J380" s="1"/>
      <c r="K380" s="1"/>
      <c r="L380" s="1"/>
      <c r="M380" s="1"/>
      <c r="N380" s="1"/>
      <c r="O380" s="1"/>
      <c r="P380" s="1"/>
      <c r="Q380" s="1"/>
      <c r="R380" s="1"/>
      <c r="S380" s="1"/>
      <c r="T380" s="1"/>
      <c r="U380" s="1"/>
      <c r="V380" s="1"/>
      <c r="W380" s="1"/>
      <c r="X380" s="1"/>
      <c r="Y380" s="1"/>
      <c r="Z380" s="1"/>
    </row>
    <row r="381" spans="1:26" ht="31.5" hidden="1">
      <c r="A381" s="583" t="s">
        <v>792</v>
      </c>
      <c r="B381" s="437" t="s">
        <v>793</v>
      </c>
      <c r="C381" s="441"/>
      <c r="D381" s="439"/>
      <c r="E381" s="440"/>
      <c r="F381" s="441"/>
      <c r="G381" s="441"/>
      <c r="H381" s="1"/>
      <c r="I381" s="1"/>
      <c r="J381" s="1"/>
      <c r="K381" s="1"/>
      <c r="L381" s="1"/>
      <c r="M381" s="1"/>
      <c r="N381" s="1"/>
      <c r="O381" s="1"/>
      <c r="P381" s="1"/>
      <c r="Q381" s="1"/>
      <c r="R381" s="1"/>
      <c r="S381" s="1"/>
      <c r="T381" s="1"/>
      <c r="U381" s="1"/>
      <c r="V381" s="1"/>
      <c r="W381" s="1"/>
      <c r="X381" s="1"/>
      <c r="Y381" s="1"/>
      <c r="Z381" s="1"/>
    </row>
    <row r="382" spans="1:26" ht="47.25">
      <c r="A382" s="413" t="s">
        <v>795</v>
      </c>
      <c r="B382" s="437" t="s">
        <v>796</v>
      </c>
      <c r="C382" s="308" t="s">
        <v>4061</v>
      </c>
      <c r="D382" s="446">
        <v>0</v>
      </c>
      <c r="E382" s="440" t="s">
        <v>780</v>
      </c>
      <c r="F382" s="441"/>
      <c r="G382" s="441"/>
      <c r="H382" s="110"/>
      <c r="I382" s="110"/>
      <c r="J382" s="1"/>
      <c r="K382" s="1"/>
      <c r="L382" s="1"/>
      <c r="M382" s="1"/>
      <c r="N382" s="1"/>
      <c r="O382" s="1"/>
      <c r="P382" s="1"/>
      <c r="Q382" s="1"/>
      <c r="R382" s="1"/>
      <c r="S382" s="1"/>
      <c r="T382" s="1"/>
      <c r="U382" s="1"/>
      <c r="V382" s="1"/>
      <c r="W382" s="1"/>
      <c r="X382" s="1"/>
      <c r="Y382" s="1"/>
      <c r="Z382" s="1"/>
    </row>
    <row r="383" spans="1:26" ht="45" hidden="1">
      <c r="A383" s="583" t="s">
        <v>797</v>
      </c>
      <c r="B383" s="489" t="s">
        <v>798</v>
      </c>
      <c r="C383" s="441"/>
      <c r="D383" s="439"/>
      <c r="E383" s="440"/>
      <c r="F383" s="441"/>
      <c r="G383" s="441"/>
      <c r="H383" s="1"/>
      <c r="I383" s="1"/>
      <c r="J383" s="1"/>
      <c r="K383" s="1"/>
      <c r="L383" s="1"/>
      <c r="M383" s="1"/>
      <c r="N383" s="1"/>
      <c r="O383" s="1"/>
      <c r="P383" s="1"/>
      <c r="Q383" s="1"/>
      <c r="R383" s="1"/>
      <c r="S383" s="1"/>
      <c r="T383" s="1"/>
      <c r="U383" s="1"/>
      <c r="V383" s="1"/>
      <c r="W383" s="1"/>
      <c r="X383" s="1"/>
      <c r="Y383" s="1"/>
      <c r="Z383" s="1"/>
    </row>
    <row r="384" spans="1:26" ht="39.75" customHeight="1">
      <c r="A384" s="417" t="s">
        <v>799</v>
      </c>
      <c r="B384" s="1210" t="s">
        <v>800</v>
      </c>
      <c r="C384" s="1049"/>
      <c r="D384" s="1049"/>
      <c r="E384" s="1049"/>
      <c r="F384" s="1049"/>
      <c r="G384" s="1049"/>
      <c r="H384" s="110">
        <f>SUM(D385:D394)</f>
        <v>0</v>
      </c>
      <c r="I384" s="110">
        <f>COUNT(D385:D394)*2</f>
        <v>20</v>
      </c>
      <c r="J384" s="1"/>
      <c r="K384" s="1"/>
      <c r="L384" s="1"/>
      <c r="M384" s="1"/>
      <c r="N384" s="1"/>
      <c r="O384" s="1"/>
      <c r="P384" s="1"/>
      <c r="Q384" s="1"/>
      <c r="R384" s="1"/>
      <c r="S384" s="1"/>
      <c r="T384" s="1"/>
      <c r="U384" s="1"/>
      <c r="V384" s="1"/>
      <c r="W384" s="1"/>
      <c r="X384" s="1"/>
      <c r="Y384" s="1"/>
      <c r="Z384" s="1"/>
    </row>
    <row r="385" spans="1:26" ht="60">
      <c r="A385" s="413" t="s">
        <v>4062</v>
      </c>
      <c r="B385" s="437" t="s">
        <v>4063</v>
      </c>
      <c r="C385" s="308" t="s">
        <v>4064</v>
      </c>
      <c r="D385" s="446">
        <v>0</v>
      </c>
      <c r="E385" s="440" t="s">
        <v>667</v>
      </c>
      <c r="F385" s="441"/>
      <c r="G385" s="441"/>
      <c r="H385" s="110"/>
      <c r="I385" s="110"/>
      <c r="J385" s="1"/>
      <c r="K385" s="1"/>
      <c r="L385" s="1"/>
      <c r="M385" s="1"/>
      <c r="N385" s="1"/>
      <c r="O385" s="1"/>
      <c r="P385" s="1"/>
      <c r="Q385" s="1"/>
      <c r="R385" s="1"/>
      <c r="S385" s="1"/>
      <c r="T385" s="1"/>
      <c r="U385" s="1"/>
      <c r="V385" s="1"/>
      <c r="W385" s="1"/>
      <c r="X385" s="1"/>
      <c r="Y385" s="1"/>
      <c r="Z385" s="1"/>
    </row>
    <row r="386" spans="1:26" ht="45">
      <c r="A386" s="413" t="s">
        <v>14</v>
      </c>
      <c r="B386" s="437"/>
      <c r="C386" s="308" t="s">
        <v>4065</v>
      </c>
      <c r="D386" s="446">
        <v>0</v>
      </c>
      <c r="E386" s="440" t="s">
        <v>667</v>
      </c>
      <c r="F386" s="441"/>
      <c r="G386" s="441"/>
      <c r="H386" s="110"/>
      <c r="I386" s="110"/>
      <c r="J386" s="1"/>
      <c r="K386" s="1"/>
      <c r="L386" s="1"/>
      <c r="M386" s="1"/>
      <c r="N386" s="1"/>
      <c r="O386" s="1"/>
      <c r="P386" s="1"/>
      <c r="Q386" s="1"/>
      <c r="R386" s="1"/>
      <c r="S386" s="1"/>
      <c r="T386" s="1"/>
      <c r="U386" s="1"/>
      <c r="V386" s="1"/>
      <c r="W386" s="1"/>
      <c r="X386" s="1"/>
      <c r="Y386" s="1"/>
      <c r="Z386" s="1"/>
    </row>
    <row r="387" spans="1:26" ht="30">
      <c r="A387" s="413" t="s">
        <v>14</v>
      </c>
      <c r="B387" s="437"/>
      <c r="C387" s="308" t="s">
        <v>4066</v>
      </c>
      <c r="D387" s="446">
        <v>0</v>
      </c>
      <c r="E387" s="440" t="s">
        <v>667</v>
      </c>
      <c r="F387" s="441"/>
      <c r="G387" s="441"/>
      <c r="H387" s="110"/>
      <c r="I387" s="110"/>
      <c r="J387" s="1"/>
      <c r="K387" s="1"/>
      <c r="L387" s="1"/>
      <c r="M387" s="1"/>
      <c r="N387" s="1"/>
      <c r="O387" s="1"/>
      <c r="P387" s="1"/>
      <c r="Q387" s="1"/>
      <c r="R387" s="1"/>
      <c r="S387" s="1"/>
      <c r="T387" s="1"/>
      <c r="U387" s="1"/>
      <c r="V387" s="1"/>
      <c r="W387" s="1"/>
      <c r="X387" s="1"/>
      <c r="Y387" s="1"/>
      <c r="Z387" s="1"/>
    </row>
    <row r="388" spans="1:26" ht="30">
      <c r="A388" s="413" t="s">
        <v>14</v>
      </c>
      <c r="B388" s="437"/>
      <c r="C388" s="308" t="s">
        <v>4067</v>
      </c>
      <c r="D388" s="446">
        <v>0</v>
      </c>
      <c r="E388" s="440" t="s">
        <v>667</v>
      </c>
      <c r="F388" s="441"/>
      <c r="G388" s="441"/>
      <c r="H388" s="110"/>
      <c r="I388" s="110"/>
      <c r="J388" s="1"/>
      <c r="K388" s="1"/>
      <c r="L388" s="1"/>
      <c r="M388" s="1"/>
      <c r="N388" s="1"/>
      <c r="O388" s="1"/>
      <c r="P388" s="1"/>
      <c r="Q388" s="1"/>
      <c r="R388" s="1"/>
      <c r="S388" s="1"/>
      <c r="T388" s="1"/>
      <c r="U388" s="1"/>
      <c r="V388" s="1"/>
      <c r="W388" s="1"/>
      <c r="X388" s="1"/>
      <c r="Y388" s="1"/>
      <c r="Z388" s="1"/>
    </row>
    <row r="389" spans="1:26" ht="45">
      <c r="A389" s="413" t="s">
        <v>14</v>
      </c>
      <c r="B389" s="437"/>
      <c r="C389" s="308" t="s">
        <v>4068</v>
      </c>
      <c r="D389" s="446">
        <v>0</v>
      </c>
      <c r="E389" s="440" t="s">
        <v>667</v>
      </c>
      <c r="F389" s="441"/>
      <c r="G389" s="441"/>
      <c r="H389" s="110"/>
      <c r="I389" s="110"/>
      <c r="J389" s="1"/>
      <c r="K389" s="1"/>
      <c r="L389" s="1"/>
      <c r="M389" s="1"/>
      <c r="N389" s="1"/>
      <c r="O389" s="1"/>
      <c r="P389" s="1"/>
      <c r="Q389" s="1"/>
      <c r="R389" s="1"/>
      <c r="S389" s="1"/>
      <c r="T389" s="1"/>
      <c r="U389" s="1"/>
      <c r="V389" s="1"/>
      <c r="W389" s="1"/>
      <c r="X389" s="1"/>
      <c r="Y389" s="1"/>
      <c r="Z389" s="1"/>
    </row>
    <row r="390" spans="1:26" ht="45">
      <c r="A390" s="413" t="s">
        <v>14</v>
      </c>
      <c r="B390" s="437"/>
      <c r="C390" s="308" t="s">
        <v>4069</v>
      </c>
      <c r="D390" s="446">
        <v>0</v>
      </c>
      <c r="E390" s="440" t="s">
        <v>667</v>
      </c>
      <c r="F390" s="441"/>
      <c r="G390" s="441"/>
      <c r="H390" s="110"/>
      <c r="I390" s="110"/>
      <c r="J390" s="1"/>
      <c r="K390" s="1"/>
      <c r="L390" s="1"/>
      <c r="M390" s="1"/>
      <c r="N390" s="1"/>
      <c r="O390" s="1"/>
      <c r="P390" s="1"/>
      <c r="Q390" s="1"/>
      <c r="R390" s="1"/>
      <c r="S390" s="1"/>
      <c r="T390" s="1"/>
      <c r="U390" s="1"/>
      <c r="V390" s="1"/>
      <c r="W390" s="1"/>
      <c r="X390" s="1"/>
      <c r="Y390" s="1"/>
      <c r="Z390" s="1"/>
    </row>
    <row r="391" spans="1:26" ht="52.5" customHeight="1">
      <c r="A391" s="413" t="s">
        <v>14</v>
      </c>
      <c r="B391" s="437"/>
      <c r="C391" s="308" t="s">
        <v>4070</v>
      </c>
      <c r="D391" s="446">
        <v>0</v>
      </c>
      <c r="E391" s="440" t="s">
        <v>780</v>
      </c>
      <c r="F391" s="441"/>
      <c r="G391" s="441"/>
      <c r="H391" s="110"/>
      <c r="I391" s="110"/>
      <c r="J391" s="1"/>
      <c r="K391" s="1"/>
      <c r="L391" s="1"/>
      <c r="M391" s="1"/>
      <c r="N391" s="1"/>
      <c r="O391" s="1"/>
      <c r="P391" s="1"/>
      <c r="Q391" s="1"/>
      <c r="R391" s="1"/>
      <c r="S391" s="1"/>
      <c r="T391" s="1"/>
      <c r="U391" s="1"/>
      <c r="V391" s="1"/>
      <c r="W391" s="1"/>
      <c r="X391" s="1"/>
      <c r="Y391" s="1"/>
      <c r="Z391" s="1"/>
    </row>
    <row r="392" spans="1:26" ht="47.25">
      <c r="A392" s="413" t="s">
        <v>4071</v>
      </c>
      <c r="B392" s="484" t="s">
        <v>806</v>
      </c>
      <c r="C392" s="308" t="s">
        <v>4072</v>
      </c>
      <c r="D392" s="446">
        <v>0</v>
      </c>
      <c r="E392" s="440" t="s">
        <v>780</v>
      </c>
      <c r="F392" s="441"/>
      <c r="G392" s="441"/>
      <c r="H392" s="110"/>
      <c r="I392" s="110"/>
      <c r="J392" s="1"/>
      <c r="K392" s="1"/>
      <c r="L392" s="1"/>
      <c r="M392" s="1"/>
      <c r="N392" s="1"/>
      <c r="O392" s="1"/>
      <c r="P392" s="1"/>
      <c r="Q392" s="1"/>
      <c r="R392" s="1"/>
      <c r="S392" s="1"/>
      <c r="T392" s="1"/>
      <c r="U392" s="1"/>
      <c r="V392" s="1"/>
      <c r="W392" s="1"/>
      <c r="X392" s="1"/>
      <c r="Y392" s="1"/>
      <c r="Z392" s="1"/>
    </row>
    <row r="393" spans="1:26" ht="45">
      <c r="A393" s="413"/>
      <c r="B393" s="484"/>
      <c r="C393" s="308" t="s">
        <v>4073</v>
      </c>
      <c r="D393" s="446">
        <v>0</v>
      </c>
      <c r="E393" s="440" t="s">
        <v>780</v>
      </c>
      <c r="F393" s="441"/>
      <c r="G393" s="441"/>
      <c r="H393" s="110"/>
      <c r="I393" s="110"/>
      <c r="J393" s="1"/>
      <c r="K393" s="1"/>
      <c r="L393" s="1"/>
      <c r="M393" s="1"/>
      <c r="N393" s="1"/>
      <c r="O393" s="1"/>
      <c r="P393" s="1"/>
      <c r="Q393" s="1"/>
      <c r="R393" s="1"/>
      <c r="S393" s="1"/>
      <c r="T393" s="1"/>
      <c r="U393" s="1"/>
      <c r="V393" s="1"/>
      <c r="W393" s="1"/>
      <c r="X393" s="1"/>
      <c r="Y393" s="1"/>
      <c r="Z393" s="1"/>
    </row>
    <row r="394" spans="1:26" ht="30">
      <c r="A394" s="413"/>
      <c r="B394" s="484"/>
      <c r="C394" s="308" t="s">
        <v>4074</v>
      </c>
      <c r="D394" s="446">
        <v>0</v>
      </c>
      <c r="E394" s="440" t="s">
        <v>780</v>
      </c>
      <c r="F394" s="441"/>
      <c r="G394" s="441"/>
      <c r="H394" s="110"/>
      <c r="I394" s="110"/>
      <c r="J394" s="1"/>
      <c r="K394" s="1"/>
      <c r="L394" s="1"/>
      <c r="M394" s="1"/>
      <c r="N394" s="1"/>
      <c r="O394" s="1"/>
      <c r="P394" s="1"/>
      <c r="Q394" s="1"/>
      <c r="R394" s="1"/>
      <c r="S394" s="1"/>
      <c r="T394" s="1"/>
      <c r="U394" s="1"/>
      <c r="V394" s="1"/>
      <c r="W394" s="1"/>
      <c r="X394" s="1"/>
      <c r="Y394" s="1"/>
      <c r="Z394" s="1"/>
    </row>
    <row r="395" spans="1:26" ht="39.75" customHeight="1">
      <c r="A395" s="417" t="s">
        <v>807</v>
      </c>
      <c r="B395" s="1210" t="s">
        <v>809</v>
      </c>
      <c r="C395" s="1049"/>
      <c r="D395" s="1049"/>
      <c r="E395" s="1049"/>
      <c r="F395" s="1049"/>
      <c r="G395" s="1049"/>
      <c r="H395" s="110">
        <f>SUM(D396:D403)</f>
        <v>0</v>
      </c>
      <c r="I395" s="110">
        <f>COUNT(D396:D403)*2</f>
        <v>16</v>
      </c>
      <c r="J395" s="1"/>
      <c r="K395" s="1"/>
      <c r="L395" s="1"/>
      <c r="M395" s="1"/>
      <c r="N395" s="1"/>
      <c r="O395" s="1"/>
      <c r="P395" s="1"/>
      <c r="Q395" s="1"/>
      <c r="R395" s="1"/>
      <c r="S395" s="1"/>
      <c r="T395" s="1"/>
      <c r="U395" s="1"/>
      <c r="V395" s="1"/>
      <c r="W395" s="1"/>
      <c r="X395" s="1"/>
      <c r="Y395" s="1"/>
      <c r="Z395" s="1"/>
    </row>
    <row r="396" spans="1:26" ht="45">
      <c r="A396" s="413" t="s">
        <v>4075</v>
      </c>
      <c r="B396" s="437" t="s">
        <v>811</v>
      </c>
      <c r="C396" s="308" t="s">
        <v>4076</v>
      </c>
      <c r="D396" s="446">
        <v>0</v>
      </c>
      <c r="E396" s="440" t="s">
        <v>780</v>
      </c>
      <c r="F396" s="308"/>
      <c r="G396" s="441"/>
      <c r="H396" s="110"/>
      <c r="I396" s="110"/>
      <c r="J396" s="1"/>
      <c r="K396" s="1"/>
      <c r="L396" s="1"/>
      <c r="M396" s="1"/>
      <c r="N396" s="1"/>
      <c r="O396" s="1"/>
      <c r="P396" s="1"/>
      <c r="Q396" s="1"/>
      <c r="R396" s="1"/>
      <c r="S396" s="1"/>
      <c r="T396" s="1"/>
      <c r="U396" s="1"/>
      <c r="V396" s="1"/>
      <c r="W396" s="1"/>
      <c r="X396" s="1"/>
      <c r="Y396" s="1"/>
      <c r="Z396" s="1"/>
    </row>
    <row r="397" spans="1:26" ht="30">
      <c r="A397" s="413"/>
      <c r="B397" s="437"/>
      <c r="C397" s="308" t="s">
        <v>4077</v>
      </c>
      <c r="D397" s="446">
        <v>0</v>
      </c>
      <c r="E397" s="440" t="s">
        <v>667</v>
      </c>
      <c r="F397" s="308"/>
      <c r="G397" s="441"/>
      <c r="H397" s="110"/>
      <c r="I397" s="110"/>
      <c r="J397" s="1"/>
      <c r="K397" s="1"/>
      <c r="L397" s="1"/>
      <c r="M397" s="1"/>
      <c r="N397" s="1"/>
      <c r="O397" s="1"/>
      <c r="P397" s="1"/>
      <c r="Q397" s="1"/>
      <c r="R397" s="1"/>
      <c r="S397" s="1"/>
      <c r="T397" s="1"/>
      <c r="U397" s="1"/>
      <c r="V397" s="1"/>
      <c r="W397" s="1"/>
      <c r="X397" s="1"/>
      <c r="Y397" s="1"/>
      <c r="Z397" s="1"/>
    </row>
    <row r="398" spans="1:26" ht="60">
      <c r="A398" s="413" t="s">
        <v>14</v>
      </c>
      <c r="B398" s="437"/>
      <c r="C398" s="308" t="s">
        <v>4078</v>
      </c>
      <c r="D398" s="446">
        <v>0</v>
      </c>
      <c r="E398" s="440" t="s">
        <v>1189</v>
      </c>
      <c r="F398" s="308" t="s">
        <v>4079</v>
      </c>
      <c r="G398" s="441"/>
      <c r="H398" s="110"/>
      <c r="I398" s="110"/>
      <c r="J398" s="1"/>
      <c r="K398" s="1"/>
      <c r="L398" s="1"/>
      <c r="M398" s="1"/>
      <c r="N398" s="1"/>
      <c r="O398" s="1"/>
      <c r="P398" s="1"/>
      <c r="Q398" s="1"/>
      <c r="R398" s="1"/>
      <c r="S398" s="1"/>
      <c r="T398" s="1"/>
      <c r="U398" s="1"/>
      <c r="V398" s="1"/>
      <c r="W398" s="1"/>
      <c r="X398" s="1"/>
      <c r="Y398" s="1"/>
      <c r="Z398" s="1"/>
    </row>
    <row r="399" spans="1:26" ht="30">
      <c r="A399" s="413" t="s">
        <v>14</v>
      </c>
      <c r="B399" s="437"/>
      <c r="C399" s="308" t="s">
        <v>4080</v>
      </c>
      <c r="D399" s="446">
        <v>0</v>
      </c>
      <c r="E399" s="440" t="s">
        <v>1189</v>
      </c>
      <c r="F399" s="441"/>
      <c r="G399" s="441"/>
      <c r="H399" s="110"/>
      <c r="I399" s="110"/>
      <c r="J399" s="1"/>
      <c r="K399" s="1"/>
      <c r="L399" s="1"/>
      <c r="M399" s="1"/>
      <c r="N399" s="1"/>
      <c r="O399" s="1"/>
      <c r="P399" s="1"/>
      <c r="Q399" s="1"/>
      <c r="R399" s="1"/>
      <c r="S399" s="1"/>
      <c r="T399" s="1"/>
      <c r="U399" s="1"/>
      <c r="V399" s="1"/>
      <c r="W399" s="1"/>
      <c r="X399" s="1"/>
      <c r="Y399" s="1"/>
      <c r="Z399" s="1"/>
    </row>
    <row r="400" spans="1:26" ht="45">
      <c r="A400" s="413" t="s">
        <v>14</v>
      </c>
      <c r="B400" s="437"/>
      <c r="C400" s="308" t="s">
        <v>4081</v>
      </c>
      <c r="D400" s="446">
        <v>0</v>
      </c>
      <c r="E400" s="440" t="s">
        <v>780</v>
      </c>
      <c r="F400" s="441"/>
      <c r="G400" s="441"/>
      <c r="H400" s="110"/>
      <c r="I400" s="110"/>
      <c r="J400" s="1"/>
      <c r="K400" s="1"/>
      <c r="L400" s="1"/>
      <c r="M400" s="1"/>
      <c r="N400" s="1"/>
      <c r="O400" s="1"/>
      <c r="P400" s="1"/>
      <c r="Q400" s="1"/>
      <c r="R400" s="1"/>
      <c r="S400" s="1"/>
      <c r="T400" s="1"/>
      <c r="U400" s="1"/>
      <c r="V400" s="1"/>
      <c r="W400" s="1"/>
      <c r="X400" s="1"/>
      <c r="Y400" s="1"/>
      <c r="Z400" s="1"/>
    </row>
    <row r="401" spans="1:26" ht="30">
      <c r="A401" s="413" t="s">
        <v>14</v>
      </c>
      <c r="B401" s="437"/>
      <c r="C401" s="308" t="s">
        <v>4082</v>
      </c>
      <c r="D401" s="446">
        <v>0</v>
      </c>
      <c r="E401" s="440" t="s">
        <v>667</v>
      </c>
      <c r="F401" s="441"/>
      <c r="G401" s="441"/>
      <c r="H401" s="110"/>
      <c r="I401" s="110"/>
      <c r="J401" s="1"/>
      <c r="K401" s="1"/>
      <c r="L401" s="1"/>
      <c r="M401" s="1"/>
      <c r="N401" s="1"/>
      <c r="O401" s="1"/>
      <c r="P401" s="1"/>
      <c r="Q401" s="1"/>
      <c r="R401" s="1"/>
      <c r="S401" s="1"/>
      <c r="T401" s="1"/>
      <c r="U401" s="1"/>
      <c r="V401" s="1"/>
      <c r="W401" s="1"/>
      <c r="X401" s="1"/>
      <c r="Y401" s="1"/>
      <c r="Z401" s="1"/>
    </row>
    <row r="402" spans="1:26" ht="47.25">
      <c r="A402" s="413" t="s">
        <v>4083</v>
      </c>
      <c r="B402" s="437" t="s">
        <v>813</v>
      </c>
      <c r="C402" s="308" t="s">
        <v>4084</v>
      </c>
      <c r="D402" s="446">
        <v>0</v>
      </c>
      <c r="E402" s="440" t="s">
        <v>780</v>
      </c>
      <c r="F402" s="441"/>
      <c r="G402" s="441"/>
      <c r="H402" s="110"/>
      <c r="I402" s="110"/>
      <c r="J402" s="1"/>
      <c r="K402" s="1"/>
      <c r="L402" s="1"/>
      <c r="M402" s="1"/>
      <c r="N402" s="1"/>
      <c r="O402" s="1"/>
      <c r="P402" s="1"/>
      <c r="Q402" s="1"/>
      <c r="R402" s="1"/>
      <c r="S402" s="1"/>
      <c r="T402" s="1"/>
      <c r="U402" s="1"/>
      <c r="V402" s="1"/>
      <c r="W402" s="1"/>
      <c r="X402" s="1"/>
      <c r="Y402" s="1"/>
      <c r="Z402" s="1"/>
    </row>
    <row r="403" spans="1:26" ht="30">
      <c r="A403" s="413" t="s">
        <v>14</v>
      </c>
      <c r="B403" s="437"/>
      <c r="C403" s="308" t="s">
        <v>4085</v>
      </c>
      <c r="D403" s="446">
        <v>0</v>
      </c>
      <c r="E403" s="440" t="s">
        <v>780</v>
      </c>
      <c r="F403" s="441"/>
      <c r="G403" s="441"/>
      <c r="H403" s="110"/>
      <c r="I403" s="110"/>
      <c r="J403" s="1"/>
      <c r="K403" s="1"/>
      <c r="L403" s="1"/>
      <c r="M403" s="1"/>
      <c r="N403" s="1"/>
      <c r="O403" s="1"/>
      <c r="P403" s="1"/>
      <c r="Q403" s="1"/>
      <c r="R403" s="1"/>
      <c r="S403" s="1"/>
      <c r="T403" s="1"/>
      <c r="U403" s="1"/>
      <c r="V403" s="1"/>
      <c r="W403" s="1"/>
      <c r="X403" s="1"/>
      <c r="Y403" s="1"/>
      <c r="Z403" s="1"/>
    </row>
    <row r="404" spans="1:26" ht="39.75" customHeight="1">
      <c r="A404" s="417" t="s">
        <v>814</v>
      </c>
      <c r="B404" s="1210" t="s">
        <v>815</v>
      </c>
      <c r="C404" s="1049"/>
      <c r="D404" s="1049"/>
      <c r="E404" s="1049"/>
      <c r="F404" s="1049"/>
      <c r="G404" s="1049"/>
      <c r="H404" s="110">
        <f>SUM(D405:D419)</f>
        <v>0</v>
      </c>
      <c r="I404" s="110">
        <f>COUNT(D405:D420)*2</f>
        <v>30</v>
      </c>
      <c r="J404" s="1"/>
      <c r="K404" s="1"/>
      <c r="L404" s="1"/>
      <c r="M404" s="1"/>
      <c r="N404" s="1"/>
      <c r="O404" s="1"/>
      <c r="P404" s="1"/>
      <c r="Q404" s="1"/>
      <c r="R404" s="1"/>
      <c r="S404" s="1"/>
      <c r="T404" s="1"/>
      <c r="U404" s="1"/>
      <c r="V404" s="1"/>
      <c r="W404" s="1"/>
      <c r="X404" s="1"/>
      <c r="Y404" s="1"/>
      <c r="Z404" s="1"/>
    </row>
    <row r="405" spans="1:26" ht="47.25">
      <c r="A405" s="413" t="s">
        <v>985</v>
      </c>
      <c r="B405" s="437" t="s">
        <v>819</v>
      </c>
      <c r="C405" s="308" t="s">
        <v>4086</v>
      </c>
      <c r="D405" s="446">
        <v>0</v>
      </c>
      <c r="E405" s="440" t="s">
        <v>667</v>
      </c>
      <c r="F405" s="441"/>
      <c r="G405" s="441"/>
      <c r="H405" s="110"/>
      <c r="I405" s="110"/>
      <c r="J405" s="1"/>
      <c r="K405" s="1"/>
      <c r="L405" s="1"/>
      <c r="M405" s="1"/>
      <c r="N405" s="1"/>
      <c r="O405" s="1"/>
      <c r="P405" s="1"/>
      <c r="Q405" s="1"/>
      <c r="R405" s="1"/>
      <c r="S405" s="1"/>
      <c r="T405" s="1"/>
      <c r="U405" s="1"/>
      <c r="V405" s="1"/>
      <c r="W405" s="1"/>
      <c r="X405" s="1"/>
      <c r="Y405" s="1"/>
      <c r="Z405" s="1"/>
    </row>
    <row r="406" spans="1:26" ht="60">
      <c r="A406" s="413" t="s">
        <v>14</v>
      </c>
      <c r="B406" s="437"/>
      <c r="C406" s="308" t="s">
        <v>4087</v>
      </c>
      <c r="D406" s="446">
        <v>0</v>
      </c>
      <c r="E406" s="440" t="s">
        <v>667</v>
      </c>
      <c r="F406" s="441"/>
      <c r="G406" s="441"/>
      <c r="H406" s="110"/>
      <c r="I406" s="110"/>
      <c r="J406" s="1"/>
      <c r="K406" s="1"/>
      <c r="L406" s="1"/>
      <c r="M406" s="1"/>
      <c r="N406" s="1"/>
      <c r="O406" s="1"/>
      <c r="P406" s="1"/>
      <c r="Q406" s="1"/>
      <c r="R406" s="1"/>
      <c r="S406" s="1"/>
      <c r="T406" s="1"/>
      <c r="U406" s="1"/>
      <c r="V406" s="1"/>
      <c r="W406" s="1"/>
      <c r="X406" s="1"/>
      <c r="Y406" s="1"/>
      <c r="Z406" s="1"/>
    </row>
    <row r="407" spans="1:26" ht="45">
      <c r="A407" s="413" t="s">
        <v>14</v>
      </c>
      <c r="B407" s="437"/>
      <c r="C407" s="308" t="s">
        <v>4088</v>
      </c>
      <c r="D407" s="446">
        <v>0</v>
      </c>
      <c r="E407" s="440" t="s">
        <v>667</v>
      </c>
      <c r="F407" s="441"/>
      <c r="G407" s="441"/>
      <c r="H407" s="110"/>
      <c r="I407" s="110"/>
      <c r="J407" s="1"/>
      <c r="K407" s="1"/>
      <c r="L407" s="1"/>
      <c r="M407" s="1"/>
      <c r="N407" s="1"/>
      <c r="O407" s="1"/>
      <c r="P407" s="1"/>
      <c r="Q407" s="1"/>
      <c r="R407" s="1"/>
      <c r="S407" s="1"/>
      <c r="T407" s="1"/>
      <c r="U407" s="1"/>
      <c r="V407" s="1"/>
      <c r="W407" s="1"/>
      <c r="X407" s="1"/>
      <c r="Y407" s="1"/>
      <c r="Z407" s="1"/>
    </row>
    <row r="408" spans="1:26" ht="30">
      <c r="A408" s="413"/>
      <c r="B408" s="437"/>
      <c r="C408" s="308" t="s">
        <v>4089</v>
      </c>
      <c r="D408" s="446">
        <v>0</v>
      </c>
      <c r="E408" s="440" t="s">
        <v>667</v>
      </c>
      <c r="F408" s="441"/>
      <c r="G408" s="441"/>
      <c r="H408" s="110"/>
      <c r="I408" s="110"/>
      <c r="J408" s="1"/>
      <c r="K408" s="1"/>
      <c r="L408" s="1"/>
      <c r="M408" s="1"/>
      <c r="N408" s="1"/>
      <c r="O408" s="1"/>
      <c r="P408" s="1"/>
      <c r="Q408" s="1"/>
      <c r="R408" s="1"/>
      <c r="S408" s="1"/>
      <c r="T408" s="1"/>
      <c r="U408" s="1"/>
      <c r="V408" s="1"/>
      <c r="W408" s="1"/>
      <c r="X408" s="1"/>
      <c r="Y408" s="1"/>
      <c r="Z408" s="1"/>
    </row>
    <row r="409" spans="1:26" ht="47.25">
      <c r="A409" s="413" t="s">
        <v>4090</v>
      </c>
      <c r="B409" s="437" t="s">
        <v>823</v>
      </c>
      <c r="C409" s="308" t="s">
        <v>4091</v>
      </c>
      <c r="D409" s="446">
        <v>0</v>
      </c>
      <c r="E409" s="440" t="s">
        <v>667</v>
      </c>
      <c r="F409" s="441"/>
      <c r="G409" s="441"/>
      <c r="H409" s="110"/>
      <c r="I409" s="110"/>
      <c r="J409" s="1"/>
      <c r="K409" s="1"/>
      <c r="L409" s="1"/>
      <c r="M409" s="1"/>
      <c r="N409" s="1"/>
      <c r="O409" s="1"/>
      <c r="P409" s="1"/>
      <c r="Q409" s="1"/>
      <c r="R409" s="1"/>
      <c r="S409" s="1"/>
      <c r="T409" s="1"/>
      <c r="U409" s="1"/>
      <c r="V409" s="1"/>
      <c r="W409" s="1"/>
      <c r="X409" s="1"/>
      <c r="Y409" s="1"/>
      <c r="Z409" s="1"/>
    </row>
    <row r="410" spans="1:26" ht="15.75">
      <c r="A410" s="413"/>
      <c r="B410" s="437"/>
      <c r="C410" s="308" t="s">
        <v>4092</v>
      </c>
      <c r="D410" s="446">
        <v>0</v>
      </c>
      <c r="E410" s="440" t="s">
        <v>667</v>
      </c>
      <c r="F410" s="441"/>
      <c r="G410" s="441"/>
      <c r="H410" s="110"/>
      <c r="I410" s="110"/>
      <c r="J410" s="1"/>
      <c r="K410" s="1"/>
      <c r="L410" s="1"/>
      <c r="M410" s="1"/>
      <c r="N410" s="1"/>
      <c r="O410" s="1"/>
      <c r="P410" s="1"/>
      <c r="Q410" s="1"/>
      <c r="R410" s="1"/>
      <c r="S410" s="1"/>
      <c r="T410" s="1"/>
      <c r="U410" s="1"/>
      <c r="V410" s="1"/>
      <c r="W410" s="1"/>
      <c r="X410" s="1"/>
      <c r="Y410" s="1"/>
      <c r="Z410" s="1"/>
    </row>
    <row r="411" spans="1:26" ht="45">
      <c r="A411" s="413"/>
      <c r="B411" s="437"/>
      <c r="C411" s="308" t="s">
        <v>4093</v>
      </c>
      <c r="D411" s="446">
        <v>0</v>
      </c>
      <c r="E411" s="440" t="s">
        <v>667</v>
      </c>
      <c r="F411" s="308" t="s">
        <v>4094</v>
      </c>
      <c r="G411" s="441"/>
      <c r="H411" s="110"/>
      <c r="I411" s="110"/>
      <c r="J411" s="1"/>
      <c r="K411" s="1"/>
      <c r="L411" s="1"/>
      <c r="M411" s="1"/>
      <c r="N411" s="1"/>
      <c r="O411" s="1"/>
      <c r="P411" s="1"/>
      <c r="Q411" s="1"/>
      <c r="R411" s="1"/>
      <c r="S411" s="1"/>
      <c r="T411" s="1"/>
      <c r="U411" s="1"/>
      <c r="V411" s="1"/>
      <c r="W411" s="1"/>
      <c r="X411" s="1"/>
      <c r="Y411" s="1"/>
      <c r="Z411" s="1"/>
    </row>
    <row r="412" spans="1:26" ht="30">
      <c r="A412" s="413"/>
      <c r="B412" s="437"/>
      <c r="C412" s="308" t="s">
        <v>4095</v>
      </c>
      <c r="D412" s="446">
        <v>0</v>
      </c>
      <c r="E412" s="440" t="s">
        <v>667</v>
      </c>
      <c r="F412" s="441"/>
      <c r="G412" s="441"/>
      <c r="H412" s="110"/>
      <c r="I412" s="110"/>
      <c r="J412" s="1"/>
      <c r="K412" s="1"/>
      <c r="L412" s="1"/>
      <c r="M412" s="1"/>
      <c r="N412" s="1"/>
      <c r="O412" s="1"/>
      <c r="P412" s="1"/>
      <c r="Q412" s="1"/>
      <c r="R412" s="1"/>
      <c r="S412" s="1"/>
      <c r="T412" s="1"/>
      <c r="U412" s="1"/>
      <c r="V412" s="1"/>
      <c r="W412" s="1"/>
      <c r="X412" s="1"/>
      <c r="Y412" s="1"/>
      <c r="Z412" s="1"/>
    </row>
    <row r="413" spans="1:26" ht="15.75">
      <c r="A413" s="413"/>
      <c r="B413" s="437"/>
      <c r="C413" s="308" t="s">
        <v>4096</v>
      </c>
      <c r="D413" s="446">
        <v>0</v>
      </c>
      <c r="E413" s="440" t="s">
        <v>667</v>
      </c>
      <c r="F413" s="441"/>
      <c r="G413" s="441"/>
      <c r="H413" s="110"/>
      <c r="I413" s="110"/>
      <c r="J413" s="1"/>
      <c r="K413" s="1"/>
      <c r="L413" s="1"/>
      <c r="M413" s="1"/>
      <c r="N413" s="1"/>
      <c r="O413" s="1"/>
      <c r="P413" s="1"/>
      <c r="Q413" s="1"/>
      <c r="R413" s="1"/>
      <c r="S413" s="1"/>
      <c r="T413" s="1"/>
      <c r="U413" s="1"/>
      <c r="V413" s="1"/>
      <c r="W413" s="1"/>
      <c r="X413" s="1"/>
      <c r="Y413" s="1"/>
      <c r="Z413" s="1"/>
    </row>
    <row r="414" spans="1:26" ht="15.75">
      <c r="A414" s="413"/>
      <c r="B414" s="437"/>
      <c r="C414" s="308" t="s">
        <v>4097</v>
      </c>
      <c r="D414" s="446">
        <v>0</v>
      </c>
      <c r="E414" s="440" t="s">
        <v>667</v>
      </c>
      <c r="F414" s="441"/>
      <c r="G414" s="441"/>
      <c r="H414" s="110"/>
      <c r="I414" s="110"/>
      <c r="J414" s="1"/>
      <c r="K414" s="1"/>
      <c r="L414" s="1"/>
      <c r="M414" s="1"/>
      <c r="N414" s="1"/>
      <c r="O414" s="1"/>
      <c r="P414" s="1"/>
      <c r="Q414" s="1"/>
      <c r="R414" s="1"/>
      <c r="S414" s="1"/>
      <c r="T414" s="1"/>
      <c r="U414" s="1"/>
      <c r="V414" s="1"/>
      <c r="W414" s="1"/>
      <c r="X414" s="1"/>
      <c r="Y414" s="1"/>
      <c r="Z414" s="1"/>
    </row>
    <row r="415" spans="1:26" ht="30">
      <c r="A415" s="413"/>
      <c r="B415" s="437"/>
      <c r="C415" s="308" t="s">
        <v>4098</v>
      </c>
      <c r="D415" s="446">
        <v>0</v>
      </c>
      <c r="E415" s="440" t="s">
        <v>667</v>
      </c>
      <c r="F415" s="441"/>
      <c r="G415" s="441"/>
      <c r="H415" s="110"/>
      <c r="I415" s="110"/>
      <c r="J415" s="1"/>
      <c r="K415" s="1"/>
      <c r="L415" s="1"/>
      <c r="M415" s="1"/>
      <c r="N415" s="1"/>
      <c r="O415" s="1"/>
      <c r="P415" s="1"/>
      <c r="Q415" s="1"/>
      <c r="R415" s="1"/>
      <c r="S415" s="1"/>
      <c r="T415" s="1"/>
      <c r="U415" s="1"/>
      <c r="V415" s="1"/>
      <c r="W415" s="1"/>
      <c r="X415" s="1"/>
      <c r="Y415" s="1"/>
      <c r="Z415" s="1"/>
    </row>
    <row r="416" spans="1:26" ht="30">
      <c r="A416" s="413"/>
      <c r="B416" s="437"/>
      <c r="C416" s="308" t="s">
        <v>4099</v>
      </c>
      <c r="D416" s="446">
        <v>0</v>
      </c>
      <c r="E416" s="440" t="s">
        <v>667</v>
      </c>
      <c r="F416" s="441"/>
      <c r="G416" s="441"/>
      <c r="H416" s="110"/>
      <c r="I416" s="110"/>
      <c r="J416" s="1"/>
      <c r="K416" s="1"/>
      <c r="L416" s="1"/>
      <c r="M416" s="1"/>
      <c r="N416" s="1"/>
      <c r="O416" s="1"/>
      <c r="P416" s="1"/>
      <c r="Q416" s="1"/>
      <c r="R416" s="1"/>
      <c r="S416" s="1"/>
      <c r="T416" s="1"/>
      <c r="U416" s="1"/>
      <c r="V416" s="1"/>
      <c r="W416" s="1"/>
      <c r="X416" s="1"/>
      <c r="Y416" s="1"/>
      <c r="Z416" s="1"/>
    </row>
    <row r="417" spans="1:26" ht="30">
      <c r="A417" s="413"/>
      <c r="B417" s="437"/>
      <c r="C417" s="308" t="s">
        <v>4100</v>
      </c>
      <c r="D417" s="446">
        <v>0</v>
      </c>
      <c r="E417" s="440" t="s">
        <v>667</v>
      </c>
      <c r="F417" s="441"/>
      <c r="G417" s="441"/>
      <c r="H417" s="110"/>
      <c r="I417" s="110"/>
      <c r="J417" s="1"/>
      <c r="K417" s="1"/>
      <c r="L417" s="1"/>
      <c r="M417" s="1"/>
      <c r="N417" s="1"/>
      <c r="O417" s="1"/>
      <c r="P417" s="1"/>
      <c r="Q417" s="1"/>
      <c r="R417" s="1"/>
      <c r="S417" s="1"/>
      <c r="T417" s="1"/>
      <c r="U417" s="1"/>
      <c r="V417" s="1"/>
      <c r="W417" s="1"/>
      <c r="X417" s="1"/>
      <c r="Y417" s="1"/>
      <c r="Z417" s="1"/>
    </row>
    <row r="418" spans="1:26" ht="15.75">
      <c r="A418" s="413"/>
      <c r="B418" s="437"/>
      <c r="C418" s="308" t="s">
        <v>4101</v>
      </c>
      <c r="D418" s="446">
        <v>0</v>
      </c>
      <c r="E418" s="440" t="s">
        <v>667</v>
      </c>
      <c r="F418" s="441"/>
      <c r="G418" s="441"/>
      <c r="H418" s="110"/>
      <c r="I418" s="110"/>
      <c r="J418" s="1"/>
      <c r="K418" s="1"/>
      <c r="L418" s="1"/>
      <c r="M418" s="1"/>
      <c r="N418" s="1"/>
      <c r="O418" s="1"/>
      <c r="P418" s="1"/>
      <c r="Q418" s="1"/>
      <c r="R418" s="1"/>
      <c r="S418" s="1"/>
      <c r="T418" s="1"/>
      <c r="U418" s="1"/>
      <c r="V418" s="1"/>
      <c r="W418" s="1"/>
      <c r="X418" s="1"/>
      <c r="Y418" s="1"/>
      <c r="Z418" s="1"/>
    </row>
    <row r="419" spans="1:26" ht="30">
      <c r="A419" s="413"/>
      <c r="B419" s="437"/>
      <c r="C419" s="308" t="s">
        <v>4102</v>
      </c>
      <c r="D419" s="446">
        <v>0</v>
      </c>
      <c r="E419" s="440" t="s">
        <v>667</v>
      </c>
      <c r="F419" s="441"/>
      <c r="G419" s="441"/>
      <c r="H419" s="110"/>
      <c r="I419" s="110"/>
      <c r="J419" s="1"/>
      <c r="K419" s="1"/>
      <c r="L419" s="1"/>
      <c r="M419" s="1"/>
      <c r="N419" s="1"/>
      <c r="O419" s="1"/>
      <c r="P419" s="1"/>
      <c r="Q419" s="1"/>
      <c r="R419" s="1"/>
      <c r="S419" s="1"/>
      <c r="T419" s="1"/>
      <c r="U419" s="1"/>
      <c r="V419" s="1"/>
      <c r="W419" s="1"/>
      <c r="X419" s="1"/>
      <c r="Y419" s="1"/>
      <c r="Z419" s="1"/>
    </row>
    <row r="420" spans="1:26" ht="47.25" hidden="1">
      <c r="A420" s="583" t="s">
        <v>824</v>
      </c>
      <c r="B420" s="567" t="s">
        <v>825</v>
      </c>
      <c r="C420" s="441"/>
      <c r="D420" s="439"/>
      <c r="E420" s="440"/>
      <c r="F420" s="441"/>
      <c r="G420" s="441"/>
      <c r="H420" s="1"/>
      <c r="I420" s="1"/>
      <c r="J420" s="1"/>
      <c r="K420" s="1"/>
      <c r="L420" s="1"/>
      <c r="M420" s="1"/>
      <c r="N420" s="1"/>
      <c r="O420" s="1"/>
      <c r="P420" s="1"/>
      <c r="Q420" s="1"/>
      <c r="R420" s="1"/>
      <c r="S420" s="1"/>
      <c r="T420" s="1"/>
      <c r="U420" s="1"/>
      <c r="V420" s="1"/>
      <c r="W420" s="1"/>
      <c r="X420" s="1"/>
      <c r="Y420" s="1"/>
      <c r="Z420" s="1"/>
    </row>
    <row r="421" spans="1:26" ht="39.75" customHeight="1">
      <c r="A421" s="417" t="s">
        <v>828</v>
      </c>
      <c r="B421" s="1210" t="s">
        <v>829</v>
      </c>
      <c r="C421" s="1049"/>
      <c r="D421" s="1049"/>
      <c r="E421" s="1049"/>
      <c r="F421" s="1049"/>
      <c r="G421" s="1049"/>
      <c r="H421" s="110">
        <f>SUM(D422:D440)</f>
        <v>0</v>
      </c>
      <c r="I421" s="110">
        <f>COUNT(D422:D440)*2</f>
        <v>38</v>
      </c>
      <c r="J421" s="1"/>
      <c r="K421" s="1"/>
      <c r="L421" s="1"/>
      <c r="M421" s="1"/>
      <c r="N421" s="1"/>
      <c r="O421" s="1"/>
      <c r="P421" s="1"/>
      <c r="Q421" s="1"/>
      <c r="R421" s="1"/>
      <c r="S421" s="1"/>
      <c r="T421" s="1"/>
      <c r="U421" s="1"/>
      <c r="V421" s="1"/>
      <c r="W421" s="1"/>
      <c r="X421" s="1"/>
      <c r="Y421" s="1"/>
      <c r="Z421" s="1"/>
    </row>
    <row r="422" spans="1:26" ht="45">
      <c r="A422" s="413" t="s">
        <v>1020</v>
      </c>
      <c r="B422" s="437" t="s">
        <v>834</v>
      </c>
      <c r="C422" s="308" t="s">
        <v>4103</v>
      </c>
      <c r="D422" s="446">
        <v>0</v>
      </c>
      <c r="E422" s="440" t="s">
        <v>667</v>
      </c>
      <c r="F422" s="441" t="s">
        <v>4104</v>
      </c>
      <c r="G422" s="441"/>
      <c r="H422" s="110"/>
      <c r="I422" s="110"/>
      <c r="J422" s="1"/>
      <c r="K422" s="1"/>
      <c r="L422" s="1"/>
      <c r="M422" s="1"/>
      <c r="N422" s="1"/>
      <c r="O422" s="1"/>
      <c r="P422" s="1"/>
      <c r="Q422" s="1"/>
      <c r="R422" s="1"/>
      <c r="S422" s="1"/>
      <c r="T422" s="1"/>
      <c r="U422" s="1"/>
      <c r="V422" s="1"/>
      <c r="W422" s="1"/>
      <c r="X422" s="1"/>
      <c r="Y422" s="1"/>
      <c r="Z422" s="1"/>
    </row>
    <row r="423" spans="1:26" ht="45">
      <c r="A423" s="413"/>
      <c r="B423" s="437"/>
      <c r="C423" s="308" t="s">
        <v>4105</v>
      </c>
      <c r="D423" s="446">
        <v>0</v>
      </c>
      <c r="E423" s="440" t="s">
        <v>667</v>
      </c>
      <c r="F423" s="441" t="s">
        <v>4104</v>
      </c>
      <c r="G423" s="441"/>
      <c r="H423" s="110"/>
      <c r="I423" s="110"/>
      <c r="J423" s="1"/>
      <c r="K423" s="1"/>
      <c r="L423" s="1"/>
      <c r="M423" s="1"/>
      <c r="N423" s="1"/>
      <c r="O423" s="1"/>
      <c r="P423" s="1"/>
      <c r="Q423" s="1"/>
      <c r="R423" s="1"/>
      <c r="S423" s="1"/>
      <c r="T423" s="1"/>
      <c r="U423" s="1"/>
      <c r="V423" s="1"/>
      <c r="W423" s="1"/>
      <c r="X423" s="1"/>
      <c r="Y423" s="1"/>
      <c r="Z423" s="1"/>
    </row>
    <row r="424" spans="1:26" ht="45">
      <c r="A424" s="413" t="s">
        <v>14</v>
      </c>
      <c r="B424" s="437"/>
      <c r="C424" s="308" t="s">
        <v>4106</v>
      </c>
      <c r="D424" s="446">
        <v>0</v>
      </c>
      <c r="E424" s="440" t="s">
        <v>667</v>
      </c>
      <c r="F424" s="441" t="s">
        <v>4104</v>
      </c>
      <c r="G424" s="441"/>
      <c r="H424" s="110"/>
      <c r="I424" s="110"/>
      <c r="J424" s="1"/>
      <c r="K424" s="1"/>
      <c r="L424" s="1"/>
      <c r="M424" s="1"/>
      <c r="N424" s="1"/>
      <c r="O424" s="1"/>
      <c r="P424" s="1"/>
      <c r="Q424" s="1"/>
      <c r="R424" s="1"/>
      <c r="S424" s="1"/>
      <c r="T424" s="1"/>
      <c r="U424" s="1"/>
      <c r="V424" s="1"/>
      <c r="W424" s="1"/>
      <c r="X424" s="1"/>
      <c r="Y424" s="1"/>
      <c r="Z424" s="1"/>
    </row>
    <row r="425" spans="1:26" ht="75">
      <c r="A425" s="413" t="s">
        <v>14</v>
      </c>
      <c r="B425" s="437"/>
      <c r="C425" s="308" t="s">
        <v>4107</v>
      </c>
      <c r="D425" s="446">
        <v>0</v>
      </c>
      <c r="E425" s="440" t="s">
        <v>667</v>
      </c>
      <c r="F425" s="308" t="s">
        <v>4108</v>
      </c>
      <c r="G425" s="441"/>
      <c r="H425" s="110"/>
      <c r="I425" s="110"/>
      <c r="J425" s="1"/>
      <c r="K425" s="1"/>
      <c r="L425" s="1"/>
      <c r="M425" s="1"/>
      <c r="N425" s="1"/>
      <c r="O425" s="1"/>
      <c r="P425" s="1"/>
      <c r="Q425" s="1"/>
      <c r="R425" s="1"/>
      <c r="S425" s="1"/>
      <c r="T425" s="1"/>
      <c r="U425" s="1"/>
      <c r="V425" s="1"/>
      <c r="W425" s="1"/>
      <c r="X425" s="1"/>
      <c r="Y425" s="1"/>
      <c r="Z425" s="1"/>
    </row>
    <row r="426" spans="1:26" ht="45">
      <c r="A426" s="413"/>
      <c r="B426" s="437"/>
      <c r="C426" s="308" t="s">
        <v>4109</v>
      </c>
      <c r="D426" s="446">
        <v>0</v>
      </c>
      <c r="E426" s="440" t="s">
        <v>667</v>
      </c>
      <c r="F426" s="441" t="s">
        <v>4104</v>
      </c>
      <c r="G426" s="441"/>
      <c r="H426" s="110"/>
      <c r="I426" s="110"/>
      <c r="J426" s="1"/>
      <c r="K426" s="1"/>
      <c r="L426" s="1"/>
      <c r="M426" s="1"/>
      <c r="N426" s="1"/>
      <c r="O426" s="1"/>
      <c r="P426" s="1"/>
      <c r="Q426" s="1"/>
      <c r="R426" s="1"/>
      <c r="S426" s="1"/>
      <c r="T426" s="1"/>
      <c r="U426" s="1"/>
      <c r="V426" s="1"/>
      <c r="W426" s="1"/>
      <c r="X426" s="1"/>
      <c r="Y426" s="1"/>
      <c r="Z426" s="1"/>
    </row>
    <row r="427" spans="1:26" ht="45">
      <c r="A427" s="413"/>
      <c r="B427" s="437"/>
      <c r="C427" s="308" t="s">
        <v>4110</v>
      </c>
      <c r="D427" s="446">
        <v>0</v>
      </c>
      <c r="E427" s="440" t="s">
        <v>667</v>
      </c>
      <c r="F427" s="441" t="s">
        <v>4104</v>
      </c>
      <c r="G427" s="441"/>
      <c r="H427" s="110"/>
      <c r="I427" s="110"/>
      <c r="J427" s="1"/>
      <c r="K427" s="1"/>
      <c r="L427" s="1"/>
      <c r="M427" s="1"/>
      <c r="N427" s="1"/>
      <c r="O427" s="1"/>
      <c r="P427" s="1"/>
      <c r="Q427" s="1"/>
      <c r="R427" s="1"/>
      <c r="S427" s="1"/>
      <c r="T427" s="1"/>
      <c r="U427" s="1"/>
      <c r="V427" s="1"/>
      <c r="W427" s="1"/>
      <c r="X427" s="1"/>
      <c r="Y427" s="1"/>
      <c r="Z427" s="1"/>
    </row>
    <row r="428" spans="1:26" ht="45">
      <c r="A428" s="413"/>
      <c r="B428" s="437"/>
      <c r="C428" s="308" t="s">
        <v>4111</v>
      </c>
      <c r="D428" s="446">
        <v>0</v>
      </c>
      <c r="E428" s="440" t="s">
        <v>667</v>
      </c>
      <c r="F428" s="441" t="s">
        <v>4104</v>
      </c>
      <c r="G428" s="441"/>
      <c r="H428" s="110"/>
      <c r="I428" s="110"/>
      <c r="J428" s="1"/>
      <c r="K428" s="1"/>
      <c r="L428" s="1"/>
      <c r="M428" s="1"/>
      <c r="N428" s="1"/>
      <c r="O428" s="1"/>
      <c r="P428" s="1"/>
      <c r="Q428" s="1"/>
      <c r="R428" s="1"/>
      <c r="S428" s="1"/>
      <c r="T428" s="1"/>
      <c r="U428" s="1"/>
      <c r="V428" s="1"/>
      <c r="W428" s="1"/>
      <c r="X428" s="1"/>
      <c r="Y428" s="1"/>
      <c r="Z428" s="1"/>
    </row>
    <row r="429" spans="1:26" ht="45">
      <c r="A429" s="413"/>
      <c r="B429" s="437"/>
      <c r="C429" s="308" t="s">
        <v>4112</v>
      </c>
      <c r="D429" s="446">
        <v>0</v>
      </c>
      <c r="E429" s="440" t="s">
        <v>667</v>
      </c>
      <c r="F429" s="441" t="s">
        <v>4104</v>
      </c>
      <c r="G429" s="441"/>
      <c r="H429" s="110"/>
      <c r="I429" s="110"/>
      <c r="J429" s="1"/>
      <c r="K429" s="1"/>
      <c r="L429" s="1"/>
      <c r="M429" s="1"/>
      <c r="N429" s="1"/>
      <c r="O429" s="1"/>
      <c r="P429" s="1"/>
      <c r="Q429" s="1"/>
      <c r="R429" s="1"/>
      <c r="S429" s="1"/>
      <c r="T429" s="1"/>
      <c r="U429" s="1"/>
      <c r="V429" s="1"/>
      <c r="W429" s="1"/>
      <c r="X429" s="1"/>
      <c r="Y429" s="1"/>
      <c r="Z429" s="1"/>
    </row>
    <row r="430" spans="1:26" ht="75">
      <c r="A430" s="413"/>
      <c r="B430" s="437"/>
      <c r="C430" s="308" t="s">
        <v>4113</v>
      </c>
      <c r="D430" s="446">
        <v>0</v>
      </c>
      <c r="E430" s="440" t="s">
        <v>667</v>
      </c>
      <c r="F430" s="308" t="s">
        <v>4114</v>
      </c>
      <c r="G430" s="441"/>
      <c r="H430" s="110"/>
      <c r="I430" s="110"/>
      <c r="J430" s="1"/>
      <c r="K430" s="1"/>
      <c r="L430" s="1"/>
      <c r="M430" s="1"/>
      <c r="N430" s="1"/>
      <c r="O430" s="1"/>
      <c r="P430" s="1"/>
      <c r="Q430" s="1"/>
      <c r="R430" s="1"/>
      <c r="S430" s="1"/>
      <c r="T430" s="1"/>
      <c r="U430" s="1"/>
      <c r="V430" s="1"/>
      <c r="W430" s="1"/>
      <c r="X430" s="1"/>
      <c r="Y430" s="1"/>
      <c r="Z430" s="1"/>
    </row>
    <row r="431" spans="1:26" ht="47.25">
      <c r="A431" s="413" t="s">
        <v>1021</v>
      </c>
      <c r="B431" s="437" t="s">
        <v>838</v>
      </c>
      <c r="C431" s="308" t="s">
        <v>4115</v>
      </c>
      <c r="D431" s="446">
        <v>0</v>
      </c>
      <c r="E431" s="440" t="s">
        <v>780</v>
      </c>
      <c r="F431" s="441"/>
      <c r="G431" s="441"/>
      <c r="H431" s="110"/>
      <c r="I431" s="110"/>
      <c r="J431" s="1"/>
      <c r="K431" s="1"/>
      <c r="L431" s="1"/>
      <c r="M431" s="1"/>
      <c r="N431" s="1"/>
      <c r="O431" s="1"/>
      <c r="P431" s="1"/>
      <c r="Q431" s="1"/>
      <c r="R431" s="1"/>
      <c r="S431" s="1"/>
      <c r="T431" s="1"/>
      <c r="U431" s="1"/>
      <c r="V431" s="1"/>
      <c r="W431" s="1"/>
      <c r="X431" s="1"/>
      <c r="Y431" s="1"/>
      <c r="Z431" s="1"/>
    </row>
    <row r="432" spans="1:26" ht="45">
      <c r="A432" s="413"/>
      <c r="B432" s="437"/>
      <c r="C432" s="308" t="s">
        <v>4116</v>
      </c>
      <c r="D432" s="446">
        <v>0</v>
      </c>
      <c r="E432" s="440" t="s">
        <v>780</v>
      </c>
      <c r="F432" s="441"/>
      <c r="G432" s="441"/>
      <c r="H432" s="110"/>
      <c r="I432" s="110"/>
      <c r="J432" s="1"/>
      <c r="K432" s="1"/>
      <c r="L432" s="1"/>
      <c r="M432" s="1"/>
      <c r="N432" s="1"/>
      <c r="O432" s="1"/>
      <c r="P432" s="1"/>
      <c r="Q432" s="1"/>
      <c r="R432" s="1"/>
      <c r="S432" s="1"/>
      <c r="T432" s="1"/>
      <c r="U432" s="1"/>
      <c r="V432" s="1"/>
      <c r="W432" s="1"/>
      <c r="X432" s="1"/>
      <c r="Y432" s="1"/>
      <c r="Z432" s="1"/>
    </row>
    <row r="433" spans="1:26" ht="45">
      <c r="A433" s="413"/>
      <c r="B433" s="437"/>
      <c r="C433" s="308" t="s">
        <v>4117</v>
      </c>
      <c r="D433" s="446">
        <v>0</v>
      </c>
      <c r="E433" s="440" t="s">
        <v>780</v>
      </c>
      <c r="F433" s="441"/>
      <c r="G433" s="441"/>
      <c r="H433" s="110"/>
      <c r="I433" s="110"/>
      <c r="J433" s="1"/>
      <c r="K433" s="1"/>
      <c r="L433" s="1"/>
      <c r="M433" s="1"/>
      <c r="N433" s="1"/>
      <c r="O433" s="1"/>
      <c r="P433" s="1"/>
      <c r="Q433" s="1"/>
      <c r="R433" s="1"/>
      <c r="S433" s="1"/>
      <c r="T433" s="1"/>
      <c r="U433" s="1"/>
      <c r="V433" s="1"/>
      <c r="W433" s="1"/>
      <c r="X433" s="1"/>
      <c r="Y433" s="1"/>
      <c r="Z433" s="1"/>
    </row>
    <row r="434" spans="1:26" ht="45">
      <c r="A434" s="413"/>
      <c r="B434" s="437"/>
      <c r="C434" s="308" t="s">
        <v>4118</v>
      </c>
      <c r="D434" s="446">
        <v>0</v>
      </c>
      <c r="E434" s="440" t="s">
        <v>780</v>
      </c>
      <c r="F434" s="441"/>
      <c r="G434" s="441"/>
      <c r="H434" s="110"/>
      <c r="I434" s="110"/>
      <c r="J434" s="1"/>
      <c r="K434" s="1"/>
      <c r="L434" s="1"/>
      <c r="M434" s="1"/>
      <c r="N434" s="1"/>
      <c r="O434" s="1"/>
      <c r="P434" s="1"/>
      <c r="Q434" s="1"/>
      <c r="R434" s="1"/>
      <c r="S434" s="1"/>
      <c r="T434" s="1"/>
      <c r="U434" s="1"/>
      <c r="V434" s="1"/>
      <c r="W434" s="1"/>
      <c r="X434" s="1"/>
      <c r="Y434" s="1"/>
      <c r="Z434" s="1"/>
    </row>
    <row r="435" spans="1:26" ht="45">
      <c r="A435" s="413"/>
      <c r="B435" s="437"/>
      <c r="C435" s="308" t="s">
        <v>4119</v>
      </c>
      <c r="D435" s="446">
        <v>0</v>
      </c>
      <c r="E435" s="440" t="s">
        <v>780</v>
      </c>
      <c r="F435" s="441"/>
      <c r="G435" s="441"/>
      <c r="H435" s="110"/>
      <c r="I435" s="110"/>
      <c r="J435" s="1"/>
      <c r="K435" s="1"/>
      <c r="L435" s="1"/>
      <c r="M435" s="1"/>
      <c r="N435" s="1"/>
      <c r="O435" s="1"/>
      <c r="P435" s="1"/>
      <c r="Q435" s="1"/>
      <c r="R435" s="1"/>
      <c r="S435" s="1"/>
      <c r="T435" s="1"/>
      <c r="U435" s="1"/>
      <c r="V435" s="1"/>
      <c r="W435" s="1"/>
      <c r="X435" s="1"/>
      <c r="Y435" s="1"/>
      <c r="Z435" s="1"/>
    </row>
    <row r="436" spans="1:26" ht="30">
      <c r="A436" s="413"/>
      <c r="B436" s="437"/>
      <c r="C436" s="308" t="s">
        <v>4120</v>
      </c>
      <c r="D436" s="446">
        <v>0</v>
      </c>
      <c r="E436" s="440" t="s">
        <v>780</v>
      </c>
      <c r="F436" s="441"/>
      <c r="G436" s="441"/>
      <c r="H436" s="110"/>
      <c r="I436" s="110"/>
      <c r="J436" s="1"/>
      <c r="K436" s="1"/>
      <c r="L436" s="1"/>
      <c r="M436" s="1"/>
      <c r="N436" s="1"/>
      <c r="O436" s="1"/>
      <c r="P436" s="1"/>
      <c r="Q436" s="1"/>
      <c r="R436" s="1"/>
      <c r="S436" s="1"/>
      <c r="T436" s="1"/>
      <c r="U436" s="1"/>
      <c r="V436" s="1"/>
      <c r="W436" s="1"/>
      <c r="X436" s="1"/>
      <c r="Y436" s="1"/>
      <c r="Z436" s="1"/>
    </row>
    <row r="437" spans="1:26" ht="45">
      <c r="A437" s="413"/>
      <c r="B437" s="437"/>
      <c r="C437" s="308" t="s">
        <v>4121</v>
      </c>
      <c r="D437" s="446">
        <v>0</v>
      </c>
      <c r="E437" s="440" t="s">
        <v>780</v>
      </c>
      <c r="F437" s="441"/>
      <c r="G437" s="441"/>
      <c r="H437" s="110"/>
      <c r="I437" s="110"/>
      <c r="J437" s="1"/>
      <c r="K437" s="1"/>
      <c r="L437" s="1"/>
      <c r="M437" s="1"/>
      <c r="N437" s="1"/>
      <c r="O437" s="1"/>
      <c r="P437" s="1"/>
      <c r="Q437" s="1"/>
      <c r="R437" s="1"/>
      <c r="S437" s="1"/>
      <c r="T437" s="1"/>
      <c r="U437" s="1"/>
      <c r="V437" s="1"/>
      <c r="W437" s="1"/>
      <c r="X437" s="1"/>
      <c r="Y437" s="1"/>
      <c r="Z437" s="1"/>
    </row>
    <row r="438" spans="1:26" ht="63">
      <c r="A438" s="413" t="s">
        <v>1026</v>
      </c>
      <c r="B438" s="437" t="s">
        <v>843</v>
      </c>
      <c r="C438" s="308" t="s">
        <v>4122</v>
      </c>
      <c r="D438" s="446">
        <v>0</v>
      </c>
      <c r="E438" s="440" t="s">
        <v>780</v>
      </c>
      <c r="F438" s="441"/>
      <c r="G438" s="441"/>
      <c r="H438" s="110"/>
      <c r="I438" s="110"/>
      <c r="J438" s="1"/>
      <c r="K438" s="1"/>
      <c r="L438" s="1"/>
      <c r="M438" s="1"/>
      <c r="N438" s="1"/>
      <c r="O438" s="1"/>
      <c r="P438" s="1"/>
      <c r="Q438" s="1"/>
      <c r="R438" s="1"/>
      <c r="S438" s="1"/>
      <c r="T438" s="1"/>
      <c r="U438" s="1"/>
      <c r="V438" s="1"/>
      <c r="W438" s="1"/>
      <c r="X438" s="1"/>
      <c r="Y438" s="1"/>
      <c r="Z438" s="1"/>
    </row>
    <row r="439" spans="1:26" ht="30">
      <c r="A439" s="413" t="s">
        <v>14</v>
      </c>
      <c r="B439" s="437"/>
      <c r="C439" s="308" t="s">
        <v>4123</v>
      </c>
      <c r="D439" s="446">
        <v>0</v>
      </c>
      <c r="E439" s="440" t="s">
        <v>183</v>
      </c>
      <c r="F439" s="441"/>
      <c r="G439" s="441"/>
      <c r="H439" s="110"/>
      <c r="I439" s="110"/>
      <c r="J439" s="1"/>
      <c r="K439" s="1"/>
      <c r="L439" s="1"/>
      <c r="M439" s="1"/>
      <c r="N439" s="1"/>
      <c r="O439" s="1"/>
      <c r="P439" s="1"/>
      <c r="Q439" s="1"/>
      <c r="R439" s="1"/>
      <c r="S439" s="1"/>
      <c r="T439" s="1"/>
      <c r="U439" s="1"/>
      <c r="V439" s="1"/>
      <c r="W439" s="1"/>
      <c r="X439" s="1"/>
      <c r="Y439" s="1"/>
      <c r="Z439" s="1"/>
    </row>
    <row r="440" spans="1:26" ht="30">
      <c r="A440" s="413" t="s">
        <v>14</v>
      </c>
      <c r="B440" s="437"/>
      <c r="C440" s="308" t="s">
        <v>4124</v>
      </c>
      <c r="D440" s="446">
        <v>0</v>
      </c>
      <c r="E440" s="440" t="s">
        <v>183</v>
      </c>
      <c r="F440" s="441"/>
      <c r="G440" s="441"/>
      <c r="H440" s="110"/>
      <c r="I440" s="110"/>
      <c r="J440" s="1"/>
      <c r="K440" s="1"/>
      <c r="L440" s="1"/>
      <c r="M440" s="1"/>
      <c r="N440" s="1"/>
      <c r="O440" s="1"/>
      <c r="P440" s="1"/>
      <c r="Q440" s="1"/>
      <c r="R440" s="1"/>
      <c r="S440" s="1"/>
      <c r="T440" s="1"/>
      <c r="U440" s="1"/>
      <c r="V440" s="1"/>
      <c r="W440" s="1"/>
      <c r="X440" s="1"/>
      <c r="Y440" s="1"/>
      <c r="Z440" s="1"/>
    </row>
    <row r="441" spans="1:26" ht="39.75" customHeight="1">
      <c r="A441" s="417" t="s">
        <v>845</v>
      </c>
      <c r="B441" s="1210" t="s">
        <v>846</v>
      </c>
      <c r="C441" s="1049"/>
      <c r="D441" s="1049"/>
      <c r="E441" s="1049"/>
      <c r="F441" s="1049"/>
      <c r="G441" s="1049"/>
      <c r="H441" s="110">
        <f>SUM(D442:D450)</f>
        <v>0</v>
      </c>
      <c r="I441" s="110">
        <f>COUNT(D442:D450)*2</f>
        <v>18</v>
      </c>
      <c r="J441" s="1"/>
      <c r="K441" s="1"/>
      <c r="L441" s="1"/>
      <c r="M441" s="1"/>
      <c r="N441" s="1"/>
      <c r="O441" s="1"/>
      <c r="P441" s="1"/>
      <c r="Q441" s="1"/>
      <c r="R441" s="1"/>
      <c r="S441" s="1"/>
      <c r="T441" s="1"/>
      <c r="U441" s="1"/>
      <c r="V441" s="1"/>
      <c r="W441" s="1"/>
      <c r="X441" s="1"/>
      <c r="Y441" s="1"/>
      <c r="Z441" s="1"/>
    </row>
    <row r="442" spans="1:26" ht="45">
      <c r="A442" s="413" t="s">
        <v>4125</v>
      </c>
      <c r="B442" s="569" t="s">
        <v>853</v>
      </c>
      <c r="C442" s="308" t="s">
        <v>4126</v>
      </c>
      <c r="D442" s="446">
        <v>0</v>
      </c>
      <c r="E442" s="440" t="s">
        <v>667</v>
      </c>
      <c r="F442" s="441"/>
      <c r="G442" s="441"/>
      <c r="H442" s="110"/>
      <c r="I442" s="110"/>
      <c r="J442" s="1"/>
      <c r="K442" s="1"/>
      <c r="L442" s="1"/>
      <c r="M442" s="1"/>
      <c r="N442" s="1"/>
      <c r="O442" s="1"/>
      <c r="P442" s="1"/>
      <c r="Q442" s="1"/>
      <c r="R442" s="1"/>
      <c r="S442" s="1"/>
      <c r="T442" s="1"/>
      <c r="U442" s="1"/>
      <c r="V442" s="1"/>
      <c r="W442" s="1"/>
      <c r="X442" s="1"/>
      <c r="Y442" s="1"/>
      <c r="Z442" s="1"/>
    </row>
    <row r="443" spans="1:26" ht="60">
      <c r="A443" s="413" t="s">
        <v>14</v>
      </c>
      <c r="B443" s="569"/>
      <c r="C443" s="308" t="s">
        <v>4127</v>
      </c>
      <c r="D443" s="446">
        <v>0</v>
      </c>
      <c r="E443" s="440" t="s">
        <v>667</v>
      </c>
      <c r="F443" s="441"/>
      <c r="G443" s="441"/>
      <c r="H443" s="110"/>
      <c r="I443" s="110"/>
      <c r="J443" s="1"/>
      <c r="K443" s="1"/>
      <c r="L443" s="1"/>
      <c r="M443" s="1"/>
      <c r="N443" s="1"/>
      <c r="O443" s="1"/>
      <c r="P443" s="1"/>
      <c r="Q443" s="1"/>
      <c r="R443" s="1"/>
      <c r="S443" s="1"/>
      <c r="T443" s="1"/>
      <c r="U443" s="1"/>
      <c r="V443" s="1"/>
      <c r="W443" s="1"/>
      <c r="X443" s="1"/>
      <c r="Y443" s="1"/>
      <c r="Z443" s="1"/>
    </row>
    <row r="444" spans="1:26" ht="45">
      <c r="A444" s="413"/>
      <c r="B444" s="569"/>
      <c r="C444" s="308" t="s">
        <v>4128</v>
      </c>
      <c r="D444" s="446">
        <v>0</v>
      </c>
      <c r="E444" s="440" t="s">
        <v>667</v>
      </c>
      <c r="F444" s="441"/>
      <c r="G444" s="441"/>
      <c r="H444" s="110"/>
      <c r="I444" s="110"/>
      <c r="J444" s="1"/>
      <c r="K444" s="1"/>
      <c r="L444" s="1"/>
      <c r="M444" s="1"/>
      <c r="N444" s="1"/>
      <c r="O444" s="1"/>
      <c r="P444" s="1"/>
      <c r="Q444" s="1"/>
      <c r="R444" s="1"/>
      <c r="S444" s="1"/>
      <c r="T444" s="1"/>
      <c r="U444" s="1"/>
      <c r="V444" s="1"/>
      <c r="W444" s="1"/>
      <c r="X444" s="1"/>
      <c r="Y444" s="1"/>
      <c r="Z444" s="1"/>
    </row>
    <row r="445" spans="1:26" ht="90">
      <c r="A445" s="413" t="s">
        <v>14</v>
      </c>
      <c r="B445" s="569"/>
      <c r="C445" s="308" t="s">
        <v>4129</v>
      </c>
      <c r="D445" s="446">
        <v>0</v>
      </c>
      <c r="E445" s="440" t="s">
        <v>667</v>
      </c>
      <c r="F445" s="308" t="s">
        <v>4130</v>
      </c>
      <c r="G445" s="441"/>
      <c r="H445" s="110"/>
      <c r="I445" s="110"/>
      <c r="J445" s="1"/>
      <c r="K445" s="1"/>
      <c r="L445" s="1"/>
      <c r="M445" s="1"/>
      <c r="N445" s="1"/>
      <c r="O445" s="1"/>
      <c r="P445" s="1"/>
      <c r="Q445" s="1"/>
      <c r="R445" s="1"/>
      <c r="S445" s="1"/>
      <c r="T445" s="1"/>
      <c r="U445" s="1"/>
      <c r="V445" s="1"/>
      <c r="W445" s="1"/>
      <c r="X445" s="1"/>
      <c r="Y445" s="1"/>
      <c r="Z445" s="1"/>
    </row>
    <row r="446" spans="1:26" ht="30">
      <c r="A446" s="413" t="s">
        <v>14</v>
      </c>
      <c r="B446" s="569"/>
      <c r="C446" s="308" t="s">
        <v>4131</v>
      </c>
      <c r="D446" s="446">
        <v>0</v>
      </c>
      <c r="E446" s="440" t="s">
        <v>667</v>
      </c>
      <c r="F446" s="441"/>
      <c r="G446" s="441"/>
      <c r="H446" s="110"/>
      <c r="I446" s="110"/>
      <c r="J446" s="1"/>
      <c r="K446" s="1"/>
      <c r="L446" s="1"/>
      <c r="M446" s="1"/>
      <c r="N446" s="1"/>
      <c r="O446" s="1"/>
      <c r="P446" s="1"/>
      <c r="Q446" s="1"/>
      <c r="R446" s="1"/>
      <c r="S446" s="1"/>
      <c r="T446" s="1"/>
      <c r="U446" s="1"/>
      <c r="V446" s="1"/>
      <c r="W446" s="1"/>
      <c r="X446" s="1"/>
      <c r="Y446" s="1"/>
      <c r="Z446" s="1"/>
    </row>
    <row r="447" spans="1:26" ht="45">
      <c r="A447" s="413" t="s">
        <v>4132</v>
      </c>
      <c r="B447" s="569" t="s">
        <v>859</v>
      </c>
      <c r="C447" s="308" t="s">
        <v>4133</v>
      </c>
      <c r="D447" s="446">
        <v>0</v>
      </c>
      <c r="E447" s="440" t="s">
        <v>667</v>
      </c>
      <c r="F447" s="441"/>
      <c r="G447" s="441"/>
      <c r="H447" s="110"/>
      <c r="I447" s="110"/>
      <c r="J447" s="1"/>
      <c r="K447" s="1"/>
      <c r="L447" s="1"/>
      <c r="M447" s="1"/>
      <c r="N447" s="1"/>
      <c r="O447" s="1"/>
      <c r="P447" s="1"/>
      <c r="Q447" s="1"/>
      <c r="R447" s="1"/>
      <c r="S447" s="1"/>
      <c r="T447" s="1"/>
      <c r="U447" s="1"/>
      <c r="V447" s="1"/>
      <c r="W447" s="1"/>
      <c r="X447" s="1"/>
      <c r="Y447" s="1"/>
      <c r="Z447" s="1"/>
    </row>
    <row r="448" spans="1:26" ht="60">
      <c r="A448" s="413"/>
      <c r="B448" s="569"/>
      <c r="C448" s="493" t="s">
        <v>4134</v>
      </c>
      <c r="D448" s="446">
        <v>0</v>
      </c>
      <c r="E448" s="440" t="s">
        <v>667</v>
      </c>
      <c r="F448" s="441"/>
      <c r="G448" s="441"/>
      <c r="H448" s="110"/>
      <c r="I448" s="110"/>
      <c r="J448" s="1"/>
      <c r="K448" s="1"/>
      <c r="L448" s="1"/>
      <c r="M448" s="1"/>
      <c r="N448" s="1"/>
      <c r="O448" s="1"/>
      <c r="P448" s="1"/>
      <c r="Q448" s="1"/>
      <c r="R448" s="1"/>
      <c r="S448" s="1"/>
      <c r="T448" s="1"/>
      <c r="U448" s="1"/>
      <c r="V448" s="1"/>
      <c r="W448" s="1"/>
      <c r="X448" s="1"/>
      <c r="Y448" s="1"/>
      <c r="Z448" s="1"/>
    </row>
    <row r="449" spans="1:26" ht="45">
      <c r="A449" s="413"/>
      <c r="B449" s="569"/>
      <c r="C449" s="342" t="s">
        <v>4135</v>
      </c>
      <c r="D449" s="446">
        <v>0</v>
      </c>
      <c r="E449" s="440" t="s">
        <v>780</v>
      </c>
      <c r="F449" s="441"/>
      <c r="G449" s="441"/>
      <c r="H449" s="110"/>
      <c r="I449" s="110"/>
      <c r="J449" s="1"/>
      <c r="K449" s="1"/>
      <c r="L449" s="1"/>
      <c r="M449" s="1"/>
      <c r="N449" s="1"/>
      <c r="O449" s="1"/>
      <c r="P449" s="1"/>
      <c r="Q449" s="1"/>
      <c r="R449" s="1"/>
      <c r="S449" s="1"/>
      <c r="T449" s="1"/>
      <c r="U449" s="1"/>
      <c r="V449" s="1"/>
      <c r="W449" s="1"/>
      <c r="X449" s="1"/>
      <c r="Y449" s="1"/>
      <c r="Z449" s="1"/>
    </row>
    <row r="450" spans="1:26" ht="45">
      <c r="A450" s="413"/>
      <c r="B450" s="569"/>
      <c r="C450" s="308" t="s">
        <v>4136</v>
      </c>
      <c r="D450" s="446">
        <v>0</v>
      </c>
      <c r="E450" s="440" t="s">
        <v>667</v>
      </c>
      <c r="F450" s="441"/>
      <c r="G450" s="441"/>
      <c r="H450" s="110"/>
      <c r="I450" s="110"/>
      <c r="J450" s="1"/>
      <c r="K450" s="1"/>
      <c r="L450" s="1"/>
      <c r="M450" s="1"/>
      <c r="N450" s="1"/>
      <c r="O450" s="1"/>
      <c r="P450" s="1"/>
      <c r="Q450" s="1"/>
      <c r="R450" s="1"/>
      <c r="S450" s="1"/>
      <c r="T450" s="1"/>
      <c r="U450" s="1"/>
      <c r="V450" s="1"/>
      <c r="W450" s="1"/>
      <c r="X450" s="1"/>
      <c r="Y450" s="1"/>
      <c r="Z450" s="1"/>
    </row>
    <row r="451" spans="1:26" ht="18.75">
      <c r="A451" s="584"/>
      <c r="B451" s="1211" t="s">
        <v>861</v>
      </c>
      <c r="C451" s="1049"/>
      <c r="D451" s="1049"/>
      <c r="E451" s="1049"/>
      <c r="F451" s="1049"/>
      <c r="G451" s="1049"/>
      <c r="H451" s="110">
        <f>H452+H462+H474+H480+H483+H491+H494+H512+H543+H565</f>
        <v>0</v>
      </c>
      <c r="I451" s="110">
        <f>I452+I462+I474+I480+I483+I491+I494+I512+I543+I565</f>
        <v>64</v>
      </c>
      <c r="J451" s="1"/>
      <c r="K451" s="1"/>
      <c r="L451" s="1"/>
      <c r="M451" s="1"/>
      <c r="N451" s="1"/>
      <c r="O451" s="1"/>
      <c r="P451" s="1"/>
      <c r="Q451" s="1"/>
      <c r="R451" s="1"/>
      <c r="S451" s="1"/>
      <c r="T451" s="1"/>
      <c r="U451" s="1"/>
      <c r="V451" s="1"/>
      <c r="W451" s="1"/>
      <c r="X451" s="1"/>
      <c r="Y451" s="1"/>
      <c r="Z451" s="1"/>
    </row>
    <row r="452" spans="1:26" ht="39.75" customHeight="1">
      <c r="A452" s="417" t="s">
        <v>867</v>
      </c>
      <c r="B452" s="1048" t="s">
        <v>868</v>
      </c>
      <c r="C452" s="1049"/>
      <c r="D452" s="1049"/>
      <c r="E452" s="1049"/>
      <c r="F452" s="1049"/>
      <c r="G452" s="1049"/>
      <c r="H452" s="110">
        <f>SUM(D455:D458)</f>
        <v>0</v>
      </c>
      <c r="I452" s="110">
        <f>COUNT(D455:D458)*2</f>
        <v>8</v>
      </c>
      <c r="J452" s="1"/>
      <c r="K452" s="1"/>
      <c r="L452" s="1"/>
      <c r="M452" s="1"/>
      <c r="N452" s="1"/>
      <c r="O452" s="1"/>
      <c r="P452" s="1"/>
      <c r="Q452" s="1"/>
      <c r="R452" s="1"/>
      <c r="S452" s="1"/>
      <c r="T452" s="1"/>
      <c r="U452" s="1"/>
      <c r="V452" s="1"/>
      <c r="W452" s="1"/>
      <c r="X452" s="1"/>
      <c r="Y452" s="1"/>
      <c r="Z452" s="1"/>
    </row>
    <row r="453" spans="1:26" ht="31.5" hidden="1">
      <c r="A453" s="583" t="s">
        <v>1073</v>
      </c>
      <c r="B453" s="484" t="s">
        <v>870</v>
      </c>
      <c r="C453" s="441"/>
      <c r="D453" s="439"/>
      <c r="E453" s="440"/>
      <c r="F453" s="441"/>
      <c r="G453" s="441"/>
      <c r="H453" s="1"/>
      <c r="I453" s="1"/>
      <c r="J453" s="1"/>
      <c r="K453" s="1"/>
      <c r="L453" s="1"/>
      <c r="M453" s="1"/>
      <c r="N453" s="1"/>
      <c r="O453" s="1"/>
      <c r="P453" s="1"/>
      <c r="Q453" s="1"/>
      <c r="R453" s="1"/>
      <c r="S453" s="1"/>
      <c r="T453" s="1"/>
      <c r="U453" s="1"/>
      <c r="V453" s="1"/>
      <c r="W453" s="1"/>
      <c r="X453" s="1"/>
      <c r="Y453" s="1"/>
      <c r="Z453" s="1"/>
    </row>
    <row r="454" spans="1:26" ht="31.5" hidden="1">
      <c r="A454" s="583" t="s">
        <v>4137</v>
      </c>
      <c r="B454" s="484" t="s">
        <v>877</v>
      </c>
      <c r="C454" s="437"/>
      <c r="D454" s="439"/>
      <c r="E454" s="440"/>
      <c r="F454" s="441"/>
      <c r="G454" s="441"/>
      <c r="H454" s="1"/>
      <c r="I454" s="1"/>
      <c r="J454" s="1"/>
      <c r="K454" s="1"/>
      <c r="L454" s="1"/>
      <c r="M454" s="1"/>
      <c r="N454" s="1"/>
      <c r="O454" s="1"/>
      <c r="P454" s="1"/>
      <c r="Q454" s="1"/>
      <c r="R454" s="1"/>
      <c r="S454" s="1"/>
      <c r="T454" s="1"/>
      <c r="U454" s="1"/>
      <c r="V454" s="1"/>
      <c r="W454" s="1"/>
      <c r="X454" s="1"/>
      <c r="Y454" s="1"/>
      <c r="Z454" s="1"/>
    </row>
    <row r="455" spans="1:26" ht="60">
      <c r="A455" s="413" t="s">
        <v>886</v>
      </c>
      <c r="B455" s="484" t="s">
        <v>887</v>
      </c>
      <c r="C455" s="308" t="s">
        <v>4138</v>
      </c>
      <c r="D455" s="446">
        <v>0</v>
      </c>
      <c r="E455" s="440" t="s">
        <v>780</v>
      </c>
      <c r="F455" s="441"/>
      <c r="G455" s="441"/>
      <c r="H455" s="110"/>
      <c r="I455" s="110"/>
      <c r="J455" s="1"/>
      <c r="K455" s="1"/>
      <c r="L455" s="1"/>
      <c r="M455" s="1"/>
      <c r="N455" s="1"/>
      <c r="O455" s="1"/>
      <c r="P455" s="1"/>
      <c r="Q455" s="1"/>
      <c r="R455" s="1"/>
      <c r="S455" s="1"/>
      <c r="T455" s="1"/>
      <c r="U455" s="1"/>
      <c r="V455" s="1"/>
      <c r="W455" s="1"/>
      <c r="X455" s="1"/>
      <c r="Y455" s="1"/>
      <c r="Z455" s="1"/>
    </row>
    <row r="456" spans="1:26" ht="60">
      <c r="A456" s="413" t="s">
        <v>890</v>
      </c>
      <c r="B456" s="484" t="s">
        <v>891</v>
      </c>
      <c r="C456" s="308" t="s">
        <v>4139</v>
      </c>
      <c r="D456" s="446">
        <v>0</v>
      </c>
      <c r="E456" s="440" t="s">
        <v>4140</v>
      </c>
      <c r="F456" s="441"/>
      <c r="G456" s="441"/>
      <c r="H456" s="110"/>
      <c r="I456" s="110"/>
      <c r="J456" s="1"/>
      <c r="K456" s="1"/>
      <c r="L456" s="1"/>
      <c r="M456" s="1"/>
      <c r="N456" s="1"/>
      <c r="O456" s="1"/>
      <c r="P456" s="1"/>
      <c r="Q456" s="1"/>
      <c r="R456" s="1"/>
      <c r="S456" s="1"/>
      <c r="T456" s="1"/>
      <c r="U456" s="1"/>
      <c r="V456" s="1"/>
      <c r="W456" s="1"/>
      <c r="X456" s="1"/>
      <c r="Y456" s="1"/>
      <c r="Z456" s="1"/>
    </row>
    <row r="457" spans="1:26" ht="75">
      <c r="A457" s="413"/>
      <c r="B457" s="484"/>
      <c r="C457" s="308" t="s">
        <v>4141</v>
      </c>
      <c r="D457" s="446">
        <v>0</v>
      </c>
      <c r="E457" s="440" t="s">
        <v>780</v>
      </c>
      <c r="F457" s="441"/>
      <c r="G457" s="441"/>
      <c r="H457" s="110"/>
      <c r="I457" s="110"/>
      <c r="J457" s="1"/>
      <c r="K457" s="1"/>
      <c r="L457" s="1"/>
      <c r="M457" s="1"/>
      <c r="N457" s="1"/>
      <c r="O457" s="1"/>
      <c r="P457" s="1"/>
      <c r="Q457" s="1"/>
      <c r="R457" s="1"/>
      <c r="S457" s="1"/>
      <c r="T457" s="1"/>
      <c r="U457" s="1"/>
      <c r="V457" s="1"/>
      <c r="W457" s="1"/>
      <c r="X457" s="1"/>
      <c r="Y457" s="1"/>
      <c r="Z457" s="1"/>
    </row>
    <row r="458" spans="1:26" ht="75">
      <c r="A458" s="413"/>
      <c r="B458" s="484"/>
      <c r="C458" s="308" t="s">
        <v>4142</v>
      </c>
      <c r="D458" s="446">
        <v>0</v>
      </c>
      <c r="E458" s="440" t="s">
        <v>780</v>
      </c>
      <c r="F458" s="441"/>
      <c r="G458" s="441"/>
      <c r="H458" s="110"/>
      <c r="I458" s="110"/>
      <c r="J458" s="1"/>
      <c r="K458" s="1"/>
      <c r="L458" s="1"/>
      <c r="M458" s="1"/>
      <c r="N458" s="1"/>
      <c r="O458" s="1"/>
      <c r="P458" s="1"/>
      <c r="Q458" s="1"/>
      <c r="R458" s="1"/>
      <c r="S458" s="1"/>
      <c r="T458" s="1"/>
      <c r="U458" s="1"/>
      <c r="V458" s="1"/>
      <c r="W458" s="1"/>
      <c r="X458" s="1"/>
      <c r="Y458" s="1"/>
      <c r="Z458" s="1"/>
    </row>
    <row r="459" spans="1:26" ht="39.75" hidden="1" customHeight="1">
      <c r="A459" s="585" t="s">
        <v>892</v>
      </c>
      <c r="B459" s="1210" t="s">
        <v>893</v>
      </c>
      <c r="C459" s="1049"/>
      <c r="D459" s="1049"/>
      <c r="E459" s="1049"/>
      <c r="F459" s="1049"/>
      <c r="G459" s="1049"/>
      <c r="H459" s="1"/>
      <c r="I459" s="1"/>
      <c r="J459" s="1"/>
      <c r="K459" s="1"/>
      <c r="L459" s="1"/>
      <c r="M459" s="1"/>
      <c r="N459" s="1"/>
      <c r="O459" s="1"/>
      <c r="P459" s="1"/>
      <c r="Q459" s="1"/>
      <c r="R459" s="1"/>
      <c r="S459" s="1"/>
      <c r="T459" s="1"/>
      <c r="U459" s="1"/>
      <c r="V459" s="1"/>
      <c r="W459" s="1"/>
      <c r="X459" s="1"/>
      <c r="Y459" s="1"/>
      <c r="Z459" s="1"/>
    </row>
    <row r="460" spans="1:26" ht="31.5" hidden="1">
      <c r="A460" s="583" t="s">
        <v>895</v>
      </c>
      <c r="B460" s="437" t="s">
        <v>896</v>
      </c>
      <c r="C460" s="441"/>
      <c r="D460" s="439"/>
      <c r="E460" s="440"/>
      <c r="F460" s="441"/>
      <c r="G460" s="441"/>
      <c r="H460" s="1"/>
      <c r="I460" s="1"/>
      <c r="J460" s="1"/>
      <c r="K460" s="1"/>
      <c r="L460" s="1"/>
      <c r="M460" s="1"/>
      <c r="N460" s="1"/>
      <c r="O460" s="1"/>
      <c r="P460" s="1"/>
      <c r="Q460" s="1"/>
      <c r="R460" s="1"/>
      <c r="S460" s="1"/>
      <c r="T460" s="1"/>
      <c r="U460" s="1"/>
      <c r="V460" s="1"/>
      <c r="W460" s="1"/>
      <c r="X460" s="1"/>
      <c r="Y460" s="1"/>
      <c r="Z460" s="1"/>
    </row>
    <row r="461" spans="1:26" ht="31.5" hidden="1">
      <c r="A461" s="583" t="s">
        <v>898</v>
      </c>
      <c r="B461" s="437" t="s">
        <v>899</v>
      </c>
      <c r="C461" s="441"/>
      <c r="D461" s="439"/>
      <c r="E461" s="440"/>
      <c r="F461" s="441"/>
      <c r="G461" s="441"/>
      <c r="H461" s="1"/>
      <c r="I461" s="1"/>
      <c r="J461" s="1"/>
      <c r="K461" s="1"/>
      <c r="L461" s="1"/>
      <c r="M461" s="1"/>
      <c r="N461" s="1"/>
      <c r="O461" s="1"/>
      <c r="P461" s="1"/>
      <c r="Q461" s="1"/>
      <c r="R461" s="1"/>
      <c r="S461" s="1"/>
      <c r="T461" s="1"/>
      <c r="U461" s="1"/>
      <c r="V461" s="1"/>
      <c r="W461" s="1"/>
      <c r="X461" s="1"/>
      <c r="Y461" s="1"/>
      <c r="Z461" s="1"/>
    </row>
    <row r="462" spans="1:26" ht="39.75" customHeight="1">
      <c r="A462" s="417" t="s">
        <v>901</v>
      </c>
      <c r="B462" s="1210" t="s">
        <v>902</v>
      </c>
      <c r="C462" s="1049"/>
      <c r="D462" s="1049"/>
      <c r="E462" s="1049"/>
      <c r="F462" s="1049"/>
      <c r="G462" s="1049"/>
      <c r="H462" s="110">
        <f>SUM(D463:D472)</f>
        <v>0</v>
      </c>
      <c r="I462" s="110">
        <f>COUNT(D463:D472)*2</f>
        <v>18</v>
      </c>
      <c r="J462" s="1"/>
      <c r="K462" s="1"/>
      <c r="L462" s="1"/>
      <c r="M462" s="1"/>
      <c r="N462" s="1"/>
      <c r="O462" s="1"/>
      <c r="P462" s="1"/>
      <c r="Q462" s="1"/>
      <c r="R462" s="1"/>
      <c r="S462" s="1"/>
      <c r="T462" s="1"/>
      <c r="U462" s="1"/>
      <c r="V462" s="1"/>
      <c r="W462" s="1"/>
      <c r="X462" s="1"/>
      <c r="Y462" s="1"/>
      <c r="Z462" s="1"/>
    </row>
    <row r="463" spans="1:26" ht="63">
      <c r="A463" s="413" t="s">
        <v>1152</v>
      </c>
      <c r="B463" s="437" t="s">
        <v>907</v>
      </c>
      <c r="C463" s="437" t="s">
        <v>4143</v>
      </c>
      <c r="D463" s="446">
        <v>0</v>
      </c>
      <c r="E463" s="440" t="s">
        <v>780</v>
      </c>
      <c r="F463" s="441"/>
      <c r="G463" s="441"/>
      <c r="H463" s="110"/>
      <c r="I463" s="110"/>
      <c r="J463" s="1"/>
      <c r="K463" s="1"/>
      <c r="L463" s="1"/>
      <c r="M463" s="1"/>
      <c r="N463" s="1"/>
      <c r="O463" s="1"/>
      <c r="P463" s="1"/>
      <c r="Q463" s="1"/>
      <c r="R463" s="1"/>
      <c r="S463" s="1"/>
      <c r="T463" s="1"/>
      <c r="U463" s="1"/>
      <c r="V463" s="1"/>
      <c r="W463" s="1"/>
      <c r="X463" s="1"/>
      <c r="Y463" s="1"/>
      <c r="Z463" s="1"/>
    </row>
    <row r="464" spans="1:26" ht="63">
      <c r="A464" s="588" t="s">
        <v>14</v>
      </c>
      <c r="B464" s="437"/>
      <c r="C464" s="437" t="s">
        <v>4144</v>
      </c>
      <c r="D464" s="446">
        <v>0</v>
      </c>
      <c r="E464" s="440" t="s">
        <v>780</v>
      </c>
      <c r="F464" s="441"/>
      <c r="G464" s="441"/>
      <c r="H464" s="110"/>
      <c r="I464" s="110"/>
      <c r="J464" s="1"/>
      <c r="K464" s="1"/>
      <c r="L464" s="1"/>
      <c r="M464" s="1"/>
      <c r="N464" s="1"/>
      <c r="O464" s="1"/>
      <c r="P464" s="1"/>
      <c r="Q464" s="1"/>
      <c r="R464" s="1"/>
      <c r="S464" s="1"/>
      <c r="T464" s="1"/>
      <c r="U464" s="1"/>
      <c r="V464" s="1"/>
      <c r="W464" s="1"/>
      <c r="X464" s="1"/>
      <c r="Y464" s="1"/>
      <c r="Z464" s="1"/>
    </row>
    <row r="465" spans="1:26" ht="63">
      <c r="A465" s="413" t="s">
        <v>1159</v>
      </c>
      <c r="B465" s="308" t="s">
        <v>911</v>
      </c>
      <c r="C465" s="437" t="s">
        <v>4145</v>
      </c>
      <c r="D465" s="446">
        <v>0</v>
      </c>
      <c r="E465" s="440" t="s">
        <v>780</v>
      </c>
      <c r="F465" s="441"/>
      <c r="G465" s="441"/>
      <c r="H465" s="110"/>
      <c r="I465" s="110"/>
      <c r="J465" s="1"/>
      <c r="K465" s="1"/>
      <c r="L465" s="1"/>
      <c r="M465" s="1"/>
      <c r="N465" s="1"/>
      <c r="O465" s="1"/>
      <c r="P465" s="1"/>
      <c r="Q465" s="1"/>
      <c r="R465" s="1"/>
      <c r="S465" s="1"/>
      <c r="T465" s="1"/>
      <c r="U465" s="1"/>
      <c r="V465" s="1"/>
      <c r="W465" s="1"/>
      <c r="X465" s="1"/>
      <c r="Y465" s="1"/>
      <c r="Z465" s="1"/>
    </row>
    <row r="466" spans="1:26" ht="47.25">
      <c r="A466" s="588" t="s">
        <v>14</v>
      </c>
      <c r="B466" s="437"/>
      <c r="C466" s="564" t="s">
        <v>4146</v>
      </c>
      <c r="D466" s="446">
        <v>0</v>
      </c>
      <c r="E466" s="440" t="s">
        <v>780</v>
      </c>
      <c r="F466" s="441"/>
      <c r="G466" s="441"/>
      <c r="H466" s="110"/>
      <c r="I466" s="110"/>
      <c r="J466" s="1"/>
      <c r="K466" s="1"/>
      <c r="L466" s="1"/>
      <c r="M466" s="1"/>
      <c r="N466" s="1"/>
      <c r="O466" s="1"/>
      <c r="P466" s="1"/>
      <c r="Q466" s="1"/>
      <c r="R466" s="1"/>
      <c r="S466" s="1"/>
      <c r="T466" s="1"/>
      <c r="U466" s="1"/>
      <c r="V466" s="1"/>
      <c r="W466" s="1"/>
      <c r="X466" s="1"/>
      <c r="Y466" s="1"/>
      <c r="Z466" s="1"/>
    </row>
    <row r="467" spans="1:26" ht="47.25">
      <c r="A467" s="588" t="s">
        <v>14</v>
      </c>
      <c r="B467" s="437"/>
      <c r="C467" s="564" t="s">
        <v>4147</v>
      </c>
      <c r="D467" s="446">
        <v>0</v>
      </c>
      <c r="E467" s="440" t="s">
        <v>780</v>
      </c>
      <c r="F467" s="441"/>
      <c r="G467" s="441"/>
      <c r="H467" s="110"/>
      <c r="I467" s="110"/>
      <c r="J467" s="1"/>
      <c r="K467" s="1"/>
      <c r="L467" s="1"/>
      <c r="M467" s="1"/>
      <c r="N467" s="1"/>
      <c r="O467" s="1"/>
      <c r="P467" s="1"/>
      <c r="Q467" s="1"/>
      <c r="R467" s="1"/>
      <c r="S467" s="1"/>
      <c r="T467" s="1"/>
      <c r="U467" s="1"/>
      <c r="V467" s="1"/>
      <c r="W467" s="1"/>
      <c r="X467" s="1"/>
      <c r="Y467" s="1"/>
      <c r="Z467" s="1"/>
    </row>
    <row r="468" spans="1:26" ht="45">
      <c r="A468" s="588" t="s">
        <v>14</v>
      </c>
      <c r="B468" s="441"/>
      <c r="C468" s="308" t="s">
        <v>4148</v>
      </c>
      <c r="D468" s="446">
        <v>0</v>
      </c>
      <c r="E468" s="440" t="s">
        <v>780</v>
      </c>
      <c r="F468" s="441"/>
      <c r="G468" s="441"/>
      <c r="H468" s="110"/>
      <c r="I468" s="110"/>
      <c r="J468" s="1"/>
      <c r="K468" s="1"/>
      <c r="L468" s="1"/>
      <c r="M468" s="1"/>
      <c r="N468" s="1"/>
      <c r="O468" s="1"/>
      <c r="P468" s="1"/>
      <c r="Q468" s="1"/>
      <c r="R468" s="1"/>
      <c r="S468" s="1"/>
      <c r="T468" s="1"/>
      <c r="U468" s="1"/>
      <c r="V468" s="1"/>
      <c r="W468" s="1"/>
      <c r="X468" s="1"/>
      <c r="Y468" s="1"/>
      <c r="Z468" s="1"/>
    </row>
    <row r="469" spans="1:26" ht="78.75">
      <c r="A469" s="588"/>
      <c r="B469" s="441"/>
      <c r="C469" s="564" t="s">
        <v>4149</v>
      </c>
      <c r="D469" s="446">
        <v>0</v>
      </c>
      <c r="E469" s="440" t="s">
        <v>225</v>
      </c>
      <c r="F469" s="564"/>
      <c r="G469" s="441"/>
      <c r="H469" s="110"/>
      <c r="I469" s="110"/>
      <c r="J469" s="1"/>
      <c r="K469" s="1"/>
      <c r="L469" s="1"/>
      <c r="M469" s="1"/>
      <c r="N469" s="1"/>
      <c r="O469" s="1"/>
      <c r="P469" s="1"/>
      <c r="Q469" s="1"/>
      <c r="R469" s="1"/>
      <c r="S469" s="1"/>
      <c r="T469" s="1"/>
      <c r="U469" s="1"/>
      <c r="V469" s="1"/>
      <c r="W469" s="1"/>
      <c r="X469" s="1"/>
      <c r="Y469" s="1"/>
      <c r="Z469" s="1"/>
    </row>
    <row r="470" spans="1:26" ht="31.5" hidden="1">
      <c r="A470" s="583" t="s">
        <v>922</v>
      </c>
      <c r="B470" s="437" t="s">
        <v>923</v>
      </c>
      <c r="C470" s="441"/>
      <c r="D470" s="446"/>
      <c r="E470" s="440"/>
      <c r="F470" s="441"/>
      <c r="G470" s="441"/>
      <c r="H470" s="1"/>
      <c r="I470" s="1"/>
      <c r="J470" s="1"/>
      <c r="K470" s="1"/>
      <c r="L470" s="1"/>
      <c r="M470" s="1"/>
      <c r="N470" s="1"/>
      <c r="O470" s="1"/>
      <c r="P470" s="1"/>
      <c r="Q470" s="1"/>
      <c r="R470" s="1"/>
      <c r="S470" s="1"/>
      <c r="T470" s="1"/>
      <c r="U470" s="1"/>
      <c r="V470" s="1"/>
      <c r="W470" s="1"/>
      <c r="X470" s="1"/>
      <c r="Y470" s="1"/>
      <c r="Z470" s="1"/>
    </row>
    <row r="471" spans="1:26" ht="47.25">
      <c r="A471" s="413" t="s">
        <v>924</v>
      </c>
      <c r="B471" s="437" t="s">
        <v>925</v>
      </c>
      <c r="C471" s="308" t="s">
        <v>4150</v>
      </c>
      <c r="D471" s="446">
        <v>0</v>
      </c>
      <c r="E471" s="440" t="s">
        <v>183</v>
      </c>
      <c r="F471" s="441"/>
      <c r="G471" s="441"/>
      <c r="H471" s="110"/>
      <c r="I471" s="110"/>
      <c r="J471" s="1"/>
      <c r="K471" s="1"/>
      <c r="L471" s="1"/>
      <c r="M471" s="1"/>
      <c r="N471" s="1"/>
      <c r="O471" s="1"/>
      <c r="P471" s="1"/>
      <c r="Q471" s="1"/>
      <c r="R471" s="1"/>
      <c r="S471" s="1"/>
      <c r="T471" s="1"/>
      <c r="U471" s="1"/>
      <c r="V471" s="1"/>
      <c r="W471" s="1"/>
      <c r="X471" s="1"/>
      <c r="Y471" s="1"/>
      <c r="Z471" s="1"/>
    </row>
    <row r="472" spans="1:26" ht="45">
      <c r="A472" s="413"/>
      <c r="B472" s="437"/>
      <c r="C472" s="308" t="s">
        <v>4151</v>
      </c>
      <c r="D472" s="446">
        <v>0</v>
      </c>
      <c r="E472" s="440" t="s">
        <v>780</v>
      </c>
      <c r="F472" s="441"/>
      <c r="G472" s="441"/>
      <c r="H472" s="110"/>
      <c r="I472" s="110"/>
      <c r="J472" s="1"/>
      <c r="K472" s="1"/>
      <c r="L472" s="1"/>
      <c r="M472" s="1"/>
      <c r="N472" s="1"/>
      <c r="O472" s="1"/>
      <c r="P472" s="1"/>
      <c r="Q472" s="1"/>
      <c r="R472" s="1"/>
      <c r="S472" s="1"/>
      <c r="T472" s="1"/>
      <c r="U472" s="1"/>
      <c r="V472" s="1"/>
      <c r="W472" s="1"/>
      <c r="X472" s="1"/>
      <c r="Y472" s="1"/>
      <c r="Z472" s="1"/>
    </row>
    <row r="473" spans="1:26" ht="15.75" hidden="1">
      <c r="A473" s="583"/>
      <c r="B473" s="437"/>
      <c r="C473" s="308"/>
      <c r="D473" s="439"/>
      <c r="E473" s="440"/>
      <c r="F473" s="441"/>
      <c r="G473" s="441"/>
      <c r="H473" s="1"/>
      <c r="I473" s="1"/>
      <c r="J473" s="1"/>
      <c r="K473" s="1"/>
      <c r="L473" s="1"/>
      <c r="M473" s="1"/>
      <c r="N473" s="1"/>
      <c r="O473" s="1"/>
      <c r="P473" s="1"/>
      <c r="Q473" s="1"/>
      <c r="R473" s="1"/>
      <c r="S473" s="1"/>
      <c r="T473" s="1"/>
      <c r="U473" s="1"/>
      <c r="V473" s="1"/>
      <c r="W473" s="1"/>
      <c r="X473" s="1"/>
      <c r="Y473" s="1"/>
      <c r="Z473" s="1"/>
    </row>
    <row r="474" spans="1:26" ht="39.75" customHeight="1">
      <c r="A474" s="417" t="s">
        <v>927</v>
      </c>
      <c r="B474" s="1048" t="s">
        <v>928</v>
      </c>
      <c r="C474" s="1049"/>
      <c r="D474" s="1049"/>
      <c r="E474" s="1049"/>
      <c r="F474" s="1049"/>
      <c r="G474" s="1049"/>
      <c r="H474" s="110">
        <f>SUM(D475:D479)</f>
        <v>0</v>
      </c>
      <c r="I474" s="110">
        <f>COUNT(D475:D479)*2</f>
        <v>10</v>
      </c>
      <c r="J474" s="1"/>
      <c r="K474" s="1"/>
      <c r="L474" s="1"/>
      <c r="M474" s="1"/>
      <c r="N474" s="1"/>
      <c r="O474" s="1"/>
      <c r="P474" s="1"/>
      <c r="Q474" s="1"/>
      <c r="R474" s="1"/>
      <c r="S474" s="1"/>
      <c r="T474" s="1"/>
      <c r="U474" s="1"/>
      <c r="V474" s="1"/>
      <c r="W474" s="1"/>
      <c r="X474" s="1"/>
      <c r="Y474" s="1"/>
      <c r="Z474" s="1"/>
    </row>
    <row r="475" spans="1:26" ht="45">
      <c r="A475" s="413" t="s">
        <v>930</v>
      </c>
      <c r="B475" s="484" t="s">
        <v>931</v>
      </c>
      <c r="C475" s="308" t="s">
        <v>4152</v>
      </c>
      <c r="D475" s="950">
        <v>0</v>
      </c>
      <c r="E475" s="440" t="s">
        <v>780</v>
      </c>
      <c r="F475" s="441"/>
      <c r="G475" s="441"/>
      <c r="H475" s="110"/>
      <c r="I475" s="110"/>
      <c r="J475" s="1"/>
      <c r="K475" s="1"/>
      <c r="L475" s="1"/>
      <c r="M475" s="1"/>
      <c r="N475" s="1"/>
      <c r="O475" s="1"/>
      <c r="P475" s="1"/>
      <c r="Q475" s="1"/>
      <c r="R475" s="1"/>
      <c r="S475" s="1"/>
      <c r="T475" s="1"/>
      <c r="U475" s="1"/>
      <c r="V475" s="1"/>
      <c r="W475" s="1"/>
      <c r="X475" s="1"/>
      <c r="Y475" s="1"/>
      <c r="Z475" s="1"/>
    </row>
    <row r="476" spans="1:26" ht="47.25">
      <c r="A476" s="413" t="s">
        <v>1200</v>
      </c>
      <c r="B476" s="489" t="s">
        <v>933</v>
      </c>
      <c r="C476" s="437" t="s">
        <v>4153</v>
      </c>
      <c r="D476" s="950">
        <v>0</v>
      </c>
      <c r="E476" s="440" t="s">
        <v>780</v>
      </c>
      <c r="F476" s="441"/>
      <c r="G476" s="441"/>
      <c r="H476" s="110"/>
      <c r="I476" s="110"/>
      <c r="J476" s="1"/>
      <c r="K476" s="1"/>
      <c r="L476" s="1"/>
      <c r="M476" s="1"/>
      <c r="N476" s="1"/>
      <c r="O476" s="1"/>
      <c r="P476" s="1"/>
      <c r="Q476" s="1"/>
      <c r="R476" s="1"/>
      <c r="S476" s="1"/>
      <c r="T476" s="1"/>
      <c r="U476" s="1"/>
      <c r="V476" s="1"/>
      <c r="W476" s="1"/>
      <c r="X476" s="1"/>
      <c r="Y476" s="1"/>
      <c r="Z476" s="1"/>
    </row>
    <row r="477" spans="1:26" ht="47.25">
      <c r="A477" s="413" t="s">
        <v>934</v>
      </c>
      <c r="B477" s="484" t="s">
        <v>935</v>
      </c>
      <c r="C477" s="308" t="s">
        <v>4154</v>
      </c>
      <c r="D477" s="950">
        <v>0</v>
      </c>
      <c r="E477" s="440" t="s">
        <v>780</v>
      </c>
      <c r="F477" s="441"/>
      <c r="G477" s="441"/>
      <c r="H477" s="110"/>
      <c r="I477" s="110"/>
      <c r="J477" s="1"/>
      <c r="K477" s="1"/>
      <c r="L477" s="1"/>
      <c r="M477" s="1"/>
      <c r="N477" s="1"/>
      <c r="O477" s="1"/>
      <c r="P477" s="1"/>
      <c r="Q477" s="1"/>
      <c r="R477" s="1"/>
      <c r="S477" s="1"/>
      <c r="T477" s="1"/>
      <c r="U477" s="1"/>
      <c r="V477" s="1"/>
      <c r="W477" s="1"/>
      <c r="X477" s="1"/>
      <c r="Y477" s="1"/>
      <c r="Z477" s="1"/>
    </row>
    <row r="478" spans="1:26" ht="30">
      <c r="A478" s="413" t="s">
        <v>936</v>
      </c>
      <c r="B478" s="484" t="s">
        <v>937</v>
      </c>
      <c r="C478" s="308" t="s">
        <v>4155</v>
      </c>
      <c r="D478" s="950">
        <v>0</v>
      </c>
      <c r="E478" s="440" t="s">
        <v>780</v>
      </c>
      <c r="F478" s="441"/>
      <c r="G478" s="441"/>
      <c r="H478" s="110"/>
      <c r="I478" s="110"/>
      <c r="J478" s="1"/>
      <c r="K478" s="1"/>
      <c r="L478" s="1"/>
      <c r="M478" s="1"/>
      <c r="N478" s="1"/>
      <c r="O478" s="1"/>
      <c r="P478" s="1"/>
      <c r="Q478" s="1"/>
      <c r="R478" s="1"/>
      <c r="S478" s="1"/>
      <c r="T478" s="1"/>
      <c r="U478" s="1"/>
      <c r="V478" s="1"/>
      <c r="W478" s="1"/>
      <c r="X478" s="1"/>
      <c r="Y478" s="1"/>
      <c r="Z478" s="1"/>
    </row>
    <row r="479" spans="1:26" ht="31.5">
      <c r="A479" s="413" t="s">
        <v>938</v>
      </c>
      <c r="B479" s="484" t="s">
        <v>939</v>
      </c>
      <c r="C479" s="308" t="s">
        <v>4156</v>
      </c>
      <c r="D479" s="950">
        <v>0</v>
      </c>
      <c r="E479" s="440" t="s">
        <v>780</v>
      </c>
      <c r="F479" s="441"/>
      <c r="G479" s="441"/>
      <c r="H479" s="110"/>
      <c r="I479" s="110"/>
      <c r="J479" s="1"/>
      <c r="K479" s="1"/>
      <c r="L479" s="1"/>
      <c r="M479" s="1"/>
      <c r="N479" s="1"/>
      <c r="O479" s="1"/>
      <c r="P479" s="1"/>
      <c r="Q479" s="1"/>
      <c r="R479" s="1"/>
      <c r="S479" s="1"/>
      <c r="T479" s="1"/>
      <c r="U479" s="1"/>
      <c r="V479" s="1"/>
      <c r="W479" s="1"/>
      <c r="X479" s="1"/>
      <c r="Y479" s="1"/>
      <c r="Z479" s="1"/>
    </row>
    <row r="480" spans="1:26" ht="39.75" customHeight="1">
      <c r="A480" s="413" t="s">
        <v>940</v>
      </c>
      <c r="B480" s="1048" t="s">
        <v>941</v>
      </c>
      <c r="C480" s="1049"/>
      <c r="D480" s="1049"/>
      <c r="E480" s="1049"/>
      <c r="F480" s="1049"/>
      <c r="G480" s="1049"/>
      <c r="H480" s="110">
        <f>SUM(D481:D482)</f>
        <v>0</v>
      </c>
      <c r="I480" s="110">
        <f>COUNT(D481:D482)*2</f>
        <v>4</v>
      </c>
      <c r="J480" s="1"/>
      <c r="K480" s="1"/>
      <c r="L480" s="1"/>
      <c r="M480" s="1"/>
      <c r="N480" s="1"/>
      <c r="O480" s="1"/>
      <c r="P480" s="1"/>
      <c r="Q480" s="1"/>
      <c r="R480" s="1"/>
      <c r="S480" s="1"/>
      <c r="T480" s="1"/>
      <c r="U480" s="1"/>
      <c r="V480" s="1"/>
      <c r="W480" s="1"/>
      <c r="X480" s="1"/>
      <c r="Y480" s="1"/>
      <c r="Z480" s="1"/>
    </row>
    <row r="481" spans="1:26" ht="60">
      <c r="A481" s="413" t="s">
        <v>943</v>
      </c>
      <c r="B481" s="489" t="s">
        <v>944</v>
      </c>
      <c r="C481" s="308" t="s">
        <v>4157</v>
      </c>
      <c r="D481" s="446">
        <v>0</v>
      </c>
      <c r="E481" s="440" t="s">
        <v>264</v>
      </c>
      <c r="F481" s="441"/>
      <c r="G481" s="441"/>
      <c r="H481" s="110"/>
      <c r="I481" s="110"/>
      <c r="J481" s="1"/>
      <c r="K481" s="1"/>
      <c r="L481" s="1"/>
      <c r="M481" s="1"/>
      <c r="N481" s="1"/>
      <c r="O481" s="1"/>
      <c r="P481" s="1"/>
      <c r="Q481" s="1"/>
      <c r="R481" s="1"/>
      <c r="S481" s="1"/>
      <c r="T481" s="1"/>
      <c r="U481" s="1"/>
      <c r="V481" s="1"/>
      <c r="W481" s="1"/>
      <c r="X481" s="1"/>
      <c r="Y481" s="1"/>
      <c r="Z481" s="1"/>
    </row>
    <row r="482" spans="1:26" ht="60">
      <c r="A482" s="413" t="s">
        <v>945</v>
      </c>
      <c r="B482" s="489" t="s">
        <v>946</v>
      </c>
      <c r="C482" s="308" t="s">
        <v>4158</v>
      </c>
      <c r="D482" s="446">
        <v>0</v>
      </c>
      <c r="E482" s="440" t="s">
        <v>264</v>
      </c>
      <c r="F482" s="441"/>
      <c r="G482" s="441"/>
      <c r="H482" s="110"/>
      <c r="I482" s="110"/>
      <c r="J482" s="1"/>
      <c r="K482" s="1"/>
      <c r="L482" s="1"/>
      <c r="M482" s="1"/>
      <c r="N482" s="1"/>
      <c r="O482" s="1"/>
      <c r="P482" s="1"/>
      <c r="Q482" s="1"/>
      <c r="R482" s="1"/>
      <c r="S482" s="1"/>
      <c r="T482" s="1"/>
      <c r="U482" s="1"/>
      <c r="V482" s="1"/>
      <c r="W482" s="1"/>
      <c r="X482" s="1"/>
      <c r="Y482" s="1"/>
      <c r="Z482" s="1"/>
    </row>
    <row r="483" spans="1:26" ht="39.75" customHeight="1">
      <c r="A483" s="417" t="s">
        <v>948</v>
      </c>
      <c r="B483" s="1210" t="s">
        <v>949</v>
      </c>
      <c r="C483" s="1049"/>
      <c r="D483" s="1049"/>
      <c r="E483" s="1049"/>
      <c r="F483" s="1049"/>
      <c r="G483" s="1049"/>
      <c r="H483" s="110">
        <f>SUM(D484:D487)</f>
        <v>0</v>
      </c>
      <c r="I483" s="110">
        <f>COUNT(D484:D487)*2</f>
        <v>8</v>
      </c>
      <c r="J483" s="1"/>
      <c r="K483" s="1"/>
      <c r="L483" s="1"/>
      <c r="M483" s="1"/>
      <c r="N483" s="1"/>
      <c r="O483" s="1"/>
      <c r="P483" s="1"/>
      <c r="Q483" s="1"/>
      <c r="R483" s="1"/>
      <c r="S483" s="1"/>
      <c r="T483" s="1"/>
      <c r="U483" s="1"/>
      <c r="V483" s="1"/>
      <c r="W483" s="1"/>
      <c r="X483" s="1"/>
      <c r="Y483" s="1"/>
      <c r="Z483" s="1"/>
    </row>
    <row r="484" spans="1:26" ht="60">
      <c r="A484" s="413" t="s">
        <v>1252</v>
      </c>
      <c r="B484" s="308" t="s">
        <v>956</v>
      </c>
      <c r="C484" s="308" t="s">
        <v>4159</v>
      </c>
      <c r="D484" s="446">
        <v>0</v>
      </c>
      <c r="E484" s="440" t="s">
        <v>667</v>
      </c>
      <c r="F484" s="441"/>
      <c r="G484" s="441"/>
      <c r="H484" s="110"/>
      <c r="I484" s="110"/>
      <c r="J484" s="1"/>
      <c r="K484" s="1"/>
      <c r="L484" s="1"/>
      <c r="M484" s="1"/>
      <c r="N484" s="1"/>
      <c r="O484" s="1"/>
      <c r="P484" s="1"/>
      <c r="Q484" s="1"/>
      <c r="R484" s="1"/>
      <c r="S484" s="1"/>
      <c r="T484" s="1"/>
      <c r="U484" s="1"/>
      <c r="V484" s="1"/>
      <c r="W484" s="1"/>
      <c r="X484" s="1"/>
      <c r="Y484" s="1"/>
      <c r="Z484" s="1"/>
    </row>
    <row r="485" spans="1:26" ht="45">
      <c r="A485" s="413" t="s">
        <v>959</v>
      </c>
      <c r="B485" s="308" t="s">
        <v>960</v>
      </c>
      <c r="C485" s="308" t="s">
        <v>4160</v>
      </c>
      <c r="D485" s="446">
        <v>0</v>
      </c>
      <c r="E485" s="440" t="s">
        <v>137</v>
      </c>
      <c r="F485" s="441"/>
      <c r="G485" s="441"/>
      <c r="H485" s="110"/>
      <c r="I485" s="110"/>
      <c r="J485" s="1"/>
      <c r="K485" s="1"/>
      <c r="L485" s="1"/>
      <c r="M485" s="1"/>
      <c r="N485" s="1"/>
      <c r="O485" s="1"/>
      <c r="P485" s="1"/>
      <c r="Q485" s="1"/>
      <c r="R485" s="1"/>
      <c r="S485" s="1"/>
      <c r="T485" s="1"/>
      <c r="U485" s="1"/>
      <c r="V485" s="1"/>
      <c r="W485" s="1"/>
      <c r="X485" s="1"/>
      <c r="Y485" s="1"/>
      <c r="Z485" s="1"/>
    </row>
    <row r="486" spans="1:26" ht="30">
      <c r="A486" s="413"/>
      <c r="B486" s="308"/>
      <c r="C486" s="308" t="s">
        <v>4161</v>
      </c>
      <c r="D486" s="446">
        <v>0</v>
      </c>
      <c r="E486" s="440" t="s">
        <v>667</v>
      </c>
      <c r="F486" s="441"/>
      <c r="G486" s="441"/>
      <c r="H486" s="110"/>
      <c r="I486" s="110"/>
      <c r="J486" s="1"/>
      <c r="K486" s="1"/>
      <c r="L486" s="1"/>
      <c r="M486" s="1"/>
      <c r="N486" s="1"/>
      <c r="O486" s="1"/>
      <c r="P486" s="1"/>
      <c r="Q486" s="1"/>
      <c r="R486" s="1"/>
      <c r="S486" s="1"/>
      <c r="T486" s="1"/>
      <c r="U486" s="1"/>
      <c r="V486" s="1"/>
      <c r="W486" s="1"/>
      <c r="X486" s="1"/>
      <c r="Y486" s="1"/>
      <c r="Z486" s="1"/>
    </row>
    <row r="487" spans="1:26" ht="30">
      <c r="A487" s="413"/>
      <c r="B487" s="308"/>
      <c r="C487" s="308" t="s">
        <v>4162</v>
      </c>
      <c r="D487" s="446">
        <v>0</v>
      </c>
      <c r="E487" s="440" t="s">
        <v>137</v>
      </c>
      <c r="F487" s="441"/>
      <c r="G487" s="441"/>
      <c r="H487" s="110"/>
      <c r="I487" s="110"/>
      <c r="J487" s="1"/>
      <c r="K487" s="1"/>
      <c r="L487" s="1"/>
      <c r="M487" s="1"/>
      <c r="N487" s="1"/>
      <c r="O487" s="1"/>
      <c r="P487" s="1"/>
      <c r="Q487" s="1"/>
      <c r="R487" s="1"/>
      <c r="S487" s="1"/>
      <c r="T487" s="1"/>
      <c r="U487" s="1"/>
      <c r="V487" s="1"/>
      <c r="W487" s="1"/>
      <c r="X487" s="1"/>
      <c r="Y487" s="1"/>
      <c r="Z487" s="1"/>
    </row>
    <row r="488" spans="1:26" ht="39.75" customHeight="1">
      <c r="A488" s="417" t="s">
        <v>965</v>
      </c>
      <c r="B488" s="1048" t="s">
        <v>966</v>
      </c>
      <c r="C488" s="1049"/>
      <c r="D488" s="1049"/>
      <c r="E488" s="1049"/>
      <c r="F488" s="1049"/>
      <c r="G488" s="1049"/>
      <c r="H488" s="110"/>
      <c r="I488" s="110"/>
      <c r="J488" s="1"/>
      <c r="K488" s="1"/>
      <c r="L488" s="1"/>
      <c r="M488" s="1"/>
      <c r="N488" s="1"/>
      <c r="O488" s="1"/>
      <c r="P488" s="1"/>
      <c r="Q488" s="1"/>
      <c r="R488" s="1"/>
      <c r="S488" s="1"/>
      <c r="T488" s="1"/>
      <c r="U488" s="1"/>
      <c r="V488" s="1"/>
      <c r="W488" s="1"/>
      <c r="X488" s="1"/>
      <c r="Y488" s="1"/>
      <c r="Z488" s="1"/>
    </row>
    <row r="489" spans="1:26" ht="47.25" hidden="1">
      <c r="A489" s="583" t="s">
        <v>967</v>
      </c>
      <c r="B489" s="484" t="s">
        <v>2226</v>
      </c>
      <c r="C489" s="441"/>
      <c r="D489" s="439"/>
      <c r="E489" s="440"/>
      <c r="F489" s="441"/>
      <c r="G489" s="441"/>
      <c r="H489" s="1"/>
      <c r="I489" s="1"/>
      <c r="J489" s="1"/>
      <c r="K489" s="1"/>
      <c r="L489" s="1"/>
      <c r="M489" s="1"/>
      <c r="N489" s="1"/>
      <c r="O489" s="1"/>
      <c r="P489" s="1"/>
      <c r="Q489" s="1"/>
      <c r="R489" s="1"/>
      <c r="S489" s="1"/>
      <c r="T489" s="1"/>
      <c r="U489" s="1"/>
      <c r="V489" s="1"/>
      <c r="W489" s="1"/>
      <c r="X489" s="1"/>
      <c r="Y489" s="1"/>
      <c r="Z489" s="1"/>
    </row>
    <row r="490" spans="1:26" ht="31.5" hidden="1">
      <c r="A490" s="583" t="s">
        <v>1284</v>
      </c>
      <c r="B490" s="484" t="s">
        <v>970</v>
      </c>
      <c r="C490" s="437"/>
      <c r="D490" s="439"/>
      <c r="E490" s="440"/>
      <c r="F490" s="441"/>
      <c r="G490" s="441"/>
      <c r="H490" s="1"/>
      <c r="I490" s="1"/>
      <c r="J490" s="1"/>
      <c r="K490" s="1"/>
      <c r="L490" s="1"/>
      <c r="M490" s="1"/>
      <c r="N490" s="1"/>
      <c r="O490" s="1"/>
      <c r="P490" s="1"/>
      <c r="Q490" s="1"/>
      <c r="R490" s="1"/>
      <c r="S490" s="1"/>
      <c r="T490" s="1"/>
      <c r="U490" s="1"/>
      <c r="V490" s="1"/>
      <c r="W490" s="1"/>
      <c r="X490" s="1"/>
      <c r="Y490" s="1"/>
      <c r="Z490" s="1"/>
    </row>
    <row r="491" spans="1:26" ht="45">
      <c r="A491" s="413" t="s">
        <v>974</v>
      </c>
      <c r="B491" s="484" t="s">
        <v>975</v>
      </c>
      <c r="C491" s="308" t="s">
        <v>4163</v>
      </c>
      <c r="D491" s="446">
        <v>0</v>
      </c>
      <c r="E491" s="440" t="s">
        <v>780</v>
      </c>
      <c r="F491" s="441"/>
      <c r="G491" s="441"/>
      <c r="H491" s="110">
        <f>SUM(D491)</f>
        <v>0</v>
      </c>
      <c r="I491" s="110">
        <f>COUNT(D491)*2</f>
        <v>2</v>
      </c>
      <c r="J491" s="1"/>
      <c r="K491" s="1"/>
      <c r="L491" s="1"/>
      <c r="M491" s="1"/>
      <c r="N491" s="1"/>
      <c r="O491" s="1"/>
      <c r="P491" s="1"/>
      <c r="Q491" s="1"/>
      <c r="R491" s="1"/>
      <c r="S491" s="1"/>
      <c r="T491" s="1"/>
      <c r="U491" s="1"/>
      <c r="V491" s="1"/>
      <c r="W491" s="1"/>
      <c r="X491" s="1"/>
      <c r="Y491" s="1"/>
      <c r="Z491" s="1"/>
    </row>
    <row r="492" spans="1:26" ht="31.5" hidden="1">
      <c r="A492" s="583" t="s">
        <v>983</v>
      </c>
      <c r="B492" s="484" t="s">
        <v>984</v>
      </c>
      <c r="C492" s="441"/>
      <c r="D492" s="439"/>
      <c r="E492" s="440"/>
      <c r="F492" s="441"/>
      <c r="G492" s="441"/>
      <c r="H492" s="1"/>
      <c r="I492" s="1"/>
      <c r="J492" s="1"/>
      <c r="K492" s="1"/>
      <c r="L492" s="1"/>
      <c r="M492" s="1"/>
      <c r="N492" s="1"/>
      <c r="O492" s="1"/>
      <c r="P492" s="1"/>
      <c r="Q492" s="1"/>
      <c r="R492" s="1"/>
      <c r="S492" s="1"/>
      <c r="T492" s="1"/>
      <c r="U492" s="1"/>
      <c r="V492" s="1"/>
      <c r="W492" s="1"/>
      <c r="X492" s="1"/>
      <c r="Y492" s="1"/>
      <c r="Z492" s="1"/>
    </row>
    <row r="493" spans="1:26" ht="31.5" hidden="1">
      <c r="A493" s="583" t="s">
        <v>987</v>
      </c>
      <c r="B493" s="484" t="s">
        <v>988</v>
      </c>
      <c r="C493" s="441"/>
      <c r="D493" s="439"/>
      <c r="E493" s="440"/>
      <c r="F493" s="441"/>
      <c r="G493" s="441"/>
      <c r="H493" s="1"/>
      <c r="I493" s="1"/>
      <c r="J493" s="1"/>
      <c r="K493" s="1"/>
      <c r="L493" s="1"/>
      <c r="M493" s="1"/>
      <c r="N493" s="1"/>
      <c r="O493" s="1"/>
      <c r="P493" s="1"/>
      <c r="Q493" s="1"/>
      <c r="R493" s="1"/>
      <c r="S493" s="1"/>
      <c r="T493" s="1"/>
      <c r="U493" s="1"/>
      <c r="V493" s="1"/>
      <c r="W493" s="1"/>
      <c r="X493" s="1"/>
      <c r="Y493" s="1"/>
      <c r="Z493" s="1"/>
    </row>
    <row r="494" spans="1:26" ht="39.75" customHeight="1">
      <c r="A494" s="417" t="s">
        <v>991</v>
      </c>
      <c r="B494" s="1210" t="s">
        <v>992</v>
      </c>
      <c r="C494" s="1049"/>
      <c r="D494" s="1049"/>
      <c r="E494" s="1049"/>
      <c r="F494" s="1049"/>
      <c r="G494" s="1049"/>
      <c r="H494" s="110">
        <f>SUM(D501:D502)</f>
        <v>0</v>
      </c>
      <c r="I494" s="110">
        <f>COUNT(D501:D502)*2</f>
        <v>4</v>
      </c>
      <c r="J494" s="1"/>
      <c r="K494" s="1"/>
      <c r="L494" s="1"/>
      <c r="M494" s="1"/>
      <c r="N494" s="1"/>
      <c r="O494" s="1"/>
      <c r="P494" s="1"/>
      <c r="Q494" s="1"/>
      <c r="R494" s="1"/>
      <c r="S494" s="1"/>
      <c r="T494" s="1"/>
      <c r="U494" s="1"/>
      <c r="V494" s="1"/>
      <c r="W494" s="1"/>
      <c r="X494" s="1"/>
      <c r="Y494" s="1"/>
      <c r="Z494" s="1"/>
    </row>
    <row r="495" spans="1:26" ht="47.25" hidden="1">
      <c r="A495" s="583" t="s">
        <v>996</v>
      </c>
      <c r="B495" s="484" t="s">
        <v>997</v>
      </c>
      <c r="C495" s="441"/>
      <c r="D495" s="439"/>
      <c r="E495" s="440"/>
      <c r="F495" s="441"/>
      <c r="G495" s="441"/>
      <c r="H495" s="1"/>
      <c r="I495" s="1"/>
      <c r="J495" s="1"/>
      <c r="K495" s="1"/>
      <c r="L495" s="1"/>
      <c r="M495" s="1"/>
      <c r="N495" s="1"/>
      <c r="O495" s="1"/>
      <c r="P495" s="1"/>
      <c r="Q495" s="1"/>
      <c r="R495" s="1"/>
      <c r="S495" s="1"/>
      <c r="T495" s="1"/>
      <c r="U495" s="1"/>
      <c r="V495" s="1"/>
      <c r="W495" s="1"/>
      <c r="X495" s="1"/>
      <c r="Y495" s="1"/>
      <c r="Z495" s="1"/>
    </row>
    <row r="496" spans="1:26" ht="47.25" hidden="1">
      <c r="A496" s="583" t="s">
        <v>999</v>
      </c>
      <c r="B496" s="484" t="s">
        <v>1000</v>
      </c>
      <c r="C496" s="441"/>
      <c r="D496" s="439"/>
      <c r="E496" s="440"/>
      <c r="F496" s="441"/>
      <c r="G496" s="441"/>
      <c r="H496" s="1"/>
      <c r="I496" s="1"/>
      <c r="J496" s="1"/>
      <c r="K496" s="1"/>
      <c r="L496" s="1"/>
      <c r="M496" s="1"/>
      <c r="N496" s="1"/>
      <c r="O496" s="1"/>
      <c r="P496" s="1"/>
      <c r="Q496" s="1"/>
      <c r="R496" s="1"/>
      <c r="S496" s="1"/>
      <c r="T496" s="1"/>
      <c r="U496" s="1"/>
      <c r="V496" s="1"/>
      <c r="W496" s="1"/>
      <c r="X496" s="1"/>
      <c r="Y496" s="1"/>
      <c r="Z496" s="1"/>
    </row>
    <row r="497" spans="1:26" ht="31.5" hidden="1">
      <c r="A497" s="583" t="s">
        <v>1002</v>
      </c>
      <c r="B497" s="484" t="s">
        <v>1003</v>
      </c>
      <c r="C497" s="441"/>
      <c r="D497" s="439"/>
      <c r="E497" s="440"/>
      <c r="F497" s="441"/>
      <c r="G497" s="441"/>
      <c r="H497" s="1"/>
      <c r="I497" s="1"/>
      <c r="J497" s="1"/>
      <c r="K497" s="1"/>
      <c r="L497" s="1"/>
      <c r="M497" s="1"/>
      <c r="N497" s="1"/>
      <c r="O497" s="1"/>
      <c r="P497" s="1"/>
      <c r="Q497" s="1"/>
      <c r="R497" s="1"/>
      <c r="S497" s="1"/>
      <c r="T497" s="1"/>
      <c r="U497" s="1"/>
      <c r="V497" s="1"/>
      <c r="W497" s="1"/>
      <c r="X497" s="1"/>
      <c r="Y497" s="1"/>
      <c r="Z497" s="1"/>
    </row>
    <row r="498" spans="1:26" ht="31.5" hidden="1">
      <c r="A498" s="583" t="s">
        <v>1004</v>
      </c>
      <c r="B498" s="496" t="s">
        <v>1005</v>
      </c>
      <c r="C498" s="441"/>
      <c r="D498" s="439"/>
      <c r="E498" s="440"/>
      <c r="F498" s="441"/>
      <c r="G498" s="441"/>
      <c r="H498" s="1"/>
      <c r="I498" s="1"/>
      <c r="J498" s="1"/>
      <c r="K498" s="1"/>
      <c r="L498" s="1"/>
      <c r="M498" s="1"/>
      <c r="N498" s="1"/>
      <c r="O498" s="1"/>
      <c r="P498" s="1"/>
      <c r="Q498" s="1"/>
      <c r="R498" s="1"/>
      <c r="S498" s="1"/>
      <c r="T498" s="1"/>
      <c r="U498" s="1"/>
      <c r="V498" s="1"/>
      <c r="W498" s="1"/>
      <c r="X498" s="1"/>
      <c r="Y498" s="1"/>
      <c r="Z498" s="1"/>
    </row>
    <row r="499" spans="1:26" ht="31.5" hidden="1">
      <c r="A499" s="583" t="s">
        <v>1007</v>
      </c>
      <c r="B499" s="484" t="s">
        <v>1008</v>
      </c>
      <c r="C499" s="441"/>
      <c r="D499" s="439"/>
      <c r="E499" s="440"/>
      <c r="F499" s="441"/>
      <c r="G499" s="441"/>
      <c r="H499" s="1"/>
      <c r="I499" s="1"/>
      <c r="J499" s="1"/>
      <c r="K499" s="1"/>
      <c r="L499" s="1"/>
      <c r="M499" s="1"/>
      <c r="N499" s="1"/>
      <c r="O499" s="1"/>
      <c r="P499" s="1"/>
      <c r="Q499" s="1"/>
      <c r="R499" s="1"/>
      <c r="S499" s="1"/>
      <c r="T499" s="1"/>
      <c r="U499" s="1"/>
      <c r="V499" s="1"/>
      <c r="W499" s="1"/>
      <c r="X499" s="1"/>
      <c r="Y499" s="1"/>
      <c r="Z499" s="1"/>
    </row>
    <row r="500" spans="1:26" ht="31.5" hidden="1">
      <c r="A500" s="583" t="s">
        <v>1345</v>
      </c>
      <c r="B500" s="484" t="s">
        <v>1011</v>
      </c>
      <c r="C500" s="308"/>
      <c r="D500" s="439"/>
      <c r="E500" s="440"/>
      <c r="F500" s="441"/>
      <c r="G500" s="441"/>
      <c r="H500" s="1"/>
      <c r="I500" s="1"/>
      <c r="J500" s="1"/>
      <c r="K500" s="1"/>
      <c r="L500" s="1"/>
      <c r="M500" s="1"/>
      <c r="N500" s="1"/>
      <c r="O500" s="1"/>
      <c r="P500" s="1"/>
      <c r="Q500" s="1"/>
      <c r="R500" s="1"/>
      <c r="S500" s="1"/>
      <c r="T500" s="1"/>
      <c r="U500" s="1"/>
      <c r="V500" s="1"/>
      <c r="W500" s="1"/>
      <c r="X500" s="1"/>
      <c r="Y500" s="1"/>
      <c r="Z500" s="1"/>
    </row>
    <row r="501" spans="1:26" ht="47.25">
      <c r="A501" s="413" t="s">
        <v>1015</v>
      </c>
      <c r="B501" s="484" t="s">
        <v>1016</v>
      </c>
      <c r="C501" s="308" t="s">
        <v>4164</v>
      </c>
      <c r="D501" s="446">
        <v>0</v>
      </c>
      <c r="E501" s="440" t="s">
        <v>667</v>
      </c>
      <c r="F501" s="441"/>
      <c r="G501" s="441"/>
      <c r="H501" s="110"/>
      <c r="I501" s="110"/>
      <c r="J501" s="1"/>
      <c r="K501" s="1"/>
      <c r="L501" s="1"/>
      <c r="M501" s="1"/>
      <c r="N501" s="1"/>
      <c r="O501" s="1"/>
      <c r="P501" s="1"/>
      <c r="Q501" s="1"/>
      <c r="R501" s="1"/>
      <c r="S501" s="1"/>
      <c r="T501" s="1"/>
      <c r="U501" s="1"/>
      <c r="V501" s="1"/>
      <c r="W501" s="1"/>
      <c r="X501" s="1"/>
      <c r="Y501" s="1"/>
      <c r="Z501" s="1"/>
    </row>
    <row r="502" spans="1:26" ht="30">
      <c r="A502" s="413"/>
      <c r="B502" s="484"/>
      <c r="C502" s="308" t="s">
        <v>4165</v>
      </c>
      <c r="D502" s="446">
        <v>0</v>
      </c>
      <c r="E502" s="440" t="s">
        <v>667</v>
      </c>
      <c r="F502" s="441"/>
      <c r="G502" s="441"/>
      <c r="H502" s="110"/>
      <c r="I502" s="110"/>
      <c r="J502" s="1"/>
      <c r="K502" s="1"/>
      <c r="L502" s="1"/>
      <c r="M502" s="1"/>
      <c r="N502" s="1"/>
      <c r="O502" s="1"/>
      <c r="P502" s="1"/>
      <c r="Q502" s="1"/>
      <c r="R502" s="1"/>
      <c r="S502" s="1"/>
      <c r="T502" s="1"/>
      <c r="U502" s="1"/>
      <c r="V502" s="1"/>
      <c r="W502" s="1"/>
      <c r="X502" s="1"/>
      <c r="Y502" s="1"/>
      <c r="Z502" s="1"/>
    </row>
    <row r="503" spans="1:26" ht="39.75" hidden="1" customHeight="1">
      <c r="A503" s="585" t="s">
        <v>1018</v>
      </c>
      <c r="B503" s="1048" t="s">
        <v>1019</v>
      </c>
      <c r="C503" s="1049"/>
      <c r="D503" s="1049"/>
      <c r="E503" s="1049"/>
      <c r="F503" s="1049"/>
      <c r="G503" s="1049"/>
      <c r="H503" s="1"/>
      <c r="I503" s="1"/>
      <c r="J503" s="1"/>
      <c r="K503" s="1"/>
      <c r="L503" s="1"/>
      <c r="M503" s="1"/>
      <c r="N503" s="1"/>
      <c r="O503" s="1"/>
      <c r="P503" s="1"/>
      <c r="Q503" s="1"/>
      <c r="R503" s="1"/>
      <c r="S503" s="1"/>
      <c r="T503" s="1"/>
      <c r="U503" s="1"/>
      <c r="V503" s="1"/>
      <c r="W503" s="1"/>
      <c r="X503" s="1"/>
      <c r="Y503" s="1"/>
      <c r="Z503" s="1"/>
    </row>
    <row r="504" spans="1:26" ht="31.5" hidden="1">
      <c r="A504" s="583" t="s">
        <v>1022</v>
      </c>
      <c r="B504" s="484" t="s">
        <v>1023</v>
      </c>
      <c r="C504" s="441"/>
      <c r="D504" s="439"/>
      <c r="E504" s="440"/>
      <c r="F504" s="441"/>
      <c r="G504" s="441"/>
      <c r="H504" s="1"/>
      <c r="I504" s="1"/>
      <c r="J504" s="1"/>
      <c r="K504" s="1"/>
      <c r="L504" s="1"/>
      <c r="M504" s="1"/>
      <c r="N504" s="1"/>
      <c r="O504" s="1"/>
      <c r="P504" s="1"/>
      <c r="Q504" s="1"/>
      <c r="R504" s="1"/>
      <c r="S504" s="1"/>
      <c r="T504" s="1"/>
      <c r="U504" s="1"/>
      <c r="V504" s="1"/>
      <c r="W504" s="1"/>
      <c r="X504" s="1"/>
      <c r="Y504" s="1"/>
      <c r="Z504" s="1"/>
    </row>
    <row r="505" spans="1:26" ht="47.25" hidden="1">
      <c r="A505" s="583" t="s">
        <v>1024</v>
      </c>
      <c r="B505" s="484" t="s">
        <v>1025</v>
      </c>
      <c r="C505" s="441"/>
      <c r="D505" s="439"/>
      <c r="E505" s="440"/>
      <c r="F505" s="441"/>
      <c r="G505" s="441"/>
      <c r="H505" s="1"/>
      <c r="I505" s="1"/>
      <c r="J505" s="1"/>
      <c r="K505" s="1"/>
      <c r="L505" s="1"/>
      <c r="M505" s="1"/>
      <c r="N505" s="1"/>
      <c r="O505" s="1"/>
      <c r="P505" s="1"/>
      <c r="Q505" s="1"/>
      <c r="R505" s="1"/>
      <c r="S505" s="1"/>
      <c r="T505" s="1"/>
      <c r="U505" s="1"/>
      <c r="V505" s="1"/>
      <c r="W505" s="1"/>
      <c r="X505" s="1"/>
      <c r="Y505" s="1"/>
      <c r="Z505" s="1"/>
    </row>
    <row r="506" spans="1:26" ht="31.5" hidden="1">
      <c r="A506" s="583" t="s">
        <v>1027</v>
      </c>
      <c r="B506" s="484" t="s">
        <v>1028</v>
      </c>
      <c r="C506" s="441"/>
      <c r="D506" s="439"/>
      <c r="E506" s="440"/>
      <c r="F506" s="441"/>
      <c r="G506" s="441"/>
      <c r="H506" s="1"/>
      <c r="I506" s="1"/>
      <c r="J506" s="1"/>
      <c r="K506" s="1"/>
      <c r="L506" s="1"/>
      <c r="M506" s="1"/>
      <c r="N506" s="1"/>
      <c r="O506" s="1"/>
      <c r="P506" s="1"/>
      <c r="Q506" s="1"/>
      <c r="R506" s="1"/>
      <c r="S506" s="1"/>
      <c r="T506" s="1"/>
      <c r="U506" s="1"/>
      <c r="V506" s="1"/>
      <c r="W506" s="1"/>
      <c r="X506" s="1"/>
      <c r="Y506" s="1"/>
      <c r="Z506" s="1"/>
    </row>
    <row r="507" spans="1:26" ht="63" hidden="1">
      <c r="A507" s="583" t="s">
        <v>1029</v>
      </c>
      <c r="B507" s="484" t="s">
        <v>1030</v>
      </c>
      <c r="C507" s="441"/>
      <c r="D507" s="439"/>
      <c r="E507" s="440"/>
      <c r="F507" s="441"/>
      <c r="G507" s="441"/>
      <c r="H507" s="1"/>
      <c r="I507" s="1"/>
      <c r="J507" s="1"/>
      <c r="K507" s="1"/>
      <c r="L507" s="1"/>
      <c r="M507" s="1"/>
      <c r="N507" s="1"/>
      <c r="O507" s="1"/>
      <c r="P507" s="1"/>
      <c r="Q507" s="1"/>
      <c r="R507" s="1"/>
      <c r="S507" s="1"/>
      <c r="T507" s="1"/>
      <c r="U507" s="1"/>
      <c r="V507" s="1"/>
      <c r="W507" s="1"/>
      <c r="X507" s="1"/>
      <c r="Y507" s="1"/>
      <c r="Z507" s="1"/>
    </row>
    <row r="508" spans="1:26" ht="39.75" hidden="1" customHeight="1">
      <c r="A508" s="585" t="s">
        <v>1031</v>
      </c>
      <c r="B508" s="1210" t="s">
        <v>1032</v>
      </c>
      <c r="C508" s="1049"/>
      <c r="D508" s="1049"/>
      <c r="E508" s="1049"/>
      <c r="F508" s="1049"/>
      <c r="G508" s="1049"/>
      <c r="H508" s="1"/>
      <c r="I508" s="1"/>
      <c r="J508" s="1"/>
      <c r="K508" s="1"/>
      <c r="L508" s="1"/>
      <c r="M508" s="1"/>
      <c r="N508" s="1"/>
      <c r="O508" s="1"/>
      <c r="P508" s="1"/>
      <c r="Q508" s="1"/>
      <c r="R508" s="1"/>
      <c r="S508" s="1"/>
      <c r="T508" s="1"/>
      <c r="U508" s="1"/>
      <c r="V508" s="1"/>
      <c r="W508" s="1"/>
      <c r="X508" s="1"/>
      <c r="Y508" s="1"/>
      <c r="Z508" s="1"/>
    </row>
    <row r="509" spans="1:26" ht="60" hidden="1">
      <c r="A509" s="583" t="s">
        <v>1033</v>
      </c>
      <c r="B509" s="308" t="s">
        <v>1034</v>
      </c>
      <c r="C509" s="441"/>
      <c r="D509" s="439"/>
      <c r="E509" s="440"/>
      <c r="F509" s="441"/>
      <c r="G509" s="441"/>
      <c r="H509" s="1"/>
      <c r="I509" s="1"/>
      <c r="J509" s="1"/>
      <c r="K509" s="1"/>
      <c r="L509" s="1"/>
      <c r="M509" s="1"/>
      <c r="N509" s="1"/>
      <c r="O509" s="1"/>
      <c r="P509" s="1"/>
      <c r="Q509" s="1"/>
      <c r="R509" s="1"/>
      <c r="S509" s="1"/>
      <c r="T509" s="1"/>
      <c r="U509" s="1"/>
      <c r="V509" s="1"/>
      <c r="W509" s="1"/>
      <c r="X509" s="1"/>
      <c r="Y509" s="1"/>
      <c r="Z509" s="1"/>
    </row>
    <row r="510" spans="1:26" ht="45" hidden="1">
      <c r="A510" s="583" t="s">
        <v>1035</v>
      </c>
      <c r="B510" s="308" t="s">
        <v>1036</v>
      </c>
      <c r="C510" s="441"/>
      <c r="D510" s="439"/>
      <c r="E510" s="440"/>
      <c r="F510" s="441"/>
      <c r="G510" s="441"/>
      <c r="H510" s="1"/>
      <c r="I510" s="1"/>
      <c r="J510" s="1"/>
      <c r="K510" s="1"/>
      <c r="L510" s="1"/>
      <c r="M510" s="1"/>
      <c r="N510" s="1"/>
      <c r="O510" s="1"/>
      <c r="P510" s="1"/>
      <c r="Q510" s="1"/>
      <c r="R510" s="1"/>
      <c r="S510" s="1"/>
      <c r="T510" s="1"/>
      <c r="U510" s="1"/>
      <c r="V510" s="1"/>
      <c r="W510" s="1"/>
      <c r="X510" s="1"/>
      <c r="Y510" s="1"/>
      <c r="Z510" s="1"/>
    </row>
    <row r="511" spans="1:26" ht="78.75" hidden="1">
      <c r="A511" s="583" t="s">
        <v>1037</v>
      </c>
      <c r="B511" s="437" t="s">
        <v>1401</v>
      </c>
      <c r="C511" s="441"/>
      <c r="D511" s="439"/>
      <c r="E511" s="440"/>
      <c r="F511" s="441"/>
      <c r="G511" s="441"/>
      <c r="H511" s="1"/>
      <c r="I511" s="1"/>
      <c r="J511" s="1"/>
      <c r="K511" s="1"/>
      <c r="L511" s="1"/>
      <c r="M511" s="1"/>
      <c r="N511" s="1"/>
      <c r="O511" s="1"/>
      <c r="P511" s="1"/>
      <c r="Q511" s="1"/>
      <c r="R511" s="1"/>
      <c r="S511" s="1"/>
      <c r="T511" s="1"/>
      <c r="U511" s="1"/>
      <c r="V511" s="1"/>
      <c r="W511" s="1"/>
      <c r="X511" s="1"/>
      <c r="Y511" s="1"/>
      <c r="Z511" s="1"/>
    </row>
    <row r="512" spans="1:26" ht="39.75" customHeight="1">
      <c r="A512" s="417" t="s">
        <v>1039</v>
      </c>
      <c r="B512" s="1048" t="s">
        <v>1040</v>
      </c>
      <c r="C512" s="1049"/>
      <c r="D512" s="1049"/>
      <c r="E512" s="1049"/>
      <c r="F512" s="1049"/>
      <c r="G512" s="1049"/>
      <c r="H512" s="110">
        <f>SUM(D515:D516)</f>
        <v>0</v>
      </c>
      <c r="I512" s="110">
        <f>COUNT(D515:D516)*2</f>
        <v>4</v>
      </c>
      <c r="J512" s="1"/>
      <c r="K512" s="1"/>
      <c r="L512" s="1"/>
      <c r="M512" s="1"/>
      <c r="N512" s="1"/>
      <c r="O512" s="1"/>
      <c r="P512" s="1"/>
      <c r="Q512" s="1"/>
      <c r="R512" s="1"/>
      <c r="S512" s="1"/>
      <c r="T512" s="1"/>
      <c r="U512" s="1"/>
      <c r="V512" s="1"/>
      <c r="W512" s="1"/>
      <c r="X512" s="1"/>
      <c r="Y512" s="1"/>
      <c r="Z512" s="1"/>
    </row>
    <row r="513" spans="1:26" ht="31.5" hidden="1">
      <c r="A513" s="583" t="s">
        <v>1042</v>
      </c>
      <c r="B513" s="484" t="s">
        <v>1043</v>
      </c>
      <c r="C513" s="441"/>
      <c r="D513" s="439"/>
      <c r="E513" s="440"/>
      <c r="F513" s="441"/>
      <c r="G513" s="342"/>
      <c r="H513" s="1"/>
      <c r="I513" s="1"/>
      <c r="J513" s="1"/>
      <c r="K513" s="1"/>
      <c r="L513" s="1"/>
      <c r="M513" s="1"/>
      <c r="N513" s="1"/>
      <c r="O513" s="1"/>
      <c r="P513" s="1"/>
      <c r="Q513" s="1"/>
      <c r="R513" s="1"/>
      <c r="S513" s="1"/>
      <c r="T513" s="1"/>
      <c r="U513" s="1"/>
      <c r="V513" s="1"/>
      <c r="W513" s="1"/>
      <c r="X513" s="1"/>
      <c r="Y513" s="1"/>
      <c r="Z513" s="1"/>
    </row>
    <row r="514" spans="1:26" ht="31.5" hidden="1">
      <c r="A514" s="583" t="s">
        <v>1044</v>
      </c>
      <c r="B514" s="484" t="s">
        <v>1045</v>
      </c>
      <c r="C514" s="441"/>
      <c r="D514" s="439"/>
      <c r="E514" s="440"/>
      <c r="F514" s="441"/>
      <c r="G514" s="342"/>
      <c r="H514" s="1"/>
      <c r="I514" s="1"/>
      <c r="J514" s="1"/>
      <c r="K514" s="1"/>
      <c r="L514" s="1"/>
      <c r="M514" s="1"/>
      <c r="N514" s="1"/>
      <c r="O514" s="1"/>
      <c r="P514" s="1"/>
      <c r="Q514" s="1"/>
      <c r="R514" s="1"/>
      <c r="S514" s="1"/>
      <c r="T514" s="1"/>
      <c r="U514" s="1"/>
      <c r="V514" s="1"/>
      <c r="W514" s="1"/>
      <c r="X514" s="1"/>
      <c r="Y514" s="1"/>
      <c r="Z514" s="1"/>
    </row>
    <row r="515" spans="1:26" ht="31.5">
      <c r="A515" s="413" t="s">
        <v>1422</v>
      </c>
      <c r="B515" s="484" t="s">
        <v>1047</v>
      </c>
      <c r="C515" s="308" t="s">
        <v>4166</v>
      </c>
      <c r="D515" s="446">
        <v>0</v>
      </c>
      <c r="E515" s="440" t="s">
        <v>667</v>
      </c>
      <c r="F515" s="441"/>
      <c r="G515" s="342" t="s">
        <v>3780</v>
      </c>
      <c r="H515" s="110"/>
      <c r="I515" s="110"/>
      <c r="J515" s="1"/>
      <c r="K515" s="1"/>
      <c r="L515" s="1"/>
      <c r="M515" s="1"/>
      <c r="N515" s="1"/>
      <c r="O515" s="1"/>
      <c r="P515" s="1"/>
      <c r="Q515" s="1"/>
      <c r="R515" s="1"/>
      <c r="S515" s="1"/>
      <c r="T515" s="1"/>
      <c r="U515" s="1"/>
      <c r="V515" s="1"/>
      <c r="W515" s="1"/>
      <c r="X515" s="1"/>
      <c r="Y515" s="1"/>
      <c r="Z515" s="1"/>
    </row>
    <row r="516" spans="1:26" ht="45">
      <c r="A516" s="413" t="s">
        <v>14</v>
      </c>
      <c r="B516" s="484"/>
      <c r="C516" s="308" t="s">
        <v>4167</v>
      </c>
      <c r="D516" s="446">
        <v>0</v>
      </c>
      <c r="E516" s="440" t="s">
        <v>667</v>
      </c>
      <c r="F516" s="441"/>
      <c r="G516" s="342" t="s">
        <v>3782</v>
      </c>
      <c r="H516" s="110"/>
      <c r="I516" s="110"/>
      <c r="J516" s="1"/>
      <c r="K516" s="1"/>
      <c r="L516" s="1"/>
      <c r="M516" s="1"/>
      <c r="N516" s="1"/>
      <c r="O516" s="1"/>
      <c r="P516" s="1"/>
      <c r="Q516" s="1"/>
      <c r="R516" s="1"/>
      <c r="S516" s="1"/>
      <c r="T516" s="1"/>
      <c r="U516" s="1"/>
      <c r="V516" s="1"/>
      <c r="W516" s="1"/>
      <c r="X516" s="1"/>
      <c r="Y516" s="1"/>
      <c r="Z516" s="1"/>
    </row>
    <row r="517" spans="1:26" ht="63" hidden="1">
      <c r="A517" s="583" t="s">
        <v>1050</v>
      </c>
      <c r="B517" s="496" t="s">
        <v>1051</v>
      </c>
      <c r="C517" s="441"/>
      <c r="D517" s="439"/>
      <c r="E517" s="440"/>
      <c r="F517" s="441"/>
      <c r="G517" s="441"/>
      <c r="H517" s="1"/>
      <c r="I517" s="1"/>
      <c r="J517" s="1"/>
      <c r="K517" s="1"/>
      <c r="L517" s="1"/>
      <c r="M517" s="1"/>
      <c r="N517" s="1"/>
      <c r="O517" s="1"/>
      <c r="P517" s="1"/>
      <c r="Q517" s="1"/>
      <c r="R517" s="1"/>
      <c r="S517" s="1"/>
      <c r="T517" s="1"/>
      <c r="U517" s="1"/>
      <c r="V517" s="1"/>
      <c r="W517" s="1"/>
      <c r="X517" s="1"/>
      <c r="Y517" s="1"/>
      <c r="Z517" s="1"/>
    </row>
    <row r="518" spans="1:26" ht="31.5" hidden="1">
      <c r="A518" s="583" t="s">
        <v>1052</v>
      </c>
      <c r="B518" s="484" t="s">
        <v>1053</v>
      </c>
      <c r="C518" s="441"/>
      <c r="D518" s="439"/>
      <c r="E518" s="440"/>
      <c r="F518" s="441"/>
      <c r="G518" s="441"/>
      <c r="H518" s="1"/>
      <c r="I518" s="1"/>
      <c r="J518" s="1"/>
      <c r="K518" s="1"/>
      <c r="L518" s="1"/>
      <c r="M518" s="1"/>
      <c r="N518" s="1"/>
      <c r="O518" s="1"/>
      <c r="P518" s="1"/>
      <c r="Q518" s="1"/>
      <c r="R518" s="1"/>
      <c r="S518" s="1"/>
      <c r="T518" s="1"/>
      <c r="U518" s="1"/>
      <c r="V518" s="1"/>
      <c r="W518" s="1"/>
      <c r="X518" s="1"/>
      <c r="Y518" s="1"/>
      <c r="Z518" s="1"/>
    </row>
    <row r="519" spans="1:26" ht="39.75" hidden="1" customHeight="1">
      <c r="A519" s="585" t="s">
        <v>1054</v>
      </c>
      <c r="B519" s="1210" t="s">
        <v>1055</v>
      </c>
      <c r="C519" s="1049"/>
      <c r="D519" s="1049"/>
      <c r="E519" s="1049"/>
      <c r="F519" s="1049"/>
      <c r="G519" s="1049"/>
      <c r="H519" s="1"/>
      <c r="I519" s="1"/>
      <c r="J519" s="1"/>
      <c r="K519" s="1"/>
      <c r="L519" s="1"/>
      <c r="M519" s="1"/>
      <c r="N519" s="1"/>
      <c r="O519" s="1"/>
      <c r="P519" s="1"/>
      <c r="Q519" s="1"/>
      <c r="R519" s="1"/>
      <c r="S519" s="1"/>
      <c r="T519" s="1"/>
      <c r="U519" s="1"/>
      <c r="V519" s="1"/>
      <c r="W519" s="1"/>
      <c r="X519" s="1"/>
      <c r="Y519" s="1"/>
      <c r="Z519" s="1"/>
    </row>
    <row r="520" spans="1:26" ht="31.5" hidden="1">
      <c r="A520" s="583" t="s">
        <v>1056</v>
      </c>
      <c r="B520" s="437" t="s">
        <v>1057</v>
      </c>
      <c r="C520" s="441"/>
      <c r="D520" s="439"/>
      <c r="E520" s="440"/>
      <c r="F520" s="441"/>
      <c r="G520" s="441"/>
      <c r="H520" s="1"/>
      <c r="I520" s="1"/>
      <c r="J520" s="1"/>
      <c r="K520" s="1"/>
      <c r="L520" s="1"/>
      <c r="M520" s="1"/>
      <c r="N520" s="1"/>
      <c r="O520" s="1"/>
      <c r="P520" s="1"/>
      <c r="Q520" s="1"/>
      <c r="R520" s="1"/>
      <c r="S520" s="1"/>
      <c r="T520" s="1"/>
      <c r="U520" s="1"/>
      <c r="V520" s="1"/>
      <c r="W520" s="1"/>
      <c r="X520" s="1"/>
      <c r="Y520" s="1"/>
      <c r="Z520" s="1"/>
    </row>
    <row r="521" spans="1:26" ht="31.5" hidden="1">
      <c r="A521" s="583" t="s">
        <v>1060</v>
      </c>
      <c r="B521" s="437" t="s">
        <v>1061</v>
      </c>
      <c r="C521" s="441"/>
      <c r="D521" s="439"/>
      <c r="E521" s="440"/>
      <c r="F521" s="441"/>
      <c r="G521" s="441"/>
      <c r="H521" s="1"/>
      <c r="I521" s="1"/>
      <c r="J521" s="1"/>
      <c r="K521" s="1"/>
      <c r="L521" s="1"/>
      <c r="M521" s="1"/>
      <c r="N521" s="1"/>
      <c r="O521" s="1"/>
      <c r="P521" s="1"/>
      <c r="Q521" s="1"/>
      <c r="R521" s="1"/>
      <c r="S521" s="1"/>
      <c r="T521" s="1"/>
      <c r="U521" s="1"/>
      <c r="V521" s="1"/>
      <c r="W521" s="1"/>
      <c r="X521" s="1"/>
      <c r="Y521" s="1"/>
      <c r="Z521" s="1"/>
    </row>
    <row r="522" spans="1:26" ht="31.5" hidden="1">
      <c r="A522" s="583" t="s">
        <v>1062</v>
      </c>
      <c r="B522" s="437" t="s">
        <v>1063</v>
      </c>
      <c r="C522" s="441"/>
      <c r="D522" s="439"/>
      <c r="E522" s="440"/>
      <c r="F522" s="441"/>
      <c r="G522" s="441"/>
      <c r="H522" s="1"/>
      <c r="I522" s="1"/>
      <c r="J522" s="1"/>
      <c r="K522" s="1"/>
      <c r="L522" s="1"/>
      <c r="M522" s="1"/>
      <c r="N522" s="1"/>
      <c r="O522" s="1"/>
      <c r="P522" s="1"/>
      <c r="Q522" s="1"/>
      <c r="R522" s="1"/>
      <c r="S522" s="1"/>
      <c r="T522" s="1"/>
      <c r="U522" s="1"/>
      <c r="V522" s="1"/>
      <c r="W522" s="1"/>
      <c r="X522" s="1"/>
      <c r="Y522" s="1"/>
      <c r="Z522" s="1"/>
    </row>
    <row r="523" spans="1:26" ht="39.75" hidden="1" customHeight="1">
      <c r="A523" s="585" t="s">
        <v>1065</v>
      </c>
      <c r="B523" s="1210" t="s">
        <v>1066</v>
      </c>
      <c r="C523" s="1049"/>
      <c r="D523" s="1049"/>
      <c r="E523" s="1049"/>
      <c r="F523" s="1049"/>
      <c r="G523" s="1049"/>
      <c r="H523" s="1"/>
      <c r="I523" s="1"/>
      <c r="J523" s="1"/>
      <c r="K523" s="1"/>
      <c r="L523" s="1"/>
      <c r="M523" s="1"/>
      <c r="N523" s="1"/>
      <c r="O523" s="1"/>
      <c r="P523" s="1"/>
      <c r="Q523" s="1"/>
      <c r="R523" s="1"/>
      <c r="S523" s="1"/>
      <c r="T523" s="1"/>
      <c r="U523" s="1"/>
      <c r="V523" s="1"/>
      <c r="W523" s="1"/>
      <c r="X523" s="1"/>
      <c r="Y523" s="1"/>
      <c r="Z523" s="1"/>
    </row>
    <row r="524" spans="1:26" ht="31.5" hidden="1">
      <c r="A524" s="583" t="s">
        <v>1067</v>
      </c>
      <c r="B524" s="437" t="s">
        <v>1068</v>
      </c>
      <c r="C524" s="441"/>
      <c r="D524" s="439"/>
      <c r="E524" s="440"/>
      <c r="F524" s="441"/>
      <c r="G524" s="441"/>
      <c r="H524" s="1"/>
      <c r="I524" s="1"/>
      <c r="J524" s="1"/>
      <c r="K524" s="1"/>
      <c r="L524" s="1"/>
      <c r="M524" s="1"/>
      <c r="N524" s="1"/>
      <c r="O524" s="1"/>
      <c r="P524" s="1"/>
      <c r="Q524" s="1"/>
      <c r="R524" s="1"/>
      <c r="S524" s="1"/>
      <c r="T524" s="1"/>
      <c r="U524" s="1"/>
      <c r="V524" s="1"/>
      <c r="W524" s="1"/>
      <c r="X524" s="1"/>
      <c r="Y524" s="1"/>
      <c r="Z524" s="1"/>
    </row>
    <row r="525" spans="1:26" ht="31.5" hidden="1">
      <c r="A525" s="583" t="s">
        <v>1069</v>
      </c>
      <c r="B525" s="437" t="s">
        <v>1070</v>
      </c>
      <c r="C525" s="441"/>
      <c r="D525" s="439"/>
      <c r="E525" s="440"/>
      <c r="F525" s="441"/>
      <c r="G525" s="441"/>
      <c r="H525" s="1"/>
      <c r="I525" s="1"/>
      <c r="J525" s="1"/>
      <c r="K525" s="1"/>
      <c r="L525" s="1"/>
      <c r="M525" s="1"/>
      <c r="N525" s="1"/>
      <c r="O525" s="1"/>
      <c r="P525" s="1"/>
      <c r="Q525" s="1"/>
      <c r="R525" s="1"/>
      <c r="S525" s="1"/>
      <c r="T525" s="1"/>
      <c r="U525" s="1"/>
      <c r="V525" s="1"/>
      <c r="W525" s="1"/>
      <c r="X525" s="1"/>
      <c r="Y525" s="1"/>
      <c r="Z525" s="1"/>
    </row>
    <row r="526" spans="1:26" ht="31.5" hidden="1">
      <c r="A526" s="583" t="s">
        <v>1071</v>
      </c>
      <c r="B526" s="437" t="s">
        <v>1072</v>
      </c>
      <c r="C526" s="441"/>
      <c r="D526" s="439"/>
      <c r="E526" s="440"/>
      <c r="F526" s="441"/>
      <c r="G526" s="441"/>
      <c r="H526" s="1"/>
      <c r="I526" s="1"/>
      <c r="J526" s="1"/>
      <c r="K526" s="1"/>
      <c r="L526" s="1"/>
      <c r="M526" s="1"/>
      <c r="N526" s="1"/>
      <c r="O526" s="1"/>
      <c r="P526" s="1"/>
      <c r="Q526" s="1"/>
      <c r="R526" s="1"/>
      <c r="S526" s="1"/>
      <c r="T526" s="1"/>
      <c r="U526" s="1"/>
      <c r="V526" s="1"/>
      <c r="W526" s="1"/>
      <c r="X526" s="1"/>
      <c r="Y526" s="1"/>
      <c r="Z526" s="1"/>
    </row>
    <row r="527" spans="1:26" ht="31.5" hidden="1">
      <c r="A527" s="583" t="s">
        <v>1074</v>
      </c>
      <c r="B527" s="437" t="s">
        <v>1075</v>
      </c>
      <c r="C527" s="441"/>
      <c r="D527" s="439"/>
      <c r="E527" s="440"/>
      <c r="F527" s="441"/>
      <c r="G527" s="441"/>
      <c r="H527" s="1"/>
      <c r="I527" s="1"/>
      <c r="J527" s="1"/>
      <c r="K527" s="1"/>
      <c r="L527" s="1"/>
      <c r="M527" s="1"/>
      <c r="N527" s="1"/>
      <c r="O527" s="1"/>
      <c r="P527" s="1"/>
      <c r="Q527" s="1"/>
      <c r="R527" s="1"/>
      <c r="S527" s="1"/>
      <c r="T527" s="1"/>
      <c r="U527" s="1"/>
      <c r="V527" s="1"/>
      <c r="W527" s="1"/>
      <c r="X527" s="1"/>
      <c r="Y527" s="1"/>
      <c r="Z527" s="1"/>
    </row>
    <row r="528" spans="1:26" ht="47.25" hidden="1">
      <c r="A528" s="583" t="s">
        <v>1076</v>
      </c>
      <c r="B528" s="437" t="s">
        <v>1077</v>
      </c>
      <c r="C528" s="441"/>
      <c r="D528" s="439"/>
      <c r="E528" s="440"/>
      <c r="F528" s="441"/>
      <c r="G528" s="441"/>
      <c r="H528" s="1"/>
      <c r="I528" s="1"/>
      <c r="J528" s="1"/>
      <c r="K528" s="1"/>
      <c r="L528" s="1"/>
      <c r="M528" s="1"/>
      <c r="N528" s="1"/>
      <c r="O528" s="1"/>
      <c r="P528" s="1"/>
      <c r="Q528" s="1"/>
      <c r="R528" s="1"/>
      <c r="S528" s="1"/>
      <c r="T528" s="1"/>
      <c r="U528" s="1"/>
      <c r="V528" s="1"/>
      <c r="W528" s="1"/>
      <c r="X528" s="1"/>
      <c r="Y528" s="1"/>
      <c r="Z528" s="1"/>
    </row>
    <row r="529" spans="1:26" ht="31.5" hidden="1">
      <c r="A529" s="583" t="s">
        <v>1080</v>
      </c>
      <c r="B529" s="437" t="s">
        <v>1081</v>
      </c>
      <c r="C529" s="441"/>
      <c r="D529" s="439"/>
      <c r="E529" s="440"/>
      <c r="F529" s="441"/>
      <c r="G529" s="441"/>
      <c r="H529" s="1"/>
      <c r="I529" s="1"/>
      <c r="J529" s="1"/>
      <c r="K529" s="1"/>
      <c r="L529" s="1"/>
      <c r="M529" s="1"/>
      <c r="N529" s="1"/>
      <c r="O529" s="1"/>
      <c r="P529" s="1"/>
      <c r="Q529" s="1"/>
      <c r="R529" s="1"/>
      <c r="S529" s="1"/>
      <c r="T529" s="1"/>
      <c r="U529" s="1"/>
      <c r="V529" s="1"/>
      <c r="W529" s="1"/>
      <c r="X529" s="1"/>
      <c r="Y529" s="1"/>
      <c r="Z529" s="1"/>
    </row>
    <row r="530" spans="1:26" ht="31.5" hidden="1">
      <c r="A530" s="583" t="s">
        <v>1082</v>
      </c>
      <c r="B530" s="437" t="s">
        <v>1083</v>
      </c>
      <c r="C530" s="441"/>
      <c r="D530" s="439"/>
      <c r="E530" s="440"/>
      <c r="F530" s="441"/>
      <c r="G530" s="441"/>
      <c r="H530" s="1"/>
      <c r="I530" s="1"/>
      <c r="J530" s="1"/>
      <c r="K530" s="1"/>
      <c r="L530" s="1"/>
      <c r="M530" s="1"/>
      <c r="N530" s="1"/>
      <c r="O530" s="1"/>
      <c r="P530" s="1"/>
      <c r="Q530" s="1"/>
      <c r="R530" s="1"/>
      <c r="S530" s="1"/>
      <c r="T530" s="1"/>
      <c r="U530" s="1"/>
      <c r="V530" s="1"/>
      <c r="W530" s="1"/>
      <c r="X530" s="1"/>
      <c r="Y530" s="1"/>
      <c r="Z530" s="1"/>
    </row>
    <row r="531" spans="1:26" ht="31.5" hidden="1">
      <c r="A531" s="583" t="s">
        <v>1085</v>
      </c>
      <c r="B531" s="484" t="s">
        <v>1086</v>
      </c>
      <c r="C531" s="441"/>
      <c r="D531" s="439"/>
      <c r="E531" s="440"/>
      <c r="F531" s="441"/>
      <c r="G531" s="441"/>
      <c r="H531" s="1"/>
      <c r="I531" s="1"/>
      <c r="J531" s="1"/>
      <c r="K531" s="1"/>
      <c r="L531" s="1"/>
      <c r="M531" s="1"/>
      <c r="N531" s="1"/>
      <c r="O531" s="1"/>
      <c r="P531" s="1"/>
      <c r="Q531" s="1"/>
      <c r="R531" s="1"/>
      <c r="S531" s="1"/>
      <c r="T531" s="1"/>
      <c r="U531" s="1"/>
      <c r="V531" s="1"/>
      <c r="W531" s="1"/>
      <c r="X531" s="1"/>
      <c r="Y531" s="1"/>
      <c r="Z531" s="1"/>
    </row>
    <row r="532" spans="1:26" ht="31.5" hidden="1">
      <c r="A532" s="583" t="s">
        <v>1088</v>
      </c>
      <c r="B532" s="484" t="s">
        <v>1089</v>
      </c>
      <c r="C532" s="441"/>
      <c r="D532" s="439"/>
      <c r="E532" s="440"/>
      <c r="F532" s="441"/>
      <c r="G532" s="441"/>
      <c r="H532" s="1"/>
      <c r="I532" s="1"/>
      <c r="J532" s="1"/>
      <c r="K532" s="1"/>
      <c r="L532" s="1"/>
      <c r="M532" s="1"/>
      <c r="N532" s="1"/>
      <c r="O532" s="1"/>
      <c r="P532" s="1"/>
      <c r="Q532" s="1"/>
      <c r="R532" s="1"/>
      <c r="S532" s="1"/>
      <c r="T532" s="1"/>
      <c r="U532" s="1"/>
      <c r="V532" s="1"/>
      <c r="W532" s="1"/>
      <c r="X532" s="1"/>
      <c r="Y532" s="1"/>
      <c r="Z532" s="1"/>
    </row>
    <row r="533" spans="1:26" ht="47.25" hidden="1">
      <c r="A533" s="583" t="s">
        <v>1090</v>
      </c>
      <c r="B533" s="484" t="s">
        <v>1091</v>
      </c>
      <c r="C533" s="441"/>
      <c r="D533" s="439"/>
      <c r="E533" s="440"/>
      <c r="F533" s="441"/>
      <c r="G533" s="441"/>
      <c r="H533" s="1"/>
      <c r="I533" s="1"/>
      <c r="J533" s="1"/>
      <c r="K533" s="1"/>
      <c r="L533" s="1"/>
      <c r="M533" s="1"/>
      <c r="N533" s="1"/>
      <c r="O533" s="1"/>
      <c r="P533" s="1"/>
      <c r="Q533" s="1"/>
      <c r="R533" s="1"/>
      <c r="S533" s="1"/>
      <c r="T533" s="1"/>
      <c r="U533" s="1"/>
      <c r="V533" s="1"/>
      <c r="W533" s="1"/>
      <c r="X533" s="1"/>
      <c r="Y533" s="1"/>
      <c r="Z533" s="1"/>
    </row>
    <row r="534" spans="1:26" ht="39.75" hidden="1" customHeight="1">
      <c r="A534" s="585" t="s">
        <v>1093</v>
      </c>
      <c r="B534" s="1210" t="s">
        <v>1094</v>
      </c>
      <c r="C534" s="1049"/>
      <c r="D534" s="1049"/>
      <c r="E534" s="1049"/>
      <c r="F534" s="1049"/>
      <c r="G534" s="1049"/>
      <c r="H534" s="1"/>
      <c r="I534" s="1"/>
      <c r="J534" s="1"/>
      <c r="K534" s="1"/>
      <c r="L534" s="1"/>
      <c r="M534" s="1"/>
      <c r="N534" s="1"/>
      <c r="O534" s="1"/>
      <c r="P534" s="1"/>
      <c r="Q534" s="1"/>
      <c r="R534" s="1"/>
      <c r="S534" s="1"/>
      <c r="T534" s="1"/>
      <c r="U534" s="1"/>
      <c r="V534" s="1"/>
      <c r="W534" s="1"/>
      <c r="X534" s="1"/>
      <c r="Y534" s="1"/>
      <c r="Z534" s="1"/>
    </row>
    <row r="535" spans="1:26" ht="31.5" hidden="1">
      <c r="A535" s="583" t="s">
        <v>1096</v>
      </c>
      <c r="B535" s="437" t="s">
        <v>1097</v>
      </c>
      <c r="C535" s="441"/>
      <c r="D535" s="439"/>
      <c r="E535" s="440"/>
      <c r="F535" s="441"/>
      <c r="G535" s="441"/>
      <c r="H535" s="1"/>
      <c r="I535" s="1"/>
      <c r="J535" s="1"/>
      <c r="K535" s="1"/>
      <c r="L535" s="1"/>
      <c r="M535" s="1"/>
      <c r="N535" s="1"/>
      <c r="O535" s="1"/>
      <c r="P535" s="1"/>
      <c r="Q535" s="1"/>
      <c r="R535" s="1"/>
      <c r="S535" s="1"/>
      <c r="T535" s="1"/>
      <c r="U535" s="1"/>
      <c r="V535" s="1"/>
      <c r="W535" s="1"/>
      <c r="X535" s="1"/>
      <c r="Y535" s="1"/>
      <c r="Z535" s="1"/>
    </row>
    <row r="536" spans="1:26" ht="31.5" hidden="1">
      <c r="A536" s="583" t="s">
        <v>1099</v>
      </c>
      <c r="B536" s="437" t="s">
        <v>1100</v>
      </c>
      <c r="C536" s="441"/>
      <c r="D536" s="439"/>
      <c r="E536" s="440"/>
      <c r="F536" s="441"/>
      <c r="G536" s="441"/>
      <c r="H536" s="1"/>
      <c r="I536" s="1"/>
      <c r="J536" s="1"/>
      <c r="K536" s="1"/>
      <c r="L536" s="1"/>
      <c r="M536" s="1"/>
      <c r="N536" s="1"/>
      <c r="O536" s="1"/>
      <c r="P536" s="1"/>
      <c r="Q536" s="1"/>
      <c r="R536" s="1"/>
      <c r="S536" s="1"/>
      <c r="T536" s="1"/>
      <c r="U536" s="1"/>
      <c r="V536" s="1"/>
      <c r="W536" s="1"/>
      <c r="X536" s="1"/>
      <c r="Y536" s="1"/>
      <c r="Z536" s="1"/>
    </row>
    <row r="537" spans="1:26" ht="31.5" hidden="1">
      <c r="A537" s="583" t="s">
        <v>1101</v>
      </c>
      <c r="B537" s="437" t="s">
        <v>1102</v>
      </c>
      <c r="C537" s="441"/>
      <c r="D537" s="439"/>
      <c r="E537" s="440"/>
      <c r="F537" s="441"/>
      <c r="G537" s="441"/>
      <c r="H537" s="1"/>
      <c r="I537" s="1"/>
      <c r="J537" s="1"/>
      <c r="K537" s="1"/>
      <c r="L537" s="1"/>
      <c r="M537" s="1"/>
      <c r="N537" s="1"/>
      <c r="O537" s="1"/>
      <c r="P537" s="1"/>
      <c r="Q537" s="1"/>
      <c r="R537" s="1"/>
      <c r="S537" s="1"/>
      <c r="T537" s="1"/>
      <c r="U537" s="1"/>
      <c r="V537" s="1"/>
      <c r="W537" s="1"/>
      <c r="X537" s="1"/>
      <c r="Y537" s="1"/>
      <c r="Z537" s="1"/>
    </row>
    <row r="538" spans="1:26" ht="39.75" hidden="1" customHeight="1">
      <c r="A538" s="585" t="s">
        <v>1104</v>
      </c>
      <c r="B538" s="1210" t="s">
        <v>1105</v>
      </c>
      <c r="C538" s="1049"/>
      <c r="D538" s="1049"/>
      <c r="E538" s="1049"/>
      <c r="F538" s="1049"/>
      <c r="G538" s="1049"/>
      <c r="H538" s="1"/>
      <c r="I538" s="1"/>
      <c r="J538" s="1"/>
      <c r="K538" s="1"/>
      <c r="L538" s="1"/>
      <c r="M538" s="1"/>
      <c r="N538" s="1"/>
      <c r="O538" s="1"/>
      <c r="P538" s="1"/>
      <c r="Q538" s="1"/>
      <c r="R538" s="1"/>
      <c r="S538" s="1"/>
      <c r="T538" s="1"/>
      <c r="U538" s="1"/>
      <c r="V538" s="1"/>
      <c r="W538" s="1"/>
      <c r="X538" s="1"/>
      <c r="Y538" s="1"/>
      <c r="Z538" s="1"/>
    </row>
    <row r="539" spans="1:26" ht="31.5" hidden="1">
      <c r="A539" s="583" t="s">
        <v>1107</v>
      </c>
      <c r="B539" s="437" t="s">
        <v>1108</v>
      </c>
      <c r="C539" s="441"/>
      <c r="D539" s="439"/>
      <c r="E539" s="440"/>
      <c r="F539" s="441"/>
      <c r="G539" s="441"/>
      <c r="H539" s="1"/>
      <c r="I539" s="1"/>
      <c r="J539" s="1"/>
      <c r="K539" s="1"/>
      <c r="L539" s="1"/>
      <c r="M539" s="1"/>
      <c r="N539" s="1"/>
      <c r="O539" s="1"/>
      <c r="P539" s="1"/>
      <c r="Q539" s="1"/>
      <c r="R539" s="1"/>
      <c r="S539" s="1"/>
      <c r="T539" s="1"/>
      <c r="U539" s="1"/>
      <c r="V539" s="1"/>
      <c r="W539" s="1"/>
      <c r="X539" s="1"/>
      <c r="Y539" s="1"/>
      <c r="Z539" s="1"/>
    </row>
    <row r="540" spans="1:26" ht="31.5" hidden="1">
      <c r="A540" s="583" t="s">
        <v>1110</v>
      </c>
      <c r="B540" s="437" t="s">
        <v>1111</v>
      </c>
      <c r="C540" s="441"/>
      <c r="D540" s="439"/>
      <c r="E540" s="440"/>
      <c r="F540" s="441"/>
      <c r="G540" s="441"/>
      <c r="H540" s="1"/>
      <c r="I540" s="1"/>
      <c r="J540" s="1"/>
      <c r="K540" s="1"/>
      <c r="L540" s="1"/>
      <c r="M540" s="1"/>
      <c r="N540" s="1"/>
      <c r="O540" s="1"/>
      <c r="P540" s="1"/>
      <c r="Q540" s="1"/>
      <c r="R540" s="1"/>
      <c r="S540" s="1"/>
      <c r="T540" s="1"/>
      <c r="U540" s="1"/>
      <c r="V540" s="1"/>
      <c r="W540" s="1"/>
      <c r="X540" s="1"/>
      <c r="Y540" s="1"/>
      <c r="Z540" s="1"/>
    </row>
    <row r="541" spans="1:26" ht="31.5" hidden="1">
      <c r="A541" s="583" t="s">
        <v>1113</v>
      </c>
      <c r="B541" s="437" t="s">
        <v>1114</v>
      </c>
      <c r="C541" s="441"/>
      <c r="D541" s="439"/>
      <c r="E541" s="440"/>
      <c r="F541" s="441"/>
      <c r="G541" s="441"/>
      <c r="H541" s="1"/>
      <c r="I541" s="1"/>
      <c r="J541" s="1"/>
      <c r="K541" s="1"/>
      <c r="L541" s="1"/>
      <c r="M541" s="1"/>
      <c r="N541" s="1"/>
      <c r="O541" s="1"/>
      <c r="P541" s="1"/>
      <c r="Q541" s="1"/>
      <c r="R541" s="1"/>
      <c r="S541" s="1"/>
      <c r="T541" s="1"/>
      <c r="U541" s="1"/>
      <c r="V541" s="1"/>
      <c r="W541" s="1"/>
      <c r="X541" s="1"/>
      <c r="Y541" s="1"/>
      <c r="Z541" s="1"/>
    </row>
    <row r="542" spans="1:26" ht="31.5" hidden="1">
      <c r="A542" s="583" t="s">
        <v>1116</v>
      </c>
      <c r="B542" s="437" t="s">
        <v>1117</v>
      </c>
      <c r="C542" s="441"/>
      <c r="D542" s="439"/>
      <c r="E542" s="440"/>
      <c r="F542" s="441"/>
      <c r="G542" s="441"/>
      <c r="H542" s="1"/>
      <c r="I542" s="1"/>
      <c r="J542" s="1"/>
      <c r="K542" s="1"/>
      <c r="L542" s="1"/>
      <c r="M542" s="1"/>
      <c r="N542" s="1"/>
      <c r="O542" s="1"/>
      <c r="P542" s="1"/>
      <c r="Q542" s="1"/>
      <c r="R542" s="1"/>
      <c r="S542" s="1"/>
      <c r="T542" s="1"/>
      <c r="U542" s="1"/>
      <c r="V542" s="1"/>
      <c r="W542" s="1"/>
      <c r="X542" s="1"/>
      <c r="Y542" s="1"/>
      <c r="Z542" s="1"/>
    </row>
    <row r="543" spans="1:26" ht="39.75" customHeight="1">
      <c r="A543" s="417" t="s">
        <v>1120</v>
      </c>
      <c r="B543" s="1048" t="s">
        <v>1121</v>
      </c>
      <c r="C543" s="1049"/>
      <c r="D543" s="1049"/>
      <c r="E543" s="1049"/>
      <c r="F543" s="1049"/>
      <c r="G543" s="1049"/>
      <c r="H543" s="110">
        <f>SUM(D544:D545)</f>
        <v>0</v>
      </c>
      <c r="I543" s="110">
        <f>COUNT(D544:D545)*2</f>
        <v>2</v>
      </c>
      <c r="J543" s="1"/>
      <c r="K543" s="1"/>
      <c r="L543" s="1"/>
      <c r="M543" s="1"/>
      <c r="N543" s="1"/>
      <c r="O543" s="1"/>
      <c r="P543" s="1"/>
      <c r="Q543" s="1"/>
      <c r="R543" s="1"/>
      <c r="S543" s="1"/>
      <c r="T543" s="1"/>
      <c r="U543" s="1"/>
      <c r="V543" s="1"/>
      <c r="W543" s="1"/>
      <c r="X543" s="1"/>
      <c r="Y543" s="1"/>
      <c r="Z543" s="1"/>
    </row>
    <row r="544" spans="1:26" ht="63">
      <c r="A544" s="413" t="s">
        <v>1535</v>
      </c>
      <c r="B544" s="484" t="s">
        <v>1124</v>
      </c>
      <c r="C544" s="437" t="s">
        <v>1536</v>
      </c>
      <c r="D544" s="950">
        <v>0</v>
      </c>
      <c r="E544" s="440" t="s">
        <v>137</v>
      </c>
      <c r="F544" s="441"/>
      <c r="G544" s="441"/>
      <c r="H544" s="110"/>
      <c r="I544" s="110"/>
      <c r="J544" s="1"/>
      <c r="K544" s="1"/>
      <c r="L544" s="1"/>
      <c r="M544" s="1"/>
      <c r="N544" s="1"/>
      <c r="O544" s="1"/>
      <c r="P544" s="1"/>
      <c r="Q544" s="1"/>
      <c r="R544" s="1"/>
      <c r="S544" s="1"/>
      <c r="T544" s="1"/>
      <c r="U544" s="1"/>
      <c r="V544" s="1"/>
      <c r="W544" s="1"/>
      <c r="X544" s="1"/>
      <c r="Y544" s="1"/>
      <c r="Z544" s="1"/>
    </row>
    <row r="545" spans="1:26" ht="31.5" hidden="1">
      <c r="A545" s="583" t="s">
        <v>1125</v>
      </c>
      <c r="B545" s="484" t="s">
        <v>1126</v>
      </c>
      <c r="C545" s="441"/>
      <c r="D545" s="446"/>
      <c r="E545" s="440"/>
      <c r="F545" s="441"/>
      <c r="G545" s="441"/>
      <c r="H545" s="1"/>
      <c r="I545" s="1"/>
      <c r="J545" s="1"/>
      <c r="K545" s="1"/>
      <c r="L545" s="1"/>
      <c r="M545" s="1"/>
      <c r="N545" s="1"/>
      <c r="O545" s="1"/>
      <c r="P545" s="1"/>
      <c r="Q545" s="1"/>
      <c r="R545" s="1"/>
      <c r="S545" s="1"/>
      <c r="T545" s="1"/>
      <c r="U545" s="1"/>
      <c r="V545" s="1"/>
      <c r="W545" s="1"/>
      <c r="X545" s="1"/>
      <c r="Y545" s="1"/>
      <c r="Z545" s="1"/>
    </row>
    <row r="546" spans="1:26" ht="63" hidden="1">
      <c r="A546" s="583" t="s">
        <v>1129</v>
      </c>
      <c r="B546" s="484" t="s">
        <v>1130</v>
      </c>
      <c r="C546" s="441"/>
      <c r="D546" s="439"/>
      <c r="E546" s="440"/>
      <c r="F546" s="441"/>
      <c r="G546" s="441"/>
      <c r="H546" s="1"/>
      <c r="I546" s="1"/>
      <c r="J546" s="1"/>
      <c r="K546" s="1"/>
      <c r="L546" s="1"/>
      <c r="M546" s="1"/>
      <c r="N546" s="1"/>
      <c r="O546" s="1"/>
      <c r="P546" s="1"/>
      <c r="Q546" s="1"/>
      <c r="R546" s="1"/>
      <c r="S546" s="1"/>
      <c r="T546" s="1"/>
      <c r="U546" s="1"/>
      <c r="V546" s="1"/>
      <c r="W546" s="1"/>
      <c r="X546" s="1"/>
      <c r="Y546" s="1"/>
      <c r="Z546" s="1"/>
    </row>
    <row r="547" spans="1:26" ht="39.75" hidden="1" customHeight="1">
      <c r="A547" s="585" t="s">
        <v>1136</v>
      </c>
      <c r="B547" s="1210" t="s">
        <v>1137</v>
      </c>
      <c r="C547" s="1049"/>
      <c r="D547" s="1049"/>
      <c r="E547" s="1049"/>
      <c r="F547" s="1049"/>
      <c r="G547" s="1049"/>
      <c r="H547" s="1"/>
      <c r="I547" s="1"/>
      <c r="J547" s="1"/>
      <c r="K547" s="1"/>
      <c r="L547" s="1"/>
      <c r="M547" s="1"/>
      <c r="N547" s="1"/>
      <c r="O547" s="1"/>
      <c r="P547" s="1"/>
      <c r="Q547" s="1"/>
      <c r="R547" s="1"/>
      <c r="S547" s="1"/>
      <c r="T547" s="1"/>
      <c r="U547" s="1"/>
      <c r="V547" s="1"/>
      <c r="W547" s="1"/>
      <c r="X547" s="1"/>
      <c r="Y547" s="1"/>
      <c r="Z547" s="1"/>
    </row>
    <row r="548" spans="1:26" ht="47.25" hidden="1">
      <c r="A548" s="583" t="s">
        <v>4169</v>
      </c>
      <c r="B548" s="437" t="s">
        <v>1143</v>
      </c>
      <c r="C548" s="437"/>
      <c r="D548" s="439"/>
      <c r="E548" s="440"/>
      <c r="F548" s="441"/>
      <c r="G548" s="441"/>
      <c r="H548" s="1"/>
      <c r="I548" s="1"/>
      <c r="J548" s="1"/>
      <c r="K548" s="1"/>
      <c r="L548" s="1"/>
      <c r="M548" s="1"/>
      <c r="N548" s="1"/>
      <c r="O548" s="1"/>
      <c r="P548" s="1"/>
      <c r="Q548" s="1"/>
      <c r="R548" s="1"/>
      <c r="S548" s="1"/>
      <c r="T548" s="1"/>
      <c r="U548" s="1"/>
      <c r="V548" s="1"/>
      <c r="W548" s="1"/>
      <c r="X548" s="1"/>
      <c r="Y548" s="1"/>
      <c r="Z548" s="1"/>
    </row>
    <row r="549" spans="1:26" ht="63" hidden="1">
      <c r="A549" s="583" t="s">
        <v>1148</v>
      </c>
      <c r="B549" s="437" t="s">
        <v>1149</v>
      </c>
      <c r="C549" s="441"/>
      <c r="D549" s="439"/>
      <c r="E549" s="440"/>
      <c r="F549" s="441"/>
      <c r="G549" s="441"/>
      <c r="H549" s="1"/>
      <c r="I549" s="1"/>
      <c r="J549" s="1"/>
      <c r="K549" s="1"/>
      <c r="L549" s="1"/>
      <c r="M549" s="1"/>
      <c r="N549" s="1"/>
      <c r="O549" s="1"/>
      <c r="P549" s="1"/>
      <c r="Q549" s="1"/>
      <c r="R549" s="1"/>
      <c r="S549" s="1"/>
      <c r="T549" s="1"/>
      <c r="U549" s="1"/>
      <c r="V549" s="1"/>
      <c r="W549" s="1"/>
      <c r="X549" s="1"/>
      <c r="Y549" s="1"/>
      <c r="Z549" s="1"/>
    </row>
    <row r="550" spans="1:26" ht="47.25" hidden="1">
      <c r="A550" s="583" t="s">
        <v>1170</v>
      </c>
      <c r="B550" s="437" t="s">
        <v>1171</v>
      </c>
      <c r="C550" s="441"/>
      <c r="D550" s="439"/>
      <c r="E550" s="440"/>
      <c r="F550" s="441"/>
      <c r="G550" s="441"/>
      <c r="H550" s="1"/>
      <c r="I550" s="1"/>
      <c r="J550" s="1"/>
      <c r="K550" s="1"/>
      <c r="L550" s="1"/>
      <c r="M550" s="1"/>
      <c r="N550" s="1"/>
      <c r="O550" s="1"/>
      <c r="P550" s="1"/>
      <c r="Q550" s="1"/>
      <c r="R550" s="1"/>
      <c r="S550" s="1"/>
      <c r="T550" s="1"/>
      <c r="U550" s="1"/>
      <c r="V550" s="1"/>
      <c r="W550" s="1"/>
      <c r="X550" s="1"/>
      <c r="Y550" s="1"/>
      <c r="Z550" s="1"/>
    </row>
    <row r="551" spans="1:26" ht="63" hidden="1">
      <c r="A551" s="583" t="s">
        <v>1175</v>
      </c>
      <c r="B551" s="437" t="s">
        <v>1176</v>
      </c>
      <c r="C551" s="441"/>
      <c r="D551" s="439"/>
      <c r="E551" s="440"/>
      <c r="F551" s="441"/>
      <c r="G551" s="441"/>
      <c r="H551" s="1"/>
      <c r="I551" s="1"/>
      <c r="J551" s="1"/>
      <c r="K551" s="1"/>
      <c r="L551" s="1"/>
      <c r="M551" s="1"/>
      <c r="N551" s="1"/>
      <c r="O551" s="1"/>
      <c r="P551" s="1"/>
      <c r="Q551" s="1"/>
      <c r="R551" s="1"/>
      <c r="S551" s="1"/>
      <c r="T551" s="1"/>
      <c r="U551" s="1"/>
      <c r="V551" s="1"/>
      <c r="W551" s="1"/>
      <c r="X551" s="1"/>
      <c r="Y551" s="1"/>
      <c r="Z551" s="1"/>
    </row>
    <row r="552" spans="1:26" ht="47.25" hidden="1">
      <c r="A552" s="583" t="s">
        <v>1179</v>
      </c>
      <c r="B552" s="437" t="s">
        <v>1181</v>
      </c>
      <c r="C552" s="441"/>
      <c r="D552" s="439"/>
      <c r="E552" s="440"/>
      <c r="F552" s="441"/>
      <c r="G552" s="441"/>
      <c r="H552" s="1"/>
      <c r="I552" s="1"/>
      <c r="J552" s="1"/>
      <c r="K552" s="1"/>
      <c r="L552" s="1"/>
      <c r="M552" s="1"/>
      <c r="N552" s="1"/>
      <c r="O552" s="1"/>
      <c r="P552" s="1"/>
      <c r="Q552" s="1"/>
      <c r="R552" s="1"/>
      <c r="S552" s="1"/>
      <c r="T552" s="1"/>
      <c r="U552" s="1"/>
      <c r="V552" s="1"/>
      <c r="W552" s="1"/>
      <c r="X552" s="1"/>
      <c r="Y552" s="1"/>
      <c r="Z552" s="1"/>
    </row>
    <row r="553" spans="1:26" ht="45" hidden="1">
      <c r="A553" s="583" t="s">
        <v>1186</v>
      </c>
      <c r="B553" s="308" t="s">
        <v>1187</v>
      </c>
      <c r="C553" s="441"/>
      <c r="D553" s="439"/>
      <c r="E553" s="440"/>
      <c r="F553" s="441"/>
      <c r="G553" s="441"/>
      <c r="H553" s="1"/>
      <c r="I553" s="1"/>
      <c r="J553" s="1"/>
      <c r="K553" s="1"/>
      <c r="L553" s="1"/>
      <c r="M553" s="1"/>
      <c r="N553" s="1"/>
      <c r="O553" s="1"/>
      <c r="P553" s="1"/>
      <c r="Q553" s="1"/>
      <c r="R553" s="1"/>
      <c r="S553" s="1"/>
      <c r="T553" s="1"/>
      <c r="U553" s="1"/>
      <c r="V553" s="1"/>
      <c r="W553" s="1"/>
      <c r="X553" s="1"/>
      <c r="Y553" s="1"/>
      <c r="Z553" s="1"/>
    </row>
    <row r="554" spans="1:26" ht="39.75" hidden="1" customHeight="1">
      <c r="A554" s="585" t="s">
        <v>1202</v>
      </c>
      <c r="B554" s="1325" t="s">
        <v>1560</v>
      </c>
      <c r="C554" s="1049"/>
      <c r="D554" s="1049"/>
      <c r="E554" s="1049"/>
      <c r="F554" s="1049"/>
      <c r="G554" s="1049"/>
      <c r="H554" s="1"/>
      <c r="I554" s="1"/>
      <c r="J554" s="1"/>
      <c r="K554" s="1"/>
      <c r="L554" s="1"/>
      <c r="M554" s="1"/>
      <c r="N554" s="1"/>
      <c r="O554" s="1"/>
      <c r="P554" s="1"/>
      <c r="Q554" s="1"/>
      <c r="R554" s="1"/>
      <c r="S554" s="1"/>
      <c r="T554" s="1"/>
      <c r="U554" s="1"/>
      <c r="V554" s="1"/>
      <c r="W554" s="1"/>
      <c r="X554" s="1"/>
      <c r="Y554" s="1"/>
      <c r="Z554" s="1"/>
    </row>
    <row r="555" spans="1:26" ht="78.75" hidden="1">
      <c r="A555" s="583" t="s">
        <v>1209</v>
      </c>
      <c r="B555" s="437" t="s">
        <v>1210</v>
      </c>
      <c r="C555" s="441"/>
      <c r="D555" s="439"/>
      <c r="E555" s="440"/>
      <c r="F555" s="441"/>
      <c r="G555" s="441"/>
      <c r="H555" s="1"/>
      <c r="I555" s="1"/>
      <c r="J555" s="1"/>
      <c r="K555" s="1"/>
      <c r="L555" s="1"/>
      <c r="M555" s="1"/>
      <c r="N555" s="1"/>
      <c r="O555" s="1"/>
      <c r="P555" s="1"/>
      <c r="Q555" s="1"/>
      <c r="R555" s="1"/>
      <c r="S555" s="1"/>
      <c r="T555" s="1"/>
      <c r="U555" s="1"/>
      <c r="V555" s="1"/>
      <c r="W555" s="1"/>
      <c r="X555" s="1"/>
      <c r="Y555" s="1"/>
      <c r="Z555" s="1"/>
    </row>
    <row r="556" spans="1:26" ht="47.25" hidden="1">
      <c r="A556" s="583" t="s">
        <v>1212</v>
      </c>
      <c r="B556" s="437" t="s">
        <v>1213</v>
      </c>
      <c r="C556" s="441"/>
      <c r="D556" s="439"/>
      <c r="E556" s="440"/>
      <c r="F556" s="441"/>
      <c r="G556" s="441"/>
      <c r="H556" s="1"/>
      <c r="I556" s="1"/>
      <c r="J556" s="1"/>
      <c r="K556" s="1"/>
      <c r="L556" s="1"/>
      <c r="M556" s="1"/>
      <c r="N556" s="1"/>
      <c r="O556" s="1"/>
      <c r="P556" s="1"/>
      <c r="Q556" s="1"/>
      <c r="R556" s="1"/>
      <c r="S556" s="1"/>
      <c r="T556" s="1"/>
      <c r="U556" s="1"/>
      <c r="V556" s="1"/>
      <c r="W556" s="1"/>
      <c r="X556" s="1"/>
      <c r="Y556" s="1"/>
      <c r="Z556" s="1"/>
    </row>
    <row r="557" spans="1:26" ht="63" hidden="1">
      <c r="A557" s="583" t="s">
        <v>1215</v>
      </c>
      <c r="B557" s="437" t="s">
        <v>1216</v>
      </c>
      <c r="C557" s="441"/>
      <c r="D557" s="439"/>
      <c r="E557" s="440"/>
      <c r="F557" s="441"/>
      <c r="G557" s="441"/>
      <c r="H557" s="1"/>
      <c r="I557" s="1"/>
      <c r="J557" s="1"/>
      <c r="K557" s="1"/>
      <c r="L557" s="1"/>
      <c r="M557" s="1"/>
      <c r="N557" s="1"/>
      <c r="O557" s="1"/>
      <c r="P557" s="1"/>
      <c r="Q557" s="1"/>
      <c r="R557" s="1"/>
      <c r="S557" s="1"/>
      <c r="T557" s="1"/>
      <c r="U557" s="1"/>
      <c r="V557" s="1"/>
      <c r="W557" s="1"/>
      <c r="X557" s="1"/>
      <c r="Y557" s="1"/>
      <c r="Z557" s="1"/>
    </row>
    <row r="558" spans="1:26" ht="47.25" hidden="1">
      <c r="A558" s="583" t="s">
        <v>1221</v>
      </c>
      <c r="B558" s="437" t="s">
        <v>1223</v>
      </c>
      <c r="C558" s="441"/>
      <c r="D558" s="439"/>
      <c r="E558" s="440"/>
      <c r="F558" s="441"/>
      <c r="G558" s="441"/>
      <c r="H558" s="1"/>
      <c r="I558" s="1"/>
      <c r="J558" s="1"/>
      <c r="K558" s="1"/>
      <c r="L558" s="1"/>
      <c r="M558" s="1"/>
      <c r="N558" s="1"/>
      <c r="O558" s="1"/>
      <c r="P558" s="1"/>
      <c r="Q558" s="1"/>
      <c r="R558" s="1"/>
      <c r="S558" s="1"/>
      <c r="T558" s="1"/>
      <c r="U558" s="1"/>
      <c r="V558" s="1"/>
      <c r="W558" s="1"/>
      <c r="X558" s="1"/>
      <c r="Y558" s="1"/>
      <c r="Z558" s="1"/>
    </row>
    <row r="559" spans="1:26" ht="39.75" hidden="1" customHeight="1">
      <c r="A559" s="585" t="s">
        <v>1224</v>
      </c>
      <c r="B559" s="1210" t="s">
        <v>1225</v>
      </c>
      <c r="C559" s="1049"/>
      <c r="D559" s="1049"/>
      <c r="E559" s="1049"/>
      <c r="F559" s="1049"/>
      <c r="G559" s="1049"/>
      <c r="H559" s="1"/>
      <c r="I559" s="1"/>
      <c r="J559" s="1"/>
      <c r="K559" s="1"/>
      <c r="L559" s="1"/>
      <c r="M559" s="1"/>
      <c r="N559" s="1"/>
      <c r="O559" s="1"/>
      <c r="P559" s="1"/>
      <c r="Q559" s="1"/>
      <c r="R559" s="1"/>
      <c r="S559" s="1"/>
      <c r="T559" s="1"/>
      <c r="U559" s="1"/>
      <c r="V559" s="1"/>
      <c r="W559" s="1"/>
      <c r="X559" s="1"/>
      <c r="Y559" s="1"/>
      <c r="Z559" s="1"/>
    </row>
    <row r="560" spans="1:26" ht="31.5" hidden="1">
      <c r="A560" s="583" t="s">
        <v>1229</v>
      </c>
      <c r="B560" s="437" t="s">
        <v>1230</v>
      </c>
      <c r="C560" s="441"/>
      <c r="D560" s="439"/>
      <c r="E560" s="440"/>
      <c r="F560" s="441"/>
      <c r="G560" s="441"/>
      <c r="H560" s="1"/>
      <c r="I560" s="1"/>
      <c r="J560" s="1"/>
      <c r="K560" s="1"/>
      <c r="L560" s="1"/>
      <c r="M560" s="1"/>
      <c r="N560" s="1"/>
      <c r="O560" s="1"/>
      <c r="P560" s="1"/>
      <c r="Q560" s="1"/>
      <c r="R560" s="1"/>
      <c r="S560" s="1"/>
      <c r="T560" s="1"/>
      <c r="U560" s="1"/>
      <c r="V560" s="1"/>
      <c r="W560" s="1"/>
      <c r="X560" s="1"/>
      <c r="Y560" s="1"/>
      <c r="Z560" s="1"/>
    </row>
    <row r="561" spans="1:26" ht="47.25" hidden="1">
      <c r="A561" s="583" t="s">
        <v>1232</v>
      </c>
      <c r="B561" s="437" t="s">
        <v>1233</v>
      </c>
      <c r="C561" s="441"/>
      <c r="D561" s="439"/>
      <c r="E561" s="440"/>
      <c r="F561" s="441"/>
      <c r="G561" s="441"/>
      <c r="H561" s="1"/>
      <c r="I561" s="1"/>
      <c r="J561" s="1"/>
      <c r="K561" s="1"/>
      <c r="L561" s="1"/>
      <c r="M561" s="1"/>
      <c r="N561" s="1"/>
      <c r="O561" s="1"/>
      <c r="P561" s="1"/>
      <c r="Q561" s="1"/>
      <c r="R561" s="1"/>
      <c r="S561" s="1"/>
      <c r="T561" s="1"/>
      <c r="U561" s="1"/>
      <c r="V561" s="1"/>
      <c r="W561" s="1"/>
      <c r="X561" s="1"/>
      <c r="Y561" s="1"/>
      <c r="Z561" s="1"/>
    </row>
    <row r="562" spans="1:26" ht="31.5" hidden="1">
      <c r="A562" s="583" t="s">
        <v>1234</v>
      </c>
      <c r="B562" s="437" t="s">
        <v>1235</v>
      </c>
      <c r="C562" s="441"/>
      <c r="D562" s="439"/>
      <c r="E562" s="440"/>
      <c r="F562" s="441"/>
      <c r="G562" s="441"/>
      <c r="H562" s="1"/>
      <c r="I562" s="1"/>
      <c r="J562" s="1"/>
      <c r="K562" s="1"/>
      <c r="L562" s="1"/>
      <c r="M562" s="1"/>
      <c r="N562" s="1"/>
      <c r="O562" s="1"/>
      <c r="P562" s="1"/>
      <c r="Q562" s="1"/>
      <c r="R562" s="1"/>
      <c r="S562" s="1"/>
      <c r="T562" s="1"/>
      <c r="U562" s="1"/>
      <c r="V562" s="1"/>
      <c r="W562" s="1"/>
      <c r="X562" s="1"/>
      <c r="Y562" s="1"/>
      <c r="Z562" s="1"/>
    </row>
    <row r="563" spans="1:26" ht="31.5" hidden="1">
      <c r="A563" s="583" t="s">
        <v>1236</v>
      </c>
      <c r="B563" s="437" t="s">
        <v>1237</v>
      </c>
      <c r="C563" s="441"/>
      <c r="D563" s="439"/>
      <c r="E563" s="440"/>
      <c r="F563" s="441"/>
      <c r="G563" s="441"/>
      <c r="H563" s="1"/>
      <c r="I563" s="1"/>
      <c r="J563" s="1"/>
      <c r="K563" s="1"/>
      <c r="L563" s="1"/>
      <c r="M563" s="1"/>
      <c r="N563" s="1"/>
      <c r="O563" s="1"/>
      <c r="P563" s="1"/>
      <c r="Q563" s="1"/>
      <c r="R563" s="1"/>
      <c r="S563" s="1"/>
      <c r="T563" s="1"/>
      <c r="U563" s="1"/>
      <c r="V563" s="1"/>
      <c r="W563" s="1"/>
      <c r="X563" s="1"/>
      <c r="Y563" s="1"/>
      <c r="Z563" s="1"/>
    </row>
    <row r="564" spans="1:26" ht="47.25" hidden="1">
      <c r="A564" s="583" t="s">
        <v>1238</v>
      </c>
      <c r="B564" s="437" t="s">
        <v>1239</v>
      </c>
      <c r="C564" s="441"/>
      <c r="D564" s="439"/>
      <c r="E564" s="440"/>
      <c r="F564" s="441"/>
      <c r="G564" s="441"/>
      <c r="H564" s="1"/>
      <c r="I564" s="1"/>
      <c r="J564" s="1"/>
      <c r="K564" s="1"/>
      <c r="L564" s="1"/>
      <c r="M564" s="1"/>
      <c r="N564" s="1"/>
      <c r="O564" s="1"/>
      <c r="P564" s="1"/>
      <c r="Q564" s="1"/>
      <c r="R564" s="1"/>
      <c r="S564" s="1"/>
      <c r="T564" s="1"/>
      <c r="U564" s="1"/>
      <c r="V564" s="1"/>
      <c r="W564" s="1"/>
      <c r="X564" s="1"/>
      <c r="Y564" s="1"/>
      <c r="Z564" s="1"/>
    </row>
    <row r="565" spans="1:26" ht="39.75" customHeight="1">
      <c r="A565" s="413" t="s">
        <v>1242</v>
      </c>
      <c r="B565" s="1048" t="s">
        <v>1243</v>
      </c>
      <c r="C565" s="1049"/>
      <c r="D565" s="1049"/>
      <c r="E565" s="1049"/>
      <c r="F565" s="1049"/>
      <c r="G565" s="1049"/>
      <c r="H565" s="110">
        <f>SUM(D566:D567)</f>
        <v>0</v>
      </c>
      <c r="I565" s="110">
        <f>COUNT(D566:D567)*2</f>
        <v>4</v>
      </c>
      <c r="J565" s="1"/>
      <c r="K565" s="1"/>
      <c r="L565" s="1"/>
      <c r="M565" s="1"/>
      <c r="N565" s="1"/>
      <c r="O565" s="1"/>
      <c r="P565" s="1"/>
      <c r="Q565" s="1"/>
      <c r="R565" s="1"/>
      <c r="S565" s="1"/>
      <c r="T565" s="1"/>
      <c r="U565" s="1"/>
      <c r="V565" s="1"/>
      <c r="W565" s="1"/>
      <c r="X565" s="1"/>
      <c r="Y565" s="1"/>
      <c r="Z565" s="1"/>
    </row>
    <row r="566" spans="1:26" ht="45">
      <c r="A566" s="413" t="s">
        <v>1248</v>
      </c>
      <c r="B566" s="484" t="s">
        <v>1249</v>
      </c>
      <c r="C566" s="308" t="s">
        <v>4170</v>
      </c>
      <c r="D566" s="950">
        <v>0</v>
      </c>
      <c r="E566" s="440" t="s">
        <v>137</v>
      </c>
      <c r="F566" s="441"/>
      <c r="G566" s="441"/>
      <c r="H566" s="110"/>
      <c r="I566" s="110"/>
      <c r="J566" s="1"/>
      <c r="K566" s="1"/>
      <c r="L566" s="1"/>
      <c r="M566" s="1"/>
      <c r="N566" s="1"/>
      <c r="O566" s="1"/>
      <c r="P566" s="1"/>
      <c r="Q566" s="1"/>
      <c r="R566" s="1"/>
      <c r="S566" s="1"/>
      <c r="T566" s="1"/>
      <c r="U566" s="1"/>
      <c r="V566" s="1"/>
      <c r="W566" s="1"/>
      <c r="X566" s="1"/>
      <c r="Y566" s="1"/>
      <c r="Z566" s="1"/>
    </row>
    <row r="567" spans="1:26" ht="45">
      <c r="A567" s="413"/>
      <c r="B567" s="484"/>
      <c r="C567" s="308" t="s">
        <v>4171</v>
      </c>
      <c r="D567" s="950">
        <v>0</v>
      </c>
      <c r="E567" s="440" t="s">
        <v>137</v>
      </c>
      <c r="F567" s="441"/>
      <c r="G567" s="441"/>
      <c r="H567" s="110"/>
      <c r="I567" s="110"/>
      <c r="J567" s="1"/>
      <c r="K567" s="1"/>
      <c r="L567" s="1"/>
      <c r="M567" s="1"/>
      <c r="N567" s="1"/>
      <c r="O567" s="1"/>
      <c r="P567" s="1"/>
      <c r="Q567" s="1"/>
      <c r="R567" s="1"/>
      <c r="S567" s="1"/>
      <c r="T567" s="1"/>
      <c r="U567" s="1"/>
      <c r="V567" s="1"/>
      <c r="W567" s="1"/>
      <c r="X567" s="1"/>
      <c r="Y567" s="1"/>
      <c r="Z567" s="1"/>
    </row>
    <row r="568" spans="1:26" ht="60" hidden="1">
      <c r="A568" s="583" t="s">
        <v>1291</v>
      </c>
      <c r="B568" s="489" t="s">
        <v>1292</v>
      </c>
      <c r="C568" s="441"/>
      <c r="D568" s="439"/>
      <c r="E568" s="440"/>
      <c r="F568" s="441"/>
      <c r="G568" s="441"/>
      <c r="H568" s="1"/>
      <c r="I568" s="1"/>
      <c r="J568" s="1"/>
      <c r="K568" s="1"/>
      <c r="L568" s="1"/>
      <c r="M568" s="1"/>
      <c r="N568" s="1"/>
      <c r="O568" s="1"/>
      <c r="P568" s="1"/>
      <c r="Q568" s="1"/>
      <c r="R568" s="1"/>
      <c r="S568" s="1"/>
      <c r="T568" s="1"/>
      <c r="U568" s="1"/>
      <c r="V568" s="1"/>
      <c r="W568" s="1"/>
      <c r="X568" s="1"/>
      <c r="Y568" s="1"/>
      <c r="Z568" s="1"/>
    </row>
    <row r="569" spans="1:26" ht="31.5" hidden="1">
      <c r="A569" s="583" t="s">
        <v>1294</v>
      </c>
      <c r="B569" s="484" t="s">
        <v>1295</v>
      </c>
      <c r="C569" s="441"/>
      <c r="D569" s="439"/>
      <c r="E569" s="440"/>
      <c r="F569" s="441"/>
      <c r="G569" s="441"/>
      <c r="H569" s="1"/>
      <c r="I569" s="1"/>
      <c r="J569" s="1"/>
      <c r="K569" s="1"/>
      <c r="L569" s="1"/>
      <c r="M569" s="1"/>
      <c r="N569" s="1"/>
      <c r="O569" s="1"/>
      <c r="P569" s="1"/>
      <c r="Q569" s="1"/>
      <c r="R569" s="1"/>
      <c r="S569" s="1"/>
      <c r="T569" s="1"/>
      <c r="U569" s="1"/>
      <c r="V569" s="1"/>
      <c r="W569" s="1"/>
      <c r="X569" s="1"/>
      <c r="Y569" s="1"/>
      <c r="Z569" s="1"/>
    </row>
    <row r="570" spans="1:26" ht="47.25" hidden="1">
      <c r="A570" s="583" t="s">
        <v>1296</v>
      </c>
      <c r="B570" s="484" t="s">
        <v>1297</v>
      </c>
      <c r="C570" s="441"/>
      <c r="D570" s="439"/>
      <c r="E570" s="440"/>
      <c r="F570" s="441"/>
      <c r="G570" s="441"/>
      <c r="H570" s="1"/>
      <c r="I570" s="1"/>
      <c r="J570" s="1"/>
      <c r="K570" s="1"/>
      <c r="L570" s="1"/>
      <c r="M570" s="1"/>
      <c r="N570" s="1"/>
      <c r="O570" s="1"/>
      <c r="P570" s="1"/>
      <c r="Q570" s="1"/>
      <c r="R570" s="1"/>
      <c r="S570" s="1"/>
      <c r="T570" s="1"/>
      <c r="U570" s="1"/>
      <c r="V570" s="1"/>
      <c r="W570" s="1"/>
      <c r="X570" s="1"/>
      <c r="Y570" s="1"/>
      <c r="Z570" s="1"/>
    </row>
    <row r="571" spans="1:26" ht="47.25" hidden="1">
      <c r="A571" s="583" t="s">
        <v>1298</v>
      </c>
      <c r="B571" s="484" t="s">
        <v>1299</v>
      </c>
      <c r="C571" s="441"/>
      <c r="D571" s="439"/>
      <c r="E571" s="440"/>
      <c r="F571" s="441"/>
      <c r="G571" s="441"/>
      <c r="H571" s="1"/>
      <c r="I571" s="1"/>
      <c r="J571" s="1"/>
      <c r="K571" s="1"/>
      <c r="L571" s="1"/>
      <c r="M571" s="1"/>
      <c r="N571" s="1"/>
      <c r="O571" s="1"/>
      <c r="P571" s="1"/>
      <c r="Q571" s="1"/>
      <c r="R571" s="1"/>
      <c r="S571" s="1"/>
      <c r="T571" s="1"/>
      <c r="U571" s="1"/>
      <c r="V571" s="1"/>
      <c r="W571" s="1"/>
      <c r="X571" s="1"/>
      <c r="Y571" s="1"/>
      <c r="Z571" s="1"/>
    </row>
    <row r="572" spans="1:26" ht="47.25" hidden="1">
      <c r="A572" s="583" t="s">
        <v>1301</v>
      </c>
      <c r="B572" s="484" t="s">
        <v>1302</v>
      </c>
      <c r="C572" s="441"/>
      <c r="D572" s="439"/>
      <c r="E572" s="440"/>
      <c r="F572" s="441"/>
      <c r="G572" s="441"/>
      <c r="H572" s="1"/>
      <c r="I572" s="1"/>
      <c r="J572" s="1"/>
      <c r="K572" s="1"/>
      <c r="L572" s="1"/>
      <c r="M572" s="1"/>
      <c r="N572" s="1"/>
      <c r="O572" s="1"/>
      <c r="P572" s="1"/>
      <c r="Q572" s="1"/>
      <c r="R572" s="1"/>
      <c r="S572" s="1"/>
      <c r="T572" s="1"/>
      <c r="U572" s="1"/>
      <c r="V572" s="1"/>
      <c r="W572" s="1"/>
      <c r="X572" s="1"/>
      <c r="Y572" s="1"/>
      <c r="Z572" s="1"/>
    </row>
    <row r="573" spans="1:26" ht="31.5" hidden="1">
      <c r="A573" s="583" t="s">
        <v>1303</v>
      </c>
      <c r="B573" s="484" t="s">
        <v>1304</v>
      </c>
      <c r="C573" s="441"/>
      <c r="D573" s="439"/>
      <c r="E573" s="440"/>
      <c r="F573" s="441"/>
      <c r="G573" s="441"/>
      <c r="H573" s="1"/>
      <c r="I573" s="1"/>
      <c r="J573" s="1"/>
      <c r="K573" s="1"/>
      <c r="L573" s="1"/>
      <c r="M573" s="1"/>
      <c r="N573" s="1"/>
      <c r="O573" s="1"/>
      <c r="P573" s="1"/>
      <c r="Q573" s="1"/>
      <c r="R573" s="1"/>
      <c r="S573" s="1"/>
      <c r="T573" s="1"/>
      <c r="U573" s="1"/>
      <c r="V573" s="1"/>
      <c r="W573" s="1"/>
      <c r="X573" s="1"/>
      <c r="Y573" s="1"/>
      <c r="Z573" s="1"/>
    </row>
    <row r="574" spans="1:26" ht="39.75" hidden="1" customHeight="1">
      <c r="A574" s="585" t="s">
        <v>1305</v>
      </c>
      <c r="B574" s="1210" t="s">
        <v>1306</v>
      </c>
      <c r="C574" s="1049"/>
      <c r="D574" s="1049"/>
      <c r="E574" s="1049"/>
      <c r="F574" s="1049"/>
      <c r="G574" s="1049"/>
      <c r="H574" s="1"/>
      <c r="I574" s="1"/>
      <c r="J574" s="1"/>
      <c r="K574" s="1"/>
      <c r="L574" s="1"/>
      <c r="M574" s="1"/>
      <c r="N574" s="1"/>
      <c r="O574" s="1"/>
      <c r="P574" s="1"/>
      <c r="Q574" s="1"/>
      <c r="R574" s="1"/>
      <c r="S574" s="1"/>
      <c r="T574" s="1"/>
      <c r="U574" s="1"/>
      <c r="V574" s="1"/>
      <c r="W574" s="1"/>
      <c r="X574" s="1"/>
      <c r="Y574" s="1"/>
      <c r="Z574" s="1"/>
    </row>
    <row r="575" spans="1:26" ht="31.5" hidden="1">
      <c r="A575" s="583" t="s">
        <v>1310</v>
      </c>
      <c r="B575" s="437" t="s">
        <v>1311</v>
      </c>
      <c r="C575" s="441"/>
      <c r="D575" s="439"/>
      <c r="E575" s="440"/>
      <c r="F575" s="441"/>
      <c r="G575" s="441"/>
      <c r="H575" s="1"/>
      <c r="I575" s="1"/>
      <c r="J575" s="1"/>
      <c r="K575" s="1"/>
      <c r="L575" s="1"/>
      <c r="M575" s="1"/>
      <c r="N575" s="1"/>
      <c r="O575" s="1"/>
      <c r="P575" s="1"/>
      <c r="Q575" s="1"/>
      <c r="R575" s="1"/>
      <c r="S575" s="1"/>
      <c r="T575" s="1"/>
      <c r="U575" s="1"/>
      <c r="V575" s="1"/>
      <c r="W575" s="1"/>
      <c r="X575" s="1"/>
      <c r="Y575" s="1"/>
      <c r="Z575" s="1"/>
    </row>
    <row r="576" spans="1:26" ht="31.5" hidden="1">
      <c r="A576" s="583" t="s">
        <v>1313</v>
      </c>
      <c r="B576" s="437" t="s">
        <v>1314</v>
      </c>
      <c r="C576" s="441"/>
      <c r="D576" s="439"/>
      <c r="E576" s="440"/>
      <c r="F576" s="441"/>
      <c r="G576" s="441"/>
      <c r="H576" s="1"/>
      <c r="I576" s="1"/>
      <c r="J576" s="1"/>
      <c r="K576" s="1"/>
      <c r="L576" s="1"/>
      <c r="M576" s="1"/>
      <c r="N576" s="1"/>
      <c r="O576" s="1"/>
      <c r="P576" s="1"/>
      <c r="Q576" s="1"/>
      <c r="R576" s="1"/>
      <c r="S576" s="1"/>
      <c r="T576" s="1"/>
      <c r="U576" s="1"/>
      <c r="V576" s="1"/>
      <c r="W576" s="1"/>
      <c r="X576" s="1"/>
      <c r="Y576" s="1"/>
      <c r="Z576" s="1"/>
    </row>
    <row r="577" spans="1:26" ht="31.5" hidden="1">
      <c r="A577" s="583" t="s">
        <v>1315</v>
      </c>
      <c r="B577" s="437" t="s">
        <v>1316</v>
      </c>
      <c r="C577" s="441"/>
      <c r="D577" s="439"/>
      <c r="E577" s="440"/>
      <c r="F577" s="441"/>
      <c r="G577" s="441"/>
      <c r="H577" s="1"/>
      <c r="I577" s="1"/>
      <c r="J577" s="1"/>
      <c r="K577" s="1"/>
      <c r="L577" s="1"/>
      <c r="M577" s="1"/>
      <c r="N577" s="1"/>
      <c r="O577" s="1"/>
      <c r="P577" s="1"/>
      <c r="Q577" s="1"/>
      <c r="R577" s="1"/>
      <c r="S577" s="1"/>
      <c r="T577" s="1"/>
      <c r="U577" s="1"/>
      <c r="V577" s="1"/>
      <c r="W577" s="1"/>
      <c r="X577" s="1"/>
      <c r="Y577" s="1"/>
      <c r="Z577" s="1"/>
    </row>
    <row r="578" spans="1:26" ht="31.5" hidden="1">
      <c r="A578" s="583" t="s">
        <v>1317</v>
      </c>
      <c r="B578" s="437" t="s">
        <v>1318</v>
      </c>
      <c r="C578" s="441"/>
      <c r="D578" s="439"/>
      <c r="E578" s="440"/>
      <c r="F578" s="441"/>
      <c r="G578" s="441"/>
      <c r="H578" s="1"/>
      <c r="I578" s="1"/>
      <c r="J578" s="1"/>
      <c r="K578" s="1"/>
      <c r="L578" s="1"/>
      <c r="M578" s="1"/>
      <c r="N578" s="1"/>
      <c r="O578" s="1"/>
      <c r="P578" s="1"/>
      <c r="Q578" s="1"/>
      <c r="R578" s="1"/>
      <c r="S578" s="1"/>
      <c r="T578" s="1"/>
      <c r="U578" s="1"/>
      <c r="V578" s="1"/>
      <c r="W578" s="1"/>
      <c r="X578" s="1"/>
      <c r="Y578" s="1"/>
      <c r="Z578" s="1"/>
    </row>
    <row r="579" spans="1:26" ht="31.5" hidden="1">
      <c r="A579" s="583" t="s">
        <v>1319</v>
      </c>
      <c r="B579" s="437" t="s">
        <v>1320</v>
      </c>
      <c r="C579" s="441"/>
      <c r="D579" s="439"/>
      <c r="E579" s="440"/>
      <c r="F579" s="441"/>
      <c r="G579" s="441"/>
      <c r="H579" s="1"/>
      <c r="I579" s="1"/>
      <c r="J579" s="1"/>
      <c r="K579" s="1"/>
      <c r="L579" s="1"/>
      <c r="M579" s="1"/>
      <c r="N579" s="1"/>
      <c r="O579" s="1"/>
      <c r="P579" s="1"/>
      <c r="Q579" s="1"/>
      <c r="R579" s="1"/>
      <c r="S579" s="1"/>
      <c r="T579" s="1"/>
      <c r="U579" s="1"/>
      <c r="V579" s="1"/>
      <c r="W579" s="1"/>
      <c r="X579" s="1"/>
      <c r="Y579" s="1"/>
      <c r="Z579" s="1"/>
    </row>
    <row r="580" spans="1:26" ht="31.5" hidden="1">
      <c r="A580" s="583" t="s">
        <v>1321</v>
      </c>
      <c r="B580" s="437" t="s">
        <v>1322</v>
      </c>
      <c r="C580" s="441"/>
      <c r="D580" s="439"/>
      <c r="E580" s="440"/>
      <c r="F580" s="441"/>
      <c r="G580" s="441"/>
      <c r="H580" s="1"/>
      <c r="I580" s="1"/>
      <c r="J580" s="1"/>
      <c r="K580" s="1"/>
      <c r="L580" s="1"/>
      <c r="M580" s="1"/>
      <c r="N580" s="1"/>
      <c r="O580" s="1"/>
      <c r="P580" s="1"/>
      <c r="Q580" s="1"/>
      <c r="R580" s="1"/>
      <c r="S580" s="1"/>
      <c r="T580" s="1"/>
      <c r="U580" s="1"/>
      <c r="V580" s="1"/>
      <c r="W580" s="1"/>
      <c r="X580" s="1"/>
      <c r="Y580" s="1"/>
      <c r="Z580" s="1"/>
    </row>
    <row r="581" spans="1:26" ht="39.75" hidden="1" customHeight="1">
      <c r="A581" s="585" t="s">
        <v>1324</v>
      </c>
      <c r="B581" s="1210" t="s">
        <v>1326</v>
      </c>
      <c r="C581" s="1049"/>
      <c r="D581" s="1049"/>
      <c r="E581" s="1049"/>
      <c r="F581" s="1049"/>
      <c r="G581" s="1049"/>
      <c r="H581" s="1"/>
      <c r="I581" s="1"/>
      <c r="J581" s="1"/>
      <c r="K581" s="1"/>
      <c r="L581" s="1"/>
      <c r="M581" s="1"/>
      <c r="N581" s="1"/>
      <c r="O581" s="1"/>
      <c r="P581" s="1"/>
      <c r="Q581" s="1"/>
      <c r="R581" s="1"/>
      <c r="S581" s="1"/>
      <c r="T581" s="1"/>
      <c r="U581" s="1"/>
      <c r="V581" s="1"/>
      <c r="W581" s="1"/>
      <c r="X581" s="1"/>
      <c r="Y581" s="1"/>
      <c r="Z581" s="1"/>
    </row>
    <row r="582" spans="1:26" ht="31.5" hidden="1">
      <c r="A582" s="583" t="s">
        <v>1338</v>
      </c>
      <c r="B582" s="437" t="s">
        <v>1340</v>
      </c>
      <c r="C582" s="441"/>
      <c r="D582" s="439"/>
      <c r="E582" s="440"/>
      <c r="F582" s="441"/>
      <c r="G582" s="441"/>
      <c r="H582" s="1"/>
      <c r="I582" s="1"/>
      <c r="J582" s="1"/>
      <c r="K582" s="1"/>
      <c r="L582" s="1"/>
      <c r="M582" s="1"/>
      <c r="N582" s="1"/>
      <c r="O582" s="1"/>
      <c r="P582" s="1"/>
      <c r="Q582" s="1"/>
      <c r="R582" s="1"/>
      <c r="S582" s="1"/>
      <c r="T582" s="1"/>
      <c r="U582" s="1"/>
      <c r="V582" s="1"/>
      <c r="W582" s="1"/>
      <c r="X582" s="1"/>
      <c r="Y582" s="1"/>
      <c r="Z582" s="1"/>
    </row>
    <row r="583" spans="1:26" ht="31.5" hidden="1">
      <c r="A583" s="583" t="s">
        <v>1357</v>
      </c>
      <c r="B583" s="437" t="s">
        <v>1358</v>
      </c>
      <c r="C583" s="441"/>
      <c r="D583" s="439"/>
      <c r="E583" s="440"/>
      <c r="F583" s="441"/>
      <c r="G583" s="441"/>
      <c r="H583" s="1"/>
      <c r="I583" s="1"/>
      <c r="J583" s="1"/>
      <c r="K583" s="1"/>
      <c r="L583" s="1"/>
      <c r="M583" s="1"/>
      <c r="N583" s="1"/>
      <c r="O583" s="1"/>
      <c r="P583" s="1"/>
      <c r="Q583" s="1"/>
      <c r="R583" s="1"/>
      <c r="S583" s="1"/>
      <c r="T583" s="1"/>
      <c r="U583" s="1"/>
      <c r="V583" s="1"/>
      <c r="W583" s="1"/>
      <c r="X583" s="1"/>
      <c r="Y583" s="1"/>
      <c r="Z583" s="1"/>
    </row>
    <row r="584" spans="1:26" ht="31.5" hidden="1">
      <c r="A584" s="583" t="s">
        <v>1367</v>
      </c>
      <c r="B584" s="437" t="s">
        <v>1368</v>
      </c>
      <c r="C584" s="441"/>
      <c r="D584" s="439"/>
      <c r="E584" s="440"/>
      <c r="F584" s="441"/>
      <c r="G584" s="441"/>
      <c r="H584" s="1"/>
      <c r="I584" s="1"/>
      <c r="J584" s="1"/>
      <c r="K584" s="1"/>
      <c r="L584" s="1"/>
      <c r="M584" s="1"/>
      <c r="N584" s="1"/>
      <c r="O584" s="1"/>
      <c r="P584" s="1"/>
      <c r="Q584" s="1"/>
      <c r="R584" s="1"/>
      <c r="S584" s="1"/>
      <c r="T584" s="1"/>
      <c r="U584" s="1"/>
      <c r="V584" s="1"/>
      <c r="W584" s="1"/>
      <c r="X584" s="1"/>
      <c r="Y584" s="1"/>
      <c r="Z584" s="1"/>
    </row>
    <row r="585" spans="1:26" ht="31.5" hidden="1">
      <c r="A585" s="583" t="s">
        <v>1382</v>
      </c>
      <c r="B585" s="437" t="s">
        <v>1383</v>
      </c>
      <c r="C585" s="441"/>
      <c r="D585" s="439"/>
      <c r="E585" s="440"/>
      <c r="F585" s="441"/>
      <c r="G585" s="441"/>
      <c r="H585" s="1"/>
      <c r="I585" s="1"/>
      <c r="J585" s="1"/>
      <c r="K585" s="1"/>
      <c r="L585" s="1"/>
      <c r="M585" s="1"/>
      <c r="N585" s="1"/>
      <c r="O585" s="1"/>
      <c r="P585" s="1"/>
      <c r="Q585" s="1"/>
      <c r="R585" s="1"/>
      <c r="S585" s="1"/>
      <c r="T585" s="1"/>
      <c r="U585" s="1"/>
      <c r="V585" s="1"/>
      <c r="W585" s="1"/>
      <c r="X585" s="1"/>
      <c r="Y585" s="1"/>
      <c r="Z585" s="1"/>
    </row>
    <row r="586" spans="1:26" ht="39.75" hidden="1" customHeight="1">
      <c r="A586" s="585" t="s">
        <v>1398</v>
      </c>
      <c r="B586" s="1210" t="s">
        <v>1399</v>
      </c>
      <c r="C586" s="1049"/>
      <c r="D586" s="1049"/>
      <c r="E586" s="1049"/>
      <c r="F586" s="1049"/>
      <c r="G586" s="1049"/>
      <c r="H586" s="1"/>
      <c r="I586" s="1"/>
      <c r="J586" s="1"/>
      <c r="K586" s="1"/>
      <c r="L586" s="1"/>
      <c r="M586" s="1"/>
      <c r="N586" s="1"/>
      <c r="O586" s="1"/>
      <c r="P586" s="1"/>
      <c r="Q586" s="1"/>
      <c r="R586" s="1"/>
      <c r="S586" s="1"/>
      <c r="T586" s="1"/>
      <c r="U586" s="1"/>
      <c r="V586" s="1"/>
      <c r="W586" s="1"/>
      <c r="X586" s="1"/>
      <c r="Y586" s="1"/>
      <c r="Z586" s="1"/>
    </row>
    <row r="587" spans="1:26" ht="47.25" hidden="1">
      <c r="A587" s="583" t="s">
        <v>1403</v>
      </c>
      <c r="B587" s="437" t="s">
        <v>1405</v>
      </c>
      <c r="C587" s="441"/>
      <c r="D587" s="439"/>
      <c r="E587" s="440"/>
      <c r="F587" s="441"/>
      <c r="G587" s="441"/>
      <c r="H587" s="1"/>
      <c r="I587" s="1"/>
      <c r="J587" s="1"/>
      <c r="K587" s="1"/>
      <c r="L587" s="1"/>
      <c r="M587" s="1"/>
      <c r="N587" s="1"/>
      <c r="O587" s="1"/>
      <c r="P587" s="1"/>
      <c r="Q587" s="1"/>
      <c r="R587" s="1"/>
      <c r="S587" s="1"/>
      <c r="T587" s="1"/>
      <c r="U587" s="1"/>
      <c r="V587" s="1"/>
      <c r="W587" s="1"/>
      <c r="X587" s="1"/>
      <c r="Y587" s="1"/>
      <c r="Z587" s="1"/>
    </row>
    <row r="588" spans="1:26" ht="47.25" hidden="1">
      <c r="A588" s="583" t="s">
        <v>1412</v>
      </c>
      <c r="B588" s="437" t="s">
        <v>1414</v>
      </c>
      <c r="C588" s="441"/>
      <c r="D588" s="439"/>
      <c r="E588" s="440"/>
      <c r="F588" s="441"/>
      <c r="G588" s="441"/>
      <c r="H588" s="1"/>
      <c r="I588" s="1"/>
      <c r="J588" s="1"/>
      <c r="K588" s="1"/>
      <c r="L588" s="1"/>
      <c r="M588" s="1"/>
      <c r="N588" s="1"/>
      <c r="O588" s="1"/>
      <c r="P588" s="1"/>
      <c r="Q588" s="1"/>
      <c r="R588" s="1"/>
      <c r="S588" s="1"/>
      <c r="T588" s="1"/>
      <c r="U588" s="1"/>
      <c r="V588" s="1"/>
      <c r="W588" s="1"/>
      <c r="X588" s="1"/>
      <c r="Y588" s="1"/>
      <c r="Z588" s="1"/>
    </row>
    <row r="589" spans="1:26" ht="47.25" hidden="1">
      <c r="A589" s="583" t="s">
        <v>1419</v>
      </c>
      <c r="B589" s="437" t="s">
        <v>1420</v>
      </c>
      <c r="C589" s="441"/>
      <c r="D589" s="439"/>
      <c r="E589" s="440"/>
      <c r="F589" s="441"/>
      <c r="G589" s="441"/>
      <c r="H589" s="1"/>
      <c r="I589" s="1"/>
      <c r="J589" s="1"/>
      <c r="K589" s="1"/>
      <c r="L589" s="1"/>
      <c r="M589" s="1"/>
      <c r="N589" s="1"/>
      <c r="O589" s="1"/>
      <c r="P589" s="1"/>
      <c r="Q589" s="1"/>
      <c r="R589" s="1"/>
      <c r="S589" s="1"/>
      <c r="T589" s="1"/>
      <c r="U589" s="1"/>
      <c r="V589" s="1"/>
      <c r="W589" s="1"/>
      <c r="X589" s="1"/>
      <c r="Y589" s="1"/>
      <c r="Z589" s="1"/>
    </row>
    <row r="590" spans="1:26" ht="47.25" hidden="1">
      <c r="A590" s="583" t="s">
        <v>1431</v>
      </c>
      <c r="B590" s="437" t="s">
        <v>1432</v>
      </c>
      <c r="C590" s="441"/>
      <c r="D590" s="439"/>
      <c r="E590" s="440"/>
      <c r="F590" s="441"/>
      <c r="G590" s="441"/>
      <c r="H590" s="1"/>
      <c r="I590" s="1"/>
      <c r="J590" s="1"/>
      <c r="K590" s="1"/>
      <c r="L590" s="1"/>
      <c r="M590" s="1"/>
      <c r="N590" s="1"/>
      <c r="O590" s="1"/>
      <c r="P590" s="1"/>
      <c r="Q590" s="1"/>
      <c r="R590" s="1"/>
      <c r="S590" s="1"/>
      <c r="T590" s="1"/>
      <c r="U590" s="1"/>
      <c r="V590" s="1"/>
      <c r="W590" s="1"/>
      <c r="X590" s="1"/>
      <c r="Y590" s="1"/>
      <c r="Z590" s="1"/>
    </row>
    <row r="591" spans="1:26" ht="47.25" hidden="1">
      <c r="A591" s="583" t="s">
        <v>1451</v>
      </c>
      <c r="B591" s="437" t="s">
        <v>1453</v>
      </c>
      <c r="C591" s="441"/>
      <c r="D591" s="439"/>
      <c r="E591" s="440"/>
      <c r="F591" s="441"/>
      <c r="G591" s="441"/>
      <c r="H591" s="1"/>
      <c r="I591" s="1"/>
      <c r="J591" s="1"/>
      <c r="K591" s="1"/>
      <c r="L591" s="1"/>
      <c r="M591" s="1"/>
      <c r="N591" s="1"/>
      <c r="O591" s="1"/>
      <c r="P591" s="1"/>
      <c r="Q591" s="1"/>
      <c r="R591" s="1"/>
      <c r="S591" s="1"/>
      <c r="T591" s="1"/>
      <c r="U591" s="1"/>
      <c r="V591" s="1"/>
      <c r="W591" s="1"/>
      <c r="X591" s="1"/>
      <c r="Y591" s="1"/>
      <c r="Z591" s="1"/>
    </row>
    <row r="592" spans="1:26" ht="47.25" hidden="1">
      <c r="A592" s="583" t="s">
        <v>1454</v>
      </c>
      <c r="B592" s="437" t="s">
        <v>1456</v>
      </c>
      <c r="C592" s="441"/>
      <c r="D592" s="439"/>
      <c r="E592" s="440"/>
      <c r="F592" s="441"/>
      <c r="G592" s="441"/>
      <c r="H592" s="1"/>
      <c r="I592" s="1"/>
      <c r="J592" s="1"/>
      <c r="K592" s="1"/>
      <c r="L592" s="1"/>
      <c r="M592" s="1"/>
      <c r="N592" s="1"/>
      <c r="O592" s="1"/>
      <c r="P592" s="1"/>
      <c r="Q592" s="1"/>
      <c r="R592" s="1"/>
      <c r="S592" s="1"/>
      <c r="T592" s="1"/>
      <c r="U592" s="1"/>
      <c r="V592" s="1"/>
      <c r="W592" s="1"/>
      <c r="X592" s="1"/>
      <c r="Y592" s="1"/>
      <c r="Z592" s="1"/>
    </row>
    <row r="593" spans="1:26" ht="47.25" hidden="1">
      <c r="A593" s="583" t="s">
        <v>1459</v>
      </c>
      <c r="B593" s="437" t="s">
        <v>1460</v>
      </c>
      <c r="C593" s="441"/>
      <c r="D593" s="439"/>
      <c r="E593" s="440"/>
      <c r="F593" s="441"/>
      <c r="G593" s="441"/>
      <c r="H593" s="1"/>
      <c r="I593" s="1"/>
      <c r="J593" s="1"/>
      <c r="K593" s="1"/>
      <c r="L593" s="1"/>
      <c r="M593" s="1"/>
      <c r="N593" s="1"/>
      <c r="O593" s="1"/>
      <c r="P593" s="1"/>
      <c r="Q593" s="1"/>
      <c r="R593" s="1"/>
      <c r="S593" s="1"/>
      <c r="T593" s="1"/>
      <c r="U593" s="1"/>
      <c r="V593" s="1"/>
      <c r="W593" s="1"/>
      <c r="X593" s="1"/>
      <c r="Y593" s="1"/>
      <c r="Z593" s="1"/>
    </row>
    <row r="594" spans="1:26" ht="78.75" hidden="1">
      <c r="A594" s="583" t="s">
        <v>1463</v>
      </c>
      <c r="B594" s="437" t="s">
        <v>1464</v>
      </c>
      <c r="C594" s="441"/>
      <c r="D594" s="439"/>
      <c r="E594" s="440"/>
      <c r="F594" s="441"/>
      <c r="G594" s="441"/>
      <c r="H594" s="1"/>
      <c r="I594" s="1"/>
      <c r="J594" s="1"/>
      <c r="K594" s="1"/>
      <c r="L594" s="1"/>
      <c r="M594" s="1"/>
      <c r="N594" s="1"/>
      <c r="O594" s="1"/>
      <c r="P594" s="1"/>
      <c r="Q594" s="1"/>
      <c r="R594" s="1"/>
      <c r="S594" s="1"/>
      <c r="T594" s="1"/>
      <c r="U594" s="1"/>
      <c r="V594" s="1"/>
      <c r="W594" s="1"/>
      <c r="X594" s="1"/>
      <c r="Y594" s="1"/>
      <c r="Z594" s="1"/>
    </row>
    <row r="595" spans="1:26" ht="31.5" hidden="1">
      <c r="A595" s="583" t="s">
        <v>1465</v>
      </c>
      <c r="B595" s="437" t="s">
        <v>1466</v>
      </c>
      <c r="C595" s="441"/>
      <c r="D595" s="439"/>
      <c r="E595" s="440"/>
      <c r="F595" s="441"/>
      <c r="G595" s="441"/>
      <c r="H595" s="1"/>
      <c r="I595" s="1"/>
      <c r="J595" s="1"/>
      <c r="K595" s="1"/>
      <c r="L595" s="1"/>
      <c r="M595" s="1"/>
      <c r="N595" s="1"/>
      <c r="O595" s="1"/>
      <c r="P595" s="1"/>
      <c r="Q595" s="1"/>
      <c r="R595" s="1"/>
      <c r="S595" s="1"/>
      <c r="T595" s="1"/>
      <c r="U595" s="1"/>
      <c r="V595" s="1"/>
      <c r="W595" s="1"/>
      <c r="X595" s="1"/>
      <c r="Y595" s="1"/>
      <c r="Z595" s="1"/>
    </row>
    <row r="596" spans="1:26" ht="47.25" hidden="1">
      <c r="A596" s="583" t="s">
        <v>1467</v>
      </c>
      <c r="B596" s="437" t="s">
        <v>1468</v>
      </c>
      <c r="C596" s="441"/>
      <c r="D596" s="439"/>
      <c r="E596" s="440"/>
      <c r="F596" s="441"/>
      <c r="G596" s="441"/>
      <c r="H596" s="1"/>
      <c r="I596" s="1"/>
      <c r="J596" s="1"/>
      <c r="K596" s="1"/>
      <c r="L596" s="1"/>
      <c r="M596" s="1"/>
      <c r="N596" s="1"/>
      <c r="O596" s="1"/>
      <c r="P596" s="1"/>
      <c r="Q596" s="1"/>
      <c r="R596" s="1"/>
      <c r="S596" s="1"/>
      <c r="T596" s="1"/>
      <c r="U596" s="1"/>
      <c r="V596" s="1"/>
      <c r="W596" s="1"/>
      <c r="X596" s="1"/>
      <c r="Y596" s="1"/>
      <c r="Z596" s="1"/>
    </row>
    <row r="597" spans="1:26" ht="18.75">
      <c r="A597" s="673"/>
      <c r="B597" s="1211" t="s">
        <v>1471</v>
      </c>
      <c r="C597" s="1049"/>
      <c r="D597" s="1049"/>
      <c r="E597" s="1049"/>
      <c r="F597" s="1049"/>
      <c r="G597" s="1049"/>
      <c r="H597" s="110">
        <f>H598+H623+H627+H634+H638+H644</f>
        <v>0</v>
      </c>
      <c r="I597" s="110">
        <f>I598+I623+I627+I634+I638+I644</f>
        <v>116</v>
      </c>
      <c r="J597" s="1"/>
      <c r="K597" s="1"/>
      <c r="L597" s="1"/>
      <c r="M597" s="1"/>
      <c r="N597" s="1"/>
      <c r="O597" s="1"/>
      <c r="P597" s="1"/>
      <c r="Q597" s="1"/>
      <c r="R597" s="1"/>
      <c r="S597" s="1"/>
      <c r="T597" s="1"/>
      <c r="U597" s="1"/>
      <c r="V597" s="1"/>
      <c r="W597" s="1"/>
      <c r="X597" s="1"/>
      <c r="Y597" s="1"/>
      <c r="Z597" s="1"/>
    </row>
    <row r="598" spans="1:26" ht="39.75" customHeight="1">
      <c r="A598" s="417" t="s">
        <v>1474</v>
      </c>
      <c r="B598" s="1210" t="s">
        <v>1475</v>
      </c>
      <c r="C598" s="1049"/>
      <c r="D598" s="1049"/>
      <c r="E598" s="1049"/>
      <c r="F598" s="1049"/>
      <c r="G598" s="1049"/>
      <c r="H598" s="110">
        <f>SUM(D599:D622)</f>
        <v>0</v>
      </c>
      <c r="I598" s="110">
        <f>COUNT(D599:D622)*2</f>
        <v>48</v>
      </c>
      <c r="J598" s="1"/>
      <c r="K598" s="1"/>
      <c r="L598" s="1"/>
      <c r="M598" s="1"/>
      <c r="N598" s="1"/>
      <c r="O598" s="1"/>
      <c r="P598" s="1"/>
      <c r="Q598" s="1"/>
      <c r="R598" s="1"/>
      <c r="S598" s="1"/>
      <c r="T598" s="1"/>
      <c r="U598" s="1"/>
      <c r="V598" s="1"/>
      <c r="W598" s="1"/>
      <c r="X598" s="1"/>
      <c r="Y598" s="1"/>
      <c r="Z598" s="1"/>
    </row>
    <row r="599" spans="1:26" ht="31.5">
      <c r="A599" s="592" t="s">
        <v>4172</v>
      </c>
      <c r="B599" s="437" t="s">
        <v>1478</v>
      </c>
      <c r="C599" s="308" t="s">
        <v>4173</v>
      </c>
      <c r="D599" s="446">
        <v>0</v>
      </c>
      <c r="E599" s="454" t="s">
        <v>137</v>
      </c>
      <c r="F599" s="565"/>
      <c r="G599" s="565"/>
      <c r="H599" s="110"/>
      <c r="I599" s="110"/>
      <c r="J599" s="1"/>
      <c r="K599" s="1"/>
      <c r="L599" s="1"/>
      <c r="M599" s="1"/>
      <c r="N599" s="1"/>
      <c r="O599" s="1"/>
      <c r="P599" s="1"/>
      <c r="Q599" s="1"/>
      <c r="R599" s="1"/>
      <c r="S599" s="1"/>
      <c r="T599" s="1"/>
      <c r="U599" s="1"/>
      <c r="V599" s="1"/>
      <c r="W599" s="1"/>
      <c r="X599" s="1"/>
      <c r="Y599" s="1"/>
      <c r="Z599" s="1"/>
    </row>
    <row r="600" spans="1:26" ht="30">
      <c r="A600" s="592"/>
      <c r="B600" s="437"/>
      <c r="C600" s="308" t="s">
        <v>4174</v>
      </c>
      <c r="D600" s="446">
        <v>0</v>
      </c>
      <c r="E600" s="454" t="s">
        <v>137</v>
      </c>
      <c r="F600" s="565"/>
      <c r="G600" s="565"/>
      <c r="H600" s="110"/>
      <c r="I600" s="110"/>
      <c r="J600" s="1"/>
      <c r="K600" s="1"/>
      <c r="L600" s="1"/>
      <c r="M600" s="1"/>
      <c r="N600" s="1"/>
      <c r="O600" s="1"/>
      <c r="P600" s="1"/>
      <c r="Q600" s="1"/>
      <c r="R600" s="1"/>
      <c r="S600" s="1"/>
      <c r="T600" s="1"/>
      <c r="U600" s="1"/>
      <c r="V600" s="1"/>
      <c r="W600" s="1"/>
      <c r="X600" s="1"/>
      <c r="Y600" s="1"/>
      <c r="Z600" s="1"/>
    </row>
    <row r="601" spans="1:26" ht="60">
      <c r="A601" s="592" t="s">
        <v>14</v>
      </c>
      <c r="B601" s="437"/>
      <c r="C601" s="308" t="s">
        <v>4175</v>
      </c>
      <c r="D601" s="446">
        <v>0</v>
      </c>
      <c r="E601" s="454" t="s">
        <v>137</v>
      </c>
      <c r="F601" s="565"/>
      <c r="G601" s="565"/>
      <c r="H601" s="110"/>
      <c r="I601" s="110"/>
      <c r="J601" s="1"/>
      <c r="K601" s="1"/>
      <c r="L601" s="1"/>
      <c r="M601" s="1"/>
      <c r="N601" s="1"/>
      <c r="O601" s="1"/>
      <c r="P601" s="1"/>
      <c r="Q601" s="1"/>
      <c r="R601" s="1"/>
      <c r="S601" s="1"/>
      <c r="T601" s="1"/>
      <c r="U601" s="1"/>
      <c r="V601" s="1"/>
      <c r="W601" s="1"/>
      <c r="X601" s="1"/>
      <c r="Y601" s="1"/>
      <c r="Z601" s="1"/>
    </row>
    <row r="602" spans="1:26" ht="30">
      <c r="A602" s="592"/>
      <c r="B602" s="437"/>
      <c r="C602" s="308" t="s">
        <v>4176</v>
      </c>
      <c r="D602" s="446">
        <v>0</v>
      </c>
      <c r="E602" s="454" t="s">
        <v>137</v>
      </c>
      <c r="F602" s="565"/>
      <c r="G602" s="565"/>
      <c r="H602" s="110"/>
      <c r="I602" s="110"/>
      <c r="J602" s="1"/>
      <c r="K602" s="1"/>
      <c r="L602" s="1"/>
      <c r="M602" s="1"/>
      <c r="N602" s="1"/>
      <c r="O602" s="1"/>
      <c r="P602" s="1"/>
      <c r="Q602" s="1"/>
      <c r="R602" s="1"/>
      <c r="S602" s="1"/>
      <c r="T602" s="1"/>
      <c r="U602" s="1"/>
      <c r="V602" s="1"/>
      <c r="W602" s="1"/>
      <c r="X602" s="1"/>
      <c r="Y602" s="1"/>
      <c r="Z602" s="1"/>
    </row>
    <row r="603" spans="1:26" ht="30">
      <c r="A603" s="592"/>
      <c r="B603" s="437"/>
      <c r="C603" s="308" t="s">
        <v>4177</v>
      </c>
      <c r="D603" s="446">
        <v>0</v>
      </c>
      <c r="E603" s="454" t="s">
        <v>137</v>
      </c>
      <c r="F603" s="565"/>
      <c r="G603" s="565"/>
      <c r="H603" s="110"/>
      <c r="I603" s="110"/>
      <c r="J603" s="1"/>
      <c r="K603" s="1"/>
      <c r="L603" s="1"/>
      <c r="M603" s="1"/>
      <c r="N603" s="1"/>
      <c r="O603" s="1"/>
      <c r="P603" s="1"/>
      <c r="Q603" s="1"/>
      <c r="R603" s="1"/>
      <c r="S603" s="1"/>
      <c r="T603" s="1"/>
      <c r="U603" s="1"/>
      <c r="V603" s="1"/>
      <c r="W603" s="1"/>
      <c r="X603" s="1"/>
      <c r="Y603" s="1"/>
      <c r="Z603" s="1"/>
    </row>
    <row r="604" spans="1:26" ht="47.25">
      <c r="A604" s="592" t="s">
        <v>1646</v>
      </c>
      <c r="B604" s="437" t="s">
        <v>1480</v>
      </c>
      <c r="C604" s="308" t="s">
        <v>4178</v>
      </c>
      <c r="D604" s="446">
        <v>0</v>
      </c>
      <c r="E604" s="454" t="s">
        <v>137</v>
      </c>
      <c r="F604" s="565"/>
      <c r="G604" s="565"/>
      <c r="H604" s="110"/>
      <c r="I604" s="110"/>
      <c r="J604" s="1"/>
      <c r="K604" s="1"/>
      <c r="L604" s="1"/>
      <c r="M604" s="1"/>
      <c r="N604" s="1"/>
      <c r="O604" s="1"/>
      <c r="P604" s="1"/>
      <c r="Q604" s="1"/>
      <c r="R604" s="1"/>
      <c r="S604" s="1"/>
      <c r="T604" s="1"/>
      <c r="U604" s="1"/>
      <c r="V604" s="1"/>
      <c r="W604" s="1"/>
      <c r="X604" s="1"/>
      <c r="Y604" s="1"/>
      <c r="Z604" s="1"/>
    </row>
    <row r="605" spans="1:26" ht="45">
      <c r="A605" s="592"/>
      <c r="B605" s="437"/>
      <c r="C605" s="308" t="s">
        <v>4179</v>
      </c>
      <c r="D605" s="446">
        <v>0</v>
      </c>
      <c r="E605" s="454" t="s">
        <v>137</v>
      </c>
      <c r="F605" s="565"/>
      <c r="G605" s="565"/>
      <c r="H605" s="110"/>
      <c r="I605" s="110"/>
      <c r="J605" s="1"/>
      <c r="K605" s="1"/>
      <c r="L605" s="1"/>
      <c r="M605" s="1"/>
      <c r="N605" s="1"/>
      <c r="O605" s="1"/>
      <c r="P605" s="1"/>
      <c r="Q605" s="1"/>
      <c r="R605" s="1"/>
      <c r="S605" s="1"/>
      <c r="T605" s="1"/>
      <c r="U605" s="1"/>
      <c r="V605" s="1"/>
      <c r="W605" s="1"/>
      <c r="X605" s="1"/>
      <c r="Y605" s="1"/>
      <c r="Z605" s="1"/>
    </row>
    <row r="606" spans="1:26" ht="45">
      <c r="A606" s="592"/>
      <c r="B606" s="437"/>
      <c r="C606" s="308" t="s">
        <v>4180</v>
      </c>
      <c r="D606" s="446">
        <v>0</v>
      </c>
      <c r="E606" s="454" t="s">
        <v>137</v>
      </c>
      <c r="F606" s="565"/>
      <c r="G606" s="565"/>
      <c r="H606" s="110"/>
      <c r="I606" s="110"/>
      <c r="J606" s="1"/>
      <c r="K606" s="1"/>
      <c r="L606" s="1"/>
      <c r="M606" s="1"/>
      <c r="N606" s="1"/>
      <c r="O606" s="1"/>
      <c r="P606" s="1"/>
      <c r="Q606" s="1"/>
      <c r="R606" s="1"/>
      <c r="S606" s="1"/>
      <c r="T606" s="1"/>
      <c r="U606" s="1"/>
      <c r="V606" s="1"/>
      <c r="W606" s="1"/>
      <c r="X606" s="1"/>
      <c r="Y606" s="1"/>
      <c r="Z606" s="1"/>
    </row>
    <row r="607" spans="1:26" ht="30">
      <c r="A607" s="592"/>
      <c r="B607" s="437"/>
      <c r="C607" s="308" t="s">
        <v>4181</v>
      </c>
      <c r="D607" s="446">
        <v>0</v>
      </c>
      <c r="E607" s="454" t="s">
        <v>137</v>
      </c>
      <c r="F607" s="565"/>
      <c r="G607" s="565"/>
      <c r="H607" s="110"/>
      <c r="I607" s="110"/>
      <c r="J607" s="1"/>
      <c r="K607" s="1"/>
      <c r="L607" s="1"/>
      <c r="M607" s="1"/>
      <c r="N607" s="1"/>
      <c r="O607" s="1"/>
      <c r="P607" s="1"/>
      <c r="Q607" s="1"/>
      <c r="R607" s="1"/>
      <c r="S607" s="1"/>
      <c r="T607" s="1"/>
      <c r="U607" s="1"/>
      <c r="V607" s="1"/>
      <c r="W607" s="1"/>
      <c r="X607" s="1"/>
      <c r="Y607" s="1"/>
      <c r="Z607" s="1"/>
    </row>
    <row r="608" spans="1:26" ht="45">
      <c r="A608" s="592" t="s">
        <v>1481</v>
      </c>
      <c r="B608" s="437" t="s">
        <v>1482</v>
      </c>
      <c r="C608" s="308" t="s">
        <v>4182</v>
      </c>
      <c r="D608" s="446">
        <v>0</v>
      </c>
      <c r="E608" s="454" t="s">
        <v>137</v>
      </c>
      <c r="F608" s="565"/>
      <c r="G608" s="565"/>
      <c r="H608" s="110"/>
      <c r="I608" s="110"/>
      <c r="J608" s="1"/>
      <c r="K608" s="1"/>
      <c r="L608" s="1"/>
      <c r="M608" s="1"/>
      <c r="N608" s="1"/>
      <c r="O608" s="1"/>
      <c r="P608" s="1"/>
      <c r="Q608" s="1"/>
      <c r="R608" s="1"/>
      <c r="S608" s="1"/>
      <c r="T608" s="1"/>
      <c r="U608" s="1"/>
      <c r="V608" s="1"/>
      <c r="W608" s="1"/>
      <c r="X608" s="1"/>
      <c r="Y608" s="1"/>
      <c r="Z608" s="1"/>
    </row>
    <row r="609" spans="1:26" ht="45">
      <c r="A609" s="592"/>
      <c r="B609" s="437"/>
      <c r="C609" s="308" t="s">
        <v>4183</v>
      </c>
      <c r="D609" s="446">
        <v>0</v>
      </c>
      <c r="E609" s="454" t="s">
        <v>137</v>
      </c>
      <c r="F609" s="565"/>
      <c r="G609" s="565"/>
      <c r="H609" s="110"/>
      <c r="I609" s="110"/>
      <c r="J609" s="1"/>
      <c r="K609" s="1"/>
      <c r="L609" s="1"/>
      <c r="M609" s="1"/>
      <c r="N609" s="1"/>
      <c r="O609" s="1"/>
      <c r="P609" s="1"/>
      <c r="Q609" s="1"/>
      <c r="R609" s="1"/>
      <c r="S609" s="1"/>
      <c r="T609" s="1"/>
      <c r="U609" s="1"/>
      <c r="V609" s="1"/>
      <c r="W609" s="1"/>
      <c r="X609" s="1"/>
      <c r="Y609" s="1"/>
      <c r="Z609" s="1"/>
    </row>
    <row r="610" spans="1:26" ht="45">
      <c r="A610" s="592"/>
      <c r="B610" s="437"/>
      <c r="C610" s="308" t="s">
        <v>4184</v>
      </c>
      <c r="D610" s="446">
        <v>0</v>
      </c>
      <c r="E610" s="454" t="s">
        <v>137</v>
      </c>
      <c r="F610" s="565"/>
      <c r="G610" s="565"/>
      <c r="H610" s="110"/>
      <c r="I610" s="110"/>
      <c r="J610" s="1"/>
      <c r="K610" s="1"/>
      <c r="L610" s="1"/>
      <c r="M610" s="1"/>
      <c r="N610" s="1"/>
      <c r="O610" s="1"/>
      <c r="P610" s="1"/>
      <c r="Q610" s="1"/>
      <c r="R610" s="1"/>
      <c r="S610" s="1"/>
      <c r="T610" s="1"/>
      <c r="U610" s="1"/>
      <c r="V610" s="1"/>
      <c r="W610" s="1"/>
      <c r="X610" s="1"/>
      <c r="Y610" s="1"/>
      <c r="Z610" s="1"/>
    </row>
    <row r="611" spans="1:26" ht="30">
      <c r="A611" s="592"/>
      <c r="B611" s="437"/>
      <c r="C611" s="308" t="s">
        <v>4181</v>
      </c>
      <c r="D611" s="446">
        <v>0</v>
      </c>
      <c r="E611" s="454" t="s">
        <v>137</v>
      </c>
      <c r="F611" s="565"/>
      <c r="G611" s="565"/>
      <c r="H611" s="110"/>
      <c r="I611" s="110"/>
      <c r="J611" s="1"/>
      <c r="K611" s="1"/>
      <c r="L611" s="1"/>
      <c r="M611" s="1"/>
      <c r="N611" s="1"/>
      <c r="O611" s="1"/>
      <c r="P611" s="1"/>
      <c r="Q611" s="1"/>
      <c r="R611" s="1"/>
      <c r="S611" s="1"/>
      <c r="T611" s="1"/>
      <c r="U611" s="1"/>
      <c r="V611" s="1"/>
      <c r="W611" s="1"/>
      <c r="X611" s="1"/>
      <c r="Y611" s="1"/>
      <c r="Z611" s="1"/>
    </row>
    <row r="612" spans="1:26" ht="31.5">
      <c r="A612" s="592" t="s">
        <v>1656</v>
      </c>
      <c r="B612" s="437" t="s">
        <v>1487</v>
      </c>
      <c r="C612" s="308" t="s">
        <v>4185</v>
      </c>
      <c r="D612" s="446">
        <v>0</v>
      </c>
      <c r="E612" s="454" t="s">
        <v>137</v>
      </c>
      <c r="F612" s="565"/>
      <c r="G612" s="308"/>
      <c r="H612" s="110"/>
      <c r="I612" s="110"/>
      <c r="J612" s="1"/>
      <c r="K612" s="1"/>
      <c r="L612" s="1"/>
      <c r="M612" s="1"/>
      <c r="N612" s="1"/>
      <c r="O612" s="1"/>
      <c r="P612" s="1"/>
      <c r="Q612" s="1"/>
      <c r="R612" s="1"/>
      <c r="S612" s="1"/>
      <c r="T612" s="1"/>
      <c r="U612" s="1"/>
      <c r="V612" s="1"/>
      <c r="W612" s="1"/>
      <c r="X612" s="1"/>
      <c r="Y612" s="1"/>
      <c r="Z612" s="1"/>
    </row>
    <row r="613" spans="1:26" ht="30">
      <c r="A613" s="592" t="s">
        <v>14</v>
      </c>
      <c r="B613" s="437"/>
      <c r="C613" s="308" t="s">
        <v>4186</v>
      </c>
      <c r="D613" s="446">
        <v>0</v>
      </c>
      <c r="E613" s="454" t="s">
        <v>137</v>
      </c>
      <c r="F613" s="565"/>
      <c r="G613" s="308"/>
      <c r="H613" s="110"/>
      <c r="I613" s="110"/>
      <c r="J613" s="1"/>
      <c r="K613" s="1"/>
      <c r="L613" s="1"/>
      <c r="M613" s="1"/>
      <c r="N613" s="1"/>
      <c r="O613" s="1"/>
      <c r="P613" s="1"/>
      <c r="Q613" s="1"/>
      <c r="R613" s="1"/>
      <c r="S613" s="1"/>
      <c r="T613" s="1"/>
      <c r="U613" s="1"/>
      <c r="V613" s="1"/>
      <c r="W613" s="1"/>
      <c r="X613" s="1"/>
      <c r="Y613" s="1"/>
      <c r="Z613" s="1"/>
    </row>
    <row r="614" spans="1:26" ht="47.25">
      <c r="A614" s="592" t="s">
        <v>1661</v>
      </c>
      <c r="B614" s="437" t="s">
        <v>4187</v>
      </c>
      <c r="C614" s="308" t="s">
        <v>4188</v>
      </c>
      <c r="D614" s="446">
        <v>0</v>
      </c>
      <c r="E614" s="454" t="s">
        <v>137</v>
      </c>
      <c r="F614" s="565" t="s">
        <v>4189</v>
      </c>
      <c r="G614" s="565"/>
      <c r="H614" s="110"/>
      <c r="I614" s="110"/>
      <c r="J614" s="1"/>
      <c r="K614" s="1"/>
      <c r="L614" s="1"/>
      <c r="M614" s="1"/>
      <c r="N614" s="1"/>
      <c r="O614" s="1"/>
      <c r="P614" s="1"/>
      <c r="Q614" s="1"/>
      <c r="R614" s="1"/>
      <c r="S614" s="1"/>
      <c r="T614" s="1"/>
      <c r="U614" s="1"/>
      <c r="V614" s="1"/>
      <c r="W614" s="1"/>
      <c r="X614" s="1"/>
      <c r="Y614" s="1"/>
      <c r="Z614" s="1"/>
    </row>
    <row r="615" spans="1:26" ht="75">
      <c r="A615" s="592" t="s">
        <v>14</v>
      </c>
      <c r="B615" s="437"/>
      <c r="C615" s="308" t="s">
        <v>4190</v>
      </c>
      <c r="D615" s="446">
        <v>0</v>
      </c>
      <c r="E615" s="454" t="s">
        <v>137</v>
      </c>
      <c r="F615" s="565"/>
      <c r="G615" s="565"/>
      <c r="H615" s="110"/>
      <c r="I615" s="110"/>
      <c r="J615" s="1"/>
      <c r="K615" s="1"/>
      <c r="L615" s="1"/>
      <c r="M615" s="1"/>
      <c r="N615" s="1"/>
      <c r="O615" s="1"/>
      <c r="P615" s="1"/>
      <c r="Q615" s="1"/>
      <c r="R615" s="1"/>
      <c r="S615" s="1"/>
      <c r="T615" s="1"/>
      <c r="U615" s="1"/>
      <c r="V615" s="1"/>
      <c r="W615" s="1"/>
      <c r="X615" s="1"/>
      <c r="Y615" s="1"/>
      <c r="Z615" s="1"/>
    </row>
    <row r="616" spans="1:26" ht="31.5">
      <c r="A616" s="592" t="s">
        <v>4191</v>
      </c>
      <c r="B616" s="437" t="s">
        <v>1499</v>
      </c>
      <c r="C616" s="308" t="s">
        <v>4192</v>
      </c>
      <c r="D616" s="446">
        <v>0</v>
      </c>
      <c r="E616" s="454" t="s">
        <v>137</v>
      </c>
      <c r="F616" s="565"/>
      <c r="G616" s="565"/>
      <c r="H616" s="110"/>
      <c r="I616" s="110"/>
      <c r="J616" s="1"/>
      <c r="K616" s="1"/>
      <c r="L616" s="1"/>
      <c r="M616" s="1"/>
      <c r="N616" s="1"/>
      <c r="O616" s="1"/>
      <c r="P616" s="1"/>
      <c r="Q616" s="1"/>
      <c r="R616" s="1"/>
      <c r="S616" s="1"/>
      <c r="T616" s="1"/>
      <c r="U616" s="1"/>
      <c r="V616" s="1"/>
      <c r="W616" s="1"/>
      <c r="X616" s="1"/>
      <c r="Y616" s="1"/>
      <c r="Z616" s="1"/>
    </row>
    <row r="617" spans="1:26" ht="45">
      <c r="A617" s="592"/>
      <c r="B617" s="437"/>
      <c r="C617" s="308" t="s">
        <v>4193</v>
      </c>
      <c r="D617" s="446">
        <v>0</v>
      </c>
      <c r="E617" s="454" t="s">
        <v>137</v>
      </c>
      <c r="F617" s="565"/>
      <c r="G617" s="565"/>
      <c r="H617" s="110"/>
      <c r="I617" s="110"/>
      <c r="J617" s="1"/>
      <c r="K617" s="1"/>
      <c r="L617" s="1"/>
      <c r="M617" s="1"/>
      <c r="N617" s="1"/>
      <c r="O617" s="1"/>
      <c r="P617" s="1"/>
      <c r="Q617" s="1"/>
      <c r="R617" s="1"/>
      <c r="S617" s="1"/>
      <c r="T617" s="1"/>
      <c r="U617" s="1"/>
      <c r="V617" s="1"/>
      <c r="W617" s="1"/>
      <c r="X617" s="1"/>
      <c r="Y617" s="1"/>
      <c r="Z617" s="1"/>
    </row>
    <row r="618" spans="1:26" ht="90">
      <c r="A618" s="592"/>
      <c r="B618" s="437"/>
      <c r="C618" s="308" t="s">
        <v>4194</v>
      </c>
      <c r="D618" s="446">
        <v>0</v>
      </c>
      <c r="E618" s="454" t="s">
        <v>137</v>
      </c>
      <c r="F618" s="565"/>
      <c r="G618" s="565"/>
      <c r="H618" s="110"/>
      <c r="I618" s="110"/>
      <c r="J618" s="1"/>
      <c r="K618" s="1"/>
      <c r="L618" s="1"/>
      <c r="M618" s="1"/>
      <c r="N618" s="1"/>
      <c r="O618" s="1"/>
      <c r="P618" s="1"/>
      <c r="Q618" s="1"/>
      <c r="R618" s="1"/>
      <c r="S618" s="1"/>
      <c r="T618" s="1"/>
      <c r="U618" s="1"/>
      <c r="V618" s="1"/>
      <c r="W618" s="1"/>
      <c r="X618" s="1"/>
      <c r="Y618" s="1"/>
      <c r="Z618" s="1"/>
    </row>
    <row r="619" spans="1:26" ht="30">
      <c r="A619" s="592"/>
      <c r="B619" s="437"/>
      <c r="C619" s="308" t="s">
        <v>4195</v>
      </c>
      <c r="D619" s="446">
        <v>0</v>
      </c>
      <c r="E619" s="454" t="s">
        <v>137</v>
      </c>
      <c r="F619" s="565"/>
      <c r="G619" s="565"/>
      <c r="H619" s="110"/>
      <c r="I619" s="110"/>
      <c r="J619" s="1"/>
      <c r="K619" s="1"/>
      <c r="L619" s="1"/>
      <c r="M619" s="1"/>
      <c r="N619" s="1"/>
      <c r="O619" s="1"/>
      <c r="P619" s="1"/>
      <c r="Q619" s="1"/>
      <c r="R619" s="1"/>
      <c r="S619" s="1"/>
      <c r="T619" s="1"/>
      <c r="U619" s="1"/>
      <c r="V619" s="1"/>
      <c r="W619" s="1"/>
      <c r="X619" s="1"/>
      <c r="Y619" s="1"/>
      <c r="Z619" s="1"/>
    </row>
    <row r="620" spans="1:26" ht="60">
      <c r="A620" s="592"/>
      <c r="B620" s="437"/>
      <c r="C620" s="308" t="s">
        <v>4196</v>
      </c>
      <c r="D620" s="446">
        <v>0</v>
      </c>
      <c r="E620" s="454" t="s">
        <v>137</v>
      </c>
      <c r="F620" s="565"/>
      <c r="G620" s="565"/>
      <c r="H620" s="110"/>
      <c r="I620" s="110"/>
      <c r="J620" s="1"/>
      <c r="K620" s="1"/>
      <c r="L620" s="1"/>
      <c r="M620" s="1"/>
      <c r="N620" s="1"/>
      <c r="O620" s="1"/>
      <c r="P620" s="1"/>
      <c r="Q620" s="1"/>
      <c r="R620" s="1"/>
      <c r="S620" s="1"/>
      <c r="T620" s="1"/>
      <c r="U620" s="1"/>
      <c r="V620" s="1"/>
      <c r="W620" s="1"/>
      <c r="X620" s="1"/>
      <c r="Y620" s="1"/>
      <c r="Z620" s="1"/>
    </row>
    <row r="621" spans="1:26" ht="60">
      <c r="A621" s="592"/>
      <c r="B621" s="437"/>
      <c r="C621" s="308" t="s">
        <v>4197</v>
      </c>
      <c r="D621" s="446">
        <v>0</v>
      </c>
      <c r="E621" s="454" t="s">
        <v>137</v>
      </c>
      <c r="F621" s="565"/>
      <c r="G621" s="565"/>
      <c r="H621" s="110"/>
      <c r="I621" s="110"/>
      <c r="J621" s="1"/>
      <c r="K621" s="1"/>
      <c r="L621" s="1"/>
      <c r="M621" s="1"/>
      <c r="N621" s="1"/>
      <c r="O621" s="1"/>
      <c r="P621" s="1"/>
      <c r="Q621" s="1"/>
      <c r="R621" s="1"/>
      <c r="S621" s="1"/>
      <c r="T621" s="1"/>
      <c r="U621" s="1"/>
      <c r="V621" s="1"/>
      <c r="W621" s="1"/>
      <c r="X621" s="1"/>
      <c r="Y621" s="1"/>
      <c r="Z621" s="1"/>
    </row>
    <row r="622" spans="1:26" ht="45">
      <c r="A622" s="592"/>
      <c r="B622" s="437"/>
      <c r="C622" s="308" t="s">
        <v>4198</v>
      </c>
      <c r="D622" s="446">
        <v>0</v>
      </c>
      <c r="E622" s="454" t="s">
        <v>137</v>
      </c>
      <c r="F622" s="565"/>
      <c r="G622" s="565"/>
      <c r="H622" s="110"/>
      <c r="I622" s="110"/>
      <c r="J622" s="1"/>
      <c r="K622" s="1"/>
      <c r="L622" s="1"/>
      <c r="M622" s="1"/>
      <c r="N622" s="1"/>
      <c r="O622" s="1"/>
      <c r="P622" s="1"/>
      <c r="Q622" s="1"/>
      <c r="R622" s="1"/>
      <c r="S622" s="1"/>
      <c r="T622" s="1"/>
      <c r="U622" s="1"/>
      <c r="V622" s="1"/>
      <c r="W622" s="1"/>
      <c r="X622" s="1"/>
      <c r="Y622" s="1"/>
      <c r="Z622" s="1"/>
    </row>
    <row r="623" spans="1:26" ht="39.75" customHeight="1">
      <c r="A623" s="592" t="s">
        <v>1502</v>
      </c>
      <c r="B623" s="1210" t="s">
        <v>1503</v>
      </c>
      <c r="C623" s="1049"/>
      <c r="D623" s="1049"/>
      <c r="E623" s="1049"/>
      <c r="F623" s="1049"/>
      <c r="G623" s="1049"/>
      <c r="H623" s="110">
        <f>SUM(D624:D626)</f>
        <v>0</v>
      </c>
      <c r="I623" s="110">
        <f>COUNT(D624:D626)*2</f>
        <v>6</v>
      </c>
      <c r="J623" s="1"/>
      <c r="K623" s="1"/>
      <c r="L623" s="1"/>
      <c r="M623" s="1"/>
      <c r="N623" s="1"/>
      <c r="O623" s="1"/>
      <c r="P623" s="1"/>
      <c r="Q623" s="1"/>
      <c r="R623" s="1"/>
      <c r="S623" s="1"/>
      <c r="T623" s="1"/>
      <c r="U623" s="1"/>
      <c r="V623" s="1"/>
      <c r="W623" s="1"/>
      <c r="X623" s="1"/>
      <c r="Y623" s="1"/>
      <c r="Z623" s="1"/>
    </row>
    <row r="624" spans="1:26" ht="75">
      <c r="A624" s="592" t="s">
        <v>1505</v>
      </c>
      <c r="B624" s="437" t="s">
        <v>1506</v>
      </c>
      <c r="C624" s="342" t="s">
        <v>4199</v>
      </c>
      <c r="D624" s="446">
        <v>0</v>
      </c>
      <c r="E624" s="454" t="s">
        <v>137</v>
      </c>
      <c r="F624" s="565"/>
      <c r="G624" s="565"/>
      <c r="H624" s="110"/>
      <c r="I624" s="110"/>
      <c r="J624" s="1"/>
      <c r="K624" s="1"/>
      <c r="L624" s="1"/>
      <c r="M624" s="1"/>
      <c r="N624" s="1"/>
      <c r="O624" s="1"/>
      <c r="P624" s="1"/>
      <c r="Q624" s="1"/>
      <c r="R624" s="1"/>
      <c r="S624" s="1"/>
      <c r="T624" s="1"/>
      <c r="U624" s="1"/>
      <c r="V624" s="1"/>
      <c r="W624" s="1"/>
      <c r="X624" s="1"/>
      <c r="Y624" s="1"/>
      <c r="Z624" s="1"/>
    </row>
    <row r="625" spans="1:26" ht="31.5">
      <c r="A625" s="592" t="s">
        <v>1522</v>
      </c>
      <c r="B625" s="437" t="s">
        <v>1523</v>
      </c>
      <c r="C625" s="342" t="s">
        <v>4200</v>
      </c>
      <c r="D625" s="446">
        <v>0</v>
      </c>
      <c r="E625" s="454" t="s">
        <v>137</v>
      </c>
      <c r="F625" s="565"/>
      <c r="G625" s="565"/>
      <c r="H625" s="110"/>
      <c r="I625" s="110"/>
      <c r="J625" s="1"/>
      <c r="K625" s="1"/>
      <c r="L625" s="1"/>
      <c r="M625" s="1"/>
      <c r="N625" s="1"/>
      <c r="O625" s="1"/>
      <c r="P625" s="1"/>
      <c r="Q625" s="1"/>
      <c r="R625" s="1"/>
      <c r="S625" s="1"/>
      <c r="T625" s="1"/>
      <c r="U625" s="1"/>
      <c r="V625" s="1"/>
      <c r="W625" s="1"/>
      <c r="X625" s="1"/>
      <c r="Y625" s="1"/>
      <c r="Z625" s="1"/>
    </row>
    <row r="626" spans="1:26" ht="45">
      <c r="A626" s="592" t="s">
        <v>1527</v>
      </c>
      <c r="B626" s="437" t="s">
        <v>1528</v>
      </c>
      <c r="C626" s="342" t="s">
        <v>4201</v>
      </c>
      <c r="D626" s="446">
        <v>0</v>
      </c>
      <c r="E626" s="454" t="s">
        <v>137</v>
      </c>
      <c r="F626" s="565"/>
      <c r="G626" s="565"/>
      <c r="H626" s="110"/>
      <c r="I626" s="110"/>
      <c r="J626" s="1"/>
      <c r="K626" s="1"/>
      <c r="L626" s="1"/>
      <c r="M626" s="1"/>
      <c r="N626" s="1"/>
      <c r="O626" s="1"/>
      <c r="P626" s="1"/>
      <c r="Q626" s="1"/>
      <c r="R626" s="1"/>
      <c r="S626" s="1"/>
      <c r="T626" s="1"/>
      <c r="U626" s="1"/>
      <c r="V626" s="1"/>
      <c r="W626" s="1"/>
      <c r="X626" s="1"/>
      <c r="Y626" s="1"/>
      <c r="Z626" s="1"/>
    </row>
    <row r="627" spans="1:26" ht="39.75" customHeight="1">
      <c r="A627" s="592" t="s">
        <v>1533</v>
      </c>
      <c r="B627" s="1210" t="s">
        <v>1534</v>
      </c>
      <c r="C627" s="1049"/>
      <c r="D627" s="1049"/>
      <c r="E627" s="1049"/>
      <c r="F627" s="1049"/>
      <c r="G627" s="1049"/>
      <c r="H627" s="110">
        <f>SUM(D628:D633)</f>
        <v>0</v>
      </c>
      <c r="I627" s="110">
        <f>COUNT(D628:D633)*2</f>
        <v>12</v>
      </c>
      <c r="J627" s="1"/>
      <c r="K627" s="1"/>
      <c r="L627" s="1"/>
      <c r="M627" s="1"/>
      <c r="N627" s="1"/>
      <c r="O627" s="1"/>
      <c r="P627" s="1"/>
      <c r="Q627" s="1"/>
      <c r="R627" s="1"/>
      <c r="S627" s="1"/>
      <c r="T627" s="1"/>
      <c r="U627" s="1"/>
      <c r="V627" s="1"/>
      <c r="W627" s="1"/>
      <c r="X627" s="1"/>
      <c r="Y627" s="1"/>
      <c r="Z627" s="1"/>
    </row>
    <row r="628" spans="1:26" ht="47.25">
      <c r="A628" s="592" t="s">
        <v>1538</v>
      </c>
      <c r="B628" s="566" t="s">
        <v>1539</v>
      </c>
      <c r="C628" s="342" t="s">
        <v>4202</v>
      </c>
      <c r="D628" s="446">
        <v>0</v>
      </c>
      <c r="E628" s="454" t="s">
        <v>264</v>
      </c>
      <c r="F628" s="565"/>
      <c r="G628" s="565"/>
      <c r="H628" s="110"/>
      <c r="I628" s="110"/>
      <c r="J628" s="1"/>
      <c r="K628" s="1"/>
      <c r="L628" s="1"/>
      <c r="M628" s="1"/>
      <c r="N628" s="1"/>
      <c r="O628" s="1"/>
      <c r="P628" s="1"/>
      <c r="Q628" s="1"/>
      <c r="R628" s="1"/>
      <c r="S628" s="1"/>
      <c r="T628" s="1"/>
      <c r="U628" s="1"/>
      <c r="V628" s="1"/>
      <c r="W628" s="1"/>
      <c r="X628" s="1"/>
      <c r="Y628" s="1"/>
      <c r="Z628" s="1"/>
    </row>
    <row r="629" spans="1:26" ht="30">
      <c r="A629" s="592"/>
      <c r="B629" s="566"/>
      <c r="C629" s="342" t="s">
        <v>4203</v>
      </c>
      <c r="D629" s="446">
        <v>0</v>
      </c>
      <c r="E629" s="454" t="s">
        <v>264</v>
      </c>
      <c r="F629" s="565"/>
      <c r="G629" s="565"/>
      <c r="H629" s="110"/>
      <c r="I629" s="110"/>
      <c r="J629" s="1"/>
      <c r="K629" s="1"/>
      <c r="L629" s="1"/>
      <c r="M629" s="1"/>
      <c r="N629" s="1"/>
      <c r="O629" s="1"/>
      <c r="P629" s="1"/>
      <c r="Q629" s="1"/>
      <c r="R629" s="1"/>
      <c r="S629" s="1"/>
      <c r="T629" s="1"/>
      <c r="U629" s="1"/>
      <c r="V629" s="1"/>
      <c r="W629" s="1"/>
      <c r="X629" s="1"/>
      <c r="Y629" s="1"/>
      <c r="Z629" s="1"/>
    </row>
    <row r="630" spans="1:26" ht="30">
      <c r="A630" s="592"/>
      <c r="B630" s="566"/>
      <c r="C630" s="342" t="s">
        <v>4204</v>
      </c>
      <c r="D630" s="446">
        <v>0</v>
      </c>
      <c r="E630" s="454" t="s">
        <v>264</v>
      </c>
      <c r="F630" s="565"/>
      <c r="G630" s="565"/>
      <c r="H630" s="110"/>
      <c r="I630" s="110"/>
      <c r="J630" s="1"/>
      <c r="K630" s="1"/>
      <c r="L630" s="1"/>
      <c r="M630" s="1"/>
      <c r="N630" s="1"/>
      <c r="O630" s="1"/>
      <c r="P630" s="1"/>
      <c r="Q630" s="1"/>
      <c r="R630" s="1"/>
      <c r="S630" s="1"/>
      <c r="T630" s="1"/>
      <c r="U630" s="1"/>
      <c r="V630" s="1"/>
      <c r="W630" s="1"/>
      <c r="X630" s="1"/>
      <c r="Y630" s="1"/>
      <c r="Z630" s="1"/>
    </row>
    <row r="631" spans="1:26" ht="30">
      <c r="A631" s="592"/>
      <c r="B631" s="566"/>
      <c r="C631" s="342" t="s">
        <v>4205</v>
      </c>
      <c r="D631" s="446">
        <v>0</v>
      </c>
      <c r="E631" s="454" t="s">
        <v>264</v>
      </c>
      <c r="F631" s="565"/>
      <c r="G631" s="565"/>
      <c r="H631" s="110"/>
      <c r="I631" s="110"/>
      <c r="J631" s="1"/>
      <c r="K631" s="1"/>
      <c r="L631" s="1"/>
      <c r="M631" s="1"/>
      <c r="N631" s="1"/>
      <c r="O631" s="1"/>
      <c r="P631" s="1"/>
      <c r="Q631" s="1"/>
      <c r="R631" s="1"/>
      <c r="S631" s="1"/>
      <c r="T631" s="1"/>
      <c r="U631" s="1"/>
      <c r="V631" s="1"/>
      <c r="W631" s="1"/>
      <c r="X631" s="1"/>
      <c r="Y631" s="1"/>
      <c r="Z631" s="1"/>
    </row>
    <row r="632" spans="1:26" ht="45">
      <c r="A632" s="592"/>
      <c r="B632" s="566"/>
      <c r="C632" s="342" t="s">
        <v>4206</v>
      </c>
      <c r="D632" s="446">
        <v>0</v>
      </c>
      <c r="E632" s="454" t="s">
        <v>137</v>
      </c>
      <c r="F632" s="565"/>
      <c r="G632" s="565"/>
      <c r="H632" s="110"/>
      <c r="I632" s="110"/>
      <c r="J632" s="1"/>
      <c r="K632" s="1"/>
      <c r="L632" s="1"/>
      <c r="M632" s="1"/>
      <c r="N632" s="1"/>
      <c r="O632" s="1"/>
      <c r="P632" s="1"/>
      <c r="Q632" s="1"/>
      <c r="R632" s="1"/>
      <c r="S632" s="1"/>
      <c r="T632" s="1"/>
      <c r="U632" s="1"/>
      <c r="V632" s="1"/>
      <c r="W632" s="1"/>
      <c r="X632" s="1"/>
      <c r="Y632" s="1"/>
      <c r="Z632" s="1"/>
    </row>
    <row r="633" spans="1:26" ht="60">
      <c r="A633" s="592" t="s">
        <v>1549</v>
      </c>
      <c r="B633" s="437" t="s">
        <v>1550</v>
      </c>
      <c r="C633" s="342" t="s">
        <v>4207</v>
      </c>
      <c r="D633" s="446">
        <v>0</v>
      </c>
      <c r="E633" s="454" t="s">
        <v>137</v>
      </c>
      <c r="F633" s="565"/>
      <c r="G633" s="565"/>
      <c r="H633" s="110"/>
      <c r="I633" s="110"/>
      <c r="J633" s="1"/>
      <c r="K633" s="1"/>
      <c r="L633" s="1"/>
      <c r="M633" s="1"/>
      <c r="N633" s="1"/>
      <c r="O633" s="1"/>
      <c r="P633" s="1"/>
      <c r="Q633" s="1"/>
      <c r="R633" s="1"/>
      <c r="S633" s="1"/>
      <c r="T633" s="1"/>
      <c r="U633" s="1"/>
      <c r="V633" s="1"/>
      <c r="W633" s="1"/>
      <c r="X633" s="1"/>
      <c r="Y633" s="1"/>
      <c r="Z633" s="1"/>
    </row>
    <row r="634" spans="1:26" ht="39.75" customHeight="1">
      <c r="A634" s="592" t="s">
        <v>1554</v>
      </c>
      <c r="B634" s="1210" t="s">
        <v>1556</v>
      </c>
      <c r="C634" s="1049"/>
      <c r="D634" s="1049"/>
      <c r="E634" s="1049"/>
      <c r="F634" s="1049"/>
      <c r="G634" s="1049"/>
      <c r="H634" s="110">
        <f>SUM(D635:D636)</f>
        <v>0</v>
      </c>
      <c r="I634" s="110">
        <f>COUNT(D635:D636)*2</f>
        <v>4</v>
      </c>
      <c r="J634" s="1"/>
      <c r="K634" s="1"/>
      <c r="L634" s="1"/>
      <c r="M634" s="1"/>
      <c r="N634" s="1"/>
      <c r="O634" s="1"/>
      <c r="P634" s="1"/>
      <c r="Q634" s="1"/>
      <c r="R634" s="1"/>
      <c r="S634" s="1"/>
      <c r="T634" s="1"/>
      <c r="U634" s="1"/>
      <c r="V634" s="1"/>
      <c r="W634" s="1"/>
      <c r="X634" s="1"/>
      <c r="Y634" s="1"/>
      <c r="Z634" s="1"/>
    </row>
    <row r="635" spans="1:26" ht="60">
      <c r="A635" s="592" t="s">
        <v>1559</v>
      </c>
      <c r="B635" s="307" t="s">
        <v>1560</v>
      </c>
      <c r="C635" s="342" t="s">
        <v>4208</v>
      </c>
      <c r="D635" s="439">
        <v>0</v>
      </c>
      <c r="E635" s="454" t="s">
        <v>137</v>
      </c>
      <c r="F635" s="342" t="s">
        <v>4209</v>
      </c>
      <c r="G635" s="565"/>
      <c r="H635" s="110"/>
      <c r="I635" s="110"/>
      <c r="J635" s="1"/>
      <c r="K635" s="1"/>
      <c r="L635" s="1"/>
      <c r="M635" s="1"/>
      <c r="N635" s="1"/>
      <c r="O635" s="1"/>
      <c r="P635" s="1"/>
      <c r="Q635" s="1"/>
      <c r="R635" s="1"/>
      <c r="S635" s="1"/>
      <c r="T635" s="1"/>
      <c r="U635" s="1"/>
      <c r="V635" s="1"/>
      <c r="W635" s="1"/>
      <c r="X635" s="1"/>
      <c r="Y635" s="1"/>
      <c r="Z635" s="1"/>
    </row>
    <row r="636" spans="1:26" ht="45">
      <c r="A636" s="592"/>
      <c r="B636" s="307"/>
      <c r="C636" s="342" t="s">
        <v>4210</v>
      </c>
      <c r="D636" s="439">
        <v>0</v>
      </c>
      <c r="E636" s="454" t="s">
        <v>137</v>
      </c>
      <c r="F636" s="565"/>
      <c r="G636" s="565"/>
      <c r="H636" s="110"/>
      <c r="I636" s="110"/>
      <c r="J636" s="1"/>
      <c r="K636" s="1"/>
      <c r="L636" s="1"/>
      <c r="M636" s="1"/>
      <c r="N636" s="1"/>
      <c r="O636" s="1"/>
      <c r="P636" s="1"/>
      <c r="Q636" s="1"/>
      <c r="R636" s="1"/>
      <c r="S636" s="1"/>
      <c r="T636" s="1"/>
      <c r="U636" s="1"/>
      <c r="V636" s="1"/>
      <c r="W636" s="1"/>
      <c r="X636" s="1"/>
      <c r="Y636" s="1"/>
      <c r="Z636" s="1"/>
    </row>
    <row r="637" spans="1:26" ht="60" hidden="1">
      <c r="A637" s="591" t="s">
        <v>1572</v>
      </c>
      <c r="B637" s="307" t="s">
        <v>1573</v>
      </c>
      <c r="C637" s="565"/>
      <c r="D637" s="443"/>
      <c r="E637" s="454"/>
      <c r="F637" s="565"/>
      <c r="G637" s="565"/>
      <c r="H637" s="1"/>
      <c r="I637" s="1"/>
      <c r="J637" s="1"/>
      <c r="K637" s="1"/>
      <c r="L637" s="1"/>
      <c r="M637" s="1"/>
      <c r="N637" s="1"/>
      <c r="O637" s="1"/>
      <c r="P637" s="1"/>
      <c r="Q637" s="1"/>
      <c r="R637" s="1"/>
      <c r="S637" s="1"/>
      <c r="T637" s="1"/>
      <c r="U637" s="1"/>
      <c r="V637" s="1"/>
      <c r="W637" s="1"/>
      <c r="X637" s="1"/>
      <c r="Y637" s="1"/>
      <c r="Z637" s="1"/>
    </row>
    <row r="638" spans="1:26" ht="39.75" customHeight="1">
      <c r="A638" s="592" t="s">
        <v>1579</v>
      </c>
      <c r="B638" s="1210" t="s">
        <v>1580</v>
      </c>
      <c r="C638" s="1049"/>
      <c r="D638" s="1049"/>
      <c r="E638" s="1049"/>
      <c r="F638" s="1049"/>
      <c r="G638" s="1049"/>
      <c r="H638" s="110">
        <f>SUM(D640:D642)</f>
        <v>0</v>
      </c>
      <c r="I638" s="110">
        <f>COUNT(D640:D642)*2</f>
        <v>4</v>
      </c>
      <c r="J638" s="1"/>
      <c r="K638" s="1"/>
      <c r="L638" s="1"/>
      <c r="M638" s="1"/>
      <c r="N638" s="1"/>
      <c r="O638" s="1"/>
      <c r="P638" s="1"/>
      <c r="Q638" s="1"/>
      <c r="R638" s="1"/>
      <c r="S638" s="1"/>
      <c r="T638" s="1"/>
      <c r="U638" s="1"/>
      <c r="V638" s="1"/>
      <c r="W638" s="1"/>
      <c r="X638" s="1"/>
      <c r="Y638" s="1"/>
      <c r="Z638" s="1"/>
    </row>
    <row r="639" spans="1:26" ht="30" hidden="1">
      <c r="A639" s="591" t="s">
        <v>1581</v>
      </c>
      <c r="B639" s="308" t="s">
        <v>1582</v>
      </c>
      <c r="C639" s="565"/>
      <c r="D639" s="443"/>
      <c r="E639" s="454"/>
      <c r="F639" s="565"/>
      <c r="G639" s="565"/>
      <c r="H639" s="1"/>
      <c r="I639" s="1"/>
      <c r="J639" s="1"/>
      <c r="K639" s="1"/>
      <c r="L639" s="1"/>
      <c r="M639" s="1"/>
      <c r="N639" s="1"/>
      <c r="O639" s="1"/>
      <c r="P639" s="1"/>
      <c r="Q639" s="1"/>
      <c r="R639" s="1"/>
      <c r="S639" s="1"/>
      <c r="T639" s="1"/>
      <c r="U639" s="1"/>
      <c r="V639" s="1"/>
      <c r="W639" s="1"/>
      <c r="X639" s="1"/>
      <c r="Y639" s="1"/>
      <c r="Z639" s="1"/>
    </row>
    <row r="640" spans="1:26" ht="60">
      <c r="A640" s="592" t="s">
        <v>1584</v>
      </c>
      <c r="B640" s="307" t="s">
        <v>1585</v>
      </c>
      <c r="C640" s="342" t="s">
        <v>4211</v>
      </c>
      <c r="D640" s="439">
        <v>0</v>
      </c>
      <c r="E640" s="454" t="s">
        <v>137</v>
      </c>
      <c r="F640" s="565"/>
      <c r="G640" s="565"/>
      <c r="H640" s="110"/>
      <c r="I640" s="110"/>
      <c r="J640" s="1"/>
      <c r="K640" s="1"/>
      <c r="L640" s="1"/>
      <c r="M640" s="1"/>
      <c r="N640" s="1"/>
      <c r="O640" s="1"/>
      <c r="P640" s="1"/>
      <c r="Q640" s="1"/>
      <c r="R640" s="1"/>
      <c r="S640" s="1"/>
      <c r="T640" s="1"/>
      <c r="U640" s="1"/>
      <c r="V640" s="1"/>
      <c r="W640" s="1"/>
      <c r="X640" s="1"/>
      <c r="Y640" s="1"/>
      <c r="Z640" s="1"/>
    </row>
    <row r="641" spans="1:26" ht="45" hidden="1">
      <c r="A641" s="591" t="s">
        <v>1590</v>
      </c>
      <c r="B641" s="307" t="s">
        <v>1591</v>
      </c>
      <c r="C641" s="342"/>
      <c r="D641" s="439"/>
      <c r="E641" s="454"/>
      <c r="F641" s="565"/>
      <c r="G641" s="565"/>
      <c r="H641" s="1"/>
      <c r="I641" s="1"/>
      <c r="J641" s="1"/>
      <c r="K641" s="1"/>
      <c r="L641" s="1"/>
      <c r="M641" s="1"/>
      <c r="N641" s="1"/>
      <c r="O641" s="1"/>
      <c r="P641" s="1"/>
      <c r="Q641" s="1"/>
      <c r="R641" s="1"/>
      <c r="S641" s="1"/>
      <c r="T641" s="1"/>
      <c r="U641" s="1"/>
      <c r="V641" s="1"/>
      <c r="W641" s="1"/>
      <c r="X641" s="1"/>
      <c r="Y641" s="1"/>
      <c r="Z641" s="1"/>
    </row>
    <row r="642" spans="1:26" ht="60">
      <c r="A642" s="592" t="s">
        <v>1599</v>
      </c>
      <c r="B642" s="308" t="s">
        <v>1600</v>
      </c>
      <c r="C642" s="342" t="s">
        <v>4212</v>
      </c>
      <c r="D642" s="439">
        <v>0</v>
      </c>
      <c r="E642" s="454" t="s">
        <v>137</v>
      </c>
      <c r="F642" s="565"/>
      <c r="G642" s="565"/>
      <c r="H642" s="110"/>
      <c r="I642" s="110"/>
      <c r="J642" s="1"/>
      <c r="K642" s="1"/>
      <c r="L642" s="1"/>
      <c r="M642" s="1"/>
      <c r="N642" s="1"/>
      <c r="O642" s="1"/>
      <c r="P642" s="1"/>
      <c r="Q642" s="1"/>
      <c r="R642" s="1"/>
      <c r="S642" s="1"/>
      <c r="T642" s="1"/>
      <c r="U642" s="1"/>
      <c r="V642" s="1"/>
      <c r="W642" s="1"/>
      <c r="X642" s="1"/>
      <c r="Y642" s="1"/>
      <c r="Z642" s="1"/>
    </row>
    <row r="643" spans="1:26" ht="30" hidden="1">
      <c r="A643" s="591" t="s">
        <v>1601</v>
      </c>
      <c r="B643" s="308" t="s">
        <v>1602</v>
      </c>
      <c r="C643" s="565"/>
      <c r="D643" s="443"/>
      <c r="E643" s="454"/>
      <c r="F643" s="565"/>
      <c r="G643" s="565"/>
      <c r="H643" s="1"/>
      <c r="I643" s="1"/>
      <c r="J643" s="1"/>
      <c r="K643" s="1"/>
      <c r="L643" s="1"/>
      <c r="M643" s="1"/>
      <c r="N643" s="1"/>
      <c r="O643" s="1"/>
      <c r="P643" s="1"/>
      <c r="Q643" s="1"/>
      <c r="R643" s="1"/>
      <c r="S643" s="1"/>
      <c r="T643" s="1"/>
      <c r="U643" s="1"/>
      <c r="V643" s="1"/>
      <c r="W643" s="1"/>
      <c r="X643" s="1"/>
      <c r="Y643" s="1"/>
      <c r="Z643" s="1"/>
    </row>
    <row r="644" spans="1:26" ht="39.75" customHeight="1">
      <c r="A644" s="417" t="s">
        <v>1603</v>
      </c>
      <c r="B644" s="1210" t="s">
        <v>1604</v>
      </c>
      <c r="C644" s="1049"/>
      <c r="D644" s="1049"/>
      <c r="E644" s="1049"/>
      <c r="F644" s="1049"/>
      <c r="G644" s="1049"/>
      <c r="H644" s="110">
        <f>SUM(D645:D665)</f>
        <v>0</v>
      </c>
      <c r="I644" s="110">
        <f>COUNT(D645:D665)*2</f>
        <v>42</v>
      </c>
      <c r="J644" s="1"/>
      <c r="K644" s="1"/>
      <c r="L644" s="1"/>
      <c r="M644" s="1"/>
      <c r="N644" s="1"/>
      <c r="O644" s="1"/>
      <c r="P644" s="1"/>
      <c r="Q644" s="1"/>
      <c r="R644" s="1"/>
      <c r="S644" s="1"/>
      <c r="T644" s="1"/>
      <c r="U644" s="1"/>
      <c r="V644" s="1"/>
      <c r="W644" s="1"/>
      <c r="X644" s="1"/>
      <c r="Y644" s="1"/>
      <c r="Z644" s="1"/>
    </row>
    <row r="645" spans="1:26" ht="60">
      <c r="A645" s="592" t="s">
        <v>1605</v>
      </c>
      <c r="B645" s="377" t="s">
        <v>1606</v>
      </c>
      <c r="C645" s="929" t="s">
        <v>5364</v>
      </c>
      <c r="D645" s="942">
        <v>0</v>
      </c>
      <c r="E645" s="969" t="s">
        <v>137</v>
      </c>
      <c r="F645" s="969"/>
      <c r="G645" s="565"/>
      <c r="H645" s="110"/>
      <c r="I645" s="110"/>
      <c r="J645" s="1"/>
      <c r="K645" s="1"/>
      <c r="L645" s="1"/>
      <c r="M645" s="1"/>
      <c r="N645" s="1"/>
      <c r="O645" s="1"/>
      <c r="P645" s="1"/>
      <c r="Q645" s="1"/>
      <c r="R645" s="1"/>
      <c r="S645" s="1"/>
      <c r="T645" s="1"/>
      <c r="U645" s="1"/>
      <c r="V645" s="1"/>
      <c r="W645" s="1"/>
      <c r="X645" s="1"/>
      <c r="Y645" s="1"/>
      <c r="Z645" s="1"/>
    </row>
    <row r="646" spans="1:26" ht="75">
      <c r="A646" s="592"/>
      <c r="B646" s="944"/>
      <c r="C646" s="929" t="s">
        <v>5365</v>
      </c>
      <c r="D646" s="942">
        <v>0</v>
      </c>
      <c r="E646" s="969"/>
      <c r="F646" s="929" t="s">
        <v>5366</v>
      </c>
      <c r="G646" s="565"/>
      <c r="H646" s="110"/>
      <c r="I646" s="110"/>
      <c r="J646" s="1"/>
      <c r="K646" s="1"/>
      <c r="L646" s="1"/>
      <c r="M646" s="1"/>
      <c r="N646" s="1"/>
      <c r="O646" s="1"/>
      <c r="P646" s="1"/>
      <c r="Q646" s="1"/>
      <c r="R646" s="1"/>
      <c r="S646" s="1"/>
      <c r="T646" s="1"/>
      <c r="U646" s="1"/>
      <c r="V646" s="1"/>
      <c r="W646" s="1"/>
      <c r="X646" s="1"/>
      <c r="Y646" s="1"/>
      <c r="Z646" s="1"/>
    </row>
    <row r="647" spans="1:26" ht="90">
      <c r="A647" s="592"/>
      <c r="B647" s="944"/>
      <c r="C647" s="929" t="s">
        <v>4213</v>
      </c>
      <c r="D647" s="942">
        <v>0</v>
      </c>
      <c r="E647" s="969" t="s">
        <v>137</v>
      </c>
      <c r="F647" s="969"/>
      <c r="G647" s="565"/>
      <c r="H647" s="110"/>
      <c r="I647" s="110"/>
      <c r="J647" s="1"/>
      <c r="K647" s="1"/>
      <c r="L647" s="1"/>
      <c r="M647" s="1"/>
      <c r="N647" s="1"/>
      <c r="O647" s="1"/>
      <c r="P647" s="1"/>
      <c r="Q647" s="1"/>
      <c r="R647" s="1"/>
      <c r="S647" s="1"/>
      <c r="T647" s="1"/>
      <c r="U647" s="1"/>
      <c r="V647" s="1"/>
      <c r="W647" s="1"/>
      <c r="X647" s="1"/>
      <c r="Y647" s="1"/>
      <c r="Z647" s="1"/>
    </row>
    <row r="648" spans="1:26" ht="45">
      <c r="A648" s="592"/>
      <c r="B648" s="944"/>
      <c r="C648" s="929" t="s">
        <v>5367</v>
      </c>
      <c r="D648" s="942">
        <v>0</v>
      </c>
      <c r="E648" s="969"/>
      <c r="F648" s="969"/>
      <c r="G648" s="565"/>
      <c r="H648" s="110"/>
      <c r="I648" s="110"/>
      <c r="J648" s="1"/>
      <c r="K648" s="1"/>
      <c r="L648" s="1"/>
      <c r="M648" s="1"/>
      <c r="N648" s="1"/>
      <c r="O648" s="1"/>
      <c r="P648" s="1"/>
      <c r="Q648" s="1"/>
      <c r="R648" s="1"/>
      <c r="S648" s="1"/>
      <c r="T648" s="1"/>
      <c r="U648" s="1"/>
      <c r="V648" s="1"/>
      <c r="W648" s="1"/>
      <c r="X648" s="1"/>
      <c r="Y648" s="1"/>
      <c r="Z648" s="1"/>
    </row>
    <row r="649" spans="1:26" ht="45">
      <c r="A649" s="592" t="s">
        <v>1612</v>
      </c>
      <c r="B649" s="377" t="s">
        <v>1613</v>
      </c>
      <c r="C649" s="929" t="s">
        <v>4214</v>
      </c>
      <c r="D649" s="942">
        <v>0</v>
      </c>
      <c r="E649" s="969" t="s">
        <v>137</v>
      </c>
      <c r="F649" s="932" t="s">
        <v>5368</v>
      </c>
      <c r="G649" s="565"/>
      <c r="H649" s="110"/>
      <c r="I649" s="110"/>
      <c r="J649" s="1"/>
      <c r="K649" s="1"/>
      <c r="L649" s="1"/>
      <c r="M649" s="1"/>
      <c r="N649" s="1"/>
      <c r="O649" s="1"/>
      <c r="P649" s="1"/>
      <c r="Q649" s="1"/>
      <c r="R649" s="1"/>
      <c r="S649" s="1"/>
      <c r="T649" s="1"/>
      <c r="U649" s="1"/>
      <c r="V649" s="1"/>
      <c r="W649" s="1"/>
      <c r="X649" s="1"/>
      <c r="Y649" s="1"/>
      <c r="Z649" s="1"/>
    </row>
    <row r="650" spans="1:26" ht="45">
      <c r="A650" s="592"/>
      <c r="B650" s="944"/>
      <c r="C650" s="929" t="s">
        <v>4215</v>
      </c>
      <c r="D650" s="942">
        <v>0</v>
      </c>
      <c r="E650" s="969" t="s">
        <v>137</v>
      </c>
      <c r="F650" s="935"/>
      <c r="G650" s="565"/>
      <c r="H650" s="110"/>
      <c r="I650" s="110"/>
      <c r="J650" s="1"/>
      <c r="K650" s="1"/>
      <c r="L650" s="1"/>
      <c r="M650" s="1"/>
      <c r="N650" s="1"/>
      <c r="O650" s="1"/>
      <c r="P650" s="1"/>
      <c r="Q650" s="1"/>
      <c r="R650" s="1"/>
      <c r="S650" s="1"/>
      <c r="T650" s="1"/>
      <c r="U650" s="1"/>
      <c r="V650" s="1"/>
      <c r="W650" s="1"/>
      <c r="X650" s="1"/>
      <c r="Y650" s="1"/>
      <c r="Z650" s="1"/>
    </row>
    <row r="651" spans="1:26" ht="30">
      <c r="A651" s="592"/>
      <c r="B651" s="944"/>
      <c r="C651" s="929" t="s">
        <v>4216</v>
      </c>
      <c r="D651" s="942">
        <v>0</v>
      </c>
      <c r="E651" s="969" t="s">
        <v>137</v>
      </c>
      <c r="F651" s="935"/>
      <c r="G651" s="565"/>
      <c r="H651" s="110"/>
      <c r="I651" s="110"/>
      <c r="J651" s="1"/>
      <c r="K651" s="1"/>
      <c r="L651" s="1"/>
      <c r="M651" s="1"/>
      <c r="N651" s="1"/>
      <c r="O651" s="1"/>
      <c r="P651" s="1"/>
      <c r="Q651" s="1"/>
      <c r="R651" s="1"/>
      <c r="S651" s="1"/>
      <c r="T651" s="1"/>
      <c r="U651" s="1"/>
      <c r="V651" s="1"/>
      <c r="W651" s="1"/>
      <c r="X651" s="1"/>
      <c r="Y651" s="1"/>
      <c r="Z651" s="1"/>
    </row>
    <row r="652" spans="1:26" ht="60">
      <c r="A652" s="592" t="s">
        <v>1802</v>
      </c>
      <c r="B652" s="377" t="s">
        <v>1621</v>
      </c>
      <c r="C652" s="933" t="s">
        <v>4217</v>
      </c>
      <c r="D652" s="942">
        <v>0</v>
      </c>
      <c r="E652" s="970" t="s">
        <v>87</v>
      </c>
      <c r="F652" s="964"/>
      <c r="G652" s="565"/>
      <c r="H652" s="110"/>
      <c r="I652" s="110"/>
      <c r="J652" s="1"/>
      <c r="K652" s="1"/>
      <c r="L652" s="1"/>
      <c r="M652" s="1"/>
      <c r="N652" s="1"/>
      <c r="O652" s="1"/>
      <c r="P652" s="1"/>
      <c r="Q652" s="1"/>
      <c r="R652" s="1"/>
      <c r="S652" s="1"/>
      <c r="T652" s="1"/>
      <c r="U652" s="1"/>
      <c r="V652" s="1"/>
      <c r="W652" s="1"/>
      <c r="X652" s="1"/>
      <c r="Y652" s="1"/>
      <c r="Z652" s="1"/>
    </row>
    <row r="653" spans="1:26" ht="45">
      <c r="A653" s="592"/>
      <c r="B653" s="944"/>
      <c r="C653" s="971" t="s">
        <v>5369</v>
      </c>
      <c r="D653" s="942">
        <v>0</v>
      </c>
      <c r="E653" s="970" t="s">
        <v>87</v>
      </c>
      <c r="F653" s="933" t="s">
        <v>5370</v>
      </c>
      <c r="G653" s="565"/>
      <c r="H653" s="110"/>
      <c r="I653" s="110"/>
      <c r="J653" s="1"/>
      <c r="K653" s="1"/>
      <c r="L653" s="1"/>
      <c r="M653" s="1"/>
      <c r="N653" s="1"/>
      <c r="O653" s="1"/>
      <c r="P653" s="1"/>
      <c r="Q653" s="1"/>
      <c r="R653" s="1"/>
      <c r="S653" s="1"/>
      <c r="T653" s="1"/>
      <c r="U653" s="1"/>
      <c r="V653" s="1"/>
      <c r="W653" s="1"/>
      <c r="X653" s="1"/>
      <c r="Y653" s="1"/>
      <c r="Z653" s="1"/>
    </row>
    <row r="654" spans="1:26" ht="45">
      <c r="A654" s="592"/>
      <c r="B654" s="941"/>
      <c r="C654" s="971" t="s">
        <v>5371</v>
      </c>
      <c r="D654" s="942">
        <v>0</v>
      </c>
      <c r="E654" s="969" t="s">
        <v>667</v>
      </c>
      <c r="F654" s="929" t="s">
        <v>5372</v>
      </c>
      <c r="G654" s="565"/>
      <c r="H654" s="110"/>
      <c r="I654" s="110"/>
      <c r="J654" s="1"/>
      <c r="K654" s="1"/>
      <c r="L654" s="1"/>
      <c r="M654" s="1"/>
      <c r="N654" s="1"/>
      <c r="O654" s="1"/>
      <c r="P654" s="1"/>
      <c r="Q654" s="1"/>
      <c r="R654" s="1"/>
      <c r="S654" s="1"/>
      <c r="T654" s="1"/>
      <c r="U654" s="1"/>
      <c r="V654" s="1"/>
      <c r="W654" s="1"/>
      <c r="X654" s="1"/>
      <c r="Y654" s="1"/>
      <c r="Z654" s="1"/>
    </row>
    <row r="655" spans="1:26" ht="30">
      <c r="A655" s="592"/>
      <c r="B655" s="944"/>
      <c r="C655" s="971" t="s">
        <v>4218</v>
      </c>
      <c r="D655" s="942">
        <v>0</v>
      </c>
      <c r="E655" s="969" t="s">
        <v>183</v>
      </c>
      <c r="F655" s="929"/>
      <c r="G655" s="565"/>
      <c r="H655" s="110"/>
      <c r="I655" s="110"/>
      <c r="J655" s="1"/>
      <c r="K655" s="1"/>
      <c r="L655" s="1"/>
      <c r="M655" s="1"/>
      <c r="N655" s="1"/>
      <c r="O655" s="1"/>
      <c r="P655" s="1"/>
      <c r="Q655" s="1"/>
      <c r="R655" s="1"/>
      <c r="S655" s="1"/>
      <c r="T655" s="1"/>
      <c r="U655" s="1"/>
      <c r="V655" s="1"/>
      <c r="W655" s="1"/>
      <c r="X655" s="1"/>
      <c r="Y655" s="1"/>
      <c r="Z655" s="1"/>
    </row>
    <row r="656" spans="1:26" ht="45">
      <c r="A656" s="592"/>
      <c r="B656" s="944"/>
      <c r="C656" s="971" t="s">
        <v>5373</v>
      </c>
      <c r="D656" s="942">
        <v>0</v>
      </c>
      <c r="E656" s="969" t="s">
        <v>183</v>
      </c>
      <c r="F656" s="929"/>
      <c r="G656" s="565"/>
      <c r="H656" s="110"/>
      <c r="I656" s="110"/>
      <c r="J656" s="1"/>
      <c r="K656" s="1"/>
      <c r="L656" s="1"/>
      <c r="M656" s="1"/>
      <c r="N656" s="1"/>
      <c r="O656" s="1"/>
      <c r="P656" s="1"/>
      <c r="Q656" s="1"/>
      <c r="R656" s="1"/>
      <c r="S656" s="1"/>
      <c r="T656" s="1"/>
      <c r="U656" s="1"/>
      <c r="V656" s="1"/>
      <c r="W656" s="1"/>
      <c r="X656" s="1"/>
      <c r="Y656" s="1"/>
      <c r="Z656" s="1"/>
    </row>
    <row r="657" spans="1:26" ht="30">
      <c r="A657" s="592"/>
      <c r="B657" s="944"/>
      <c r="C657" s="971" t="s">
        <v>4219</v>
      </c>
      <c r="D657" s="942">
        <v>0</v>
      </c>
      <c r="E657" s="969" t="s">
        <v>183</v>
      </c>
      <c r="F657" s="929"/>
      <c r="G657" s="565"/>
      <c r="H657" s="110"/>
      <c r="I657" s="110"/>
      <c r="J657" s="1"/>
      <c r="K657" s="1"/>
      <c r="L657" s="1"/>
      <c r="M657" s="1"/>
      <c r="N657" s="1"/>
      <c r="O657" s="1"/>
      <c r="P657" s="1"/>
      <c r="Q657" s="1"/>
      <c r="R657" s="1"/>
      <c r="S657" s="1"/>
      <c r="T657" s="1"/>
      <c r="U657" s="1"/>
      <c r="V657" s="1"/>
      <c r="W657" s="1"/>
      <c r="X657" s="1"/>
      <c r="Y657" s="1"/>
      <c r="Z657" s="1"/>
    </row>
    <row r="658" spans="1:26" ht="45">
      <c r="A658" s="592"/>
      <c r="B658" s="944"/>
      <c r="C658" s="971" t="s">
        <v>5374</v>
      </c>
      <c r="D658" s="942">
        <v>0</v>
      </c>
      <c r="E658" s="969" t="s">
        <v>667</v>
      </c>
      <c r="F658" s="929"/>
      <c r="G658" s="565"/>
      <c r="H658" s="110"/>
      <c r="I658" s="110"/>
      <c r="J658" s="1"/>
      <c r="K658" s="1"/>
      <c r="L658" s="1"/>
      <c r="M658" s="1"/>
      <c r="N658" s="1"/>
      <c r="O658" s="1"/>
      <c r="P658" s="1"/>
      <c r="Q658" s="1"/>
      <c r="R658" s="1"/>
      <c r="S658" s="1"/>
      <c r="T658" s="1"/>
      <c r="U658" s="1"/>
      <c r="V658" s="1"/>
      <c r="W658" s="1"/>
      <c r="X658" s="1"/>
      <c r="Y658" s="1"/>
      <c r="Z658" s="1"/>
    </row>
    <row r="659" spans="1:26" ht="60">
      <c r="A659" s="592"/>
      <c r="B659" s="944"/>
      <c r="C659" s="971" t="s">
        <v>4220</v>
      </c>
      <c r="D659" s="942">
        <v>0</v>
      </c>
      <c r="E659" s="969" t="s">
        <v>2131</v>
      </c>
      <c r="F659" s="929" t="s">
        <v>5375</v>
      </c>
      <c r="G659" s="565"/>
      <c r="H659" s="110"/>
      <c r="I659" s="110"/>
      <c r="J659" s="1"/>
      <c r="K659" s="1"/>
      <c r="L659" s="1"/>
      <c r="M659" s="1"/>
      <c r="N659" s="1"/>
      <c r="O659" s="1"/>
      <c r="P659" s="1"/>
      <c r="Q659" s="1"/>
      <c r="R659" s="1"/>
      <c r="S659" s="1"/>
      <c r="T659" s="1"/>
      <c r="U659" s="1"/>
      <c r="V659" s="1"/>
      <c r="W659" s="1"/>
      <c r="X659" s="1"/>
      <c r="Y659" s="1"/>
      <c r="Z659" s="1"/>
    </row>
    <row r="660" spans="1:26" ht="150">
      <c r="A660" s="592"/>
      <c r="B660" s="944"/>
      <c r="C660" s="971" t="s">
        <v>5376</v>
      </c>
      <c r="D660" s="942">
        <v>0</v>
      </c>
      <c r="E660" s="969" t="s">
        <v>2131</v>
      </c>
      <c r="F660" s="929" t="s">
        <v>5377</v>
      </c>
      <c r="G660" s="565"/>
      <c r="H660" s="110"/>
      <c r="I660" s="110"/>
      <c r="J660" s="1"/>
      <c r="K660" s="1"/>
      <c r="L660" s="1"/>
      <c r="M660" s="1"/>
      <c r="N660" s="1"/>
      <c r="O660" s="1"/>
      <c r="P660" s="1"/>
      <c r="Q660" s="1"/>
      <c r="R660" s="1"/>
      <c r="S660" s="1"/>
      <c r="T660" s="1"/>
      <c r="U660" s="1"/>
      <c r="V660" s="1"/>
      <c r="W660" s="1"/>
      <c r="X660" s="1"/>
      <c r="Y660" s="1"/>
      <c r="Z660" s="1"/>
    </row>
    <row r="661" spans="1:26" ht="120">
      <c r="A661" s="592"/>
      <c r="B661" s="944"/>
      <c r="C661" s="971" t="s">
        <v>4221</v>
      </c>
      <c r="D661" s="942">
        <v>0</v>
      </c>
      <c r="E661" s="969" t="s">
        <v>2131</v>
      </c>
      <c r="F661" s="929" t="s">
        <v>5378</v>
      </c>
      <c r="G661" s="565"/>
      <c r="H661" s="110"/>
      <c r="I661" s="110"/>
      <c r="J661" s="1"/>
      <c r="K661" s="1"/>
      <c r="L661" s="1"/>
      <c r="M661" s="1"/>
      <c r="N661" s="1"/>
      <c r="O661" s="1"/>
      <c r="P661" s="1"/>
      <c r="Q661" s="1"/>
      <c r="R661" s="1"/>
      <c r="S661" s="1"/>
      <c r="T661" s="1"/>
      <c r="U661" s="1"/>
      <c r="V661" s="1"/>
      <c r="W661" s="1"/>
      <c r="X661" s="1"/>
      <c r="Y661" s="1"/>
      <c r="Z661" s="1"/>
    </row>
    <row r="662" spans="1:26" ht="135">
      <c r="A662" s="592"/>
      <c r="B662" s="944"/>
      <c r="C662" s="971" t="s">
        <v>5379</v>
      </c>
      <c r="D662" s="942">
        <v>0</v>
      </c>
      <c r="E662" s="969" t="s">
        <v>2131</v>
      </c>
      <c r="F662" s="929" t="s">
        <v>5380</v>
      </c>
      <c r="G662" s="565"/>
      <c r="H662" s="110"/>
      <c r="I662" s="110"/>
      <c r="J662" s="1"/>
      <c r="K662" s="1"/>
      <c r="L662" s="1"/>
      <c r="M662" s="1"/>
      <c r="N662" s="1"/>
      <c r="O662" s="1"/>
      <c r="P662" s="1"/>
      <c r="Q662" s="1"/>
      <c r="R662" s="1"/>
      <c r="S662" s="1"/>
      <c r="T662" s="1"/>
      <c r="U662" s="1"/>
      <c r="V662" s="1"/>
      <c r="W662" s="1"/>
      <c r="X662" s="1"/>
      <c r="Y662" s="1"/>
      <c r="Z662" s="1"/>
    </row>
    <row r="663" spans="1:26" ht="165">
      <c r="A663" s="592"/>
      <c r="B663" s="944"/>
      <c r="C663" s="932" t="s">
        <v>5381</v>
      </c>
      <c r="D663" s="972">
        <v>0</v>
      </c>
      <c r="E663" s="935"/>
      <c r="F663" s="932" t="s">
        <v>5382</v>
      </c>
      <c r="G663" s="565"/>
      <c r="H663" s="110"/>
      <c r="I663" s="110"/>
      <c r="J663" s="1"/>
      <c r="K663" s="1"/>
      <c r="L663" s="1"/>
      <c r="M663" s="1"/>
      <c r="N663" s="1"/>
      <c r="O663" s="1"/>
      <c r="P663" s="1"/>
      <c r="Q663" s="1"/>
      <c r="R663" s="1"/>
      <c r="S663" s="1"/>
      <c r="T663" s="1"/>
      <c r="U663" s="1"/>
      <c r="V663" s="1"/>
      <c r="W663" s="1"/>
      <c r="X663" s="1"/>
      <c r="Y663" s="1"/>
      <c r="Z663" s="1"/>
    </row>
    <row r="664" spans="1:26" ht="45">
      <c r="A664" s="592"/>
      <c r="B664" s="944"/>
      <c r="C664" s="933" t="s">
        <v>4222</v>
      </c>
      <c r="D664" s="942">
        <v>0</v>
      </c>
      <c r="E664" s="945" t="s">
        <v>667</v>
      </c>
      <c r="F664" s="945"/>
      <c r="G664" s="565"/>
      <c r="H664" s="110"/>
      <c r="I664" s="110"/>
      <c r="J664" s="1"/>
      <c r="K664" s="1"/>
      <c r="L664" s="1"/>
      <c r="M664" s="1"/>
      <c r="N664" s="1"/>
      <c r="O664" s="1"/>
      <c r="P664" s="1"/>
      <c r="Q664" s="1"/>
      <c r="R664" s="1"/>
      <c r="S664" s="1"/>
      <c r="T664" s="1"/>
      <c r="U664" s="1"/>
      <c r="V664" s="1"/>
      <c r="W664" s="1"/>
      <c r="X664" s="1"/>
      <c r="Y664" s="1"/>
      <c r="Z664" s="1"/>
    </row>
    <row r="665" spans="1:26" ht="45">
      <c r="A665" s="592"/>
      <c r="B665" s="944"/>
      <c r="C665" s="933" t="s">
        <v>4223</v>
      </c>
      <c r="D665" s="942">
        <v>0</v>
      </c>
      <c r="E665" s="945" t="s">
        <v>2131</v>
      </c>
      <c r="F665" s="945"/>
      <c r="G665" s="565"/>
      <c r="H665" s="110"/>
      <c r="I665" s="110"/>
      <c r="J665" s="1"/>
      <c r="K665" s="1"/>
      <c r="L665" s="1"/>
      <c r="M665" s="1"/>
      <c r="N665" s="1"/>
      <c r="O665" s="1"/>
      <c r="P665" s="1"/>
      <c r="Q665" s="1"/>
      <c r="R665" s="1"/>
      <c r="S665" s="1"/>
      <c r="T665" s="1"/>
      <c r="U665" s="1"/>
      <c r="V665" s="1"/>
      <c r="W665" s="1"/>
      <c r="X665" s="1"/>
      <c r="Y665" s="1"/>
      <c r="Z665" s="1"/>
    </row>
    <row r="666" spans="1:26" ht="18.75">
      <c r="A666" s="588"/>
      <c r="B666" s="1211" t="s">
        <v>1625</v>
      </c>
      <c r="C666" s="1049"/>
      <c r="D666" s="1049"/>
      <c r="E666" s="1049"/>
      <c r="F666" s="1049"/>
      <c r="G666" s="1049"/>
      <c r="H666" s="110">
        <f>H667+H683+H697+H702+H714+H718+H740+H748+H756+H763</f>
        <v>0</v>
      </c>
      <c r="I666" s="110">
        <f>I667+I683+I697+I702+I714+I718+I740+I748+I756+I763</f>
        <v>188</v>
      </c>
      <c r="J666" s="1"/>
      <c r="K666" s="1"/>
      <c r="L666" s="1"/>
      <c r="M666" s="1"/>
      <c r="N666" s="1"/>
      <c r="O666" s="1"/>
      <c r="P666" s="1"/>
      <c r="Q666" s="1"/>
      <c r="R666" s="1"/>
      <c r="S666" s="1"/>
      <c r="T666" s="1"/>
      <c r="U666" s="1"/>
      <c r="V666" s="1"/>
      <c r="W666" s="1"/>
      <c r="X666" s="1"/>
      <c r="Y666" s="1"/>
      <c r="Z666" s="1"/>
    </row>
    <row r="667" spans="1:26" ht="39.75" customHeight="1">
      <c r="A667" s="417" t="s">
        <v>1627</v>
      </c>
      <c r="B667" s="1210" t="s">
        <v>1628</v>
      </c>
      <c r="C667" s="1049"/>
      <c r="D667" s="1049"/>
      <c r="E667" s="1049"/>
      <c r="F667" s="1049"/>
      <c r="G667" s="1049"/>
      <c r="H667" s="110">
        <f>SUM(D668:D682)</f>
        <v>0</v>
      </c>
      <c r="I667" s="110">
        <f>COUNT(D668:D682)*2</f>
        <v>30</v>
      </c>
      <c r="J667" s="1"/>
      <c r="K667" s="1"/>
      <c r="L667" s="1"/>
      <c r="M667" s="1"/>
      <c r="N667" s="1"/>
      <c r="O667" s="1"/>
      <c r="P667" s="1"/>
      <c r="Q667" s="1"/>
      <c r="R667" s="1"/>
      <c r="S667" s="1"/>
      <c r="T667" s="1"/>
      <c r="U667" s="1"/>
      <c r="V667" s="1"/>
      <c r="W667" s="1"/>
      <c r="X667" s="1"/>
      <c r="Y667" s="1"/>
      <c r="Z667" s="1"/>
    </row>
    <row r="668" spans="1:26" ht="45">
      <c r="A668" s="417" t="s">
        <v>1629</v>
      </c>
      <c r="B668" s="437" t="s">
        <v>1630</v>
      </c>
      <c r="C668" s="308" t="s">
        <v>4224</v>
      </c>
      <c r="D668" s="446">
        <v>0</v>
      </c>
      <c r="E668" s="440" t="s">
        <v>137</v>
      </c>
      <c r="F668" s="308" t="s">
        <v>4225</v>
      </c>
      <c r="G668" s="441"/>
      <c r="H668" s="110"/>
      <c r="I668" s="110"/>
      <c r="J668" s="1"/>
      <c r="K668" s="1"/>
      <c r="L668" s="1"/>
      <c r="M668" s="1"/>
      <c r="N668" s="1"/>
      <c r="O668" s="1"/>
      <c r="P668" s="1"/>
      <c r="Q668" s="1"/>
      <c r="R668" s="1"/>
      <c r="S668" s="1"/>
      <c r="T668" s="1"/>
      <c r="U668" s="1"/>
      <c r="V668" s="1"/>
      <c r="W668" s="1"/>
      <c r="X668" s="1"/>
      <c r="Y668" s="1"/>
      <c r="Z668" s="1"/>
    </row>
    <row r="669" spans="1:26" ht="60">
      <c r="A669" s="417" t="s">
        <v>14</v>
      </c>
      <c r="B669" s="437"/>
      <c r="C669" s="493" t="s">
        <v>4226</v>
      </c>
      <c r="D669" s="542">
        <v>0</v>
      </c>
      <c r="E669" s="440" t="s">
        <v>137</v>
      </c>
      <c r="F669" s="441" t="s">
        <v>4227</v>
      </c>
      <c r="G669" s="441"/>
      <c r="H669" s="110"/>
      <c r="I669" s="110"/>
      <c r="J669" s="1"/>
      <c r="K669" s="1"/>
      <c r="L669" s="1"/>
      <c r="M669" s="1"/>
      <c r="N669" s="1"/>
      <c r="O669" s="1"/>
      <c r="P669" s="1"/>
      <c r="Q669" s="1"/>
      <c r="R669" s="1"/>
      <c r="S669" s="1"/>
      <c r="T669" s="1"/>
      <c r="U669" s="1"/>
      <c r="V669" s="1"/>
      <c r="W669" s="1"/>
      <c r="X669" s="1"/>
      <c r="Y669" s="1"/>
      <c r="Z669" s="1"/>
    </row>
    <row r="670" spans="1:26" ht="30">
      <c r="A670" s="417"/>
      <c r="B670" s="437"/>
      <c r="C670" s="493" t="s">
        <v>4228</v>
      </c>
      <c r="D670" s="542">
        <v>0</v>
      </c>
      <c r="E670" s="440" t="s">
        <v>137</v>
      </c>
      <c r="F670" s="441" t="s">
        <v>4229</v>
      </c>
      <c r="G670" s="441"/>
      <c r="H670" s="110"/>
      <c r="I670" s="110"/>
      <c r="J670" s="1"/>
      <c r="K670" s="1"/>
      <c r="L670" s="1"/>
      <c r="M670" s="1"/>
      <c r="N670" s="1"/>
      <c r="O670" s="1"/>
      <c r="P670" s="1"/>
      <c r="Q670" s="1"/>
      <c r="R670" s="1"/>
      <c r="S670" s="1"/>
      <c r="T670" s="1"/>
      <c r="U670" s="1"/>
      <c r="V670" s="1"/>
      <c r="W670" s="1"/>
      <c r="X670" s="1"/>
      <c r="Y670" s="1"/>
      <c r="Z670" s="1"/>
    </row>
    <row r="671" spans="1:26" ht="45">
      <c r="A671" s="417"/>
      <c r="B671" s="437"/>
      <c r="C671" s="493" t="s">
        <v>4230</v>
      </c>
      <c r="D671" s="542">
        <v>0</v>
      </c>
      <c r="E671" s="440" t="s">
        <v>137</v>
      </c>
      <c r="F671" s="441"/>
      <c r="G671" s="441"/>
      <c r="H671" s="110"/>
      <c r="I671" s="110"/>
      <c r="J671" s="1"/>
      <c r="K671" s="1"/>
      <c r="L671" s="1"/>
      <c r="M671" s="1"/>
      <c r="N671" s="1"/>
      <c r="O671" s="1"/>
      <c r="P671" s="1"/>
      <c r="Q671" s="1"/>
      <c r="R671" s="1"/>
      <c r="S671" s="1"/>
      <c r="T671" s="1"/>
      <c r="U671" s="1"/>
      <c r="V671" s="1"/>
      <c r="W671" s="1"/>
      <c r="X671" s="1"/>
      <c r="Y671" s="1"/>
      <c r="Z671" s="1"/>
    </row>
    <row r="672" spans="1:26" ht="45">
      <c r="A672" s="417" t="s">
        <v>4231</v>
      </c>
      <c r="B672" s="308" t="s">
        <v>1633</v>
      </c>
      <c r="C672" s="308" t="s">
        <v>4232</v>
      </c>
      <c r="D672" s="446">
        <v>0</v>
      </c>
      <c r="E672" s="440" t="s">
        <v>137</v>
      </c>
      <c r="F672" s="441"/>
      <c r="G672" s="441"/>
      <c r="H672" s="110"/>
      <c r="I672" s="110"/>
      <c r="J672" s="1"/>
      <c r="K672" s="1"/>
      <c r="L672" s="1"/>
      <c r="M672" s="1"/>
      <c r="N672" s="1"/>
      <c r="O672" s="1"/>
      <c r="P672" s="1"/>
      <c r="Q672" s="1"/>
      <c r="R672" s="1"/>
      <c r="S672" s="1"/>
      <c r="T672" s="1"/>
      <c r="U672" s="1"/>
      <c r="V672" s="1"/>
      <c r="W672" s="1"/>
      <c r="X672" s="1"/>
      <c r="Y672" s="1"/>
      <c r="Z672" s="1"/>
    </row>
    <row r="673" spans="1:26" ht="30">
      <c r="A673" s="417"/>
      <c r="B673" s="308"/>
      <c r="C673" s="308" t="s">
        <v>4233</v>
      </c>
      <c r="D673" s="446">
        <v>0</v>
      </c>
      <c r="E673" s="440" t="s">
        <v>667</v>
      </c>
      <c r="F673" s="441"/>
      <c r="G673" s="441"/>
      <c r="H673" s="110"/>
      <c r="I673" s="110"/>
      <c r="J673" s="1"/>
      <c r="K673" s="1"/>
      <c r="L673" s="1"/>
      <c r="M673" s="1"/>
      <c r="N673" s="1"/>
      <c r="O673" s="1"/>
      <c r="P673" s="1"/>
      <c r="Q673" s="1"/>
      <c r="R673" s="1"/>
      <c r="S673" s="1"/>
      <c r="T673" s="1"/>
      <c r="U673" s="1"/>
      <c r="V673" s="1"/>
      <c r="W673" s="1"/>
      <c r="X673" s="1"/>
      <c r="Y673" s="1"/>
      <c r="Z673" s="1"/>
    </row>
    <row r="674" spans="1:26" ht="45">
      <c r="A674" s="417"/>
      <c r="B674" s="308" t="s">
        <v>4234</v>
      </c>
      <c r="C674" s="308" t="s">
        <v>4235</v>
      </c>
      <c r="D674" s="446">
        <v>0</v>
      </c>
      <c r="E674" s="440" t="s">
        <v>137</v>
      </c>
      <c r="F674" s="308" t="s">
        <v>4236</v>
      </c>
      <c r="G674" s="441"/>
      <c r="H674" s="110"/>
      <c r="I674" s="110"/>
      <c r="J674" s="1"/>
      <c r="K674" s="1"/>
      <c r="L674" s="1"/>
      <c r="M674" s="1"/>
      <c r="N674" s="1"/>
      <c r="O674" s="1"/>
      <c r="P674" s="1"/>
      <c r="Q674" s="1"/>
      <c r="R674" s="1"/>
      <c r="S674" s="1"/>
      <c r="T674" s="1"/>
      <c r="U674" s="1"/>
      <c r="V674" s="1"/>
      <c r="W674" s="1"/>
      <c r="X674" s="1"/>
      <c r="Y674" s="1"/>
      <c r="Z674" s="1"/>
    </row>
    <row r="675" spans="1:26" ht="45">
      <c r="A675" s="417"/>
      <c r="B675" s="308"/>
      <c r="C675" s="308" t="s">
        <v>4237</v>
      </c>
      <c r="D675" s="446">
        <v>0</v>
      </c>
      <c r="E675" s="440" t="s">
        <v>137</v>
      </c>
      <c r="F675" s="308" t="s">
        <v>4236</v>
      </c>
      <c r="G675" s="441"/>
      <c r="H675" s="110"/>
      <c r="I675" s="110"/>
      <c r="J675" s="1"/>
      <c r="K675" s="1"/>
      <c r="L675" s="1"/>
      <c r="M675" s="1"/>
      <c r="N675" s="1"/>
      <c r="O675" s="1"/>
      <c r="P675" s="1"/>
      <c r="Q675" s="1"/>
      <c r="R675" s="1"/>
      <c r="S675" s="1"/>
      <c r="T675" s="1"/>
      <c r="U675" s="1"/>
      <c r="V675" s="1"/>
      <c r="W675" s="1"/>
      <c r="X675" s="1"/>
      <c r="Y675" s="1"/>
      <c r="Z675" s="1"/>
    </row>
    <row r="676" spans="1:26" ht="30">
      <c r="A676" s="417"/>
      <c r="B676" s="308"/>
      <c r="C676" s="308" t="s">
        <v>4238</v>
      </c>
      <c r="D676" s="446">
        <v>0</v>
      </c>
      <c r="E676" s="440" t="s">
        <v>137</v>
      </c>
      <c r="F676" s="308" t="s">
        <v>4236</v>
      </c>
      <c r="G676" s="441"/>
      <c r="H676" s="110"/>
      <c r="I676" s="110"/>
      <c r="J676" s="1"/>
      <c r="K676" s="1"/>
      <c r="L676" s="1"/>
      <c r="M676" s="1"/>
      <c r="N676" s="1"/>
      <c r="O676" s="1"/>
      <c r="P676" s="1"/>
      <c r="Q676" s="1"/>
      <c r="R676" s="1"/>
      <c r="S676" s="1"/>
      <c r="T676" s="1"/>
      <c r="U676" s="1"/>
      <c r="V676" s="1"/>
      <c r="W676" s="1"/>
      <c r="X676" s="1"/>
      <c r="Y676" s="1"/>
      <c r="Z676" s="1"/>
    </row>
    <row r="677" spans="1:26" ht="45">
      <c r="A677" s="417"/>
      <c r="B677" s="308"/>
      <c r="C677" s="308" t="s">
        <v>4239</v>
      </c>
      <c r="D677" s="446">
        <v>0</v>
      </c>
      <c r="E677" s="440" t="s">
        <v>137</v>
      </c>
      <c r="F677" s="308" t="s">
        <v>4236</v>
      </c>
      <c r="G677" s="441"/>
      <c r="H677" s="110"/>
      <c r="I677" s="110"/>
      <c r="J677" s="1"/>
      <c r="K677" s="1"/>
      <c r="L677" s="1"/>
      <c r="M677" s="1"/>
      <c r="N677" s="1"/>
      <c r="O677" s="1"/>
      <c r="P677" s="1"/>
      <c r="Q677" s="1"/>
      <c r="R677" s="1"/>
      <c r="S677" s="1"/>
      <c r="T677" s="1"/>
      <c r="U677" s="1"/>
      <c r="V677" s="1"/>
      <c r="W677" s="1"/>
      <c r="X677" s="1"/>
      <c r="Y677" s="1"/>
      <c r="Z677" s="1"/>
    </row>
    <row r="678" spans="1:26" ht="45">
      <c r="A678" s="417"/>
      <c r="B678" s="308"/>
      <c r="C678" s="308" t="s">
        <v>4240</v>
      </c>
      <c r="D678" s="446">
        <v>0</v>
      </c>
      <c r="E678" s="440" t="s">
        <v>137</v>
      </c>
      <c r="F678" s="308" t="s">
        <v>4236</v>
      </c>
      <c r="G678" s="441"/>
      <c r="H678" s="110"/>
      <c r="I678" s="110"/>
      <c r="J678" s="1"/>
      <c r="K678" s="1"/>
      <c r="L678" s="1"/>
      <c r="M678" s="1"/>
      <c r="N678" s="1"/>
      <c r="O678" s="1"/>
      <c r="P678" s="1"/>
      <c r="Q678" s="1"/>
      <c r="R678" s="1"/>
      <c r="S678" s="1"/>
      <c r="T678" s="1"/>
      <c r="U678" s="1"/>
      <c r="V678" s="1"/>
      <c r="W678" s="1"/>
      <c r="X678" s="1"/>
      <c r="Y678" s="1"/>
      <c r="Z678" s="1"/>
    </row>
    <row r="679" spans="1:26" ht="60">
      <c r="A679" s="417"/>
      <c r="B679" s="308"/>
      <c r="C679" s="308" t="s">
        <v>4241</v>
      </c>
      <c r="D679" s="446">
        <v>0</v>
      </c>
      <c r="E679" s="440" t="s">
        <v>137</v>
      </c>
      <c r="F679" s="441"/>
      <c r="G679" s="441"/>
      <c r="H679" s="110"/>
      <c r="I679" s="110"/>
      <c r="J679" s="1"/>
      <c r="K679" s="1"/>
      <c r="L679" s="1"/>
      <c r="M679" s="1"/>
      <c r="N679" s="1"/>
      <c r="O679" s="1"/>
      <c r="P679" s="1"/>
      <c r="Q679" s="1"/>
      <c r="R679" s="1"/>
      <c r="S679" s="1"/>
      <c r="T679" s="1"/>
      <c r="U679" s="1"/>
      <c r="V679" s="1"/>
      <c r="W679" s="1"/>
      <c r="X679" s="1"/>
      <c r="Y679" s="1"/>
      <c r="Z679" s="1"/>
    </row>
    <row r="680" spans="1:26" ht="60">
      <c r="A680" s="417"/>
      <c r="B680" s="308"/>
      <c r="C680" s="308" t="s">
        <v>4242</v>
      </c>
      <c r="D680" s="446">
        <v>0</v>
      </c>
      <c r="E680" s="440" t="s">
        <v>137</v>
      </c>
      <c r="F680" s="308"/>
      <c r="G680" s="441"/>
      <c r="H680" s="110"/>
      <c r="I680" s="110"/>
      <c r="J680" s="1"/>
      <c r="K680" s="1"/>
      <c r="L680" s="1"/>
      <c r="M680" s="1"/>
      <c r="N680" s="1"/>
      <c r="O680" s="1"/>
      <c r="P680" s="1"/>
      <c r="Q680" s="1"/>
      <c r="R680" s="1"/>
      <c r="S680" s="1"/>
      <c r="T680" s="1"/>
      <c r="U680" s="1"/>
      <c r="V680" s="1"/>
      <c r="W680" s="1"/>
      <c r="X680" s="1"/>
      <c r="Y680" s="1"/>
      <c r="Z680" s="1"/>
    </row>
    <row r="681" spans="1:26" ht="45">
      <c r="A681" s="417"/>
      <c r="B681" s="308"/>
      <c r="C681" s="308" t="s">
        <v>4243</v>
      </c>
      <c r="D681" s="446">
        <v>0</v>
      </c>
      <c r="E681" s="440" t="s">
        <v>137</v>
      </c>
      <c r="F681" s="308"/>
      <c r="G681" s="441"/>
      <c r="H681" s="110"/>
      <c r="I681" s="110"/>
      <c r="J681" s="1"/>
      <c r="K681" s="1"/>
      <c r="L681" s="1"/>
      <c r="M681" s="1"/>
      <c r="N681" s="1"/>
      <c r="O681" s="1"/>
      <c r="P681" s="1"/>
      <c r="Q681" s="1"/>
      <c r="R681" s="1"/>
      <c r="S681" s="1"/>
      <c r="T681" s="1"/>
      <c r="U681" s="1"/>
      <c r="V681" s="1"/>
      <c r="W681" s="1"/>
      <c r="X681" s="1"/>
      <c r="Y681" s="1"/>
      <c r="Z681" s="1"/>
    </row>
    <row r="682" spans="1:26" ht="45">
      <c r="A682" s="417"/>
      <c r="B682" s="308"/>
      <c r="C682" s="308" t="s">
        <v>4244</v>
      </c>
      <c r="D682" s="446">
        <v>0</v>
      </c>
      <c r="E682" s="440" t="s">
        <v>137</v>
      </c>
      <c r="F682" s="308"/>
      <c r="G682" s="441"/>
      <c r="H682" s="110"/>
      <c r="I682" s="110"/>
      <c r="J682" s="1"/>
      <c r="K682" s="1"/>
      <c r="L682" s="1"/>
      <c r="M682" s="1"/>
      <c r="N682" s="1"/>
      <c r="O682" s="1"/>
      <c r="P682" s="1"/>
      <c r="Q682" s="1"/>
      <c r="R682" s="1"/>
      <c r="S682" s="1"/>
      <c r="T682" s="1"/>
      <c r="U682" s="1"/>
      <c r="V682" s="1"/>
      <c r="W682" s="1"/>
      <c r="X682" s="1"/>
      <c r="Y682" s="1"/>
      <c r="Z682" s="1"/>
    </row>
    <row r="683" spans="1:26" ht="39.75" customHeight="1">
      <c r="A683" s="417" t="s">
        <v>1634</v>
      </c>
      <c r="B683" s="1210" t="s">
        <v>1635</v>
      </c>
      <c r="C683" s="1049"/>
      <c r="D683" s="1049"/>
      <c r="E683" s="1049"/>
      <c r="F683" s="1049"/>
      <c r="G683" s="1049"/>
      <c r="H683" s="110">
        <f>SUM(D684:D696)</f>
        <v>0</v>
      </c>
      <c r="I683" s="110">
        <f>COUNT(D684:D696)*2</f>
        <v>26</v>
      </c>
      <c r="J683" s="1"/>
      <c r="K683" s="1"/>
      <c r="L683" s="1"/>
      <c r="M683" s="1"/>
      <c r="N683" s="1"/>
      <c r="O683" s="1"/>
      <c r="P683" s="1"/>
      <c r="Q683" s="1"/>
      <c r="R683" s="1"/>
      <c r="S683" s="1"/>
      <c r="T683" s="1"/>
      <c r="U683" s="1"/>
      <c r="V683" s="1"/>
      <c r="W683" s="1"/>
      <c r="X683" s="1"/>
      <c r="Y683" s="1"/>
      <c r="Z683" s="1"/>
    </row>
    <row r="684" spans="1:26" ht="45">
      <c r="A684" s="417" t="s">
        <v>4245</v>
      </c>
      <c r="B684" s="566" t="s">
        <v>1638</v>
      </c>
      <c r="C684" s="308" t="s">
        <v>4246</v>
      </c>
      <c r="D684" s="446">
        <v>0</v>
      </c>
      <c r="E684" s="440" t="s">
        <v>137</v>
      </c>
      <c r="F684" s="441"/>
      <c r="G684" s="441"/>
      <c r="H684" s="110"/>
      <c r="I684" s="110"/>
      <c r="J684" s="1"/>
      <c r="K684" s="1"/>
      <c r="L684" s="1"/>
      <c r="M684" s="1"/>
      <c r="N684" s="1"/>
      <c r="O684" s="1"/>
      <c r="P684" s="1"/>
      <c r="Q684" s="1"/>
      <c r="R684" s="1"/>
      <c r="S684" s="1"/>
      <c r="T684" s="1"/>
      <c r="U684" s="1"/>
      <c r="V684" s="1"/>
      <c r="W684" s="1"/>
      <c r="X684" s="1"/>
      <c r="Y684" s="1"/>
      <c r="Z684" s="1"/>
    </row>
    <row r="685" spans="1:26" ht="30">
      <c r="A685" s="417" t="s">
        <v>14</v>
      </c>
      <c r="B685" s="566"/>
      <c r="C685" s="308" t="s">
        <v>4247</v>
      </c>
      <c r="D685" s="446">
        <v>0</v>
      </c>
      <c r="E685" s="440" t="s">
        <v>667</v>
      </c>
      <c r="F685" s="441"/>
      <c r="G685" s="441"/>
      <c r="H685" s="110"/>
      <c r="I685" s="110"/>
      <c r="J685" s="1"/>
      <c r="K685" s="1"/>
      <c r="L685" s="1"/>
      <c r="M685" s="1"/>
      <c r="N685" s="1"/>
      <c r="O685" s="1"/>
      <c r="P685" s="1"/>
      <c r="Q685" s="1"/>
      <c r="R685" s="1"/>
      <c r="S685" s="1"/>
      <c r="T685" s="1"/>
      <c r="U685" s="1"/>
      <c r="V685" s="1"/>
      <c r="W685" s="1"/>
      <c r="X685" s="1"/>
      <c r="Y685" s="1"/>
      <c r="Z685" s="1"/>
    </row>
    <row r="686" spans="1:26" ht="45">
      <c r="A686" s="417"/>
      <c r="B686" s="566"/>
      <c r="C686" s="308" t="s">
        <v>4248</v>
      </c>
      <c r="D686" s="446">
        <v>0</v>
      </c>
      <c r="E686" s="440" t="s">
        <v>667</v>
      </c>
      <c r="F686" s="441"/>
      <c r="G686" s="441"/>
      <c r="H686" s="110"/>
      <c r="I686" s="110"/>
      <c r="J686" s="1"/>
      <c r="K686" s="1"/>
      <c r="L686" s="1"/>
      <c r="M686" s="1"/>
      <c r="N686" s="1"/>
      <c r="O686" s="1"/>
      <c r="P686" s="1"/>
      <c r="Q686" s="1"/>
      <c r="R686" s="1"/>
      <c r="S686" s="1"/>
      <c r="T686" s="1"/>
      <c r="U686" s="1"/>
      <c r="V686" s="1"/>
      <c r="W686" s="1"/>
      <c r="X686" s="1"/>
      <c r="Y686" s="1"/>
      <c r="Z686" s="1"/>
    </row>
    <row r="687" spans="1:26" ht="60">
      <c r="A687" s="417"/>
      <c r="B687" s="566"/>
      <c r="C687" s="308" t="s">
        <v>4249</v>
      </c>
      <c r="D687" s="446">
        <v>0</v>
      </c>
      <c r="E687" s="440" t="s">
        <v>667</v>
      </c>
      <c r="F687" s="441"/>
      <c r="G687" s="441"/>
      <c r="H687" s="110"/>
      <c r="I687" s="110"/>
      <c r="J687" s="1"/>
      <c r="K687" s="1"/>
      <c r="L687" s="1"/>
      <c r="M687" s="1"/>
      <c r="N687" s="1"/>
      <c r="O687" s="1"/>
      <c r="P687" s="1"/>
      <c r="Q687" s="1"/>
      <c r="R687" s="1"/>
      <c r="S687" s="1"/>
      <c r="T687" s="1"/>
      <c r="U687" s="1"/>
      <c r="V687" s="1"/>
      <c r="W687" s="1"/>
      <c r="X687" s="1"/>
      <c r="Y687" s="1"/>
      <c r="Z687" s="1"/>
    </row>
    <row r="688" spans="1:26" ht="45">
      <c r="A688" s="417" t="s">
        <v>4250</v>
      </c>
      <c r="B688" s="566" t="s">
        <v>1641</v>
      </c>
      <c r="C688" s="308" t="s">
        <v>4251</v>
      </c>
      <c r="D688" s="446">
        <v>0</v>
      </c>
      <c r="E688" s="440" t="s">
        <v>667</v>
      </c>
      <c r="F688" s="441"/>
      <c r="G688" s="441"/>
      <c r="H688" s="110"/>
      <c r="I688" s="110"/>
      <c r="J688" s="1"/>
      <c r="K688" s="1"/>
      <c r="L688" s="1"/>
      <c r="M688" s="1"/>
      <c r="N688" s="1"/>
      <c r="O688" s="1"/>
      <c r="P688" s="1"/>
      <c r="Q688" s="1"/>
      <c r="R688" s="1"/>
      <c r="S688" s="1"/>
      <c r="T688" s="1"/>
      <c r="U688" s="1"/>
      <c r="V688" s="1"/>
      <c r="W688" s="1"/>
      <c r="X688" s="1"/>
      <c r="Y688" s="1"/>
      <c r="Z688" s="1"/>
    </row>
    <row r="689" spans="1:26" ht="45">
      <c r="A689" s="417"/>
      <c r="B689" s="566"/>
      <c r="C689" s="308" t="s">
        <v>4252</v>
      </c>
      <c r="D689" s="446">
        <v>0</v>
      </c>
      <c r="E689" s="440" t="s">
        <v>667</v>
      </c>
      <c r="F689" s="308" t="s">
        <v>4253</v>
      </c>
      <c r="G689" s="441"/>
      <c r="H689" s="110"/>
      <c r="I689" s="110"/>
      <c r="J689" s="1"/>
      <c r="K689" s="1"/>
      <c r="L689" s="1"/>
      <c r="M689" s="1"/>
      <c r="N689" s="1"/>
      <c r="O689" s="1"/>
      <c r="P689" s="1"/>
      <c r="Q689" s="1"/>
      <c r="R689" s="1"/>
      <c r="S689" s="1"/>
      <c r="T689" s="1"/>
      <c r="U689" s="1"/>
      <c r="V689" s="1"/>
      <c r="W689" s="1"/>
      <c r="X689" s="1"/>
      <c r="Y689" s="1"/>
      <c r="Z689" s="1"/>
    </row>
    <row r="690" spans="1:26" ht="30">
      <c r="A690" s="417"/>
      <c r="B690" s="566"/>
      <c r="C690" s="308" t="s">
        <v>4254</v>
      </c>
      <c r="D690" s="446">
        <v>0</v>
      </c>
      <c r="E690" s="440" t="s">
        <v>667</v>
      </c>
      <c r="F690" s="441"/>
      <c r="G690" s="441"/>
      <c r="H690" s="110"/>
      <c r="I690" s="110"/>
      <c r="J690" s="1"/>
      <c r="K690" s="1"/>
      <c r="L690" s="1"/>
      <c r="M690" s="1"/>
      <c r="N690" s="1"/>
      <c r="O690" s="1"/>
      <c r="P690" s="1"/>
      <c r="Q690" s="1"/>
      <c r="R690" s="1"/>
      <c r="S690" s="1"/>
      <c r="T690" s="1"/>
      <c r="U690" s="1"/>
      <c r="V690" s="1"/>
      <c r="W690" s="1"/>
      <c r="X690" s="1"/>
      <c r="Y690" s="1"/>
      <c r="Z690" s="1"/>
    </row>
    <row r="691" spans="1:26" ht="60">
      <c r="A691" s="417"/>
      <c r="B691" s="566"/>
      <c r="C691" s="308" t="s">
        <v>4255</v>
      </c>
      <c r="D691" s="446">
        <v>0</v>
      </c>
      <c r="E691" s="440" t="s">
        <v>780</v>
      </c>
      <c r="F691" s="441"/>
      <c r="G691" s="441"/>
      <c r="H691" s="110"/>
      <c r="I691" s="110"/>
      <c r="J691" s="1"/>
      <c r="K691" s="1"/>
      <c r="L691" s="1"/>
      <c r="M691" s="1"/>
      <c r="N691" s="1"/>
      <c r="O691" s="1"/>
      <c r="P691" s="1"/>
      <c r="Q691" s="1"/>
      <c r="R691" s="1"/>
      <c r="S691" s="1"/>
      <c r="T691" s="1"/>
      <c r="U691" s="1"/>
      <c r="V691" s="1"/>
      <c r="W691" s="1"/>
      <c r="X691" s="1"/>
      <c r="Y691" s="1"/>
      <c r="Z691" s="1"/>
    </row>
    <row r="692" spans="1:26" ht="45">
      <c r="A692" s="417"/>
      <c r="B692" s="566"/>
      <c r="C692" s="308" t="s">
        <v>4256</v>
      </c>
      <c r="D692" s="446">
        <v>0</v>
      </c>
      <c r="E692" s="440" t="s">
        <v>667</v>
      </c>
      <c r="F692" s="441"/>
      <c r="G692" s="441"/>
      <c r="H692" s="110"/>
      <c r="I692" s="110"/>
      <c r="J692" s="1"/>
      <c r="K692" s="1"/>
      <c r="L692" s="1"/>
      <c r="M692" s="1"/>
      <c r="N692" s="1"/>
      <c r="O692" s="1"/>
      <c r="P692" s="1"/>
      <c r="Q692" s="1"/>
      <c r="R692" s="1"/>
      <c r="S692" s="1"/>
      <c r="T692" s="1"/>
      <c r="U692" s="1"/>
      <c r="V692" s="1"/>
      <c r="W692" s="1"/>
      <c r="X692" s="1"/>
      <c r="Y692" s="1"/>
      <c r="Z692" s="1"/>
    </row>
    <row r="693" spans="1:26" ht="45">
      <c r="A693" s="417"/>
      <c r="B693" s="566"/>
      <c r="C693" s="308" t="s">
        <v>4257</v>
      </c>
      <c r="D693" s="446">
        <v>0</v>
      </c>
      <c r="E693" s="440" t="s">
        <v>667</v>
      </c>
      <c r="F693" s="441"/>
      <c r="G693" s="441"/>
      <c r="H693" s="110"/>
      <c r="I693" s="110"/>
      <c r="J693" s="1"/>
      <c r="K693" s="1"/>
      <c r="L693" s="1"/>
      <c r="M693" s="1"/>
      <c r="N693" s="1"/>
      <c r="O693" s="1"/>
      <c r="P693" s="1"/>
      <c r="Q693" s="1"/>
      <c r="R693" s="1"/>
      <c r="S693" s="1"/>
      <c r="T693" s="1"/>
      <c r="U693" s="1"/>
      <c r="V693" s="1"/>
      <c r="W693" s="1"/>
      <c r="X693" s="1"/>
      <c r="Y693" s="1"/>
      <c r="Z693" s="1"/>
    </row>
    <row r="694" spans="1:26" ht="60">
      <c r="A694" s="417" t="s">
        <v>4258</v>
      </c>
      <c r="B694" s="566" t="s">
        <v>1643</v>
      </c>
      <c r="C694" s="308" t="s">
        <v>4259</v>
      </c>
      <c r="D694" s="446">
        <v>0</v>
      </c>
      <c r="E694" s="440" t="s">
        <v>780</v>
      </c>
      <c r="F694" s="441"/>
      <c r="G694" s="441"/>
      <c r="H694" s="110"/>
      <c r="I694" s="110"/>
      <c r="J694" s="1"/>
      <c r="K694" s="1"/>
      <c r="L694" s="1"/>
      <c r="M694" s="1"/>
      <c r="N694" s="1"/>
      <c r="O694" s="1"/>
      <c r="P694" s="1"/>
      <c r="Q694" s="1"/>
      <c r="R694" s="1"/>
      <c r="S694" s="1"/>
      <c r="T694" s="1"/>
      <c r="U694" s="1"/>
      <c r="V694" s="1"/>
      <c r="W694" s="1"/>
      <c r="X694" s="1"/>
      <c r="Y694" s="1"/>
      <c r="Z694" s="1"/>
    </row>
    <row r="695" spans="1:26" ht="45">
      <c r="A695" s="417"/>
      <c r="B695" s="566"/>
      <c r="C695" s="308" t="s">
        <v>4260</v>
      </c>
      <c r="D695" s="446">
        <v>0</v>
      </c>
      <c r="E695" s="440" t="s">
        <v>780</v>
      </c>
      <c r="F695" s="441"/>
      <c r="G695" s="441"/>
      <c r="H695" s="110"/>
      <c r="I695" s="110"/>
      <c r="J695" s="1"/>
      <c r="K695" s="1"/>
      <c r="L695" s="1"/>
      <c r="M695" s="1"/>
      <c r="N695" s="1"/>
      <c r="O695" s="1"/>
      <c r="P695" s="1"/>
      <c r="Q695" s="1"/>
      <c r="R695" s="1"/>
      <c r="S695" s="1"/>
      <c r="T695" s="1"/>
      <c r="U695" s="1"/>
      <c r="V695" s="1"/>
      <c r="W695" s="1"/>
      <c r="X695" s="1"/>
      <c r="Y695" s="1"/>
      <c r="Z695" s="1"/>
    </row>
    <row r="696" spans="1:26" ht="60">
      <c r="A696" s="417"/>
      <c r="B696" s="566"/>
      <c r="C696" s="308" t="s">
        <v>4261</v>
      </c>
      <c r="D696" s="446">
        <v>0</v>
      </c>
      <c r="E696" s="440" t="s">
        <v>780</v>
      </c>
      <c r="F696" s="441"/>
      <c r="G696" s="441"/>
      <c r="H696" s="110"/>
      <c r="I696" s="110"/>
      <c r="J696" s="1"/>
      <c r="K696" s="1"/>
      <c r="L696" s="1"/>
      <c r="M696" s="1"/>
      <c r="N696" s="1"/>
      <c r="O696" s="1"/>
      <c r="P696" s="1"/>
      <c r="Q696" s="1"/>
      <c r="R696" s="1"/>
      <c r="S696" s="1"/>
      <c r="T696" s="1"/>
      <c r="U696" s="1"/>
      <c r="V696" s="1"/>
      <c r="W696" s="1"/>
      <c r="X696" s="1"/>
      <c r="Y696" s="1"/>
      <c r="Z696" s="1"/>
    </row>
    <row r="697" spans="1:26" ht="39.75" customHeight="1">
      <c r="A697" s="417" t="s">
        <v>1644</v>
      </c>
      <c r="B697" s="1210" t="s">
        <v>1645</v>
      </c>
      <c r="C697" s="1049"/>
      <c r="D697" s="1049"/>
      <c r="E697" s="1049"/>
      <c r="F697" s="1049"/>
      <c r="G697" s="1049"/>
      <c r="H697" s="110">
        <f>SUM(D698:D701)</f>
        <v>0</v>
      </c>
      <c r="I697" s="110">
        <f>COUNT(D698:D701)*2</f>
        <v>8</v>
      </c>
      <c r="J697" s="1"/>
      <c r="K697" s="1"/>
      <c r="L697" s="1"/>
      <c r="M697" s="1"/>
      <c r="N697" s="1"/>
      <c r="O697" s="1"/>
      <c r="P697" s="1"/>
      <c r="Q697" s="1"/>
      <c r="R697" s="1"/>
      <c r="S697" s="1"/>
      <c r="T697" s="1"/>
      <c r="U697" s="1"/>
      <c r="V697" s="1"/>
      <c r="W697" s="1"/>
      <c r="X697" s="1"/>
      <c r="Y697" s="1"/>
      <c r="Z697" s="1"/>
    </row>
    <row r="698" spans="1:26" ht="47.25">
      <c r="A698" s="413" t="s">
        <v>1827</v>
      </c>
      <c r="B698" s="566" t="s">
        <v>1648</v>
      </c>
      <c r="C698" s="308" t="s">
        <v>4262</v>
      </c>
      <c r="D698" s="446">
        <v>0</v>
      </c>
      <c r="E698" s="440" t="s">
        <v>137</v>
      </c>
      <c r="F698" s="441"/>
      <c r="G698" s="441"/>
      <c r="H698" s="110"/>
      <c r="I698" s="110"/>
      <c r="J698" s="1"/>
      <c r="K698" s="1"/>
      <c r="L698" s="1"/>
      <c r="M698" s="1"/>
      <c r="N698" s="1"/>
      <c r="O698" s="1"/>
      <c r="P698" s="1"/>
      <c r="Q698" s="1"/>
      <c r="R698" s="1"/>
      <c r="S698" s="1"/>
      <c r="T698" s="1"/>
      <c r="U698" s="1"/>
      <c r="V698" s="1"/>
      <c r="W698" s="1"/>
      <c r="X698" s="1"/>
      <c r="Y698" s="1"/>
      <c r="Z698" s="1"/>
    </row>
    <row r="699" spans="1:26" ht="47.25">
      <c r="A699" s="413" t="s">
        <v>1830</v>
      </c>
      <c r="B699" s="566" t="s">
        <v>1654</v>
      </c>
      <c r="C699" s="308" t="s">
        <v>4263</v>
      </c>
      <c r="D699" s="446">
        <v>0</v>
      </c>
      <c r="E699" s="440" t="s">
        <v>137</v>
      </c>
      <c r="F699" s="441"/>
      <c r="G699" s="441"/>
      <c r="H699" s="110"/>
      <c r="I699" s="110"/>
      <c r="J699" s="1"/>
      <c r="K699" s="1"/>
      <c r="L699" s="1"/>
      <c r="M699" s="1"/>
      <c r="N699" s="1"/>
      <c r="O699" s="1"/>
      <c r="P699" s="1"/>
      <c r="Q699" s="1"/>
      <c r="R699" s="1"/>
      <c r="S699" s="1"/>
      <c r="T699" s="1"/>
      <c r="U699" s="1"/>
      <c r="V699" s="1"/>
      <c r="W699" s="1"/>
      <c r="X699" s="1"/>
      <c r="Y699" s="1"/>
      <c r="Z699" s="1"/>
    </row>
    <row r="700" spans="1:26" ht="45">
      <c r="A700" s="413"/>
      <c r="B700" s="566"/>
      <c r="C700" s="308" t="s">
        <v>4264</v>
      </c>
      <c r="D700" s="446">
        <v>0</v>
      </c>
      <c r="E700" s="440" t="s">
        <v>137</v>
      </c>
      <c r="F700" s="441"/>
      <c r="G700" s="441"/>
      <c r="H700" s="110"/>
      <c r="I700" s="110"/>
      <c r="J700" s="1"/>
      <c r="K700" s="1"/>
      <c r="L700" s="1"/>
      <c r="M700" s="1"/>
      <c r="N700" s="1"/>
      <c r="O700" s="1"/>
      <c r="P700" s="1"/>
      <c r="Q700" s="1"/>
      <c r="R700" s="1"/>
      <c r="S700" s="1"/>
      <c r="T700" s="1"/>
      <c r="U700" s="1"/>
      <c r="V700" s="1"/>
      <c r="W700" s="1"/>
      <c r="X700" s="1"/>
      <c r="Y700" s="1"/>
      <c r="Z700" s="1"/>
    </row>
    <row r="701" spans="1:26" ht="60">
      <c r="A701" s="413" t="s">
        <v>1832</v>
      </c>
      <c r="B701" s="437" t="s">
        <v>1659</v>
      </c>
      <c r="C701" s="342" t="s">
        <v>4265</v>
      </c>
      <c r="D701" s="446">
        <v>0</v>
      </c>
      <c r="E701" s="440" t="s">
        <v>137</v>
      </c>
      <c r="F701" s="308" t="s">
        <v>4266</v>
      </c>
      <c r="G701" s="441"/>
      <c r="H701" s="110"/>
      <c r="I701" s="110"/>
      <c r="J701" s="1"/>
      <c r="K701" s="1"/>
      <c r="L701" s="1"/>
      <c r="M701" s="1"/>
      <c r="N701" s="1"/>
      <c r="O701" s="1"/>
      <c r="P701" s="1"/>
      <c r="Q701" s="1"/>
      <c r="R701" s="1"/>
      <c r="S701" s="1"/>
      <c r="T701" s="1"/>
      <c r="U701" s="1"/>
      <c r="V701" s="1"/>
      <c r="W701" s="1"/>
      <c r="X701" s="1"/>
      <c r="Y701" s="1"/>
      <c r="Z701" s="1"/>
    </row>
    <row r="702" spans="1:26" ht="39.75" customHeight="1">
      <c r="A702" s="417" t="s">
        <v>1663</v>
      </c>
      <c r="B702" s="1210" t="s">
        <v>1664</v>
      </c>
      <c r="C702" s="1049"/>
      <c r="D702" s="1049"/>
      <c r="E702" s="1049"/>
      <c r="F702" s="1049"/>
      <c r="G702" s="1049"/>
      <c r="H702" s="110">
        <f>SUM(D703:D712)</f>
        <v>0</v>
      </c>
      <c r="I702" s="110">
        <f>COUNT(D703:D712)*2</f>
        <v>20</v>
      </c>
      <c r="J702" s="1"/>
      <c r="K702" s="1"/>
      <c r="L702" s="1"/>
      <c r="M702" s="1"/>
      <c r="N702" s="1"/>
      <c r="O702" s="1"/>
      <c r="P702" s="1"/>
      <c r="Q702" s="1"/>
      <c r="R702" s="1"/>
      <c r="S702" s="1"/>
      <c r="T702" s="1"/>
      <c r="U702" s="1"/>
      <c r="V702" s="1"/>
      <c r="W702" s="1"/>
      <c r="X702" s="1"/>
      <c r="Y702" s="1"/>
      <c r="Z702" s="1"/>
    </row>
    <row r="703" spans="1:26" ht="31.5">
      <c r="A703" s="413" t="s">
        <v>1838</v>
      </c>
      <c r="B703" s="566" t="s">
        <v>1666</v>
      </c>
      <c r="C703" s="308" t="s">
        <v>4267</v>
      </c>
      <c r="D703" s="446">
        <v>0</v>
      </c>
      <c r="E703" s="440" t="s">
        <v>667</v>
      </c>
      <c r="F703" s="441"/>
      <c r="G703" s="441"/>
      <c r="H703" s="110"/>
      <c r="I703" s="110"/>
      <c r="J703" s="1"/>
      <c r="K703" s="1"/>
      <c r="L703" s="1"/>
      <c r="M703" s="1"/>
      <c r="N703" s="1"/>
      <c r="O703" s="1"/>
      <c r="P703" s="1"/>
      <c r="Q703" s="1"/>
      <c r="R703" s="1"/>
      <c r="S703" s="1"/>
      <c r="T703" s="1"/>
      <c r="U703" s="1"/>
      <c r="V703" s="1"/>
      <c r="W703" s="1"/>
      <c r="X703" s="1"/>
      <c r="Y703" s="1"/>
      <c r="Z703" s="1"/>
    </row>
    <row r="704" spans="1:26" ht="45">
      <c r="A704" s="588" t="s">
        <v>14</v>
      </c>
      <c r="B704" s="566"/>
      <c r="C704" s="308" t="s">
        <v>4268</v>
      </c>
      <c r="D704" s="446">
        <v>0</v>
      </c>
      <c r="E704" s="440" t="s">
        <v>667</v>
      </c>
      <c r="F704" s="441"/>
      <c r="G704" s="441"/>
      <c r="H704" s="110"/>
      <c r="I704" s="110"/>
      <c r="J704" s="1"/>
      <c r="K704" s="1"/>
      <c r="L704" s="1"/>
      <c r="M704" s="1"/>
      <c r="N704" s="1"/>
      <c r="O704" s="1"/>
      <c r="P704" s="1"/>
      <c r="Q704" s="1"/>
      <c r="R704" s="1"/>
      <c r="S704" s="1"/>
      <c r="T704" s="1"/>
      <c r="U704" s="1"/>
      <c r="V704" s="1"/>
      <c r="W704" s="1"/>
      <c r="X704" s="1"/>
      <c r="Y704" s="1"/>
      <c r="Z704" s="1"/>
    </row>
    <row r="705" spans="1:26" ht="63">
      <c r="A705" s="588" t="s">
        <v>14</v>
      </c>
      <c r="B705" s="566"/>
      <c r="C705" s="494" t="s">
        <v>4269</v>
      </c>
      <c r="D705" s="446">
        <v>0</v>
      </c>
      <c r="E705" s="440" t="s">
        <v>667</v>
      </c>
      <c r="F705" s="441"/>
      <c r="G705" s="441"/>
      <c r="H705" s="110"/>
      <c r="I705" s="110"/>
      <c r="J705" s="1"/>
      <c r="K705" s="1"/>
      <c r="L705" s="1"/>
      <c r="M705" s="1"/>
      <c r="N705" s="1"/>
      <c r="O705" s="1"/>
      <c r="P705" s="1"/>
      <c r="Q705" s="1"/>
      <c r="R705" s="1"/>
      <c r="S705" s="1"/>
      <c r="T705" s="1"/>
      <c r="U705" s="1"/>
      <c r="V705" s="1"/>
      <c r="W705" s="1"/>
      <c r="X705" s="1"/>
      <c r="Y705" s="1"/>
      <c r="Z705" s="1"/>
    </row>
    <row r="706" spans="1:26" ht="47.25">
      <c r="A706" s="413" t="s">
        <v>1841</v>
      </c>
      <c r="B706" s="566" t="s">
        <v>1671</v>
      </c>
      <c r="C706" s="566" t="s">
        <v>4270</v>
      </c>
      <c r="D706" s="446">
        <v>0</v>
      </c>
      <c r="E706" s="440" t="s">
        <v>667</v>
      </c>
      <c r="F706" s="441"/>
      <c r="G706" s="441"/>
      <c r="H706" s="110"/>
      <c r="I706" s="110"/>
      <c r="J706" s="1"/>
      <c r="K706" s="1"/>
      <c r="L706" s="1"/>
      <c r="M706" s="1"/>
      <c r="N706" s="1"/>
      <c r="O706" s="1"/>
      <c r="P706" s="1"/>
      <c r="Q706" s="1"/>
      <c r="R706" s="1"/>
      <c r="S706" s="1"/>
      <c r="T706" s="1"/>
      <c r="U706" s="1"/>
      <c r="V706" s="1"/>
      <c r="W706" s="1"/>
      <c r="X706" s="1"/>
      <c r="Y706" s="1"/>
      <c r="Z706" s="1"/>
    </row>
    <row r="707" spans="1:26" ht="47.25">
      <c r="A707" s="413"/>
      <c r="B707" s="566"/>
      <c r="C707" s="566" t="s">
        <v>4271</v>
      </c>
      <c r="D707" s="446">
        <v>0</v>
      </c>
      <c r="E707" s="440" t="s">
        <v>667</v>
      </c>
      <c r="F707" s="441"/>
      <c r="G707" s="441"/>
      <c r="H707" s="110"/>
      <c r="I707" s="110"/>
      <c r="J707" s="1"/>
      <c r="K707" s="1"/>
      <c r="L707" s="1"/>
      <c r="M707" s="1"/>
      <c r="N707" s="1"/>
      <c r="O707" s="1"/>
      <c r="P707" s="1"/>
      <c r="Q707" s="1"/>
      <c r="R707" s="1"/>
      <c r="S707" s="1"/>
      <c r="T707" s="1"/>
      <c r="U707" s="1"/>
      <c r="V707" s="1"/>
      <c r="W707" s="1"/>
      <c r="X707" s="1"/>
      <c r="Y707" s="1"/>
      <c r="Z707" s="1"/>
    </row>
    <row r="708" spans="1:26" ht="47.25">
      <c r="A708" s="413"/>
      <c r="B708" s="566"/>
      <c r="C708" s="566" t="s">
        <v>4272</v>
      </c>
      <c r="D708" s="446">
        <v>0</v>
      </c>
      <c r="E708" s="440" t="s">
        <v>667</v>
      </c>
      <c r="F708" s="441"/>
      <c r="G708" s="441"/>
      <c r="H708" s="110"/>
      <c r="I708" s="110"/>
      <c r="J708" s="1"/>
      <c r="K708" s="1"/>
      <c r="L708" s="1"/>
      <c r="M708" s="1"/>
      <c r="N708" s="1"/>
      <c r="O708" s="1"/>
      <c r="P708" s="1"/>
      <c r="Q708" s="1"/>
      <c r="R708" s="1"/>
      <c r="S708" s="1"/>
      <c r="T708" s="1"/>
      <c r="U708" s="1"/>
      <c r="V708" s="1"/>
      <c r="W708" s="1"/>
      <c r="X708" s="1"/>
      <c r="Y708" s="1"/>
      <c r="Z708" s="1"/>
    </row>
    <row r="709" spans="1:26" ht="47.25">
      <c r="A709" s="413"/>
      <c r="B709" s="566"/>
      <c r="C709" s="566" t="s">
        <v>4273</v>
      </c>
      <c r="D709" s="446">
        <v>0</v>
      </c>
      <c r="E709" s="440" t="s">
        <v>667</v>
      </c>
      <c r="F709" s="441"/>
      <c r="G709" s="441"/>
      <c r="H709" s="110"/>
      <c r="I709" s="110"/>
      <c r="J709" s="1"/>
      <c r="K709" s="1"/>
      <c r="L709" s="1"/>
      <c r="M709" s="1"/>
      <c r="N709" s="1"/>
      <c r="O709" s="1"/>
      <c r="P709" s="1"/>
      <c r="Q709" s="1"/>
      <c r="R709" s="1"/>
      <c r="S709" s="1"/>
      <c r="T709" s="1"/>
      <c r="U709" s="1"/>
      <c r="V709" s="1"/>
      <c r="W709" s="1"/>
      <c r="X709" s="1"/>
      <c r="Y709" s="1"/>
      <c r="Z709" s="1"/>
    </row>
    <row r="710" spans="1:26" ht="63">
      <c r="A710" s="413"/>
      <c r="B710" s="566"/>
      <c r="C710" s="566" t="s">
        <v>4274</v>
      </c>
      <c r="D710" s="446">
        <v>0</v>
      </c>
      <c r="E710" s="440" t="s">
        <v>667</v>
      </c>
      <c r="F710" s="441"/>
      <c r="G710" s="441"/>
      <c r="H710" s="110"/>
      <c r="I710" s="110"/>
      <c r="J710" s="1"/>
      <c r="K710" s="1"/>
      <c r="L710" s="1"/>
      <c r="M710" s="1"/>
      <c r="N710" s="1"/>
      <c r="O710" s="1"/>
      <c r="P710" s="1"/>
      <c r="Q710" s="1"/>
      <c r="R710" s="1"/>
      <c r="S710" s="1"/>
      <c r="T710" s="1"/>
      <c r="U710" s="1"/>
      <c r="V710" s="1"/>
      <c r="W710" s="1"/>
      <c r="X710" s="1"/>
      <c r="Y710" s="1"/>
      <c r="Z710" s="1"/>
    </row>
    <row r="711" spans="1:26" ht="47.25">
      <c r="A711" s="413"/>
      <c r="B711" s="566"/>
      <c r="C711" s="566" t="s">
        <v>4275</v>
      </c>
      <c r="D711" s="446">
        <v>0</v>
      </c>
      <c r="E711" s="440" t="s">
        <v>667</v>
      </c>
      <c r="F711" s="441"/>
      <c r="G711" s="441"/>
      <c r="H711" s="110"/>
      <c r="I711" s="110"/>
      <c r="J711" s="1"/>
      <c r="K711" s="1"/>
      <c r="L711" s="1"/>
      <c r="M711" s="1"/>
      <c r="N711" s="1"/>
      <c r="O711" s="1"/>
      <c r="P711" s="1"/>
      <c r="Q711" s="1"/>
      <c r="R711" s="1"/>
      <c r="S711" s="1"/>
      <c r="T711" s="1"/>
      <c r="U711" s="1"/>
      <c r="V711" s="1"/>
      <c r="W711" s="1"/>
      <c r="X711" s="1"/>
      <c r="Y711" s="1"/>
      <c r="Z711" s="1"/>
    </row>
    <row r="712" spans="1:26" ht="31.5">
      <c r="A712" s="413" t="s">
        <v>1867</v>
      </c>
      <c r="B712" s="566" t="s">
        <v>1692</v>
      </c>
      <c r="C712" s="342" t="s">
        <v>4276</v>
      </c>
      <c r="D712" s="446">
        <v>0</v>
      </c>
      <c r="E712" s="440" t="s">
        <v>137</v>
      </c>
      <c r="F712" s="308" t="s">
        <v>4277</v>
      </c>
      <c r="G712" s="441"/>
      <c r="H712" s="110"/>
      <c r="I712" s="110"/>
      <c r="J712" s="1"/>
      <c r="K712" s="1"/>
      <c r="L712" s="1"/>
      <c r="M712" s="1"/>
      <c r="N712" s="1"/>
      <c r="O712" s="1"/>
      <c r="P712" s="1"/>
      <c r="Q712" s="1"/>
      <c r="R712" s="1"/>
      <c r="S712" s="1"/>
      <c r="T712" s="1"/>
      <c r="U712" s="1"/>
      <c r="V712" s="1"/>
      <c r="W712" s="1"/>
      <c r="X712" s="1"/>
      <c r="Y712" s="1"/>
      <c r="Z712" s="1"/>
    </row>
    <row r="713" spans="1:26" ht="31.5" hidden="1">
      <c r="A713" s="583" t="s">
        <v>1695</v>
      </c>
      <c r="B713" s="566" t="s">
        <v>1696</v>
      </c>
      <c r="C713" s="441"/>
      <c r="D713" s="439"/>
      <c r="E713" s="440"/>
      <c r="F713" s="441"/>
      <c r="G713" s="441"/>
      <c r="H713" s="1"/>
      <c r="I713" s="1"/>
      <c r="J713" s="1"/>
      <c r="K713" s="1"/>
      <c r="L713" s="1"/>
      <c r="M713" s="1"/>
      <c r="N713" s="1"/>
      <c r="O713" s="1"/>
      <c r="P713" s="1"/>
      <c r="Q713" s="1"/>
      <c r="R713" s="1"/>
      <c r="S713" s="1"/>
      <c r="T713" s="1"/>
      <c r="U713" s="1"/>
      <c r="V713" s="1"/>
      <c r="W713" s="1"/>
      <c r="X713" s="1"/>
      <c r="Y713" s="1"/>
      <c r="Z713" s="1"/>
    </row>
    <row r="714" spans="1:26" ht="39.75" customHeight="1">
      <c r="A714" s="417" t="s">
        <v>1699</v>
      </c>
      <c r="B714" s="1210" t="s">
        <v>1700</v>
      </c>
      <c r="C714" s="1049"/>
      <c r="D714" s="1049"/>
      <c r="E714" s="1049"/>
      <c r="F714" s="1049"/>
      <c r="G714" s="1049"/>
      <c r="H714" s="110">
        <f>SUM(D715:D717)</f>
        <v>0</v>
      </c>
      <c r="I714" s="110">
        <f>COUNT(D715:D717)*2</f>
        <v>6</v>
      </c>
      <c r="J714" s="1"/>
      <c r="K714" s="1"/>
      <c r="L714" s="1"/>
      <c r="M714" s="1"/>
      <c r="N714" s="1"/>
      <c r="O714" s="1"/>
      <c r="P714" s="1"/>
      <c r="Q714" s="1"/>
      <c r="R714" s="1"/>
      <c r="S714" s="1"/>
      <c r="T714" s="1"/>
      <c r="U714" s="1"/>
      <c r="V714" s="1"/>
      <c r="W714" s="1"/>
      <c r="X714" s="1"/>
      <c r="Y714" s="1"/>
      <c r="Z714" s="1"/>
    </row>
    <row r="715" spans="1:26" ht="30">
      <c r="A715" s="413" t="s">
        <v>1872</v>
      </c>
      <c r="B715" s="566" t="s">
        <v>1702</v>
      </c>
      <c r="C715" s="342" t="s">
        <v>1703</v>
      </c>
      <c r="D715" s="446">
        <v>0</v>
      </c>
      <c r="E715" s="440" t="s">
        <v>137</v>
      </c>
      <c r="F715" s="441"/>
      <c r="G715" s="441"/>
      <c r="H715" s="110"/>
      <c r="I715" s="110"/>
      <c r="J715" s="1"/>
      <c r="K715" s="1"/>
      <c r="L715" s="1"/>
      <c r="M715" s="1"/>
      <c r="N715" s="1"/>
      <c r="O715" s="1"/>
      <c r="P715" s="1"/>
      <c r="Q715" s="1"/>
      <c r="R715" s="1"/>
      <c r="S715" s="1"/>
      <c r="T715" s="1"/>
      <c r="U715" s="1"/>
      <c r="V715" s="1"/>
      <c r="W715" s="1"/>
      <c r="X715" s="1"/>
      <c r="Y715" s="1"/>
      <c r="Z715" s="1"/>
    </row>
    <row r="716" spans="1:26" ht="47.25">
      <c r="A716" s="413" t="s">
        <v>1873</v>
      </c>
      <c r="B716" s="566" t="s">
        <v>1706</v>
      </c>
      <c r="C716" s="487" t="s">
        <v>1707</v>
      </c>
      <c r="D716" s="446">
        <v>0</v>
      </c>
      <c r="E716" s="440" t="s">
        <v>137</v>
      </c>
      <c r="F716" s="441"/>
      <c r="G716" s="441"/>
      <c r="H716" s="110"/>
      <c r="I716" s="110"/>
      <c r="J716" s="1"/>
      <c r="K716" s="1"/>
      <c r="L716" s="1"/>
      <c r="M716" s="1"/>
      <c r="N716" s="1"/>
      <c r="O716" s="1"/>
      <c r="P716" s="1"/>
      <c r="Q716" s="1"/>
      <c r="R716" s="1"/>
      <c r="S716" s="1"/>
      <c r="T716" s="1"/>
      <c r="U716" s="1"/>
      <c r="V716" s="1"/>
      <c r="W716" s="1"/>
      <c r="X716" s="1"/>
      <c r="Y716" s="1"/>
      <c r="Z716" s="1"/>
    </row>
    <row r="717" spans="1:26" ht="31.5">
      <c r="A717" s="413" t="s">
        <v>4278</v>
      </c>
      <c r="B717" s="566" t="s">
        <v>1709</v>
      </c>
      <c r="C717" s="489" t="s">
        <v>1710</v>
      </c>
      <c r="D717" s="446">
        <v>0</v>
      </c>
      <c r="E717" s="440" t="s">
        <v>137</v>
      </c>
      <c r="F717" s="441"/>
      <c r="G717" s="441"/>
      <c r="H717" s="110"/>
      <c r="I717" s="110"/>
      <c r="J717" s="1"/>
      <c r="K717" s="1"/>
      <c r="L717" s="1"/>
      <c r="M717" s="1"/>
      <c r="N717" s="1"/>
      <c r="O717" s="1"/>
      <c r="P717" s="1"/>
      <c r="Q717" s="1"/>
      <c r="R717" s="1"/>
      <c r="S717" s="1"/>
      <c r="T717" s="1"/>
      <c r="U717" s="1"/>
      <c r="V717" s="1"/>
      <c r="W717" s="1"/>
      <c r="X717" s="1"/>
      <c r="Y717" s="1"/>
      <c r="Z717" s="1"/>
    </row>
    <row r="718" spans="1:26" ht="39.75" customHeight="1">
      <c r="A718" s="417" t="s">
        <v>1711</v>
      </c>
      <c r="B718" s="1048" t="s">
        <v>1712</v>
      </c>
      <c r="C718" s="1049"/>
      <c r="D718" s="1049"/>
      <c r="E718" s="1049"/>
      <c r="F718" s="1049"/>
      <c r="G718" s="1049"/>
      <c r="H718" s="110">
        <f>SUM(D719:D739)</f>
        <v>0</v>
      </c>
      <c r="I718" s="110">
        <f>COUNT(D719:D739)*2</f>
        <v>40</v>
      </c>
      <c r="J718" s="1"/>
      <c r="K718" s="1"/>
      <c r="L718" s="1"/>
      <c r="M718" s="1"/>
      <c r="N718" s="1"/>
      <c r="O718" s="1"/>
      <c r="P718" s="1"/>
      <c r="Q718" s="1"/>
      <c r="R718" s="1"/>
      <c r="S718" s="1"/>
      <c r="T718" s="1"/>
      <c r="U718" s="1"/>
      <c r="V718" s="1"/>
      <c r="W718" s="1"/>
      <c r="X718" s="1"/>
      <c r="Y718" s="1"/>
      <c r="Z718" s="1"/>
    </row>
    <row r="719" spans="1:26" ht="31.5">
      <c r="A719" s="413" t="s">
        <v>1874</v>
      </c>
      <c r="B719" s="484" t="s">
        <v>1716</v>
      </c>
      <c r="C719" s="308" t="s">
        <v>4279</v>
      </c>
      <c r="D719" s="446">
        <v>0</v>
      </c>
      <c r="E719" s="440" t="s">
        <v>780</v>
      </c>
      <c r="F719" s="441"/>
      <c r="G719" s="441"/>
      <c r="H719" s="110"/>
      <c r="I719" s="110"/>
      <c r="J719" s="1"/>
      <c r="K719" s="1"/>
      <c r="L719" s="1"/>
      <c r="M719" s="1"/>
      <c r="N719" s="1"/>
      <c r="O719" s="1"/>
      <c r="P719" s="1"/>
      <c r="Q719" s="1"/>
      <c r="R719" s="1"/>
      <c r="S719" s="1"/>
      <c r="T719" s="1"/>
      <c r="U719" s="1"/>
      <c r="V719" s="1"/>
      <c r="W719" s="1"/>
      <c r="X719" s="1"/>
      <c r="Y719" s="1"/>
      <c r="Z719" s="1"/>
    </row>
    <row r="720" spans="1:26" ht="30">
      <c r="A720" s="413"/>
      <c r="B720" s="484"/>
      <c r="C720" s="308" t="s">
        <v>4280</v>
      </c>
      <c r="D720" s="446">
        <v>0</v>
      </c>
      <c r="E720" s="440" t="s">
        <v>780</v>
      </c>
      <c r="F720" s="441"/>
      <c r="G720" s="441"/>
      <c r="H720" s="110"/>
      <c r="I720" s="110"/>
      <c r="J720" s="1"/>
      <c r="K720" s="1"/>
      <c r="L720" s="1"/>
      <c r="M720" s="1"/>
      <c r="N720" s="1"/>
      <c r="O720" s="1"/>
      <c r="P720" s="1"/>
      <c r="Q720" s="1"/>
      <c r="R720" s="1"/>
      <c r="S720" s="1"/>
      <c r="T720" s="1"/>
      <c r="U720" s="1"/>
      <c r="V720" s="1"/>
      <c r="W720" s="1"/>
      <c r="X720" s="1"/>
      <c r="Y720" s="1"/>
      <c r="Z720" s="1"/>
    </row>
    <row r="721" spans="1:26" ht="30">
      <c r="A721" s="413"/>
      <c r="B721" s="484"/>
      <c r="C721" s="308" t="s">
        <v>4281</v>
      </c>
      <c r="D721" s="446">
        <v>0</v>
      </c>
      <c r="E721" s="440" t="s">
        <v>780</v>
      </c>
      <c r="F721" s="441"/>
      <c r="G721" s="441"/>
      <c r="H721" s="110"/>
      <c r="I721" s="110"/>
      <c r="J721" s="1"/>
      <c r="K721" s="1"/>
      <c r="L721" s="1"/>
      <c r="M721" s="1"/>
      <c r="N721" s="1"/>
      <c r="O721" s="1"/>
      <c r="P721" s="1"/>
      <c r="Q721" s="1"/>
      <c r="R721" s="1"/>
      <c r="S721" s="1"/>
      <c r="T721" s="1"/>
      <c r="U721" s="1"/>
      <c r="V721" s="1"/>
      <c r="W721" s="1"/>
      <c r="X721" s="1"/>
      <c r="Y721" s="1"/>
      <c r="Z721" s="1"/>
    </row>
    <row r="722" spans="1:26" ht="30">
      <c r="A722" s="413"/>
      <c r="B722" s="484"/>
      <c r="C722" s="308" t="s">
        <v>4282</v>
      </c>
      <c r="D722" s="446">
        <v>0</v>
      </c>
      <c r="E722" s="440" t="s">
        <v>780</v>
      </c>
      <c r="F722" s="441"/>
      <c r="G722" s="441"/>
      <c r="H722" s="110"/>
      <c r="I722" s="110"/>
      <c r="J722" s="1"/>
      <c r="K722" s="1"/>
      <c r="L722" s="1"/>
      <c r="M722" s="1"/>
      <c r="N722" s="1"/>
      <c r="O722" s="1"/>
      <c r="P722" s="1"/>
      <c r="Q722" s="1"/>
      <c r="R722" s="1"/>
      <c r="S722" s="1"/>
      <c r="T722" s="1"/>
      <c r="U722" s="1"/>
      <c r="V722" s="1"/>
      <c r="W722" s="1"/>
      <c r="X722" s="1"/>
      <c r="Y722" s="1"/>
      <c r="Z722" s="1"/>
    </row>
    <row r="723" spans="1:26" ht="60">
      <c r="A723" s="413"/>
      <c r="B723" s="484"/>
      <c r="C723" s="308" t="s">
        <v>4283</v>
      </c>
      <c r="D723" s="446">
        <v>0</v>
      </c>
      <c r="E723" s="440" t="s">
        <v>780</v>
      </c>
      <c r="F723" s="441"/>
      <c r="G723" s="441"/>
      <c r="H723" s="110"/>
      <c r="I723" s="110"/>
      <c r="J723" s="1"/>
      <c r="K723" s="1"/>
      <c r="L723" s="1"/>
      <c r="M723" s="1"/>
      <c r="N723" s="1"/>
      <c r="O723" s="1"/>
      <c r="P723" s="1"/>
      <c r="Q723" s="1"/>
      <c r="R723" s="1"/>
      <c r="S723" s="1"/>
      <c r="T723" s="1"/>
      <c r="U723" s="1"/>
      <c r="V723" s="1"/>
      <c r="W723" s="1"/>
      <c r="X723" s="1"/>
      <c r="Y723" s="1"/>
      <c r="Z723" s="1"/>
    </row>
    <row r="724" spans="1:26" ht="30">
      <c r="A724" s="413"/>
      <c r="B724" s="484"/>
      <c r="C724" s="308" t="s">
        <v>4284</v>
      </c>
      <c r="D724" s="446">
        <v>0</v>
      </c>
      <c r="E724" s="440" t="s">
        <v>780</v>
      </c>
      <c r="F724" s="441"/>
      <c r="G724" s="441"/>
      <c r="H724" s="110"/>
      <c r="I724" s="110"/>
      <c r="J724" s="1"/>
      <c r="K724" s="1"/>
      <c r="L724" s="1"/>
      <c r="M724" s="1"/>
      <c r="N724" s="1"/>
      <c r="O724" s="1"/>
      <c r="P724" s="1"/>
      <c r="Q724" s="1"/>
      <c r="R724" s="1"/>
      <c r="S724" s="1"/>
      <c r="T724" s="1"/>
      <c r="U724" s="1"/>
      <c r="V724" s="1"/>
      <c r="W724" s="1"/>
      <c r="X724" s="1"/>
      <c r="Y724" s="1"/>
      <c r="Z724" s="1"/>
    </row>
    <row r="725" spans="1:26" ht="45">
      <c r="A725" s="413"/>
      <c r="B725" s="484"/>
      <c r="C725" s="308" t="s">
        <v>4285</v>
      </c>
      <c r="D725" s="446">
        <v>0</v>
      </c>
      <c r="E725" s="440" t="s">
        <v>780</v>
      </c>
      <c r="F725" s="441"/>
      <c r="G725" s="441"/>
      <c r="H725" s="110"/>
      <c r="I725" s="110"/>
      <c r="J725" s="1"/>
      <c r="K725" s="1"/>
      <c r="L725" s="1"/>
      <c r="M725" s="1"/>
      <c r="N725" s="1"/>
      <c r="O725" s="1"/>
      <c r="P725" s="1"/>
      <c r="Q725" s="1"/>
      <c r="R725" s="1"/>
      <c r="S725" s="1"/>
      <c r="T725" s="1"/>
      <c r="U725" s="1"/>
      <c r="V725" s="1"/>
      <c r="W725" s="1"/>
      <c r="X725" s="1"/>
      <c r="Y725" s="1"/>
      <c r="Z725" s="1"/>
    </row>
    <row r="726" spans="1:26" ht="45">
      <c r="A726" s="413" t="s">
        <v>4286</v>
      </c>
      <c r="B726" s="484" t="s">
        <v>1719</v>
      </c>
      <c r="C726" s="308" t="s">
        <v>4287</v>
      </c>
      <c r="D726" s="446">
        <v>0</v>
      </c>
      <c r="E726" s="440" t="s">
        <v>780</v>
      </c>
      <c r="F726" s="441"/>
      <c r="G726" s="441"/>
      <c r="H726" s="110"/>
      <c r="I726" s="110"/>
      <c r="J726" s="1"/>
      <c r="K726" s="1"/>
      <c r="L726" s="1"/>
      <c r="M726" s="1"/>
      <c r="N726" s="1"/>
      <c r="O726" s="1"/>
      <c r="P726" s="1"/>
      <c r="Q726" s="1"/>
      <c r="R726" s="1"/>
      <c r="S726" s="1"/>
      <c r="T726" s="1"/>
      <c r="U726" s="1"/>
      <c r="V726" s="1"/>
      <c r="W726" s="1"/>
      <c r="X726" s="1"/>
      <c r="Y726" s="1"/>
      <c r="Z726" s="1"/>
    </row>
    <row r="727" spans="1:26" ht="45">
      <c r="A727" s="413"/>
      <c r="B727" s="484"/>
      <c r="C727" s="308" t="s">
        <v>4288</v>
      </c>
      <c r="D727" s="446">
        <v>0</v>
      </c>
      <c r="E727" s="440" t="s">
        <v>780</v>
      </c>
      <c r="F727" s="441"/>
      <c r="G727" s="441"/>
      <c r="H727" s="110"/>
      <c r="I727" s="110"/>
      <c r="J727" s="1"/>
      <c r="K727" s="1"/>
      <c r="L727" s="1"/>
      <c r="M727" s="1"/>
      <c r="N727" s="1"/>
      <c r="O727" s="1"/>
      <c r="P727" s="1"/>
      <c r="Q727" s="1"/>
      <c r="R727" s="1"/>
      <c r="S727" s="1"/>
      <c r="T727" s="1"/>
      <c r="U727" s="1"/>
      <c r="V727" s="1"/>
      <c r="W727" s="1"/>
      <c r="X727" s="1"/>
      <c r="Y727" s="1"/>
      <c r="Z727" s="1"/>
    </row>
    <row r="728" spans="1:26" ht="45">
      <c r="A728" s="413"/>
      <c r="B728" s="484"/>
      <c r="C728" s="308" t="s">
        <v>4289</v>
      </c>
      <c r="D728" s="446">
        <v>0</v>
      </c>
      <c r="E728" s="440" t="s">
        <v>780</v>
      </c>
      <c r="F728" s="308"/>
      <c r="G728" s="441"/>
      <c r="H728" s="110"/>
      <c r="I728" s="110"/>
      <c r="J728" s="1"/>
      <c r="K728" s="1"/>
      <c r="L728" s="1"/>
      <c r="M728" s="1"/>
      <c r="N728" s="1"/>
      <c r="O728" s="1"/>
      <c r="P728" s="1"/>
      <c r="Q728" s="1"/>
      <c r="R728" s="1"/>
      <c r="S728" s="1"/>
      <c r="T728" s="1"/>
      <c r="U728" s="1"/>
      <c r="V728" s="1"/>
      <c r="W728" s="1"/>
      <c r="X728" s="1"/>
      <c r="Y728" s="1"/>
      <c r="Z728" s="1"/>
    </row>
    <row r="729" spans="1:26" ht="45">
      <c r="A729" s="413"/>
      <c r="B729" s="484"/>
      <c r="C729" s="308" t="s">
        <v>4290</v>
      </c>
      <c r="D729" s="446">
        <v>0</v>
      </c>
      <c r="E729" s="440" t="s">
        <v>780</v>
      </c>
      <c r="F729" s="441"/>
      <c r="G729" s="441"/>
      <c r="H729" s="110"/>
      <c r="I729" s="110"/>
      <c r="J729" s="1"/>
      <c r="K729" s="1"/>
      <c r="L729" s="1"/>
      <c r="M729" s="1"/>
      <c r="N729" s="1"/>
      <c r="O729" s="1"/>
      <c r="P729" s="1"/>
      <c r="Q729" s="1"/>
      <c r="R729" s="1"/>
      <c r="S729" s="1"/>
      <c r="T729" s="1"/>
      <c r="U729" s="1"/>
      <c r="V729" s="1"/>
      <c r="W729" s="1"/>
      <c r="X729" s="1"/>
      <c r="Y729" s="1"/>
      <c r="Z729" s="1"/>
    </row>
    <row r="730" spans="1:26" ht="30">
      <c r="A730" s="413"/>
      <c r="B730" s="484"/>
      <c r="C730" s="342" t="s">
        <v>4291</v>
      </c>
      <c r="D730" s="446">
        <v>0</v>
      </c>
      <c r="E730" s="440" t="s">
        <v>780</v>
      </c>
      <c r="F730" s="441"/>
      <c r="G730" s="441"/>
      <c r="H730" s="110"/>
      <c r="I730" s="110"/>
      <c r="J730" s="1"/>
      <c r="K730" s="1"/>
      <c r="L730" s="1"/>
      <c r="M730" s="1"/>
      <c r="N730" s="1"/>
      <c r="O730" s="1"/>
      <c r="P730" s="1"/>
      <c r="Q730" s="1"/>
      <c r="R730" s="1"/>
      <c r="S730" s="1"/>
      <c r="T730" s="1"/>
      <c r="U730" s="1"/>
      <c r="V730" s="1"/>
      <c r="W730" s="1"/>
      <c r="X730" s="1"/>
      <c r="Y730" s="1"/>
      <c r="Z730" s="1"/>
    </row>
    <row r="731" spans="1:26" ht="45">
      <c r="A731" s="413"/>
      <c r="B731" s="484"/>
      <c r="C731" s="342" t="s">
        <v>4292</v>
      </c>
      <c r="D731" s="446">
        <v>0</v>
      </c>
      <c r="E731" s="440" t="s">
        <v>780</v>
      </c>
      <c r="F731" s="308" t="s">
        <v>4293</v>
      </c>
      <c r="G731" s="441"/>
      <c r="H731" s="110"/>
      <c r="I731" s="110"/>
      <c r="J731" s="1"/>
      <c r="K731" s="1"/>
      <c r="L731" s="1"/>
      <c r="M731" s="1"/>
      <c r="N731" s="1"/>
      <c r="O731" s="1"/>
      <c r="P731" s="1"/>
      <c r="Q731" s="1"/>
      <c r="R731" s="1"/>
      <c r="S731" s="1"/>
      <c r="T731" s="1"/>
      <c r="U731" s="1"/>
      <c r="V731" s="1"/>
      <c r="W731" s="1"/>
      <c r="X731" s="1"/>
      <c r="Y731" s="1"/>
      <c r="Z731" s="1"/>
    </row>
    <row r="732" spans="1:26" ht="45">
      <c r="A732" s="413"/>
      <c r="B732" s="484"/>
      <c r="C732" s="342" t="s">
        <v>4294</v>
      </c>
      <c r="D732" s="446">
        <v>0</v>
      </c>
      <c r="E732" s="440" t="s">
        <v>780</v>
      </c>
      <c r="F732" s="441"/>
      <c r="G732" s="441"/>
      <c r="H732" s="110"/>
      <c r="I732" s="110"/>
      <c r="J732" s="1"/>
      <c r="K732" s="1"/>
      <c r="L732" s="1"/>
      <c r="M732" s="1"/>
      <c r="N732" s="1"/>
      <c r="O732" s="1"/>
      <c r="P732" s="1"/>
      <c r="Q732" s="1"/>
      <c r="R732" s="1"/>
      <c r="S732" s="1"/>
      <c r="T732" s="1"/>
      <c r="U732" s="1"/>
      <c r="V732" s="1"/>
      <c r="W732" s="1"/>
      <c r="X732" s="1"/>
      <c r="Y732" s="1"/>
      <c r="Z732" s="1"/>
    </row>
    <row r="733" spans="1:26" ht="30">
      <c r="A733" s="413" t="s">
        <v>14</v>
      </c>
      <c r="B733" s="484"/>
      <c r="C733" s="308" t="s">
        <v>4295</v>
      </c>
      <c r="D733" s="446">
        <v>0</v>
      </c>
      <c r="E733" s="440" t="s">
        <v>780</v>
      </c>
      <c r="F733" s="441"/>
      <c r="G733" s="441"/>
      <c r="H733" s="110"/>
      <c r="I733" s="110"/>
      <c r="J733" s="1"/>
      <c r="K733" s="1"/>
      <c r="L733" s="1"/>
      <c r="M733" s="1"/>
      <c r="N733" s="1"/>
      <c r="O733" s="1"/>
      <c r="P733" s="1"/>
      <c r="Q733" s="1"/>
      <c r="R733" s="1"/>
      <c r="S733" s="1"/>
      <c r="T733" s="1"/>
      <c r="U733" s="1"/>
      <c r="V733" s="1"/>
      <c r="W733" s="1"/>
      <c r="X733" s="1"/>
      <c r="Y733" s="1"/>
      <c r="Z733" s="1"/>
    </row>
    <row r="734" spans="1:26" ht="45">
      <c r="A734" s="413"/>
      <c r="B734" s="484"/>
      <c r="C734" s="308" t="s">
        <v>4296</v>
      </c>
      <c r="D734" s="446">
        <v>0</v>
      </c>
      <c r="E734" s="440" t="s">
        <v>780</v>
      </c>
      <c r="F734" s="441"/>
      <c r="G734" s="441"/>
      <c r="H734" s="110"/>
      <c r="I734" s="110"/>
      <c r="J734" s="1"/>
      <c r="K734" s="1"/>
      <c r="L734" s="1"/>
      <c r="M734" s="1"/>
      <c r="N734" s="1"/>
      <c r="O734" s="1"/>
      <c r="P734" s="1"/>
      <c r="Q734" s="1"/>
      <c r="R734" s="1"/>
      <c r="S734" s="1"/>
      <c r="T734" s="1"/>
      <c r="U734" s="1"/>
      <c r="V734" s="1"/>
      <c r="W734" s="1"/>
      <c r="X734" s="1"/>
      <c r="Y734" s="1"/>
      <c r="Z734" s="1"/>
    </row>
    <row r="735" spans="1:26" ht="30">
      <c r="A735" s="413"/>
      <c r="B735" s="484"/>
      <c r="C735" s="308" t="s">
        <v>4297</v>
      </c>
      <c r="D735" s="446">
        <v>0</v>
      </c>
      <c r="E735" s="440" t="s">
        <v>780</v>
      </c>
      <c r="F735" s="441"/>
      <c r="G735" s="441"/>
      <c r="H735" s="110"/>
      <c r="I735" s="110"/>
      <c r="J735" s="1"/>
      <c r="K735" s="1"/>
      <c r="L735" s="1"/>
      <c r="M735" s="1"/>
      <c r="N735" s="1"/>
      <c r="O735" s="1"/>
      <c r="P735" s="1"/>
      <c r="Q735" s="1"/>
      <c r="R735" s="1"/>
      <c r="S735" s="1"/>
      <c r="T735" s="1"/>
      <c r="U735" s="1"/>
      <c r="V735" s="1"/>
      <c r="W735" s="1"/>
      <c r="X735" s="1"/>
      <c r="Y735" s="1"/>
      <c r="Z735" s="1"/>
    </row>
    <row r="736" spans="1:26" ht="45">
      <c r="A736" s="413"/>
      <c r="B736" s="484"/>
      <c r="C736" s="308" t="s">
        <v>4298</v>
      </c>
      <c r="D736" s="446">
        <v>0</v>
      </c>
      <c r="E736" s="440" t="s">
        <v>780</v>
      </c>
      <c r="F736" s="441"/>
      <c r="G736" s="441"/>
      <c r="H736" s="110"/>
      <c r="I736" s="110"/>
      <c r="J736" s="1"/>
      <c r="K736" s="1"/>
      <c r="L736" s="1"/>
      <c r="M736" s="1"/>
      <c r="N736" s="1"/>
      <c r="O736" s="1"/>
      <c r="P736" s="1"/>
      <c r="Q736" s="1"/>
      <c r="R736" s="1"/>
      <c r="S736" s="1"/>
      <c r="T736" s="1"/>
      <c r="U736" s="1"/>
      <c r="V736" s="1"/>
      <c r="W736" s="1"/>
      <c r="X736" s="1"/>
      <c r="Y736" s="1"/>
      <c r="Z736" s="1"/>
    </row>
    <row r="737" spans="1:26" ht="47.25" hidden="1">
      <c r="A737" s="583" t="s">
        <v>4299</v>
      </c>
      <c r="B737" s="496" t="s">
        <v>1723</v>
      </c>
      <c r="C737" s="308"/>
      <c r="D737" s="446"/>
      <c r="E737" s="440"/>
      <c r="F737" s="441"/>
      <c r="G737" s="441"/>
      <c r="H737" s="1"/>
      <c r="I737" s="1"/>
      <c r="J737" s="1"/>
      <c r="K737" s="1"/>
      <c r="L737" s="1"/>
      <c r="M737" s="1"/>
      <c r="N737" s="1"/>
      <c r="O737" s="1"/>
      <c r="P737" s="1"/>
      <c r="Q737" s="1"/>
      <c r="R737" s="1"/>
      <c r="S737" s="1"/>
      <c r="T737" s="1"/>
      <c r="U737" s="1"/>
      <c r="V737" s="1"/>
      <c r="W737" s="1"/>
      <c r="X737" s="1"/>
      <c r="Y737" s="1"/>
      <c r="Z737" s="1"/>
    </row>
    <row r="738" spans="1:26" ht="47.25">
      <c r="A738" s="413" t="s">
        <v>1876</v>
      </c>
      <c r="B738" s="484" t="s">
        <v>1726</v>
      </c>
      <c r="C738" s="342" t="s">
        <v>4300</v>
      </c>
      <c r="D738" s="446">
        <v>0</v>
      </c>
      <c r="E738" s="440" t="s">
        <v>780</v>
      </c>
      <c r="F738" s="441"/>
      <c r="G738" s="441"/>
      <c r="H738" s="110"/>
      <c r="I738" s="110"/>
      <c r="J738" s="1"/>
      <c r="K738" s="1"/>
      <c r="L738" s="1"/>
      <c r="M738" s="1"/>
      <c r="N738" s="1"/>
      <c r="O738" s="1"/>
      <c r="P738" s="1"/>
      <c r="Q738" s="1"/>
      <c r="R738" s="1"/>
      <c r="S738" s="1"/>
      <c r="T738" s="1"/>
      <c r="U738" s="1"/>
      <c r="V738" s="1"/>
      <c r="W738" s="1"/>
      <c r="X738" s="1"/>
      <c r="Y738" s="1"/>
      <c r="Z738" s="1"/>
    </row>
    <row r="739" spans="1:26" ht="60">
      <c r="A739" s="413" t="s">
        <v>1877</v>
      </c>
      <c r="B739" s="484" t="s">
        <v>1729</v>
      </c>
      <c r="C739" s="342" t="s">
        <v>4301</v>
      </c>
      <c r="D739" s="446">
        <v>0</v>
      </c>
      <c r="E739" s="440" t="s">
        <v>780</v>
      </c>
      <c r="F739" s="441"/>
      <c r="G739" s="441"/>
      <c r="H739" s="110"/>
      <c r="I739" s="110"/>
      <c r="J739" s="1"/>
      <c r="K739" s="1"/>
      <c r="L739" s="1"/>
      <c r="M739" s="1"/>
      <c r="N739" s="1"/>
      <c r="O739" s="1"/>
      <c r="P739" s="1"/>
      <c r="Q739" s="1"/>
      <c r="R739" s="1"/>
      <c r="S739" s="1"/>
      <c r="T739" s="1"/>
      <c r="U739" s="1"/>
      <c r="V739" s="1"/>
      <c r="W739" s="1"/>
      <c r="X739" s="1"/>
      <c r="Y739" s="1"/>
      <c r="Z739" s="1"/>
    </row>
    <row r="740" spans="1:26" ht="39.75" customHeight="1">
      <c r="A740" s="417" t="s">
        <v>1732</v>
      </c>
      <c r="B740" s="1321" t="s">
        <v>4801</v>
      </c>
      <c r="C740" s="1322"/>
      <c r="D740" s="1187"/>
      <c r="E740" s="1322"/>
      <c r="F740" s="1322"/>
      <c r="G740" s="1326"/>
      <c r="H740" s="110">
        <f>SUM(D741:D747)</f>
        <v>0</v>
      </c>
      <c r="I740" s="110">
        <f>COUNT(D741:D747)*2</f>
        <v>14</v>
      </c>
      <c r="J740" s="1"/>
      <c r="K740" s="1"/>
      <c r="L740" s="1"/>
      <c r="M740" s="1"/>
      <c r="N740" s="1"/>
      <c r="O740" s="1"/>
      <c r="P740" s="1"/>
      <c r="Q740" s="1"/>
      <c r="R740" s="1"/>
      <c r="S740" s="1"/>
      <c r="T740" s="1"/>
      <c r="U740" s="1"/>
      <c r="V740" s="1"/>
      <c r="W740" s="1"/>
      <c r="X740" s="1"/>
      <c r="Y740" s="1"/>
      <c r="Z740" s="1"/>
    </row>
    <row r="741" spans="1:26" ht="240">
      <c r="A741" s="413" t="s">
        <v>4302</v>
      </c>
      <c r="B741" s="932" t="s">
        <v>4802</v>
      </c>
      <c r="C741" s="932" t="s">
        <v>4803</v>
      </c>
      <c r="D741" s="937">
        <v>0</v>
      </c>
      <c r="E741" s="941" t="s">
        <v>225</v>
      </c>
      <c r="F741" s="943" t="s">
        <v>4804</v>
      </c>
      <c r="G741" s="941"/>
      <c r="H741" s="110"/>
      <c r="I741" s="110"/>
      <c r="J741" s="1"/>
      <c r="K741" s="1"/>
      <c r="L741" s="1"/>
      <c r="M741" s="1"/>
      <c r="N741" s="1"/>
      <c r="O741" s="1"/>
      <c r="P741" s="1"/>
      <c r="Q741" s="1"/>
      <c r="R741" s="1"/>
      <c r="S741" s="1"/>
      <c r="T741" s="1"/>
      <c r="U741" s="1"/>
      <c r="V741" s="1"/>
      <c r="W741" s="1"/>
      <c r="X741" s="1"/>
      <c r="Y741" s="1"/>
      <c r="Z741" s="1"/>
    </row>
    <row r="742" spans="1:26" ht="105">
      <c r="A742" s="413" t="s">
        <v>1878</v>
      </c>
      <c r="B742" s="932" t="s">
        <v>4805</v>
      </c>
      <c r="C742" s="932" t="s">
        <v>4806</v>
      </c>
      <c r="D742" s="937">
        <v>0</v>
      </c>
      <c r="E742" s="945" t="s">
        <v>137</v>
      </c>
      <c r="F742" s="943" t="s">
        <v>5468</v>
      </c>
      <c r="G742" s="941"/>
      <c r="H742" s="110"/>
      <c r="I742" s="110"/>
      <c r="J742" s="1"/>
      <c r="K742" s="1"/>
      <c r="L742" s="1"/>
      <c r="M742" s="1"/>
      <c r="N742" s="1"/>
      <c r="O742" s="1"/>
      <c r="P742" s="1"/>
      <c r="Q742" s="1"/>
      <c r="R742" s="1"/>
      <c r="S742" s="1"/>
      <c r="T742" s="1"/>
      <c r="U742" s="1"/>
      <c r="V742" s="1"/>
      <c r="W742" s="1"/>
      <c r="X742" s="1"/>
      <c r="Y742" s="1"/>
      <c r="Z742" s="1"/>
    </row>
    <row r="743" spans="1:26" ht="165">
      <c r="A743" s="413" t="s">
        <v>1879</v>
      </c>
      <c r="B743" s="932" t="s">
        <v>4808</v>
      </c>
      <c r="C743" s="932" t="s">
        <v>4809</v>
      </c>
      <c r="D743" s="937">
        <v>0</v>
      </c>
      <c r="E743" s="945" t="s">
        <v>137</v>
      </c>
      <c r="F743" s="943" t="s">
        <v>4810</v>
      </c>
      <c r="G743" s="941"/>
      <c r="H743" s="110"/>
      <c r="I743" s="110"/>
      <c r="J743" s="1"/>
      <c r="K743" s="1"/>
      <c r="L743" s="1"/>
      <c r="M743" s="1"/>
      <c r="N743" s="1"/>
      <c r="O743" s="1"/>
      <c r="P743" s="1"/>
      <c r="Q743" s="1"/>
      <c r="R743" s="1"/>
      <c r="S743" s="1"/>
      <c r="T743" s="1"/>
      <c r="U743" s="1"/>
      <c r="V743" s="1"/>
      <c r="W743" s="1"/>
      <c r="X743" s="1"/>
      <c r="Y743" s="1"/>
      <c r="Z743" s="1"/>
    </row>
    <row r="744" spans="1:26" ht="165">
      <c r="A744" s="413" t="s">
        <v>4303</v>
      </c>
      <c r="B744" s="932" t="s">
        <v>4811</v>
      </c>
      <c r="C744" s="932" t="s">
        <v>4812</v>
      </c>
      <c r="D744" s="937">
        <v>0</v>
      </c>
      <c r="E744" s="945" t="s">
        <v>137</v>
      </c>
      <c r="F744" s="943" t="s">
        <v>4813</v>
      </c>
      <c r="G744" s="941"/>
      <c r="H744" s="110"/>
      <c r="I744" s="110"/>
      <c r="J744" s="1"/>
      <c r="K744" s="1"/>
      <c r="L744" s="1"/>
      <c r="M744" s="1"/>
      <c r="N744" s="1"/>
      <c r="O744" s="1"/>
      <c r="P744" s="1"/>
      <c r="Q744" s="1"/>
      <c r="R744" s="1"/>
      <c r="S744" s="1"/>
      <c r="T744" s="1"/>
      <c r="U744" s="1"/>
      <c r="V744" s="1"/>
      <c r="W744" s="1"/>
      <c r="X744" s="1"/>
      <c r="Y744" s="1"/>
      <c r="Z744" s="1"/>
    </row>
    <row r="745" spans="1:26" ht="120">
      <c r="A745" s="817" t="s">
        <v>4814</v>
      </c>
      <c r="B745" s="932" t="s">
        <v>4815</v>
      </c>
      <c r="C745" s="932" t="s">
        <v>4816</v>
      </c>
      <c r="D745" s="937">
        <v>0</v>
      </c>
      <c r="E745" s="945" t="s">
        <v>137</v>
      </c>
      <c r="F745" s="943" t="s">
        <v>4817</v>
      </c>
      <c r="G745" s="941"/>
      <c r="H745" s="110"/>
      <c r="I745" s="110"/>
      <c r="J745" s="1"/>
      <c r="K745" s="1"/>
      <c r="L745" s="1"/>
      <c r="M745" s="1"/>
      <c r="N745" s="1"/>
      <c r="O745" s="1"/>
      <c r="P745" s="1"/>
      <c r="Q745" s="1"/>
      <c r="R745" s="1"/>
      <c r="S745" s="1"/>
      <c r="T745" s="1"/>
      <c r="U745" s="1"/>
      <c r="V745" s="1"/>
      <c r="W745" s="1"/>
      <c r="X745" s="1"/>
      <c r="Y745" s="1"/>
      <c r="Z745" s="1"/>
    </row>
    <row r="746" spans="1:26" ht="150">
      <c r="A746" s="817" t="s">
        <v>4818</v>
      </c>
      <c r="B746" s="932" t="s">
        <v>4819</v>
      </c>
      <c r="C746" s="932" t="s">
        <v>4820</v>
      </c>
      <c r="D746" s="937">
        <v>0</v>
      </c>
      <c r="E746" s="945" t="s">
        <v>137</v>
      </c>
      <c r="F746" s="943" t="s">
        <v>4821</v>
      </c>
      <c r="G746" s="941"/>
      <c r="H746" s="110"/>
      <c r="I746" s="110"/>
      <c r="J746" s="1"/>
      <c r="K746" s="1"/>
      <c r="L746" s="1"/>
      <c r="M746" s="1"/>
      <c r="N746" s="1"/>
      <c r="O746" s="1"/>
      <c r="P746" s="1"/>
      <c r="Q746" s="1"/>
      <c r="R746" s="1"/>
      <c r="S746" s="1"/>
      <c r="T746" s="1"/>
      <c r="U746" s="1"/>
      <c r="V746" s="1"/>
      <c r="W746" s="1"/>
      <c r="X746" s="1"/>
      <c r="Y746" s="1"/>
      <c r="Z746" s="1"/>
    </row>
    <row r="747" spans="1:26" ht="195">
      <c r="A747" s="817" t="s">
        <v>4822</v>
      </c>
      <c r="B747" s="932" t="s">
        <v>4823</v>
      </c>
      <c r="C747" s="932" t="s">
        <v>4824</v>
      </c>
      <c r="D747" s="937">
        <v>0</v>
      </c>
      <c r="E747" s="945" t="s">
        <v>137</v>
      </c>
      <c r="F747" s="943" t="s">
        <v>5411</v>
      </c>
      <c r="G747" s="441"/>
      <c r="H747" s="110"/>
      <c r="I747" s="110"/>
      <c r="J747" s="1"/>
      <c r="K747" s="1"/>
      <c r="L747" s="1"/>
      <c r="M747" s="1"/>
      <c r="N747" s="1"/>
      <c r="O747" s="1"/>
      <c r="P747" s="1"/>
      <c r="Q747" s="1"/>
      <c r="R747" s="1"/>
      <c r="S747" s="1"/>
      <c r="T747" s="1"/>
      <c r="U747" s="1"/>
      <c r="V747" s="1"/>
      <c r="W747" s="1"/>
      <c r="X747" s="1"/>
      <c r="Y747" s="1"/>
      <c r="Z747" s="1"/>
    </row>
    <row r="748" spans="1:26" ht="39.75" customHeight="1">
      <c r="A748" s="417" t="s">
        <v>1744</v>
      </c>
      <c r="B748" s="1210" t="s">
        <v>1745</v>
      </c>
      <c r="C748" s="1049"/>
      <c r="D748" s="1049"/>
      <c r="E748" s="1049"/>
      <c r="F748" s="1049"/>
      <c r="G748" s="1049"/>
      <c r="H748" s="110">
        <f>SUM(D749:D755)</f>
        <v>0</v>
      </c>
      <c r="I748" s="110">
        <f>COUNT(D749:D755)*2</f>
        <v>14</v>
      </c>
      <c r="J748" s="1"/>
      <c r="K748" s="1"/>
      <c r="L748" s="1"/>
      <c r="M748" s="1"/>
      <c r="N748" s="1"/>
      <c r="O748" s="1"/>
      <c r="P748" s="1"/>
      <c r="Q748" s="1"/>
      <c r="R748" s="1"/>
      <c r="S748" s="1"/>
      <c r="T748" s="1"/>
      <c r="U748" s="1"/>
      <c r="V748" s="1"/>
      <c r="W748" s="1"/>
      <c r="X748" s="1"/>
      <c r="Y748" s="1"/>
      <c r="Z748" s="1"/>
    </row>
    <row r="749" spans="1:26" ht="31.5">
      <c r="A749" s="413" t="s">
        <v>1881</v>
      </c>
      <c r="B749" s="566" t="s">
        <v>1751</v>
      </c>
      <c r="C749" s="441" t="s">
        <v>1752</v>
      </c>
      <c r="D749" s="446">
        <v>0</v>
      </c>
      <c r="E749" s="440" t="s">
        <v>137</v>
      </c>
      <c r="F749" s="441"/>
      <c r="G749" s="441"/>
      <c r="H749" s="110"/>
      <c r="I749" s="110"/>
      <c r="J749" s="1"/>
      <c r="K749" s="1"/>
      <c r="L749" s="1"/>
      <c r="M749" s="1"/>
      <c r="N749" s="1"/>
      <c r="O749" s="1"/>
      <c r="P749" s="1"/>
      <c r="Q749" s="1"/>
      <c r="R749" s="1"/>
      <c r="S749" s="1"/>
      <c r="T749" s="1"/>
      <c r="U749" s="1"/>
      <c r="V749" s="1"/>
      <c r="W749" s="1"/>
      <c r="X749" s="1"/>
      <c r="Y749" s="1"/>
      <c r="Z749" s="1"/>
    </row>
    <row r="750" spans="1:26" ht="15.75">
      <c r="A750" s="588" t="s">
        <v>14</v>
      </c>
      <c r="B750" s="566"/>
      <c r="C750" s="441" t="s">
        <v>1754</v>
      </c>
      <c r="D750" s="446">
        <v>0</v>
      </c>
      <c r="E750" s="440" t="s">
        <v>87</v>
      </c>
      <c r="F750" s="441"/>
      <c r="G750" s="441"/>
      <c r="H750" s="110"/>
      <c r="I750" s="110"/>
      <c r="J750" s="1"/>
      <c r="K750" s="1"/>
      <c r="L750" s="1"/>
      <c r="M750" s="1"/>
      <c r="N750" s="1"/>
      <c r="O750" s="1"/>
      <c r="P750" s="1"/>
      <c r="Q750" s="1"/>
      <c r="R750" s="1"/>
      <c r="S750" s="1"/>
      <c r="T750" s="1"/>
      <c r="U750" s="1"/>
      <c r="V750" s="1"/>
      <c r="W750" s="1"/>
      <c r="X750" s="1"/>
      <c r="Y750" s="1"/>
      <c r="Z750" s="1"/>
    </row>
    <row r="751" spans="1:26">
      <c r="A751" s="588" t="s">
        <v>14</v>
      </c>
      <c r="B751" s="441"/>
      <c r="C751" s="441" t="s">
        <v>1882</v>
      </c>
      <c r="D751" s="446">
        <v>0</v>
      </c>
      <c r="E751" s="440" t="s">
        <v>87</v>
      </c>
      <c r="F751" s="441"/>
      <c r="G751" s="441"/>
      <c r="H751" s="110"/>
      <c r="I751" s="110"/>
      <c r="J751" s="1"/>
      <c r="K751" s="1"/>
      <c r="L751" s="1"/>
      <c r="M751" s="1"/>
      <c r="N751" s="1"/>
      <c r="O751" s="1"/>
      <c r="P751" s="1"/>
      <c r="Q751" s="1"/>
      <c r="R751" s="1"/>
      <c r="S751" s="1"/>
      <c r="T751" s="1"/>
      <c r="U751" s="1"/>
      <c r="V751" s="1"/>
      <c r="W751" s="1"/>
      <c r="X751" s="1"/>
      <c r="Y751" s="1"/>
      <c r="Z751" s="1"/>
    </row>
    <row r="752" spans="1:26">
      <c r="A752" s="588" t="s">
        <v>14</v>
      </c>
      <c r="B752" s="441"/>
      <c r="C752" s="441" t="s">
        <v>1755</v>
      </c>
      <c r="D752" s="446">
        <v>0</v>
      </c>
      <c r="E752" s="440" t="s">
        <v>137</v>
      </c>
      <c r="F752" s="441"/>
      <c r="G752" s="441"/>
      <c r="H752" s="110"/>
      <c r="I752" s="110"/>
      <c r="J752" s="1"/>
      <c r="K752" s="1"/>
      <c r="L752" s="1"/>
      <c r="M752" s="1"/>
      <c r="N752" s="1"/>
      <c r="O752" s="1"/>
      <c r="P752" s="1"/>
      <c r="Q752" s="1"/>
      <c r="R752" s="1"/>
      <c r="S752" s="1"/>
      <c r="T752" s="1"/>
      <c r="U752" s="1"/>
      <c r="V752" s="1"/>
      <c r="W752" s="1"/>
      <c r="X752" s="1"/>
      <c r="Y752" s="1"/>
      <c r="Z752" s="1"/>
    </row>
    <row r="753" spans="1:26" ht="31.5">
      <c r="A753" s="413" t="s">
        <v>1883</v>
      </c>
      <c r="B753" s="566" t="s">
        <v>1757</v>
      </c>
      <c r="C753" s="438" t="s">
        <v>5469</v>
      </c>
      <c r="D753" s="446">
        <v>0</v>
      </c>
      <c r="E753" s="440" t="s">
        <v>137</v>
      </c>
      <c r="F753" s="441"/>
      <c r="G753" s="441"/>
      <c r="H753" s="110"/>
      <c r="I753" s="110"/>
      <c r="J753" s="1"/>
      <c r="K753" s="1"/>
      <c r="L753" s="1"/>
      <c r="M753" s="1"/>
      <c r="N753" s="1"/>
      <c r="O753" s="1"/>
      <c r="P753" s="1"/>
      <c r="Q753" s="1"/>
      <c r="R753" s="1"/>
      <c r="S753" s="1"/>
      <c r="T753" s="1"/>
      <c r="U753" s="1"/>
      <c r="V753" s="1"/>
      <c r="W753" s="1"/>
      <c r="X753" s="1"/>
      <c r="Y753" s="1"/>
      <c r="Z753" s="1"/>
    </row>
    <row r="754" spans="1:26">
      <c r="A754" s="588" t="s">
        <v>14</v>
      </c>
      <c r="B754" s="441"/>
      <c r="C754" s="441" t="s">
        <v>4304</v>
      </c>
      <c r="D754" s="446">
        <v>0</v>
      </c>
      <c r="E754" s="440" t="s">
        <v>137</v>
      </c>
      <c r="F754" s="441"/>
      <c r="G754" s="441"/>
      <c r="H754" s="110"/>
      <c r="I754" s="110"/>
      <c r="J754" s="1"/>
      <c r="K754" s="1"/>
      <c r="L754" s="1"/>
      <c r="M754" s="1"/>
      <c r="N754" s="1"/>
      <c r="O754" s="1"/>
      <c r="P754" s="1"/>
      <c r="Q754" s="1"/>
      <c r="R754" s="1"/>
      <c r="S754" s="1"/>
      <c r="T754" s="1"/>
      <c r="U754" s="1"/>
      <c r="V754" s="1"/>
      <c r="W754" s="1"/>
      <c r="X754" s="1"/>
      <c r="Y754" s="1"/>
      <c r="Z754" s="1"/>
    </row>
    <row r="755" spans="1:26" ht="30">
      <c r="A755" s="588" t="s">
        <v>14</v>
      </c>
      <c r="B755" s="441"/>
      <c r="C755" s="308" t="s">
        <v>4305</v>
      </c>
      <c r="D755" s="446">
        <v>0</v>
      </c>
      <c r="E755" s="440" t="s">
        <v>137</v>
      </c>
      <c r="F755" s="441"/>
      <c r="G755" s="441"/>
      <c r="H755" s="110"/>
      <c r="I755" s="110"/>
      <c r="J755" s="1"/>
      <c r="K755" s="1"/>
      <c r="L755" s="1"/>
      <c r="M755" s="1"/>
      <c r="N755" s="1"/>
      <c r="O755" s="1"/>
      <c r="P755" s="1"/>
      <c r="Q755" s="1"/>
      <c r="R755" s="1"/>
      <c r="S755" s="1"/>
      <c r="T755" s="1"/>
      <c r="U755" s="1"/>
      <c r="V755" s="1"/>
      <c r="W755" s="1"/>
      <c r="X755" s="1"/>
      <c r="Y755" s="1"/>
      <c r="Z755" s="1"/>
    </row>
    <row r="756" spans="1:26" ht="18.75">
      <c r="A756" s="768" t="s">
        <v>4830</v>
      </c>
      <c r="B756" s="1166" t="s">
        <v>5470</v>
      </c>
      <c r="C756" s="1187"/>
      <c r="D756" s="1187"/>
      <c r="E756" s="1187"/>
      <c r="F756" s="1187"/>
      <c r="G756" s="1324"/>
      <c r="H756" s="797">
        <f>SUM(D757:D762)</f>
        <v>0</v>
      </c>
      <c r="I756" s="797">
        <f>COUNT(D757:D762)*2</f>
        <v>12</v>
      </c>
      <c r="J756" s="1"/>
      <c r="K756" s="1"/>
      <c r="L756" s="1"/>
      <c r="M756" s="1"/>
      <c r="N756" s="1"/>
      <c r="O756" s="1"/>
      <c r="P756" s="1"/>
      <c r="Q756" s="1"/>
      <c r="R756" s="1"/>
      <c r="S756" s="1"/>
      <c r="T756" s="1"/>
      <c r="U756" s="1"/>
      <c r="V756" s="1"/>
      <c r="W756" s="1"/>
      <c r="X756" s="1"/>
      <c r="Y756" s="1"/>
      <c r="Z756" s="1"/>
    </row>
    <row r="757" spans="1:26" ht="150">
      <c r="A757" s="818" t="s">
        <v>4832</v>
      </c>
      <c r="B757" s="932" t="s">
        <v>4833</v>
      </c>
      <c r="C757" s="932" t="s">
        <v>5471</v>
      </c>
      <c r="D757" s="973">
        <v>0</v>
      </c>
      <c r="E757" s="945" t="s">
        <v>137</v>
      </c>
      <c r="F757" s="932" t="s">
        <v>5472</v>
      </c>
      <c r="G757" s="974"/>
      <c r="H757" s="797"/>
      <c r="I757" s="797"/>
      <c r="J757" s="1"/>
      <c r="K757" s="1"/>
      <c r="L757" s="1"/>
      <c r="M757" s="1"/>
      <c r="N757" s="1"/>
      <c r="O757" s="1"/>
      <c r="P757" s="1"/>
      <c r="Q757" s="1"/>
      <c r="R757" s="1"/>
      <c r="S757" s="1"/>
      <c r="T757" s="1"/>
      <c r="U757" s="1"/>
      <c r="V757" s="1"/>
      <c r="W757" s="1"/>
      <c r="X757" s="1"/>
      <c r="Y757" s="1"/>
      <c r="Z757" s="1"/>
    </row>
    <row r="758" spans="1:26" ht="180">
      <c r="A758" s="818" t="s">
        <v>4834</v>
      </c>
      <c r="B758" s="932" t="s">
        <v>4835</v>
      </c>
      <c r="C758" s="932" t="s">
        <v>5473</v>
      </c>
      <c r="D758" s="973">
        <v>0</v>
      </c>
      <c r="E758" s="945" t="s">
        <v>137</v>
      </c>
      <c r="F758" s="932" t="s">
        <v>5474</v>
      </c>
      <c r="G758" s="974"/>
      <c r="H758" s="797"/>
      <c r="I758" s="797"/>
      <c r="J758" s="1"/>
      <c r="K758" s="1"/>
      <c r="L758" s="1"/>
      <c r="M758" s="1"/>
      <c r="N758" s="1"/>
      <c r="O758" s="1"/>
      <c r="P758" s="1"/>
      <c r="Q758" s="1"/>
      <c r="R758" s="1"/>
      <c r="S758" s="1"/>
      <c r="T758" s="1"/>
      <c r="U758" s="1"/>
      <c r="V758" s="1"/>
      <c r="W758" s="1"/>
      <c r="X758" s="1"/>
      <c r="Y758" s="1"/>
      <c r="Z758" s="1"/>
    </row>
    <row r="759" spans="1:26" ht="90">
      <c r="A759" s="818" t="s">
        <v>4836</v>
      </c>
      <c r="B759" s="932" t="s">
        <v>4837</v>
      </c>
      <c r="C759" s="932" t="s">
        <v>5475</v>
      </c>
      <c r="D759" s="973">
        <v>0</v>
      </c>
      <c r="E759" s="945" t="s">
        <v>137</v>
      </c>
      <c r="F759" s="932" t="s">
        <v>5476</v>
      </c>
      <c r="G759" s="974"/>
      <c r="H759" s="797"/>
      <c r="I759" s="797"/>
      <c r="J759" s="1"/>
      <c r="K759" s="1"/>
      <c r="L759" s="1"/>
      <c r="M759" s="1"/>
      <c r="N759" s="1"/>
      <c r="O759" s="1"/>
      <c r="P759" s="1"/>
      <c r="Q759" s="1"/>
      <c r="R759" s="1"/>
      <c r="S759" s="1"/>
      <c r="T759" s="1"/>
      <c r="U759" s="1"/>
      <c r="V759" s="1"/>
      <c r="W759" s="1"/>
      <c r="X759" s="1"/>
      <c r="Y759" s="1"/>
      <c r="Z759" s="1"/>
    </row>
    <row r="760" spans="1:26" ht="150">
      <c r="A760" s="818" t="s">
        <v>4838</v>
      </c>
      <c r="B760" s="932" t="s">
        <v>4839</v>
      </c>
      <c r="C760" s="932" t="s">
        <v>5477</v>
      </c>
      <c r="D760" s="973">
        <v>0</v>
      </c>
      <c r="E760" s="945" t="s">
        <v>137</v>
      </c>
      <c r="F760" s="932" t="s">
        <v>5478</v>
      </c>
      <c r="G760" s="974"/>
      <c r="H760" s="797"/>
      <c r="I760" s="797"/>
      <c r="J760" s="1"/>
      <c r="K760" s="1"/>
      <c r="L760" s="1"/>
      <c r="M760" s="1"/>
      <c r="N760" s="1"/>
      <c r="O760" s="1"/>
      <c r="P760" s="1"/>
      <c r="Q760" s="1"/>
      <c r="R760" s="1"/>
      <c r="S760" s="1"/>
      <c r="T760" s="1"/>
      <c r="U760" s="1"/>
      <c r="V760" s="1"/>
      <c r="W760" s="1"/>
      <c r="X760" s="1"/>
      <c r="Y760" s="1"/>
      <c r="Z760" s="1"/>
    </row>
    <row r="761" spans="1:26" ht="120">
      <c r="A761" s="818" t="s">
        <v>4840</v>
      </c>
      <c r="B761" s="932" t="s">
        <v>4841</v>
      </c>
      <c r="C761" s="932" t="s">
        <v>5479</v>
      </c>
      <c r="D761" s="973">
        <v>0</v>
      </c>
      <c r="E761" s="945" t="s">
        <v>137</v>
      </c>
      <c r="F761" s="932" t="s">
        <v>5480</v>
      </c>
      <c r="G761" s="974"/>
      <c r="H761" s="797"/>
      <c r="I761" s="797"/>
      <c r="J761" s="1"/>
      <c r="K761" s="1"/>
      <c r="L761" s="1"/>
      <c r="M761" s="1"/>
      <c r="N761" s="1"/>
      <c r="O761" s="1"/>
      <c r="P761" s="1"/>
      <c r="Q761" s="1"/>
      <c r="R761" s="1"/>
      <c r="S761" s="1"/>
      <c r="T761" s="1"/>
      <c r="U761" s="1"/>
      <c r="V761" s="1"/>
      <c r="W761" s="1"/>
      <c r="X761" s="1"/>
      <c r="Y761" s="1"/>
      <c r="Z761" s="1"/>
    </row>
    <row r="762" spans="1:26" ht="90">
      <c r="A762" s="818" t="s">
        <v>4842</v>
      </c>
      <c r="B762" s="932" t="s">
        <v>4843</v>
      </c>
      <c r="C762" s="932" t="s">
        <v>5481</v>
      </c>
      <c r="D762" s="973">
        <v>0</v>
      </c>
      <c r="E762" s="945" t="s">
        <v>137</v>
      </c>
      <c r="F762" s="932" t="s">
        <v>5482</v>
      </c>
      <c r="G762" s="974"/>
      <c r="H762" s="797"/>
      <c r="I762" s="797"/>
      <c r="J762" s="1"/>
      <c r="K762" s="1"/>
      <c r="L762" s="1"/>
      <c r="M762" s="1"/>
      <c r="N762" s="1"/>
      <c r="O762" s="1"/>
      <c r="P762" s="1"/>
      <c r="Q762" s="1"/>
      <c r="R762" s="1"/>
      <c r="S762" s="1"/>
      <c r="T762" s="1"/>
      <c r="U762" s="1"/>
      <c r="V762" s="1"/>
      <c r="W762" s="1"/>
      <c r="X762" s="1"/>
      <c r="Y762" s="1"/>
      <c r="Z762" s="1"/>
    </row>
    <row r="763" spans="1:26" ht="15.75">
      <c r="A763" s="768" t="s">
        <v>4844</v>
      </c>
      <c r="B763" s="1042" t="s">
        <v>4845</v>
      </c>
      <c r="C763" s="1043"/>
      <c r="D763" s="1043"/>
      <c r="E763" s="1043"/>
      <c r="F763" s="1043"/>
      <c r="G763" s="1315"/>
      <c r="H763" s="797">
        <f>SUM(D764:D773)</f>
        <v>0</v>
      </c>
      <c r="I763" s="797">
        <f>COUNT(D764:D773)*2</f>
        <v>18</v>
      </c>
      <c r="J763" s="1"/>
      <c r="K763" s="1"/>
      <c r="L763" s="1"/>
      <c r="M763" s="1"/>
      <c r="N763" s="1"/>
      <c r="O763" s="1"/>
      <c r="P763" s="1"/>
      <c r="Q763" s="1"/>
      <c r="R763" s="1"/>
      <c r="S763" s="1"/>
      <c r="T763" s="1"/>
      <c r="U763" s="1"/>
      <c r="V763" s="1"/>
      <c r="W763" s="1"/>
      <c r="X763" s="1"/>
      <c r="Y763" s="1"/>
      <c r="Z763" s="1"/>
    </row>
    <row r="764" spans="1:26" ht="105">
      <c r="A764" s="768" t="s">
        <v>5483</v>
      </c>
      <c r="B764" s="932" t="s">
        <v>4847</v>
      </c>
      <c r="C764" s="932" t="s">
        <v>5484</v>
      </c>
      <c r="D764" s="975">
        <v>0</v>
      </c>
      <c r="E764" s="945" t="s">
        <v>137</v>
      </c>
      <c r="F764" s="943" t="s">
        <v>5485</v>
      </c>
      <c r="G764" s="976"/>
      <c r="H764" s="797"/>
      <c r="I764" s="797"/>
      <c r="J764" s="1"/>
      <c r="K764" s="1"/>
      <c r="L764" s="1"/>
      <c r="M764" s="1"/>
      <c r="N764" s="1"/>
      <c r="O764" s="1"/>
      <c r="P764" s="1"/>
      <c r="Q764" s="1"/>
      <c r="R764" s="1"/>
      <c r="S764" s="1"/>
      <c r="T764" s="1"/>
      <c r="U764" s="1"/>
      <c r="V764" s="1"/>
      <c r="W764" s="1"/>
      <c r="X764" s="1"/>
      <c r="Y764" s="1"/>
      <c r="Z764" s="1"/>
    </row>
    <row r="765" spans="1:26" ht="255">
      <c r="A765" s="768" t="s">
        <v>5486</v>
      </c>
      <c r="B765" s="932" t="s">
        <v>4849</v>
      </c>
      <c r="C765" s="932" t="s">
        <v>5487</v>
      </c>
      <c r="D765" s="975">
        <v>0</v>
      </c>
      <c r="E765" s="945" t="s">
        <v>137</v>
      </c>
      <c r="F765" s="943" t="s">
        <v>5488</v>
      </c>
      <c r="G765" s="976"/>
      <c r="H765" s="797"/>
      <c r="I765" s="797"/>
      <c r="J765" s="1"/>
      <c r="K765" s="1"/>
      <c r="L765" s="1"/>
      <c r="M765" s="1"/>
      <c r="N765" s="1"/>
      <c r="O765" s="1"/>
      <c r="P765" s="1"/>
      <c r="Q765" s="1"/>
      <c r="R765" s="1"/>
      <c r="S765" s="1"/>
      <c r="T765" s="1"/>
      <c r="U765" s="1"/>
      <c r="V765" s="1"/>
      <c r="W765" s="1"/>
      <c r="X765" s="1"/>
      <c r="Y765" s="1"/>
      <c r="Z765" s="1"/>
    </row>
    <row r="766" spans="1:26" ht="150">
      <c r="A766" s="768" t="s">
        <v>5489</v>
      </c>
      <c r="B766" s="932" t="s">
        <v>4851</v>
      </c>
      <c r="C766" s="932" t="s">
        <v>5490</v>
      </c>
      <c r="D766" s="975">
        <v>0</v>
      </c>
      <c r="E766" s="945" t="s">
        <v>137</v>
      </c>
      <c r="F766" s="943" t="s">
        <v>5491</v>
      </c>
      <c r="G766" s="976"/>
      <c r="H766" s="797"/>
      <c r="I766" s="797"/>
      <c r="J766" s="1"/>
      <c r="K766" s="1"/>
      <c r="L766" s="1"/>
      <c r="M766" s="1"/>
      <c r="N766" s="1"/>
      <c r="O766" s="1"/>
      <c r="P766" s="1"/>
      <c r="Q766" s="1"/>
      <c r="R766" s="1"/>
      <c r="S766" s="1"/>
      <c r="T766" s="1"/>
      <c r="U766" s="1"/>
      <c r="V766" s="1"/>
      <c r="W766" s="1"/>
      <c r="X766" s="1"/>
      <c r="Y766" s="1"/>
      <c r="Z766" s="1"/>
    </row>
    <row r="767" spans="1:26" ht="105">
      <c r="A767" s="768" t="s">
        <v>5492</v>
      </c>
      <c r="B767" s="932" t="s">
        <v>4853</v>
      </c>
      <c r="C767" s="932" t="s">
        <v>5465</v>
      </c>
      <c r="D767" s="975">
        <v>0</v>
      </c>
      <c r="E767" s="945" t="s">
        <v>137</v>
      </c>
      <c r="F767" s="943" t="s">
        <v>5466</v>
      </c>
      <c r="G767" s="976"/>
      <c r="H767" s="797"/>
      <c r="I767" s="797"/>
      <c r="J767" s="1"/>
      <c r="K767" s="1"/>
      <c r="L767" s="1"/>
      <c r="M767" s="1"/>
      <c r="N767" s="1"/>
      <c r="O767" s="1"/>
      <c r="P767" s="1"/>
      <c r="Q767" s="1"/>
      <c r="R767" s="1"/>
      <c r="S767" s="1"/>
      <c r="T767" s="1"/>
      <c r="U767" s="1"/>
      <c r="V767" s="1"/>
      <c r="W767" s="1"/>
      <c r="X767" s="1"/>
      <c r="Y767" s="1"/>
      <c r="Z767" s="1"/>
    </row>
    <row r="768" spans="1:26" ht="90">
      <c r="A768" s="768" t="s">
        <v>5493</v>
      </c>
      <c r="B768" s="932" t="s">
        <v>4855</v>
      </c>
      <c r="C768" s="932" t="s">
        <v>5494</v>
      </c>
      <c r="D768" s="975">
        <v>0</v>
      </c>
      <c r="E768" s="945" t="s">
        <v>137</v>
      </c>
      <c r="F768" s="943" t="s">
        <v>5495</v>
      </c>
      <c r="G768" s="976"/>
      <c r="H768" s="797"/>
      <c r="I768" s="797"/>
      <c r="J768" s="1"/>
      <c r="K768" s="1"/>
      <c r="L768" s="1"/>
      <c r="M768" s="1"/>
      <c r="N768" s="1"/>
      <c r="O768" s="1"/>
      <c r="P768" s="1"/>
      <c r="Q768" s="1"/>
      <c r="R768" s="1"/>
      <c r="S768" s="1"/>
      <c r="T768" s="1"/>
      <c r="U768" s="1"/>
      <c r="V768" s="1"/>
      <c r="W768" s="1"/>
      <c r="X768" s="1"/>
      <c r="Y768" s="1"/>
      <c r="Z768" s="1"/>
    </row>
    <row r="769" spans="1:26" ht="120" hidden="1">
      <c r="A769" s="775" t="s">
        <v>5496</v>
      </c>
      <c r="B769" s="378" t="s">
        <v>5497</v>
      </c>
      <c r="C769" s="378" t="s">
        <v>5498</v>
      </c>
      <c r="D769" s="713"/>
      <c r="E769" s="749" t="s">
        <v>137</v>
      </c>
      <c r="F769" s="794" t="s">
        <v>5499</v>
      </c>
      <c r="G769" s="789"/>
      <c r="H769" s="797"/>
      <c r="I769" s="797"/>
      <c r="J769" s="1"/>
      <c r="K769" s="1"/>
      <c r="L769" s="1"/>
      <c r="M769" s="1"/>
      <c r="N769" s="1"/>
      <c r="O769" s="1"/>
      <c r="P769" s="1"/>
      <c r="Q769" s="1"/>
      <c r="R769" s="1"/>
      <c r="S769" s="1"/>
      <c r="T769" s="1"/>
      <c r="U769" s="1"/>
      <c r="V769" s="1"/>
      <c r="W769" s="1"/>
      <c r="X769" s="1"/>
      <c r="Y769" s="1"/>
      <c r="Z769" s="1"/>
    </row>
    <row r="770" spans="1:26" ht="75">
      <c r="A770" s="768" t="s">
        <v>5500</v>
      </c>
      <c r="B770" s="932" t="s">
        <v>4861</v>
      </c>
      <c r="C770" s="932" t="s">
        <v>5501</v>
      </c>
      <c r="D770" s="975">
        <v>0</v>
      </c>
      <c r="E770" s="945" t="s">
        <v>137</v>
      </c>
      <c r="F770" s="943" t="s">
        <v>5502</v>
      </c>
      <c r="G770" s="976"/>
      <c r="H770" s="797"/>
      <c r="I770" s="797"/>
      <c r="J770" s="1"/>
      <c r="K770" s="1"/>
      <c r="L770" s="1"/>
      <c r="M770" s="1"/>
      <c r="N770" s="1"/>
      <c r="O770" s="1"/>
      <c r="P770" s="1"/>
      <c r="Q770" s="1"/>
      <c r="R770" s="1"/>
      <c r="S770" s="1"/>
      <c r="T770" s="1"/>
      <c r="U770" s="1"/>
      <c r="V770" s="1"/>
      <c r="W770" s="1"/>
      <c r="X770" s="1"/>
      <c r="Y770" s="1"/>
      <c r="Z770" s="1"/>
    </row>
    <row r="771" spans="1:26" ht="165">
      <c r="A771" s="768" t="s">
        <v>5503</v>
      </c>
      <c r="B771" s="932" t="s">
        <v>4863</v>
      </c>
      <c r="C771" s="932" t="s">
        <v>5504</v>
      </c>
      <c r="D771" s="975">
        <v>0</v>
      </c>
      <c r="E771" s="945" t="s">
        <v>137</v>
      </c>
      <c r="F771" s="943" t="s">
        <v>5505</v>
      </c>
      <c r="G771" s="976"/>
      <c r="H771" s="797"/>
      <c r="I771" s="797"/>
      <c r="J771" s="1"/>
      <c r="K771" s="1"/>
      <c r="L771" s="1"/>
      <c r="M771" s="1"/>
      <c r="N771" s="1"/>
      <c r="O771" s="1"/>
      <c r="P771" s="1"/>
      <c r="Q771" s="1"/>
      <c r="R771" s="1"/>
      <c r="S771" s="1"/>
      <c r="T771" s="1"/>
      <c r="U771" s="1"/>
      <c r="V771" s="1"/>
      <c r="W771" s="1"/>
      <c r="X771" s="1"/>
      <c r="Y771" s="1"/>
      <c r="Z771" s="1"/>
    </row>
    <row r="772" spans="1:26" ht="60">
      <c r="A772" s="768" t="s">
        <v>5506</v>
      </c>
      <c r="B772" s="932" t="s">
        <v>5416</v>
      </c>
      <c r="C772" s="932" t="s">
        <v>5507</v>
      </c>
      <c r="D772" s="975">
        <v>0</v>
      </c>
      <c r="E772" s="945" t="s">
        <v>137</v>
      </c>
      <c r="F772" s="943" t="s">
        <v>5508</v>
      </c>
      <c r="G772" s="976"/>
      <c r="H772" s="797"/>
      <c r="I772" s="797"/>
      <c r="J772" s="1"/>
      <c r="K772" s="1"/>
      <c r="L772" s="1"/>
      <c r="M772" s="1"/>
      <c r="N772" s="1"/>
      <c r="O772" s="1"/>
      <c r="P772" s="1"/>
      <c r="Q772" s="1"/>
      <c r="R772" s="1"/>
      <c r="S772" s="1"/>
      <c r="T772" s="1"/>
      <c r="U772" s="1"/>
      <c r="V772" s="1"/>
      <c r="W772" s="1"/>
      <c r="X772" s="1"/>
      <c r="Y772" s="1"/>
      <c r="Z772" s="1"/>
    </row>
    <row r="773" spans="1:26" ht="180">
      <c r="A773" s="768" t="s">
        <v>5509</v>
      </c>
      <c r="B773" s="932" t="s">
        <v>4867</v>
      </c>
      <c r="C773" s="932" t="s">
        <v>5510</v>
      </c>
      <c r="D773" s="975">
        <v>0</v>
      </c>
      <c r="E773" s="945" t="s">
        <v>137</v>
      </c>
      <c r="F773" s="943" t="s">
        <v>5511</v>
      </c>
      <c r="G773" s="976"/>
      <c r="H773" s="797"/>
      <c r="I773" s="797"/>
      <c r="J773" s="1"/>
      <c r="K773" s="1"/>
      <c r="L773" s="1"/>
      <c r="M773" s="1"/>
      <c r="N773" s="1"/>
      <c r="O773" s="1"/>
      <c r="P773" s="1"/>
      <c r="Q773" s="1"/>
      <c r="R773" s="1"/>
      <c r="S773" s="1"/>
      <c r="T773" s="1"/>
      <c r="U773" s="1"/>
      <c r="V773" s="1"/>
      <c r="W773" s="1"/>
      <c r="X773" s="1"/>
      <c r="Y773" s="1"/>
      <c r="Z773" s="1"/>
    </row>
    <row r="774" spans="1:26" ht="18.75">
      <c r="A774" s="588"/>
      <c r="B774" s="1211" t="s">
        <v>1760</v>
      </c>
      <c r="C774" s="1049"/>
      <c r="D774" s="1049"/>
      <c r="E774" s="1049"/>
      <c r="F774" s="1049"/>
      <c r="G774" s="1049"/>
      <c r="H774" s="110">
        <f>H775+H787+H793+H800</f>
        <v>0</v>
      </c>
      <c r="I774" s="110">
        <f>I775+I787+I793+I800</f>
        <v>46</v>
      </c>
      <c r="J774" s="1"/>
      <c r="K774" s="1"/>
      <c r="L774" s="1"/>
      <c r="M774" s="1"/>
      <c r="N774" s="1"/>
      <c r="O774" s="1"/>
      <c r="P774" s="1"/>
      <c r="Q774" s="1"/>
      <c r="R774" s="1"/>
      <c r="S774" s="1"/>
      <c r="T774" s="1"/>
      <c r="U774" s="1"/>
      <c r="V774" s="1"/>
      <c r="W774" s="1"/>
      <c r="X774" s="1"/>
      <c r="Y774" s="1"/>
      <c r="Z774" s="1"/>
    </row>
    <row r="775" spans="1:26" ht="39.75" customHeight="1">
      <c r="A775" s="413" t="s">
        <v>1761</v>
      </c>
      <c r="B775" s="1210" t="s">
        <v>1762</v>
      </c>
      <c r="C775" s="1049"/>
      <c r="D775" s="1049"/>
      <c r="E775" s="1049"/>
      <c r="F775" s="1049"/>
      <c r="G775" s="1049"/>
      <c r="H775" s="110">
        <f>SUM(D776:D786)</f>
        <v>0</v>
      </c>
      <c r="I775" s="110">
        <f>COUNT(D776:D786)*2</f>
        <v>20</v>
      </c>
      <c r="J775" s="1"/>
      <c r="K775" s="1"/>
      <c r="L775" s="1"/>
      <c r="M775" s="1"/>
      <c r="N775" s="1"/>
      <c r="O775" s="1"/>
      <c r="P775" s="1"/>
      <c r="Q775" s="1"/>
      <c r="R775" s="1"/>
      <c r="S775" s="1"/>
      <c r="T775" s="1"/>
      <c r="U775" s="1"/>
      <c r="V775" s="1"/>
      <c r="W775" s="1"/>
      <c r="X775" s="1"/>
      <c r="Y775" s="1"/>
      <c r="Z775" s="1"/>
    </row>
    <row r="776" spans="1:26" ht="30">
      <c r="A776" s="413" t="s">
        <v>1884</v>
      </c>
      <c r="B776" s="308" t="s">
        <v>1766</v>
      </c>
      <c r="C776" s="308" t="s">
        <v>2668</v>
      </c>
      <c r="D776" s="446">
        <v>0</v>
      </c>
      <c r="E776" s="454" t="s">
        <v>667</v>
      </c>
      <c r="F776" s="565"/>
      <c r="G776" s="565"/>
      <c r="H776" s="110"/>
      <c r="I776" s="110"/>
      <c r="J776" s="1"/>
      <c r="K776" s="1"/>
      <c r="L776" s="1"/>
      <c r="M776" s="1"/>
      <c r="N776" s="1"/>
      <c r="O776" s="1"/>
      <c r="P776" s="1"/>
      <c r="Q776" s="1"/>
      <c r="R776" s="1"/>
      <c r="S776" s="1"/>
      <c r="T776" s="1"/>
      <c r="U776" s="1"/>
      <c r="V776" s="1"/>
      <c r="W776" s="1"/>
      <c r="X776" s="1"/>
      <c r="Y776" s="1"/>
      <c r="Z776" s="1"/>
    </row>
    <row r="777" spans="1:26" ht="30">
      <c r="A777" s="413" t="s">
        <v>14</v>
      </c>
      <c r="B777" s="308"/>
      <c r="C777" s="489" t="s">
        <v>4306</v>
      </c>
      <c r="D777" s="446">
        <v>0</v>
      </c>
      <c r="E777" s="454" t="s">
        <v>667</v>
      </c>
      <c r="F777" s="565"/>
      <c r="G777" s="565"/>
      <c r="H777" s="110"/>
      <c r="I777" s="110"/>
      <c r="J777" s="1"/>
      <c r="K777" s="1"/>
      <c r="L777" s="1"/>
      <c r="M777" s="1"/>
      <c r="N777" s="1"/>
      <c r="O777" s="1"/>
      <c r="P777" s="1"/>
      <c r="Q777" s="1"/>
      <c r="R777" s="1"/>
      <c r="S777" s="1"/>
      <c r="T777" s="1"/>
      <c r="U777" s="1"/>
      <c r="V777" s="1"/>
      <c r="W777" s="1"/>
      <c r="X777" s="1"/>
      <c r="Y777" s="1"/>
      <c r="Z777" s="1"/>
    </row>
    <row r="778" spans="1:26">
      <c r="A778" s="413" t="s">
        <v>14</v>
      </c>
      <c r="B778" s="308"/>
      <c r="C778" s="489" t="s">
        <v>4307</v>
      </c>
      <c r="D778" s="446">
        <v>0</v>
      </c>
      <c r="E778" s="454" t="s">
        <v>667</v>
      </c>
      <c r="F778" s="565"/>
      <c r="G778" s="565"/>
      <c r="H778" s="110"/>
      <c r="I778" s="110"/>
      <c r="J778" s="1"/>
      <c r="K778" s="1"/>
      <c r="L778" s="1"/>
      <c r="M778" s="1"/>
      <c r="N778" s="1"/>
      <c r="O778" s="1"/>
      <c r="P778" s="1"/>
      <c r="Q778" s="1"/>
      <c r="R778" s="1"/>
      <c r="S778" s="1"/>
      <c r="T778" s="1"/>
      <c r="U778" s="1"/>
      <c r="V778" s="1"/>
      <c r="W778" s="1"/>
      <c r="X778" s="1"/>
      <c r="Y778" s="1"/>
      <c r="Z778" s="1"/>
    </row>
    <row r="779" spans="1:26" ht="30">
      <c r="A779" s="413" t="s">
        <v>14</v>
      </c>
      <c r="B779" s="308"/>
      <c r="C779" s="489" t="s">
        <v>4308</v>
      </c>
      <c r="D779" s="446">
        <v>0</v>
      </c>
      <c r="E779" s="454" t="s">
        <v>667</v>
      </c>
      <c r="F779" s="565"/>
      <c r="G779" s="565"/>
      <c r="H779" s="110"/>
      <c r="I779" s="110"/>
      <c r="J779" s="1"/>
      <c r="K779" s="1"/>
      <c r="L779" s="1"/>
      <c r="M779" s="1"/>
      <c r="N779" s="1"/>
      <c r="O779" s="1"/>
      <c r="P779" s="1"/>
      <c r="Q779" s="1"/>
      <c r="R779" s="1"/>
      <c r="S779" s="1"/>
      <c r="T779" s="1"/>
      <c r="U779" s="1"/>
      <c r="V779" s="1"/>
      <c r="W779" s="1"/>
      <c r="X779" s="1"/>
      <c r="Y779" s="1"/>
      <c r="Z779" s="1"/>
    </row>
    <row r="780" spans="1:26" ht="30">
      <c r="A780" s="413" t="s">
        <v>14</v>
      </c>
      <c r="B780" s="308"/>
      <c r="C780" s="489" t="s">
        <v>4309</v>
      </c>
      <c r="D780" s="446">
        <v>0</v>
      </c>
      <c r="E780" s="454" t="s">
        <v>667</v>
      </c>
      <c r="F780" s="565"/>
      <c r="G780" s="565"/>
      <c r="H780" s="110"/>
      <c r="I780" s="110"/>
      <c r="J780" s="1"/>
      <c r="K780" s="1"/>
      <c r="L780" s="1"/>
      <c r="M780" s="1"/>
      <c r="N780" s="1"/>
      <c r="O780" s="1"/>
      <c r="P780" s="1"/>
      <c r="Q780" s="1"/>
      <c r="R780" s="1"/>
      <c r="S780" s="1"/>
      <c r="T780" s="1"/>
      <c r="U780" s="1"/>
      <c r="V780" s="1"/>
      <c r="W780" s="1"/>
      <c r="X780" s="1"/>
      <c r="Y780" s="1"/>
      <c r="Z780" s="1"/>
    </row>
    <row r="781" spans="1:26" ht="30">
      <c r="A781" s="413" t="s">
        <v>14</v>
      </c>
      <c r="B781" s="308"/>
      <c r="C781" s="489" t="s">
        <v>4310</v>
      </c>
      <c r="D781" s="446">
        <v>0</v>
      </c>
      <c r="E781" s="454" t="s">
        <v>667</v>
      </c>
      <c r="F781" s="565"/>
      <c r="G781" s="565"/>
      <c r="H781" s="110"/>
      <c r="I781" s="110"/>
      <c r="J781" s="1"/>
      <c r="K781" s="1"/>
      <c r="L781" s="1"/>
      <c r="M781" s="1"/>
      <c r="N781" s="1"/>
      <c r="O781" s="1"/>
      <c r="P781" s="1"/>
      <c r="Q781" s="1"/>
      <c r="R781" s="1"/>
      <c r="S781" s="1"/>
      <c r="T781" s="1"/>
      <c r="U781" s="1"/>
      <c r="V781" s="1"/>
      <c r="W781" s="1"/>
      <c r="X781" s="1"/>
      <c r="Y781" s="1"/>
      <c r="Z781" s="1"/>
    </row>
    <row r="782" spans="1:26" ht="30">
      <c r="A782" s="413" t="s">
        <v>14</v>
      </c>
      <c r="B782" s="308"/>
      <c r="C782" s="489" t="s">
        <v>4311</v>
      </c>
      <c r="D782" s="446">
        <v>0</v>
      </c>
      <c r="E782" s="454" t="s">
        <v>667</v>
      </c>
      <c r="F782" s="565"/>
      <c r="G782" s="565"/>
      <c r="H782" s="110"/>
      <c r="I782" s="110"/>
      <c r="J782" s="1"/>
      <c r="K782" s="1"/>
      <c r="L782" s="1"/>
      <c r="M782" s="1"/>
      <c r="N782" s="1"/>
      <c r="O782" s="1"/>
      <c r="P782" s="1"/>
      <c r="Q782" s="1"/>
      <c r="R782" s="1"/>
      <c r="S782" s="1"/>
      <c r="T782" s="1"/>
      <c r="U782" s="1"/>
      <c r="V782" s="1"/>
      <c r="W782" s="1"/>
      <c r="X782" s="1"/>
      <c r="Y782" s="1"/>
      <c r="Z782" s="1"/>
    </row>
    <row r="783" spans="1:26">
      <c r="A783" s="413" t="s">
        <v>14</v>
      </c>
      <c r="B783" s="308"/>
      <c r="C783" s="489" t="s">
        <v>4312</v>
      </c>
      <c r="D783" s="446">
        <v>0</v>
      </c>
      <c r="E783" s="454" t="s">
        <v>667</v>
      </c>
      <c r="F783" s="565"/>
      <c r="G783" s="565"/>
      <c r="H783" s="110"/>
      <c r="I783" s="110"/>
      <c r="J783" s="1"/>
      <c r="K783" s="1"/>
      <c r="L783" s="1"/>
      <c r="M783" s="1"/>
      <c r="N783" s="1"/>
      <c r="O783" s="1"/>
      <c r="P783" s="1"/>
      <c r="Q783" s="1"/>
      <c r="R783" s="1"/>
      <c r="S783" s="1"/>
      <c r="T783" s="1"/>
      <c r="U783" s="1"/>
      <c r="V783" s="1"/>
      <c r="W783" s="1"/>
      <c r="X783" s="1"/>
      <c r="Y783" s="1"/>
      <c r="Z783" s="1"/>
    </row>
    <row r="784" spans="1:26" ht="30">
      <c r="A784" s="413" t="s">
        <v>14</v>
      </c>
      <c r="B784" s="308"/>
      <c r="C784" s="489" t="s">
        <v>4313</v>
      </c>
      <c r="D784" s="446">
        <v>0</v>
      </c>
      <c r="E784" s="454" t="s">
        <v>667</v>
      </c>
      <c r="F784" s="565"/>
      <c r="G784" s="565"/>
      <c r="H784" s="110"/>
      <c r="I784" s="110"/>
      <c r="J784" s="1"/>
      <c r="K784" s="1"/>
      <c r="L784" s="1"/>
      <c r="M784" s="1"/>
      <c r="N784" s="1"/>
      <c r="O784" s="1"/>
      <c r="P784" s="1"/>
      <c r="Q784" s="1"/>
      <c r="R784" s="1"/>
      <c r="S784" s="1"/>
      <c r="T784" s="1"/>
      <c r="U784" s="1"/>
      <c r="V784" s="1"/>
      <c r="W784" s="1"/>
      <c r="X784" s="1"/>
      <c r="Y784" s="1"/>
      <c r="Z784" s="1"/>
    </row>
    <row r="785" spans="1:26" ht="30">
      <c r="A785" s="413" t="s">
        <v>1891</v>
      </c>
      <c r="B785" s="308" t="s">
        <v>1778</v>
      </c>
      <c r="C785" s="342" t="s">
        <v>4314</v>
      </c>
      <c r="D785" s="446">
        <v>0</v>
      </c>
      <c r="E785" s="454" t="s">
        <v>667</v>
      </c>
      <c r="F785" s="565"/>
      <c r="G785" s="565"/>
      <c r="H785" s="110"/>
      <c r="I785" s="110"/>
      <c r="J785" s="1"/>
      <c r="K785" s="1"/>
      <c r="L785" s="1"/>
      <c r="M785" s="1"/>
      <c r="N785" s="1"/>
      <c r="O785" s="1"/>
      <c r="P785" s="1"/>
      <c r="Q785" s="1"/>
      <c r="R785" s="1"/>
      <c r="S785" s="1"/>
      <c r="T785" s="1"/>
      <c r="U785" s="1"/>
      <c r="V785" s="1"/>
      <c r="W785" s="1"/>
      <c r="X785" s="1"/>
      <c r="Y785" s="1"/>
      <c r="Z785" s="1"/>
    </row>
    <row r="786" spans="1:26" ht="45" hidden="1">
      <c r="A786" s="583" t="s">
        <v>1780</v>
      </c>
      <c r="B786" s="308" t="s">
        <v>1782</v>
      </c>
      <c r="C786" s="565"/>
      <c r="D786" s="443"/>
      <c r="E786" s="454"/>
      <c r="F786" s="565"/>
      <c r="G786" s="565"/>
      <c r="H786" s="1"/>
      <c r="I786" s="1"/>
      <c r="J786" s="1"/>
      <c r="K786" s="1"/>
      <c r="L786" s="1"/>
      <c r="M786" s="1"/>
      <c r="N786" s="1"/>
      <c r="O786" s="1"/>
      <c r="P786" s="1"/>
      <c r="Q786" s="1"/>
      <c r="R786" s="1"/>
      <c r="S786" s="1"/>
      <c r="T786" s="1"/>
      <c r="U786" s="1"/>
      <c r="V786" s="1"/>
      <c r="W786" s="1"/>
      <c r="X786" s="1"/>
      <c r="Y786" s="1"/>
      <c r="Z786" s="1"/>
    </row>
    <row r="787" spans="1:26" ht="39.75" customHeight="1">
      <c r="A787" s="413" t="s">
        <v>1784</v>
      </c>
      <c r="B787" s="1210" t="s">
        <v>1785</v>
      </c>
      <c r="C787" s="1049"/>
      <c r="D787" s="1049"/>
      <c r="E787" s="1049"/>
      <c r="F787" s="1049"/>
      <c r="G787" s="1049"/>
      <c r="H787" s="110">
        <f>SUM(D788:D792)</f>
        <v>0</v>
      </c>
      <c r="I787" s="110">
        <f>COUNT(D788:D791)*2</f>
        <v>8</v>
      </c>
      <c r="J787" s="1"/>
      <c r="K787" s="1"/>
      <c r="L787" s="1"/>
      <c r="M787" s="1"/>
      <c r="N787" s="1"/>
      <c r="O787" s="1"/>
      <c r="P787" s="1"/>
      <c r="Q787" s="1"/>
      <c r="R787" s="1"/>
      <c r="S787" s="1"/>
      <c r="T787" s="1"/>
      <c r="U787" s="1"/>
      <c r="V787" s="1"/>
      <c r="W787" s="1"/>
      <c r="X787" s="1"/>
      <c r="Y787" s="1"/>
      <c r="Z787" s="1"/>
    </row>
    <row r="788" spans="1:26" ht="30">
      <c r="A788" s="413" t="s">
        <v>1788</v>
      </c>
      <c r="B788" s="308" t="s">
        <v>1790</v>
      </c>
      <c r="C788" s="308" t="s">
        <v>4315</v>
      </c>
      <c r="D788" s="446">
        <v>0</v>
      </c>
      <c r="E788" s="454" t="s">
        <v>667</v>
      </c>
      <c r="F788" s="565"/>
      <c r="G788" s="565"/>
      <c r="H788" s="110"/>
      <c r="I788" s="110"/>
      <c r="J788" s="1"/>
      <c r="K788" s="1"/>
      <c r="L788" s="1"/>
      <c r="M788" s="1"/>
      <c r="N788" s="1"/>
      <c r="O788" s="1"/>
      <c r="P788" s="1"/>
      <c r="Q788" s="1"/>
      <c r="R788" s="1"/>
      <c r="S788" s="1"/>
      <c r="T788" s="1"/>
      <c r="U788" s="1"/>
      <c r="V788" s="1"/>
      <c r="W788" s="1"/>
      <c r="X788" s="1"/>
      <c r="Y788" s="1"/>
      <c r="Z788" s="1"/>
    </row>
    <row r="789" spans="1:26">
      <c r="A789" s="413"/>
      <c r="B789" s="308"/>
      <c r="C789" s="308" t="s">
        <v>4316</v>
      </c>
      <c r="D789" s="446">
        <v>0</v>
      </c>
      <c r="E789" s="454" t="s">
        <v>667</v>
      </c>
      <c r="F789" s="565"/>
      <c r="G789" s="565"/>
      <c r="H789" s="110"/>
      <c r="I789" s="110"/>
      <c r="J789" s="1"/>
      <c r="K789" s="1"/>
      <c r="L789" s="1"/>
      <c r="M789" s="1"/>
      <c r="N789" s="1"/>
      <c r="O789" s="1"/>
      <c r="P789" s="1"/>
      <c r="Q789" s="1"/>
      <c r="R789" s="1"/>
      <c r="S789" s="1"/>
      <c r="T789" s="1"/>
      <c r="U789" s="1"/>
      <c r="V789" s="1"/>
      <c r="W789" s="1"/>
      <c r="X789" s="1"/>
      <c r="Y789" s="1"/>
      <c r="Z789" s="1"/>
    </row>
    <row r="790" spans="1:26" ht="30">
      <c r="A790" s="413" t="s">
        <v>14</v>
      </c>
      <c r="B790" s="308"/>
      <c r="C790" s="308" t="s">
        <v>4317</v>
      </c>
      <c r="D790" s="446">
        <v>0</v>
      </c>
      <c r="E790" s="454" t="s">
        <v>667</v>
      </c>
      <c r="F790" s="565"/>
      <c r="G790" s="565"/>
      <c r="H790" s="110"/>
      <c r="I790" s="110"/>
      <c r="J790" s="1"/>
      <c r="K790" s="1"/>
      <c r="L790" s="1"/>
      <c r="M790" s="1"/>
      <c r="N790" s="1"/>
      <c r="O790" s="1"/>
      <c r="P790" s="1"/>
      <c r="Q790" s="1"/>
      <c r="R790" s="1"/>
      <c r="S790" s="1"/>
      <c r="T790" s="1"/>
      <c r="U790" s="1"/>
      <c r="V790" s="1"/>
      <c r="W790" s="1"/>
      <c r="X790" s="1"/>
      <c r="Y790" s="1"/>
      <c r="Z790" s="1"/>
    </row>
    <row r="791" spans="1:26" ht="30">
      <c r="A791" s="413" t="s">
        <v>14</v>
      </c>
      <c r="B791" s="489"/>
      <c r="C791" s="489" t="s">
        <v>4318</v>
      </c>
      <c r="D791" s="488">
        <v>0</v>
      </c>
      <c r="E791" s="454" t="s">
        <v>667</v>
      </c>
      <c r="F791" s="454"/>
      <c r="G791" s="454"/>
      <c r="H791" s="110"/>
      <c r="I791" s="110"/>
      <c r="J791" s="1"/>
      <c r="K791" s="1"/>
      <c r="L791" s="1"/>
      <c r="M791" s="1"/>
      <c r="N791" s="1"/>
      <c r="O791" s="1"/>
      <c r="P791" s="1"/>
      <c r="Q791" s="1"/>
      <c r="R791" s="1"/>
      <c r="S791" s="1"/>
      <c r="T791" s="1"/>
      <c r="U791" s="1"/>
      <c r="V791" s="1"/>
      <c r="W791" s="1"/>
      <c r="X791" s="1"/>
      <c r="Y791" s="1"/>
      <c r="Z791" s="1"/>
    </row>
    <row r="792" spans="1:26" ht="45" hidden="1">
      <c r="A792" s="583" t="s">
        <v>4319</v>
      </c>
      <c r="B792" s="308" t="s">
        <v>1794</v>
      </c>
      <c r="C792" s="565"/>
      <c r="D792" s="443"/>
      <c r="E792" s="454"/>
      <c r="F792" s="565"/>
      <c r="G792" s="565"/>
      <c r="H792" s="1"/>
      <c r="I792" s="1"/>
      <c r="J792" s="1"/>
      <c r="K792" s="1"/>
      <c r="L792" s="1"/>
      <c r="M792" s="1"/>
      <c r="N792" s="1"/>
      <c r="O792" s="1"/>
      <c r="P792" s="1"/>
      <c r="Q792" s="1"/>
      <c r="R792" s="1"/>
      <c r="S792" s="1"/>
      <c r="T792" s="1"/>
      <c r="U792" s="1"/>
      <c r="V792" s="1"/>
      <c r="W792" s="1"/>
      <c r="X792" s="1"/>
      <c r="Y792" s="1"/>
      <c r="Z792" s="1"/>
    </row>
    <row r="793" spans="1:26" ht="39.75" customHeight="1">
      <c r="A793" s="413" t="s">
        <v>1795</v>
      </c>
      <c r="B793" s="1048" t="s">
        <v>1796</v>
      </c>
      <c r="C793" s="1049"/>
      <c r="D793" s="1049"/>
      <c r="E793" s="1049"/>
      <c r="F793" s="1049"/>
      <c r="G793" s="1049"/>
      <c r="H793" s="110">
        <f>SUM(D794:D798)</f>
        <v>0</v>
      </c>
      <c r="I793" s="110">
        <f>COUNT(D794:D798)*2</f>
        <v>10</v>
      </c>
      <c r="J793" s="1"/>
      <c r="K793" s="1"/>
      <c r="L793" s="1"/>
      <c r="M793" s="1"/>
      <c r="N793" s="1"/>
      <c r="O793" s="1"/>
      <c r="P793" s="1"/>
      <c r="Q793" s="1"/>
      <c r="R793" s="1"/>
      <c r="S793" s="1"/>
      <c r="T793" s="1"/>
      <c r="U793" s="1"/>
      <c r="V793" s="1"/>
      <c r="W793" s="1"/>
      <c r="X793" s="1"/>
      <c r="Y793" s="1"/>
      <c r="Z793" s="1"/>
    </row>
    <row r="794" spans="1:26" ht="30">
      <c r="A794" s="413" t="s">
        <v>1799</v>
      </c>
      <c r="B794" s="489" t="s">
        <v>1800</v>
      </c>
      <c r="C794" s="489" t="s">
        <v>4320</v>
      </c>
      <c r="D794" s="488">
        <v>0</v>
      </c>
      <c r="E794" s="454" t="s">
        <v>667</v>
      </c>
      <c r="F794" s="454"/>
      <c r="G794" s="454"/>
      <c r="H794" s="110"/>
      <c r="I794" s="110"/>
      <c r="J794" s="1"/>
      <c r="K794" s="1"/>
      <c r="L794" s="1"/>
      <c r="M794" s="1"/>
      <c r="N794" s="1"/>
      <c r="O794" s="1"/>
      <c r="P794" s="1"/>
      <c r="Q794" s="1"/>
      <c r="R794" s="1"/>
      <c r="S794" s="1"/>
      <c r="T794" s="1"/>
      <c r="U794" s="1"/>
      <c r="V794" s="1"/>
      <c r="W794" s="1"/>
      <c r="X794" s="1"/>
      <c r="Y794" s="1"/>
      <c r="Z794" s="1"/>
    </row>
    <row r="795" spans="1:26">
      <c r="A795" s="413" t="s">
        <v>14</v>
      </c>
      <c r="B795" s="489"/>
      <c r="C795" s="489" t="s">
        <v>4321</v>
      </c>
      <c r="D795" s="488">
        <v>0</v>
      </c>
      <c r="E795" s="454" t="s">
        <v>667</v>
      </c>
      <c r="F795" s="454"/>
      <c r="G795" s="454"/>
      <c r="H795" s="110"/>
      <c r="I795" s="110"/>
      <c r="J795" s="1"/>
      <c r="K795" s="1"/>
      <c r="L795" s="1"/>
      <c r="M795" s="1"/>
      <c r="N795" s="1"/>
      <c r="O795" s="1"/>
      <c r="P795" s="1"/>
      <c r="Q795" s="1"/>
      <c r="R795" s="1"/>
      <c r="S795" s="1"/>
      <c r="T795" s="1"/>
      <c r="U795" s="1"/>
      <c r="V795" s="1"/>
      <c r="W795" s="1"/>
      <c r="X795" s="1"/>
      <c r="Y795" s="1"/>
      <c r="Z795" s="1"/>
    </row>
    <row r="796" spans="1:26" ht="30">
      <c r="A796" s="413" t="s">
        <v>14</v>
      </c>
      <c r="B796" s="489"/>
      <c r="C796" s="489" t="s">
        <v>4310</v>
      </c>
      <c r="D796" s="488">
        <v>0</v>
      </c>
      <c r="E796" s="454" t="s">
        <v>667</v>
      </c>
      <c r="F796" s="454"/>
      <c r="G796" s="454"/>
      <c r="H796" s="110"/>
      <c r="I796" s="110"/>
      <c r="J796" s="1"/>
      <c r="K796" s="1"/>
      <c r="L796" s="1"/>
      <c r="M796" s="1"/>
      <c r="N796" s="1"/>
      <c r="O796" s="1"/>
      <c r="P796" s="1"/>
      <c r="Q796" s="1"/>
      <c r="R796" s="1"/>
      <c r="S796" s="1"/>
      <c r="T796" s="1"/>
      <c r="U796" s="1"/>
      <c r="V796" s="1"/>
      <c r="W796" s="1"/>
      <c r="X796" s="1"/>
      <c r="Y796" s="1"/>
      <c r="Z796" s="1"/>
    </row>
    <row r="797" spans="1:26" ht="30">
      <c r="A797" s="413" t="s">
        <v>14</v>
      </c>
      <c r="B797" s="489"/>
      <c r="C797" s="489" t="s">
        <v>4311</v>
      </c>
      <c r="D797" s="488">
        <v>0</v>
      </c>
      <c r="E797" s="454" t="s">
        <v>667</v>
      </c>
      <c r="F797" s="454"/>
      <c r="G797" s="454"/>
      <c r="H797" s="110"/>
      <c r="I797" s="110"/>
      <c r="J797" s="1"/>
      <c r="K797" s="1"/>
      <c r="L797" s="1"/>
      <c r="M797" s="1"/>
      <c r="N797" s="1"/>
      <c r="O797" s="1"/>
      <c r="P797" s="1"/>
      <c r="Q797" s="1"/>
      <c r="R797" s="1"/>
      <c r="S797" s="1"/>
      <c r="T797" s="1"/>
      <c r="U797" s="1"/>
      <c r="V797" s="1"/>
      <c r="W797" s="1"/>
      <c r="X797" s="1"/>
      <c r="Y797" s="1"/>
      <c r="Z797" s="1"/>
    </row>
    <row r="798" spans="1:26" ht="45">
      <c r="A798" s="413" t="s">
        <v>14</v>
      </c>
      <c r="B798" s="489"/>
      <c r="C798" s="489" t="s">
        <v>4322</v>
      </c>
      <c r="D798" s="488">
        <v>0</v>
      </c>
      <c r="E798" s="454" t="s">
        <v>667</v>
      </c>
      <c r="F798" s="487" t="s">
        <v>4323</v>
      </c>
      <c r="G798" s="454"/>
      <c r="H798" s="110"/>
      <c r="I798" s="110"/>
      <c r="J798" s="1"/>
      <c r="K798" s="1"/>
      <c r="L798" s="1"/>
      <c r="M798" s="1"/>
      <c r="N798" s="1"/>
      <c r="O798" s="1"/>
      <c r="P798" s="1"/>
      <c r="Q798" s="1"/>
      <c r="R798" s="1"/>
      <c r="S798" s="1"/>
      <c r="T798" s="1"/>
      <c r="U798" s="1"/>
      <c r="V798" s="1"/>
      <c r="W798" s="1"/>
      <c r="X798" s="1"/>
      <c r="Y798" s="1"/>
      <c r="Z798" s="1"/>
    </row>
    <row r="799" spans="1:26" ht="45" hidden="1">
      <c r="A799" s="583" t="s">
        <v>4324</v>
      </c>
      <c r="B799" s="308" t="s">
        <v>1808</v>
      </c>
      <c r="C799" s="565"/>
      <c r="D799" s="443"/>
      <c r="E799" s="454"/>
      <c r="F799" s="565"/>
      <c r="G799" s="565"/>
      <c r="H799" s="1"/>
      <c r="I799" s="1"/>
      <c r="J799" s="1"/>
      <c r="K799" s="1"/>
      <c r="L799" s="1"/>
      <c r="M799" s="1"/>
      <c r="N799" s="1"/>
      <c r="O799" s="1"/>
      <c r="P799" s="1"/>
      <c r="Q799" s="1"/>
      <c r="R799" s="1"/>
      <c r="S799" s="1"/>
      <c r="T799" s="1"/>
      <c r="U799" s="1"/>
      <c r="V799" s="1"/>
      <c r="W799" s="1"/>
      <c r="X799" s="1"/>
      <c r="Y799" s="1"/>
      <c r="Z799" s="1"/>
    </row>
    <row r="800" spans="1:26" ht="39.75" customHeight="1">
      <c r="A800" s="413" t="s">
        <v>1809</v>
      </c>
      <c r="B800" s="1210" t="s">
        <v>1810</v>
      </c>
      <c r="C800" s="1049"/>
      <c r="D800" s="1049"/>
      <c r="E800" s="1049"/>
      <c r="F800" s="1049"/>
      <c r="G800" s="1049"/>
      <c r="H800" s="110">
        <f>SUM(D801:D804)</f>
        <v>0</v>
      </c>
      <c r="I800" s="110">
        <f>COUNT(D801:D804)*2</f>
        <v>8</v>
      </c>
      <c r="J800" s="1"/>
      <c r="K800" s="1"/>
      <c r="L800" s="1"/>
      <c r="M800" s="1"/>
      <c r="N800" s="1"/>
      <c r="O800" s="1"/>
      <c r="P800" s="1"/>
      <c r="Q800" s="1"/>
      <c r="R800" s="1"/>
      <c r="S800" s="1"/>
      <c r="T800" s="1"/>
      <c r="U800" s="1"/>
      <c r="V800" s="1"/>
      <c r="W800" s="1"/>
      <c r="X800" s="1"/>
      <c r="Y800" s="1"/>
      <c r="Z800" s="1"/>
    </row>
    <row r="801" spans="1:26" ht="30">
      <c r="A801" s="413" t="s">
        <v>1814</v>
      </c>
      <c r="B801" s="308" t="s">
        <v>1815</v>
      </c>
      <c r="C801" s="308" t="s">
        <v>4325</v>
      </c>
      <c r="D801" s="446">
        <v>0</v>
      </c>
      <c r="E801" s="454" t="s">
        <v>667</v>
      </c>
      <c r="F801" s="565"/>
      <c r="G801" s="565"/>
      <c r="H801" s="110"/>
      <c r="I801" s="110"/>
      <c r="J801" s="1"/>
      <c r="K801" s="1"/>
      <c r="L801" s="1"/>
      <c r="M801" s="1"/>
      <c r="N801" s="1"/>
      <c r="O801" s="1"/>
      <c r="P801" s="1"/>
      <c r="Q801" s="1"/>
      <c r="R801" s="1"/>
      <c r="S801" s="1"/>
      <c r="T801" s="1"/>
      <c r="U801" s="1"/>
      <c r="V801" s="1"/>
      <c r="W801" s="1"/>
      <c r="X801" s="1"/>
      <c r="Y801" s="1"/>
      <c r="Z801" s="1"/>
    </row>
    <row r="802" spans="1:26">
      <c r="A802" s="413" t="s">
        <v>14</v>
      </c>
      <c r="B802" s="308"/>
      <c r="C802" s="308" t="s">
        <v>4326</v>
      </c>
      <c r="D802" s="446">
        <v>0</v>
      </c>
      <c r="E802" s="454" t="s">
        <v>667</v>
      </c>
      <c r="F802" s="565"/>
      <c r="G802" s="565"/>
      <c r="H802" s="110"/>
      <c r="I802" s="110"/>
      <c r="J802" s="1"/>
      <c r="K802" s="1"/>
      <c r="L802" s="1"/>
      <c r="M802" s="1"/>
      <c r="N802" s="1"/>
      <c r="O802" s="1"/>
      <c r="P802" s="1"/>
      <c r="Q802" s="1"/>
      <c r="R802" s="1"/>
      <c r="S802" s="1"/>
      <c r="T802" s="1"/>
      <c r="U802" s="1"/>
      <c r="V802" s="1"/>
      <c r="W802" s="1"/>
      <c r="X802" s="1"/>
      <c r="Y802" s="1"/>
      <c r="Z802" s="1"/>
    </row>
    <row r="803" spans="1:26">
      <c r="A803" s="413" t="s">
        <v>14</v>
      </c>
      <c r="B803" s="308"/>
      <c r="C803" s="308" t="s">
        <v>4327</v>
      </c>
      <c r="D803" s="446">
        <v>0</v>
      </c>
      <c r="E803" s="454" t="s">
        <v>667</v>
      </c>
      <c r="F803" s="565"/>
      <c r="G803" s="565"/>
      <c r="H803" s="110"/>
      <c r="I803" s="110"/>
      <c r="J803" s="1"/>
      <c r="K803" s="1"/>
      <c r="L803" s="1"/>
      <c r="M803" s="1"/>
      <c r="N803" s="1"/>
      <c r="O803" s="1"/>
      <c r="P803" s="1"/>
      <c r="Q803" s="1"/>
      <c r="R803" s="1"/>
      <c r="S803" s="1"/>
      <c r="T803" s="1"/>
      <c r="U803" s="1"/>
      <c r="V803" s="1"/>
      <c r="W803" s="1"/>
      <c r="X803" s="1"/>
      <c r="Y803" s="1"/>
      <c r="Z803" s="1"/>
    </row>
    <row r="804" spans="1:26" ht="30">
      <c r="A804" s="413" t="s">
        <v>14</v>
      </c>
      <c r="B804" s="308"/>
      <c r="C804" s="308" t="s">
        <v>4328</v>
      </c>
      <c r="D804" s="446">
        <v>0</v>
      </c>
      <c r="E804" s="454" t="s">
        <v>667</v>
      </c>
      <c r="F804" s="565"/>
      <c r="G804" s="565"/>
      <c r="H804" s="110"/>
      <c r="I804" s="110"/>
      <c r="J804" s="1"/>
      <c r="K804" s="1"/>
      <c r="L804" s="1"/>
      <c r="M804" s="1"/>
      <c r="N804" s="1"/>
      <c r="O804" s="1"/>
      <c r="P804" s="1"/>
      <c r="Q804" s="1"/>
      <c r="R804" s="1"/>
      <c r="S804" s="1"/>
      <c r="T804" s="1"/>
      <c r="U804" s="1"/>
      <c r="V804" s="1"/>
      <c r="W804" s="1"/>
      <c r="X804" s="1"/>
      <c r="Y804" s="1"/>
      <c r="Z804" s="1"/>
    </row>
    <row r="805" spans="1:26" ht="45" hidden="1">
      <c r="A805" s="622" t="s">
        <v>4329</v>
      </c>
      <c r="B805" s="16" t="s">
        <v>1822</v>
      </c>
      <c r="C805" s="97"/>
      <c r="D805" s="576"/>
      <c r="E805" s="73"/>
      <c r="F805" s="97"/>
      <c r="G805" s="97"/>
      <c r="H805" s="1"/>
      <c r="I805" s="1"/>
      <c r="J805" s="1"/>
      <c r="K805" s="1"/>
      <c r="L805" s="1"/>
      <c r="M805" s="1"/>
      <c r="N805" s="1"/>
      <c r="O805" s="1"/>
      <c r="P805" s="1"/>
      <c r="Q805" s="1"/>
      <c r="R805" s="1"/>
      <c r="S805" s="1"/>
      <c r="T805" s="1"/>
      <c r="U805" s="1"/>
      <c r="V805" s="1"/>
      <c r="W805" s="1"/>
      <c r="X805" s="1"/>
      <c r="Y805" s="1"/>
      <c r="Z805" s="1"/>
    </row>
    <row r="806" spans="1:26">
      <c r="A806" s="1"/>
      <c r="B806" s="1"/>
      <c r="C806" s="1"/>
      <c r="D806" s="429"/>
      <c r="E806" s="33"/>
      <c r="F806" s="1"/>
      <c r="G806" s="1"/>
      <c r="H806" s="110"/>
      <c r="I806" s="110"/>
      <c r="J806" s="1"/>
      <c r="K806" s="1"/>
      <c r="L806" s="1"/>
      <c r="M806" s="1"/>
      <c r="N806" s="1"/>
      <c r="O806" s="1"/>
      <c r="P806" s="1"/>
      <c r="Q806" s="1"/>
      <c r="R806" s="1"/>
      <c r="S806" s="1"/>
      <c r="T806" s="1"/>
      <c r="U806" s="1"/>
      <c r="V806" s="1"/>
      <c r="W806" s="1"/>
      <c r="X806" s="1"/>
      <c r="Y806" s="1"/>
      <c r="Z806" s="1"/>
    </row>
    <row r="807" spans="1:26">
      <c r="A807" s="1"/>
      <c r="B807" s="1"/>
      <c r="C807" s="1"/>
      <c r="D807" s="429"/>
      <c r="E807" s="33"/>
      <c r="F807" s="1"/>
      <c r="G807" s="1"/>
      <c r="H807" s="110"/>
      <c r="I807" s="110"/>
      <c r="J807" s="1"/>
      <c r="K807" s="1"/>
      <c r="L807" s="1"/>
      <c r="M807" s="1"/>
      <c r="N807" s="1"/>
      <c r="O807" s="1"/>
      <c r="P807" s="1"/>
      <c r="Q807" s="1"/>
      <c r="R807" s="1"/>
      <c r="S807" s="1"/>
      <c r="T807" s="1"/>
      <c r="U807" s="1"/>
      <c r="V807" s="1"/>
      <c r="W807" s="1"/>
      <c r="X807" s="1"/>
      <c r="Y807" s="1"/>
      <c r="Z807" s="1"/>
    </row>
    <row r="808" spans="1:26" ht="51" customHeight="1">
      <c r="A808" s="1055" t="s">
        <v>4330</v>
      </c>
      <c r="B808" s="1056"/>
      <c r="C808" s="1052"/>
      <c r="D808" s="429"/>
      <c r="E808" s="33"/>
      <c r="F808" s="1"/>
      <c r="G808" s="1"/>
      <c r="H808" s="110"/>
      <c r="I808" s="110"/>
      <c r="J808" s="1"/>
      <c r="K808" s="1"/>
      <c r="L808" s="1"/>
      <c r="M808" s="1"/>
      <c r="N808" s="1"/>
      <c r="O808" s="1"/>
      <c r="P808" s="1"/>
      <c r="Q808" s="1"/>
      <c r="R808" s="1"/>
      <c r="S808" s="1"/>
      <c r="T808" s="1"/>
      <c r="U808" s="1"/>
      <c r="V808" s="1"/>
      <c r="W808" s="1"/>
      <c r="X808" s="1"/>
      <c r="Y808" s="1"/>
      <c r="Z808" s="1"/>
    </row>
    <row r="809" spans="1:26" ht="63">
      <c r="A809" s="93"/>
      <c r="B809" s="80" t="s">
        <v>4331</v>
      </c>
      <c r="C809" s="76">
        <f>D830</f>
        <v>0</v>
      </c>
      <c r="D809" s="429"/>
      <c r="E809" s="33"/>
      <c r="F809" s="1"/>
      <c r="G809" s="1"/>
      <c r="H809" s="110"/>
      <c r="I809" s="110"/>
      <c r="J809" s="1"/>
      <c r="K809" s="1"/>
      <c r="L809" s="1"/>
      <c r="M809" s="1"/>
      <c r="N809" s="1"/>
      <c r="O809" s="1"/>
      <c r="P809" s="1"/>
      <c r="Q809" s="1"/>
      <c r="R809" s="1"/>
      <c r="S809" s="1"/>
      <c r="T809" s="1"/>
      <c r="U809" s="1"/>
      <c r="V809" s="1"/>
      <c r="W809" s="1"/>
      <c r="X809" s="1"/>
      <c r="Y809" s="1"/>
      <c r="Z809" s="1"/>
    </row>
    <row r="810" spans="1:26" ht="28.5" customHeight="1">
      <c r="A810" s="93"/>
      <c r="B810" s="1209" t="s">
        <v>1826</v>
      </c>
      <c r="C810" s="1052"/>
      <c r="D810" s="429"/>
      <c r="E810" s="33"/>
      <c r="F810" s="1"/>
      <c r="G810" s="1"/>
      <c r="H810" s="110"/>
      <c r="I810" s="110"/>
      <c r="J810" s="1"/>
      <c r="K810" s="1"/>
      <c r="L810" s="1"/>
      <c r="M810" s="1"/>
      <c r="N810" s="1"/>
      <c r="O810" s="1"/>
      <c r="P810" s="1"/>
      <c r="Q810" s="1"/>
      <c r="R810" s="1"/>
      <c r="S810" s="1"/>
      <c r="T810" s="1"/>
      <c r="U810" s="1"/>
      <c r="V810" s="1"/>
      <c r="W810" s="1"/>
      <c r="X810" s="1"/>
      <c r="Y810" s="1"/>
      <c r="Z810" s="1"/>
    </row>
    <row r="811" spans="1:26" ht="21">
      <c r="A811" s="30" t="s">
        <v>1833</v>
      </c>
      <c r="B811" s="77" t="s">
        <v>1834</v>
      </c>
      <c r="C811" s="94">
        <f t="shared" ref="C811:C818" si="0">D822</f>
        <v>0</v>
      </c>
      <c r="D811" s="429"/>
      <c r="E811" s="33"/>
      <c r="F811" s="1"/>
      <c r="G811" s="1"/>
      <c r="H811" s="110"/>
      <c r="I811" s="110"/>
      <c r="J811" s="1"/>
      <c r="K811" s="1"/>
      <c r="L811" s="1"/>
      <c r="M811" s="1"/>
      <c r="N811" s="1"/>
      <c r="O811" s="1"/>
      <c r="P811" s="1"/>
      <c r="Q811" s="1"/>
      <c r="R811" s="1"/>
      <c r="S811" s="1"/>
      <c r="T811" s="1"/>
      <c r="U811" s="1"/>
      <c r="V811" s="1"/>
      <c r="W811" s="1"/>
      <c r="X811" s="1"/>
      <c r="Y811" s="1"/>
      <c r="Z811" s="1"/>
    </row>
    <row r="812" spans="1:26" ht="21">
      <c r="A812" s="30" t="s">
        <v>1836</v>
      </c>
      <c r="B812" s="77" t="s">
        <v>1837</v>
      </c>
      <c r="C812" s="94">
        <f t="shared" si="0"/>
        <v>0</v>
      </c>
      <c r="D812" s="429"/>
      <c r="E812" s="33"/>
      <c r="F812" s="1"/>
      <c r="G812" s="1"/>
      <c r="H812" s="110"/>
      <c r="I812" s="110"/>
      <c r="J812" s="1"/>
      <c r="K812" s="1"/>
      <c r="L812" s="1"/>
      <c r="M812" s="1"/>
      <c r="N812" s="1"/>
      <c r="O812" s="1"/>
      <c r="P812" s="1"/>
      <c r="Q812" s="1"/>
      <c r="R812" s="1"/>
      <c r="S812" s="1"/>
      <c r="T812" s="1"/>
      <c r="U812" s="1"/>
      <c r="V812" s="1"/>
      <c r="W812" s="1"/>
      <c r="X812" s="1"/>
      <c r="Y812" s="1"/>
      <c r="Z812" s="1"/>
    </row>
    <row r="813" spans="1:26" ht="21">
      <c r="A813" s="30" t="s">
        <v>1839</v>
      </c>
      <c r="B813" s="77" t="s">
        <v>1840</v>
      </c>
      <c r="C813" s="94">
        <f t="shared" si="0"/>
        <v>0</v>
      </c>
      <c r="D813" s="429"/>
      <c r="E813" s="33"/>
      <c r="F813" s="1"/>
      <c r="G813" s="1"/>
      <c r="H813" s="110"/>
      <c r="I813" s="110"/>
      <c r="J813" s="1"/>
      <c r="K813" s="1"/>
      <c r="L813" s="1"/>
      <c r="M813" s="1"/>
      <c r="N813" s="1"/>
      <c r="O813" s="1"/>
      <c r="P813" s="1"/>
      <c r="Q813" s="1"/>
      <c r="R813" s="1"/>
      <c r="S813" s="1"/>
      <c r="T813" s="1"/>
      <c r="U813" s="1"/>
      <c r="V813" s="1"/>
      <c r="W813" s="1"/>
      <c r="X813" s="1"/>
      <c r="Y813" s="1"/>
      <c r="Z813" s="1"/>
    </row>
    <row r="814" spans="1:26" ht="21">
      <c r="A814" s="30" t="s">
        <v>1843</v>
      </c>
      <c r="B814" s="77" t="s">
        <v>497</v>
      </c>
      <c r="C814" s="94">
        <f t="shared" si="0"/>
        <v>0</v>
      </c>
      <c r="D814" s="429"/>
      <c r="E814" s="33"/>
      <c r="F814" s="1"/>
      <c r="G814" s="1"/>
      <c r="H814" s="110"/>
      <c r="I814" s="110"/>
      <c r="J814" s="1"/>
      <c r="K814" s="1"/>
      <c r="L814" s="1"/>
      <c r="M814" s="1"/>
      <c r="N814" s="1"/>
      <c r="O814" s="1"/>
      <c r="P814" s="1"/>
      <c r="Q814" s="1"/>
      <c r="R814" s="1"/>
      <c r="S814" s="1"/>
      <c r="T814" s="1"/>
      <c r="U814" s="1"/>
      <c r="V814" s="1"/>
      <c r="W814" s="1"/>
      <c r="X814" s="1"/>
      <c r="Y814" s="1"/>
      <c r="Z814" s="1"/>
    </row>
    <row r="815" spans="1:26" ht="21">
      <c r="A815" s="30" t="s">
        <v>1845</v>
      </c>
      <c r="B815" s="77" t="s">
        <v>1847</v>
      </c>
      <c r="C815" s="94">
        <f t="shared" si="0"/>
        <v>0</v>
      </c>
      <c r="D815" s="429"/>
      <c r="E815" s="33"/>
      <c r="F815" s="1"/>
      <c r="G815" s="1"/>
      <c r="H815" s="110"/>
      <c r="I815" s="110"/>
      <c r="J815" s="1"/>
      <c r="K815" s="1"/>
      <c r="L815" s="1"/>
      <c r="M815" s="1"/>
      <c r="N815" s="1"/>
      <c r="O815" s="1"/>
      <c r="P815" s="1"/>
      <c r="Q815" s="1"/>
      <c r="R815" s="1"/>
      <c r="S815" s="1"/>
      <c r="T815" s="1"/>
      <c r="U815" s="1"/>
      <c r="V815" s="1"/>
      <c r="W815" s="1"/>
      <c r="X815" s="1"/>
      <c r="Y815" s="1"/>
      <c r="Z815" s="1"/>
    </row>
    <row r="816" spans="1:26" ht="21">
      <c r="A816" s="30" t="s">
        <v>1849</v>
      </c>
      <c r="B816" s="77" t="s">
        <v>1850</v>
      </c>
      <c r="C816" s="94">
        <f t="shared" si="0"/>
        <v>0</v>
      </c>
      <c r="D816" s="429"/>
      <c r="E816" s="33"/>
      <c r="F816" s="1"/>
      <c r="G816" s="1"/>
      <c r="H816" s="110"/>
      <c r="I816" s="110"/>
      <c r="J816" s="1"/>
      <c r="K816" s="1"/>
      <c r="L816" s="1"/>
      <c r="M816" s="1"/>
      <c r="N816" s="1"/>
      <c r="O816" s="1"/>
      <c r="P816" s="1"/>
      <c r="Q816" s="1"/>
      <c r="R816" s="1"/>
      <c r="S816" s="1"/>
      <c r="T816" s="1"/>
      <c r="U816" s="1"/>
      <c r="V816" s="1"/>
      <c r="W816" s="1"/>
      <c r="X816" s="1"/>
      <c r="Y816" s="1"/>
      <c r="Z816" s="1"/>
    </row>
    <row r="817" spans="1:26" ht="21">
      <c r="A817" s="30" t="s">
        <v>1854</v>
      </c>
      <c r="B817" s="77" t="s">
        <v>1855</v>
      </c>
      <c r="C817" s="94">
        <f t="shared" si="0"/>
        <v>0</v>
      </c>
      <c r="D817" s="429"/>
      <c r="E817" s="33"/>
      <c r="F817" s="1"/>
      <c r="G817" s="1"/>
      <c r="H817" s="110"/>
      <c r="I817" s="110"/>
      <c r="J817" s="1"/>
      <c r="K817" s="1"/>
      <c r="L817" s="1"/>
      <c r="M817" s="1"/>
      <c r="N817" s="1"/>
      <c r="O817" s="1"/>
      <c r="P817" s="1"/>
      <c r="Q817" s="1"/>
      <c r="R817" s="1"/>
      <c r="S817" s="1"/>
      <c r="T817" s="1"/>
      <c r="U817" s="1"/>
      <c r="V817" s="1"/>
      <c r="W817" s="1"/>
      <c r="X817" s="1"/>
      <c r="Y817" s="1"/>
      <c r="Z817" s="1"/>
    </row>
    <row r="818" spans="1:26" ht="21">
      <c r="A818" s="30" t="s">
        <v>1857</v>
      </c>
      <c r="B818" s="77" t="s">
        <v>1859</v>
      </c>
      <c r="C818" s="94">
        <f t="shared" si="0"/>
        <v>0</v>
      </c>
      <c r="D818" s="429"/>
      <c r="E818" s="33"/>
      <c r="F818" s="1"/>
      <c r="G818" s="1"/>
      <c r="H818" s="110"/>
      <c r="I818" s="110"/>
      <c r="J818" s="1"/>
      <c r="K818" s="1"/>
      <c r="L818" s="1"/>
      <c r="M818" s="1"/>
      <c r="N818" s="1"/>
      <c r="O818" s="1"/>
      <c r="P818" s="1"/>
      <c r="Q818" s="1"/>
      <c r="R818" s="1"/>
      <c r="S818" s="1"/>
      <c r="T818" s="1"/>
      <c r="U818" s="1"/>
      <c r="V818" s="1"/>
      <c r="W818" s="1"/>
      <c r="X818" s="1"/>
      <c r="Y818" s="1"/>
      <c r="Z818" s="1"/>
    </row>
    <row r="819" spans="1:26">
      <c r="A819" s="1"/>
      <c r="B819" s="1"/>
      <c r="C819" s="1"/>
      <c r="D819" s="429"/>
      <c r="E819" s="33"/>
      <c r="F819" s="1"/>
      <c r="G819" s="1"/>
      <c r="H819" s="110"/>
      <c r="I819" s="110"/>
      <c r="J819" s="1"/>
      <c r="K819" s="1"/>
      <c r="L819" s="1"/>
      <c r="M819" s="1"/>
      <c r="N819" s="1"/>
      <c r="O819" s="1"/>
      <c r="P819" s="1"/>
      <c r="Q819" s="1"/>
      <c r="R819" s="1"/>
      <c r="S819" s="1"/>
      <c r="T819" s="1"/>
      <c r="U819" s="1"/>
      <c r="V819" s="1"/>
      <c r="W819" s="1"/>
      <c r="X819" s="1"/>
      <c r="Y819" s="1"/>
      <c r="Z819" s="1"/>
    </row>
    <row r="820" spans="1:26">
      <c r="A820" s="110"/>
      <c r="B820" s="110"/>
      <c r="C820" s="110"/>
      <c r="D820" s="456"/>
      <c r="E820" s="110"/>
      <c r="F820" s="714"/>
      <c r="G820" s="714"/>
      <c r="H820" s="110"/>
      <c r="I820" s="110"/>
      <c r="J820" s="1"/>
      <c r="K820" s="1"/>
      <c r="L820" s="1"/>
      <c r="M820" s="1"/>
      <c r="N820" s="1"/>
      <c r="O820" s="1"/>
      <c r="P820" s="1"/>
      <c r="Q820" s="1"/>
      <c r="R820" s="1"/>
      <c r="S820" s="1"/>
      <c r="T820" s="1"/>
      <c r="U820" s="1"/>
      <c r="V820" s="1"/>
      <c r="W820" s="1"/>
      <c r="X820" s="1"/>
      <c r="Y820" s="1"/>
      <c r="Z820" s="1"/>
    </row>
    <row r="821" spans="1:26">
      <c r="A821" s="110"/>
      <c r="B821" s="110" t="s">
        <v>12</v>
      </c>
      <c r="C821" s="110" t="s">
        <v>1863</v>
      </c>
      <c r="D821" s="456" t="s">
        <v>1864</v>
      </c>
      <c r="E821" s="110"/>
      <c r="F821" s="714"/>
      <c r="G821" s="714"/>
      <c r="H821" s="110"/>
      <c r="I821" s="110"/>
      <c r="J821" s="1"/>
      <c r="K821" s="1"/>
      <c r="L821" s="1"/>
      <c r="M821" s="1"/>
      <c r="N821" s="1"/>
      <c r="O821" s="1"/>
      <c r="P821" s="1"/>
      <c r="Q821" s="1"/>
      <c r="R821" s="1"/>
      <c r="S821" s="1"/>
      <c r="T821" s="1"/>
      <c r="U821" s="1"/>
      <c r="V821" s="1"/>
      <c r="W821" s="1"/>
      <c r="X821" s="1"/>
      <c r="Y821" s="1"/>
      <c r="Z821" s="1"/>
    </row>
    <row r="822" spans="1:26">
      <c r="A822" s="110" t="s">
        <v>1833</v>
      </c>
      <c r="B822" s="110">
        <f>H4</f>
        <v>0</v>
      </c>
      <c r="C822" s="110">
        <f>I4</f>
        <v>34</v>
      </c>
      <c r="D822" s="456">
        <f t="shared" ref="D822:D829" si="1">B822*100/C822</f>
        <v>0</v>
      </c>
      <c r="E822" s="110"/>
      <c r="F822" s="714"/>
      <c r="G822" s="714"/>
      <c r="H822" s="110"/>
      <c r="I822" s="110"/>
      <c r="J822" s="1"/>
      <c r="K822" s="1"/>
      <c r="L822" s="1"/>
      <c r="M822" s="1"/>
      <c r="N822" s="1"/>
      <c r="O822" s="1"/>
      <c r="P822" s="1"/>
      <c r="Q822" s="1"/>
      <c r="R822" s="1"/>
      <c r="S822" s="1"/>
      <c r="T822" s="1"/>
      <c r="U822" s="1"/>
      <c r="V822" s="1"/>
      <c r="W822" s="1"/>
      <c r="X822" s="1"/>
      <c r="Y822" s="1"/>
      <c r="Z822" s="1"/>
    </row>
    <row r="823" spans="1:26">
      <c r="A823" s="110" t="s">
        <v>1836</v>
      </c>
      <c r="B823" s="110">
        <f>H64</f>
        <v>0</v>
      </c>
      <c r="C823" s="110">
        <f>I64</f>
        <v>162</v>
      </c>
      <c r="D823" s="456">
        <f t="shared" si="1"/>
        <v>0</v>
      </c>
      <c r="E823" s="110"/>
      <c r="F823" s="714"/>
      <c r="G823" s="714"/>
      <c r="H823" s="110"/>
      <c r="I823" s="110"/>
      <c r="J823" s="1"/>
      <c r="K823" s="1"/>
      <c r="L823" s="1"/>
      <c r="M823" s="1"/>
      <c r="N823" s="1"/>
      <c r="O823" s="1"/>
      <c r="P823" s="1"/>
      <c r="Q823" s="1"/>
      <c r="R823" s="1"/>
      <c r="S823" s="1"/>
      <c r="T823" s="1"/>
      <c r="U823" s="1"/>
      <c r="V823" s="1"/>
      <c r="W823" s="1"/>
      <c r="X823" s="1"/>
      <c r="Y823" s="1"/>
      <c r="Z823" s="1"/>
    </row>
    <row r="824" spans="1:26">
      <c r="A824" s="110" t="s">
        <v>1839</v>
      </c>
      <c r="B824" s="110">
        <f>H157</f>
        <v>0</v>
      </c>
      <c r="C824" s="110">
        <f>I157</f>
        <v>196</v>
      </c>
      <c r="D824" s="456">
        <f t="shared" si="1"/>
        <v>0</v>
      </c>
      <c r="E824" s="110"/>
      <c r="F824" s="714"/>
      <c r="G824" s="714"/>
      <c r="H824" s="110"/>
      <c r="I824" s="110"/>
      <c r="J824" s="1"/>
      <c r="K824" s="1"/>
      <c r="L824" s="1"/>
      <c r="M824" s="1"/>
      <c r="N824" s="1"/>
      <c r="O824" s="1"/>
      <c r="P824" s="1"/>
      <c r="Q824" s="1"/>
      <c r="R824" s="1"/>
      <c r="S824" s="1"/>
      <c r="T824" s="1"/>
      <c r="U824" s="1"/>
      <c r="V824" s="1"/>
      <c r="W824" s="1"/>
      <c r="X824" s="1"/>
      <c r="Y824" s="1"/>
      <c r="Z824" s="1"/>
    </row>
    <row r="825" spans="1:26">
      <c r="A825" s="110" t="s">
        <v>1843</v>
      </c>
      <c r="B825" s="110">
        <f>H275</f>
        <v>0</v>
      </c>
      <c r="C825" s="110">
        <f>I275</f>
        <v>280</v>
      </c>
      <c r="D825" s="456">
        <f t="shared" si="1"/>
        <v>0</v>
      </c>
      <c r="E825" s="110"/>
      <c r="F825" s="714"/>
      <c r="G825" s="714"/>
      <c r="H825" s="110"/>
      <c r="I825" s="110"/>
      <c r="J825" s="1"/>
      <c r="K825" s="1"/>
      <c r="L825" s="1"/>
      <c r="M825" s="1"/>
      <c r="N825" s="1"/>
      <c r="O825" s="1"/>
      <c r="P825" s="1"/>
      <c r="Q825" s="1"/>
      <c r="R825" s="1"/>
      <c r="S825" s="1"/>
      <c r="T825" s="1"/>
      <c r="U825" s="1"/>
      <c r="V825" s="1"/>
      <c r="W825" s="1"/>
      <c r="X825" s="1"/>
      <c r="Y825" s="1"/>
      <c r="Z825" s="1"/>
    </row>
    <row r="826" spans="1:26">
      <c r="A826" s="110" t="s">
        <v>1845</v>
      </c>
      <c r="B826" s="110">
        <f>H451</f>
        <v>0</v>
      </c>
      <c r="C826" s="110">
        <f>I451</f>
        <v>64</v>
      </c>
      <c r="D826" s="456">
        <f t="shared" si="1"/>
        <v>0</v>
      </c>
      <c r="E826" s="110"/>
      <c r="F826" s="714"/>
      <c r="G826" s="714"/>
      <c r="H826" s="110"/>
      <c r="I826" s="110"/>
      <c r="J826" s="1"/>
      <c r="K826" s="1"/>
      <c r="L826" s="1"/>
      <c r="M826" s="1"/>
      <c r="N826" s="1"/>
      <c r="O826" s="1"/>
      <c r="P826" s="1"/>
      <c r="Q826" s="1"/>
      <c r="R826" s="1"/>
      <c r="S826" s="1"/>
      <c r="T826" s="1"/>
      <c r="U826" s="1"/>
      <c r="V826" s="1"/>
      <c r="W826" s="1"/>
      <c r="X826" s="1"/>
      <c r="Y826" s="1"/>
      <c r="Z826" s="1"/>
    </row>
    <row r="827" spans="1:26">
      <c r="A827" s="110" t="s">
        <v>1849</v>
      </c>
      <c r="B827" s="110">
        <f>H597</f>
        <v>0</v>
      </c>
      <c r="C827" s="110">
        <f>I597</f>
        <v>116</v>
      </c>
      <c r="D827" s="456">
        <f t="shared" si="1"/>
        <v>0</v>
      </c>
      <c r="E827" s="110"/>
      <c r="F827" s="714"/>
      <c r="G827" s="714"/>
      <c r="H827" s="110"/>
      <c r="I827" s="110"/>
      <c r="J827" s="1"/>
      <c r="K827" s="1"/>
      <c r="L827" s="1"/>
      <c r="M827" s="1"/>
      <c r="N827" s="1"/>
      <c r="O827" s="1"/>
      <c r="P827" s="1"/>
      <c r="Q827" s="1"/>
      <c r="R827" s="1"/>
      <c r="S827" s="1"/>
      <c r="T827" s="1"/>
      <c r="U827" s="1"/>
      <c r="V827" s="1"/>
      <c r="W827" s="1"/>
      <c r="X827" s="1"/>
      <c r="Y827" s="1"/>
      <c r="Z827" s="1"/>
    </row>
    <row r="828" spans="1:26">
      <c r="A828" s="110" t="s">
        <v>1854</v>
      </c>
      <c r="B828" s="110">
        <f>H666</f>
        <v>0</v>
      </c>
      <c r="C828" s="110">
        <f>I666</f>
        <v>188</v>
      </c>
      <c r="D828" s="456">
        <f t="shared" si="1"/>
        <v>0</v>
      </c>
      <c r="E828" s="110"/>
      <c r="F828" s="714"/>
      <c r="G828" s="714"/>
      <c r="H828" s="110"/>
      <c r="I828" s="110"/>
      <c r="J828" s="1"/>
      <c r="K828" s="1"/>
      <c r="L828" s="1"/>
      <c r="M828" s="1"/>
      <c r="N828" s="1"/>
      <c r="O828" s="1"/>
      <c r="P828" s="1"/>
      <c r="Q828" s="1"/>
      <c r="R828" s="1"/>
      <c r="S828" s="1"/>
      <c r="T828" s="1"/>
      <c r="U828" s="1"/>
      <c r="V828" s="1"/>
      <c r="W828" s="1"/>
      <c r="X828" s="1"/>
      <c r="Y828" s="1"/>
      <c r="Z828" s="1"/>
    </row>
    <row r="829" spans="1:26">
      <c r="A829" s="110" t="s">
        <v>1857</v>
      </c>
      <c r="B829" s="110">
        <f>H774</f>
        <v>0</v>
      </c>
      <c r="C829" s="110">
        <f>I774</f>
        <v>46</v>
      </c>
      <c r="D829" s="456">
        <f t="shared" si="1"/>
        <v>0</v>
      </c>
      <c r="E829" s="110"/>
      <c r="F829" s="714"/>
      <c r="G829" s="714"/>
      <c r="H829" s="110"/>
      <c r="I829" s="110"/>
      <c r="J829" s="1"/>
      <c r="K829" s="1"/>
      <c r="L829" s="1"/>
      <c r="M829" s="1"/>
      <c r="N829" s="1"/>
      <c r="O829" s="1"/>
      <c r="P829" s="1"/>
      <c r="Q829" s="1"/>
      <c r="R829" s="1"/>
      <c r="S829" s="1"/>
      <c r="T829" s="1"/>
      <c r="U829" s="1"/>
      <c r="V829" s="1"/>
      <c r="W829" s="1"/>
      <c r="X829" s="1"/>
      <c r="Y829" s="1"/>
      <c r="Z829" s="1"/>
    </row>
    <row r="830" spans="1:26">
      <c r="A830" s="110" t="s">
        <v>4332</v>
      </c>
      <c r="B830" s="110">
        <f>IF(G2=0,0,SUM(B822:B829))</f>
        <v>0</v>
      </c>
      <c r="C830" s="110">
        <f>IF(G2=0,0,SUM(C822:C829))</f>
        <v>1086</v>
      </c>
      <c r="D830" s="456">
        <f>IF(G2=0,0,B830*100/C830)</f>
        <v>0</v>
      </c>
      <c r="E830" s="110"/>
      <c r="F830" s="714"/>
      <c r="G830" s="714"/>
      <c r="H830" s="110"/>
      <c r="I830" s="110"/>
      <c r="J830" s="1"/>
      <c r="K830" s="1"/>
      <c r="L830" s="1"/>
      <c r="M830" s="1"/>
      <c r="N830" s="1"/>
      <c r="O830" s="1"/>
      <c r="P830" s="1"/>
      <c r="Q830" s="1"/>
      <c r="R830" s="1"/>
      <c r="S830" s="1"/>
      <c r="T830" s="1"/>
      <c r="U830" s="1"/>
      <c r="V830" s="1"/>
      <c r="W830" s="1"/>
      <c r="X830" s="1"/>
      <c r="Y830" s="1"/>
      <c r="Z830" s="1"/>
    </row>
    <row r="831" spans="1:26">
      <c r="A831" s="110"/>
      <c r="B831" s="110"/>
      <c r="C831" s="110"/>
      <c r="D831" s="456"/>
      <c r="E831" s="110"/>
      <c r="F831" s="714"/>
      <c r="G831" s="714"/>
      <c r="H831" s="110"/>
      <c r="I831" s="110"/>
      <c r="J831" s="1"/>
      <c r="K831" s="1"/>
      <c r="L831" s="1"/>
      <c r="M831" s="1"/>
      <c r="N831" s="1"/>
      <c r="O831" s="1"/>
      <c r="P831" s="1"/>
      <c r="Q831" s="1"/>
      <c r="R831" s="1"/>
      <c r="S831" s="1"/>
      <c r="T831" s="1"/>
      <c r="U831" s="1"/>
      <c r="V831" s="1"/>
      <c r="W831" s="1"/>
      <c r="X831" s="1"/>
      <c r="Y831" s="1"/>
      <c r="Z831" s="1"/>
    </row>
    <row r="832" spans="1:26">
      <c r="A832" s="110">
        <v>0</v>
      </c>
      <c r="B832" s="110"/>
      <c r="C832" s="110"/>
      <c r="D832" s="456"/>
      <c r="E832" s="110"/>
      <c r="F832" s="714"/>
      <c r="G832" s="714"/>
      <c r="H832" s="110"/>
      <c r="I832" s="110"/>
      <c r="J832" s="1"/>
      <c r="K832" s="1"/>
      <c r="L832" s="1"/>
      <c r="M832" s="1"/>
      <c r="N832" s="1"/>
      <c r="O832" s="1"/>
      <c r="P832" s="1"/>
      <c r="Q832" s="1"/>
      <c r="R832" s="1"/>
      <c r="S832" s="1"/>
      <c r="T832" s="1"/>
      <c r="U832" s="1"/>
      <c r="V832" s="1"/>
      <c r="W832" s="1"/>
      <c r="X832" s="1"/>
      <c r="Y832" s="1"/>
      <c r="Z832" s="1"/>
    </row>
    <row r="833" spans="1:26">
      <c r="A833" s="110">
        <v>1</v>
      </c>
      <c r="B833" s="110"/>
      <c r="C833" s="110"/>
      <c r="D833" s="456"/>
      <c r="E833" s="110"/>
      <c r="F833" s="714"/>
      <c r="G833" s="714"/>
      <c r="H833" s="110"/>
      <c r="I833" s="110"/>
      <c r="J833" s="1"/>
      <c r="K833" s="1"/>
      <c r="L833" s="1"/>
      <c r="M833" s="1"/>
      <c r="N833" s="1"/>
      <c r="O833" s="1"/>
      <c r="P833" s="1"/>
      <c r="Q833" s="1"/>
      <c r="R833" s="1"/>
      <c r="S833" s="1"/>
      <c r="T833" s="1"/>
      <c r="U833" s="1"/>
      <c r="V833" s="1"/>
      <c r="W833" s="1"/>
      <c r="X833" s="1"/>
      <c r="Y833" s="1"/>
      <c r="Z833" s="1"/>
    </row>
    <row r="834" spans="1:26">
      <c r="A834" s="110">
        <v>2</v>
      </c>
      <c r="B834" s="110"/>
      <c r="C834" s="110"/>
      <c r="D834" s="456"/>
      <c r="E834" s="110"/>
      <c r="F834" s="714"/>
      <c r="G834" s="714"/>
      <c r="H834" s="110"/>
      <c r="I834" s="110"/>
      <c r="J834" s="1"/>
      <c r="K834" s="1"/>
      <c r="L834" s="1"/>
      <c r="M834" s="1"/>
      <c r="N834" s="1"/>
      <c r="O834" s="1"/>
      <c r="P834" s="1"/>
      <c r="Q834" s="1"/>
      <c r="R834" s="1"/>
      <c r="S834" s="1"/>
      <c r="T834" s="1"/>
      <c r="U834" s="1"/>
      <c r="V834" s="1"/>
      <c r="W834" s="1"/>
      <c r="X834" s="1"/>
      <c r="Y834" s="1"/>
      <c r="Z834" s="1"/>
    </row>
    <row r="835" spans="1:26">
      <c r="A835" s="714"/>
      <c r="B835" s="714"/>
      <c r="C835" s="714"/>
      <c r="D835" s="753"/>
      <c r="E835" s="714"/>
      <c r="F835" s="714"/>
      <c r="G835" s="714"/>
      <c r="H835" s="110"/>
      <c r="I835" s="110"/>
      <c r="J835" s="1"/>
      <c r="K835" s="1"/>
      <c r="L835" s="1"/>
      <c r="M835" s="1"/>
      <c r="N835" s="1"/>
      <c r="O835" s="1"/>
      <c r="P835" s="1"/>
      <c r="Q835" s="1"/>
      <c r="R835" s="1"/>
      <c r="S835" s="1"/>
      <c r="T835" s="1"/>
      <c r="U835" s="1"/>
      <c r="V835" s="1"/>
      <c r="W835" s="1"/>
      <c r="X835" s="1"/>
      <c r="Y835" s="1"/>
      <c r="Z835" s="1"/>
    </row>
    <row r="836" spans="1:26">
      <c r="A836" s="714"/>
      <c r="B836" s="714"/>
      <c r="C836" s="714"/>
      <c r="D836" s="753"/>
      <c r="E836" s="714"/>
      <c r="F836" s="714"/>
      <c r="G836" s="714"/>
      <c r="H836" s="110"/>
      <c r="I836" s="110"/>
      <c r="J836" s="1"/>
      <c r="K836" s="1"/>
      <c r="L836" s="1"/>
      <c r="M836" s="1"/>
      <c r="N836" s="1"/>
      <c r="O836" s="1"/>
      <c r="P836" s="1"/>
      <c r="Q836" s="1"/>
      <c r="R836" s="1"/>
      <c r="S836" s="1"/>
      <c r="T836" s="1"/>
      <c r="U836" s="1"/>
      <c r="V836" s="1"/>
      <c r="W836" s="1"/>
      <c r="X836" s="1"/>
      <c r="Y836" s="1"/>
      <c r="Z836" s="1"/>
    </row>
    <row r="837" spans="1:26">
      <c r="A837" s="714"/>
      <c r="B837" s="714"/>
      <c r="C837" s="714"/>
      <c r="D837" s="753"/>
      <c r="E837" s="714"/>
      <c r="F837" s="714"/>
      <c r="G837" s="714"/>
      <c r="H837" s="110"/>
      <c r="I837" s="110"/>
      <c r="J837" s="1"/>
      <c r="K837" s="1"/>
      <c r="L837" s="1"/>
      <c r="M837" s="1"/>
      <c r="N837" s="1"/>
      <c r="O837" s="1"/>
      <c r="P837" s="1"/>
      <c r="Q837" s="1"/>
      <c r="R837" s="1"/>
      <c r="S837" s="1"/>
      <c r="T837" s="1"/>
      <c r="U837" s="1"/>
      <c r="V837" s="1"/>
      <c r="W837" s="1"/>
      <c r="X837" s="1"/>
      <c r="Y837" s="1"/>
      <c r="Z837" s="1"/>
    </row>
    <row r="838" spans="1:26">
      <c r="A838" s="714"/>
      <c r="B838" s="714"/>
      <c r="C838" s="714"/>
      <c r="D838" s="753"/>
      <c r="E838" s="714"/>
      <c r="F838" s="714"/>
      <c r="G838" s="714"/>
      <c r="H838" s="110"/>
      <c r="I838" s="110"/>
      <c r="J838" s="1"/>
      <c r="K838" s="1"/>
      <c r="L838" s="1"/>
      <c r="M838" s="1"/>
      <c r="N838" s="1"/>
      <c r="O838" s="1"/>
      <c r="P838" s="1"/>
      <c r="Q838" s="1"/>
      <c r="R838" s="1"/>
      <c r="S838" s="1"/>
      <c r="T838" s="1"/>
      <c r="U838" s="1"/>
      <c r="V838" s="1"/>
      <c r="W838" s="1"/>
      <c r="X838" s="1"/>
      <c r="Y838" s="1"/>
      <c r="Z838" s="1"/>
    </row>
    <row r="839" spans="1:26">
      <c r="A839" s="714"/>
      <c r="B839" s="714"/>
      <c r="C839" s="714"/>
      <c r="D839" s="753"/>
      <c r="E839" s="714"/>
      <c r="F839" s="714"/>
      <c r="G839" s="714"/>
      <c r="H839" s="110"/>
      <c r="I839" s="110"/>
      <c r="J839" s="1"/>
      <c r="K839" s="1"/>
      <c r="L839" s="1"/>
      <c r="M839" s="1"/>
      <c r="N839" s="1"/>
      <c r="O839" s="1"/>
      <c r="P839" s="1"/>
      <c r="Q839" s="1"/>
      <c r="R839" s="1"/>
      <c r="S839" s="1"/>
      <c r="T839" s="1"/>
      <c r="U839" s="1"/>
      <c r="V839" s="1"/>
      <c r="W839" s="1"/>
      <c r="X839" s="1"/>
      <c r="Y839" s="1"/>
      <c r="Z839" s="1"/>
    </row>
    <row r="840" spans="1:26">
      <c r="A840" s="714"/>
      <c r="B840" s="714"/>
      <c r="C840" s="714"/>
      <c r="D840" s="753"/>
      <c r="E840" s="714"/>
      <c r="F840" s="714"/>
      <c r="G840" s="714"/>
      <c r="H840" s="110"/>
      <c r="I840" s="110"/>
      <c r="J840" s="1"/>
      <c r="K840" s="1"/>
      <c r="L840" s="1"/>
      <c r="M840" s="1"/>
      <c r="N840" s="1"/>
      <c r="O840" s="1"/>
      <c r="P840" s="1"/>
      <c r="Q840" s="1"/>
      <c r="R840" s="1"/>
      <c r="S840" s="1"/>
      <c r="T840" s="1"/>
      <c r="U840" s="1"/>
      <c r="V840" s="1"/>
      <c r="W840" s="1"/>
      <c r="X840" s="1"/>
      <c r="Y840" s="1"/>
      <c r="Z840" s="1"/>
    </row>
    <row r="841" spans="1:26">
      <c r="A841" s="714"/>
      <c r="B841" s="714"/>
      <c r="C841" s="714"/>
      <c r="D841" s="753"/>
      <c r="E841" s="714"/>
      <c r="F841" s="714"/>
      <c r="G841" s="714"/>
      <c r="H841" s="110"/>
      <c r="I841" s="110"/>
      <c r="J841" s="1"/>
      <c r="K841" s="1"/>
      <c r="L841" s="1"/>
      <c r="M841" s="1"/>
      <c r="N841" s="1"/>
      <c r="O841" s="1"/>
      <c r="P841" s="1"/>
      <c r="Q841" s="1"/>
      <c r="R841" s="1"/>
      <c r="S841" s="1"/>
      <c r="T841" s="1"/>
      <c r="U841" s="1"/>
      <c r="V841" s="1"/>
      <c r="W841" s="1"/>
      <c r="X841" s="1"/>
      <c r="Y841" s="1"/>
      <c r="Z841" s="1"/>
    </row>
    <row r="842" spans="1:26">
      <c r="A842" s="714"/>
      <c r="B842" s="714"/>
      <c r="C842" s="714"/>
      <c r="D842" s="753"/>
      <c r="E842" s="714"/>
      <c r="F842" s="714"/>
      <c r="G842" s="714"/>
      <c r="H842" s="110"/>
      <c r="I842" s="110"/>
      <c r="J842" s="1"/>
      <c r="K842" s="1"/>
      <c r="L842" s="1"/>
      <c r="M842" s="1"/>
      <c r="N842" s="1"/>
      <c r="O842" s="1"/>
      <c r="P842" s="1"/>
      <c r="Q842" s="1"/>
      <c r="R842" s="1"/>
      <c r="S842" s="1"/>
      <c r="T842" s="1"/>
      <c r="U842" s="1"/>
      <c r="V842" s="1"/>
      <c r="W842" s="1"/>
      <c r="X842" s="1"/>
      <c r="Y842" s="1"/>
      <c r="Z842" s="1"/>
    </row>
    <row r="843" spans="1:26">
      <c r="A843" s="714"/>
      <c r="B843" s="714"/>
      <c r="C843" s="714"/>
      <c r="D843" s="753"/>
      <c r="E843" s="714"/>
      <c r="F843" s="714"/>
      <c r="G843" s="714"/>
      <c r="H843" s="110"/>
      <c r="I843" s="110"/>
      <c r="J843" s="1"/>
      <c r="K843" s="1"/>
      <c r="L843" s="1"/>
      <c r="M843" s="1"/>
      <c r="N843" s="1"/>
      <c r="O843" s="1"/>
      <c r="P843" s="1"/>
      <c r="Q843" s="1"/>
      <c r="R843" s="1"/>
      <c r="S843" s="1"/>
      <c r="T843" s="1"/>
      <c r="U843" s="1"/>
      <c r="V843" s="1"/>
      <c r="W843" s="1"/>
      <c r="X843" s="1"/>
      <c r="Y843" s="1"/>
      <c r="Z843" s="1"/>
    </row>
    <row r="844" spans="1:26">
      <c r="A844" s="714"/>
      <c r="B844" s="714"/>
      <c r="C844" s="714"/>
      <c r="D844" s="753"/>
      <c r="E844" s="714"/>
      <c r="F844" s="714"/>
      <c r="G844" s="714"/>
      <c r="H844" s="110"/>
      <c r="I844" s="110"/>
      <c r="J844" s="1"/>
      <c r="K844" s="1"/>
      <c r="L844" s="1"/>
      <c r="M844" s="1"/>
      <c r="N844" s="1"/>
      <c r="O844" s="1"/>
      <c r="P844" s="1"/>
      <c r="Q844" s="1"/>
      <c r="R844" s="1"/>
      <c r="S844" s="1"/>
      <c r="T844" s="1"/>
      <c r="U844" s="1"/>
      <c r="V844" s="1"/>
      <c r="W844" s="1"/>
      <c r="X844" s="1"/>
      <c r="Y844" s="1"/>
      <c r="Z844" s="1"/>
    </row>
    <row r="845" spans="1:26">
      <c r="A845" s="714"/>
      <c r="B845" s="714"/>
      <c r="C845" s="714"/>
      <c r="D845" s="753"/>
      <c r="E845" s="714"/>
      <c r="F845" s="714"/>
      <c r="G845" s="714"/>
      <c r="H845" s="110"/>
      <c r="I845" s="110"/>
      <c r="J845" s="1"/>
      <c r="K845" s="1"/>
      <c r="L845" s="1"/>
      <c r="M845" s="1"/>
      <c r="N845" s="1"/>
      <c r="O845" s="1"/>
      <c r="P845" s="1"/>
      <c r="Q845" s="1"/>
      <c r="R845" s="1"/>
      <c r="S845" s="1"/>
      <c r="T845" s="1"/>
      <c r="U845" s="1"/>
      <c r="V845" s="1"/>
      <c r="W845" s="1"/>
      <c r="X845" s="1"/>
      <c r="Y845" s="1"/>
      <c r="Z845" s="1"/>
    </row>
    <row r="846" spans="1:26">
      <c r="A846" s="714"/>
      <c r="B846" s="714"/>
      <c r="C846" s="714"/>
      <c r="D846" s="753"/>
      <c r="E846" s="714"/>
      <c r="F846" s="714"/>
      <c r="G846" s="714"/>
      <c r="H846" s="110"/>
      <c r="I846" s="110"/>
      <c r="J846" s="1"/>
      <c r="K846" s="1"/>
      <c r="L846" s="1"/>
      <c r="M846" s="1"/>
      <c r="N846" s="1"/>
      <c r="O846" s="1"/>
      <c r="P846" s="1"/>
      <c r="Q846" s="1"/>
      <c r="R846" s="1"/>
      <c r="S846" s="1"/>
      <c r="T846" s="1"/>
      <c r="U846" s="1"/>
      <c r="V846" s="1"/>
      <c r="W846" s="1"/>
      <c r="X846" s="1"/>
      <c r="Y846" s="1"/>
      <c r="Z846" s="1"/>
    </row>
    <row r="847" spans="1:26">
      <c r="A847" s="714"/>
      <c r="B847" s="714"/>
      <c r="C847" s="714"/>
      <c r="D847" s="753"/>
      <c r="E847" s="714"/>
      <c r="F847" s="714"/>
      <c r="G847" s="714"/>
      <c r="H847" s="110"/>
      <c r="I847" s="110"/>
      <c r="J847" s="1"/>
      <c r="K847" s="1"/>
      <c r="L847" s="1"/>
      <c r="M847" s="1"/>
      <c r="N847" s="1"/>
      <c r="O847" s="1"/>
      <c r="P847" s="1"/>
      <c r="Q847" s="1"/>
      <c r="R847" s="1"/>
      <c r="S847" s="1"/>
      <c r="T847" s="1"/>
      <c r="U847" s="1"/>
      <c r="V847" s="1"/>
      <c r="W847" s="1"/>
      <c r="X847" s="1"/>
      <c r="Y847" s="1"/>
      <c r="Z847" s="1"/>
    </row>
    <row r="848" spans="1:26">
      <c r="A848" s="714"/>
      <c r="B848" s="714"/>
      <c r="C848" s="714"/>
      <c r="D848" s="753"/>
      <c r="E848" s="714"/>
      <c r="F848" s="714"/>
      <c r="G848" s="714"/>
      <c r="H848" s="110"/>
      <c r="I848" s="110"/>
      <c r="J848" s="1"/>
      <c r="K848" s="1"/>
      <c r="L848" s="1"/>
      <c r="M848" s="1"/>
      <c r="N848" s="1"/>
      <c r="O848" s="1"/>
      <c r="P848" s="1"/>
      <c r="Q848" s="1"/>
      <c r="R848" s="1"/>
      <c r="S848" s="1"/>
      <c r="T848" s="1"/>
      <c r="U848" s="1"/>
      <c r="V848" s="1"/>
      <c r="W848" s="1"/>
      <c r="X848" s="1"/>
      <c r="Y848" s="1"/>
      <c r="Z848" s="1"/>
    </row>
    <row r="849" spans="1:26">
      <c r="A849" s="1"/>
      <c r="B849" s="1"/>
      <c r="C849" s="1"/>
      <c r="D849" s="429"/>
      <c r="E849" s="33"/>
      <c r="F849" s="1"/>
      <c r="G849" s="1"/>
      <c r="H849" s="110"/>
      <c r="I849" s="110"/>
      <c r="J849" s="1"/>
      <c r="K849" s="1"/>
      <c r="L849" s="1"/>
      <c r="M849" s="1"/>
      <c r="N849" s="1"/>
      <c r="O849" s="1"/>
      <c r="P849" s="1"/>
      <c r="Q849" s="1"/>
      <c r="R849" s="1"/>
      <c r="S849" s="1"/>
      <c r="T849" s="1"/>
      <c r="U849" s="1"/>
      <c r="V849" s="1"/>
      <c r="W849" s="1"/>
      <c r="X849" s="1"/>
      <c r="Y849" s="1"/>
      <c r="Z849" s="1"/>
    </row>
    <row r="850" spans="1:26">
      <c r="A850" s="1"/>
      <c r="B850" s="1"/>
      <c r="C850" s="1"/>
      <c r="D850" s="429"/>
      <c r="E850" s="33"/>
      <c r="F850" s="1"/>
      <c r="G850" s="1"/>
      <c r="H850" s="110"/>
      <c r="I850" s="110"/>
      <c r="J850" s="1"/>
      <c r="K850" s="1"/>
      <c r="L850" s="1"/>
      <c r="M850" s="1"/>
      <c r="N850" s="1"/>
      <c r="O850" s="1"/>
      <c r="P850" s="1"/>
      <c r="Q850" s="1"/>
      <c r="R850" s="1"/>
      <c r="S850" s="1"/>
      <c r="T850" s="1"/>
      <c r="U850" s="1"/>
      <c r="V850" s="1"/>
      <c r="W850" s="1"/>
      <c r="X850" s="1"/>
      <c r="Y850" s="1"/>
      <c r="Z850" s="1"/>
    </row>
    <row r="851" spans="1:26">
      <c r="A851" s="1"/>
      <c r="B851" s="1"/>
      <c r="C851" s="1"/>
      <c r="D851" s="429"/>
      <c r="E851" s="33"/>
      <c r="F851" s="1"/>
      <c r="G851" s="1"/>
      <c r="H851" s="110"/>
      <c r="I851" s="110"/>
      <c r="J851" s="1"/>
      <c r="K851" s="1"/>
      <c r="L851" s="1"/>
      <c r="M851" s="1"/>
      <c r="N851" s="1"/>
      <c r="O851" s="1"/>
      <c r="P851" s="1"/>
      <c r="Q851" s="1"/>
      <c r="R851" s="1"/>
      <c r="S851" s="1"/>
      <c r="T851" s="1"/>
      <c r="U851" s="1"/>
      <c r="V851" s="1"/>
      <c r="W851" s="1"/>
      <c r="X851" s="1"/>
      <c r="Y851" s="1"/>
      <c r="Z851" s="1"/>
    </row>
    <row r="852" spans="1:26">
      <c r="A852" s="1"/>
      <c r="B852" s="1"/>
      <c r="C852" s="1"/>
      <c r="D852" s="429"/>
      <c r="E852" s="33"/>
      <c r="F852" s="1"/>
      <c r="G852" s="1"/>
      <c r="H852" s="110"/>
      <c r="I852" s="110"/>
      <c r="J852" s="1"/>
      <c r="K852" s="1"/>
      <c r="L852" s="1"/>
      <c r="M852" s="1"/>
      <c r="N852" s="1"/>
      <c r="O852" s="1"/>
      <c r="P852" s="1"/>
      <c r="Q852" s="1"/>
      <c r="R852" s="1"/>
      <c r="S852" s="1"/>
      <c r="T852" s="1"/>
      <c r="U852" s="1"/>
      <c r="V852" s="1"/>
      <c r="W852" s="1"/>
      <c r="X852" s="1"/>
      <c r="Y852" s="1"/>
      <c r="Z852" s="1"/>
    </row>
    <row r="853" spans="1:26">
      <c r="A853" s="1"/>
      <c r="B853" s="1"/>
      <c r="C853" s="1"/>
      <c r="D853" s="429"/>
      <c r="E853" s="33"/>
      <c r="F853" s="1"/>
      <c r="G853" s="1"/>
      <c r="H853" s="110"/>
      <c r="I853" s="110"/>
      <c r="J853" s="1"/>
      <c r="K853" s="1"/>
      <c r="L853" s="1"/>
      <c r="M853" s="1"/>
      <c r="N853" s="1"/>
      <c r="O853" s="1"/>
      <c r="P853" s="1"/>
      <c r="Q853" s="1"/>
      <c r="R853" s="1"/>
      <c r="S853" s="1"/>
      <c r="T853" s="1"/>
      <c r="U853" s="1"/>
      <c r="V853" s="1"/>
      <c r="W853" s="1"/>
      <c r="X853" s="1"/>
      <c r="Y853" s="1"/>
      <c r="Z853" s="1"/>
    </row>
    <row r="854" spans="1:26">
      <c r="A854" s="1"/>
      <c r="B854" s="1"/>
      <c r="C854" s="1"/>
      <c r="D854" s="429"/>
      <c r="E854" s="33"/>
      <c r="F854" s="1"/>
      <c r="G854" s="1"/>
      <c r="H854" s="110"/>
      <c r="I854" s="110"/>
      <c r="J854" s="1"/>
      <c r="K854" s="1"/>
      <c r="L854" s="1"/>
      <c r="M854" s="1"/>
      <c r="N854" s="1"/>
      <c r="O854" s="1"/>
      <c r="P854" s="1"/>
      <c r="Q854" s="1"/>
      <c r="R854" s="1"/>
      <c r="S854" s="1"/>
      <c r="T854" s="1"/>
      <c r="U854" s="1"/>
      <c r="V854" s="1"/>
      <c r="W854" s="1"/>
      <c r="X854" s="1"/>
      <c r="Y854" s="1"/>
      <c r="Z854" s="1"/>
    </row>
    <row r="855" spans="1:26">
      <c r="A855" s="1"/>
      <c r="B855" s="1"/>
      <c r="C855" s="1"/>
      <c r="D855" s="429"/>
      <c r="E855" s="33"/>
      <c r="F855" s="1"/>
      <c r="G855" s="1"/>
      <c r="H855" s="110"/>
      <c r="I855" s="110"/>
      <c r="J855" s="1"/>
      <c r="K855" s="1"/>
      <c r="L855" s="1"/>
      <c r="M855" s="1"/>
      <c r="N855" s="1"/>
      <c r="O855" s="1"/>
      <c r="P855" s="1"/>
      <c r="Q855" s="1"/>
      <c r="R855" s="1"/>
      <c r="S855" s="1"/>
      <c r="T855" s="1"/>
      <c r="U855" s="1"/>
      <c r="V855" s="1"/>
      <c r="W855" s="1"/>
      <c r="X855" s="1"/>
      <c r="Y855" s="1"/>
      <c r="Z855" s="1"/>
    </row>
    <row r="856" spans="1:26">
      <c r="A856" s="1"/>
      <c r="B856" s="1"/>
      <c r="C856" s="1"/>
      <c r="D856" s="429"/>
      <c r="E856" s="33"/>
      <c r="F856" s="1"/>
      <c r="G856" s="1"/>
      <c r="H856" s="110"/>
      <c r="I856" s="110"/>
      <c r="J856" s="1"/>
      <c r="K856" s="1"/>
      <c r="L856" s="1"/>
      <c r="M856" s="1"/>
      <c r="N856" s="1"/>
      <c r="O856" s="1"/>
      <c r="P856" s="1"/>
      <c r="Q856" s="1"/>
      <c r="R856" s="1"/>
      <c r="S856" s="1"/>
      <c r="T856" s="1"/>
      <c r="U856" s="1"/>
      <c r="V856" s="1"/>
      <c r="W856" s="1"/>
      <c r="X856" s="1"/>
      <c r="Y856" s="1"/>
      <c r="Z856" s="1"/>
    </row>
    <row r="857" spans="1:26">
      <c r="A857" s="1"/>
      <c r="B857" s="1"/>
      <c r="C857" s="1"/>
      <c r="D857" s="429"/>
      <c r="E857" s="33"/>
      <c r="F857" s="1"/>
      <c r="G857" s="1"/>
      <c r="H857" s="110"/>
      <c r="I857" s="110"/>
      <c r="J857" s="1"/>
      <c r="K857" s="1"/>
      <c r="L857" s="1"/>
      <c r="M857" s="1"/>
      <c r="N857" s="1"/>
      <c r="O857" s="1"/>
      <c r="P857" s="1"/>
      <c r="Q857" s="1"/>
      <c r="R857" s="1"/>
      <c r="S857" s="1"/>
      <c r="T857" s="1"/>
      <c r="U857" s="1"/>
      <c r="V857" s="1"/>
      <c r="W857" s="1"/>
      <c r="X857" s="1"/>
      <c r="Y857" s="1"/>
      <c r="Z857" s="1"/>
    </row>
    <row r="858" spans="1:26">
      <c r="A858" s="1"/>
      <c r="B858" s="1"/>
      <c r="C858" s="1"/>
      <c r="D858" s="429"/>
      <c r="E858" s="33"/>
      <c r="F858" s="1"/>
      <c r="G858" s="1"/>
      <c r="H858" s="110"/>
      <c r="I858" s="110"/>
      <c r="J858" s="1"/>
      <c r="K858" s="1"/>
      <c r="L858" s="1"/>
      <c r="M858" s="1"/>
      <c r="N858" s="1"/>
      <c r="O858" s="1"/>
      <c r="P858" s="1"/>
      <c r="Q858" s="1"/>
      <c r="R858" s="1"/>
      <c r="S858" s="1"/>
      <c r="T858" s="1"/>
      <c r="U858" s="1"/>
      <c r="V858" s="1"/>
      <c r="W858" s="1"/>
      <c r="X858" s="1"/>
      <c r="Y858" s="1"/>
      <c r="Z858" s="1"/>
    </row>
    <row r="859" spans="1:26">
      <c r="A859" s="1"/>
      <c r="B859" s="1"/>
      <c r="C859" s="1"/>
      <c r="D859" s="429"/>
      <c r="E859" s="33"/>
      <c r="F859" s="1"/>
      <c r="G859" s="1"/>
      <c r="H859" s="110"/>
      <c r="I859" s="110"/>
      <c r="J859" s="1"/>
      <c r="K859" s="1"/>
      <c r="L859" s="1"/>
      <c r="M859" s="1"/>
      <c r="N859" s="1"/>
      <c r="O859" s="1"/>
      <c r="P859" s="1"/>
      <c r="Q859" s="1"/>
      <c r="R859" s="1"/>
      <c r="S859" s="1"/>
      <c r="T859" s="1"/>
      <c r="U859" s="1"/>
      <c r="V859" s="1"/>
      <c r="W859" s="1"/>
      <c r="X859" s="1"/>
      <c r="Y859" s="1"/>
      <c r="Z859" s="1"/>
    </row>
    <row r="860" spans="1:26">
      <c r="A860" s="1"/>
      <c r="B860" s="1"/>
      <c r="C860" s="1"/>
      <c r="D860" s="429"/>
      <c r="E860" s="33"/>
      <c r="F860" s="1"/>
      <c r="G860" s="1"/>
      <c r="H860" s="110"/>
      <c r="I860" s="110"/>
      <c r="J860" s="1"/>
      <c r="K860" s="1"/>
      <c r="L860" s="1"/>
      <c r="M860" s="1"/>
      <c r="N860" s="1"/>
      <c r="O860" s="1"/>
      <c r="P860" s="1"/>
      <c r="Q860" s="1"/>
      <c r="R860" s="1"/>
      <c r="S860" s="1"/>
      <c r="T860" s="1"/>
      <c r="U860" s="1"/>
      <c r="V860" s="1"/>
      <c r="W860" s="1"/>
      <c r="X860" s="1"/>
      <c r="Y860" s="1"/>
      <c r="Z860" s="1"/>
    </row>
    <row r="861" spans="1:26">
      <c r="A861" s="1"/>
      <c r="B861" s="1"/>
      <c r="C861" s="1"/>
      <c r="D861" s="429"/>
      <c r="E861" s="33"/>
      <c r="F861" s="1"/>
      <c r="G861" s="1"/>
      <c r="H861" s="110"/>
      <c r="I861" s="110"/>
      <c r="J861" s="1"/>
      <c r="K861" s="1"/>
      <c r="L861" s="1"/>
      <c r="M861" s="1"/>
      <c r="N861" s="1"/>
      <c r="O861" s="1"/>
      <c r="P861" s="1"/>
      <c r="Q861" s="1"/>
      <c r="R861" s="1"/>
      <c r="S861" s="1"/>
      <c r="T861" s="1"/>
      <c r="U861" s="1"/>
      <c r="V861" s="1"/>
      <c r="W861" s="1"/>
      <c r="X861" s="1"/>
      <c r="Y861" s="1"/>
      <c r="Z861" s="1"/>
    </row>
    <row r="862" spans="1:26">
      <c r="A862" s="1"/>
      <c r="B862" s="1"/>
      <c r="C862" s="1"/>
      <c r="D862" s="429"/>
      <c r="E862" s="33"/>
      <c r="F862" s="1"/>
      <c r="G862" s="1"/>
      <c r="H862" s="110"/>
      <c r="I862" s="110"/>
      <c r="J862" s="1"/>
      <c r="K862" s="1"/>
      <c r="L862" s="1"/>
      <c r="M862" s="1"/>
      <c r="N862" s="1"/>
      <c r="O862" s="1"/>
      <c r="P862" s="1"/>
      <c r="Q862" s="1"/>
      <c r="R862" s="1"/>
      <c r="S862" s="1"/>
      <c r="T862" s="1"/>
      <c r="U862" s="1"/>
      <c r="V862" s="1"/>
      <c r="W862" s="1"/>
      <c r="X862" s="1"/>
      <c r="Y862" s="1"/>
      <c r="Z862" s="1"/>
    </row>
    <row r="863" spans="1:26">
      <c r="A863" s="1"/>
      <c r="B863" s="1"/>
      <c r="C863" s="1"/>
      <c r="D863" s="429"/>
      <c r="E863" s="33"/>
      <c r="F863" s="1"/>
      <c r="G863" s="1"/>
      <c r="H863" s="110"/>
      <c r="I863" s="110"/>
      <c r="J863" s="1"/>
      <c r="K863" s="1"/>
      <c r="L863" s="1"/>
      <c r="M863" s="1"/>
      <c r="N863" s="1"/>
      <c r="O863" s="1"/>
      <c r="P863" s="1"/>
      <c r="Q863" s="1"/>
      <c r="R863" s="1"/>
      <c r="S863" s="1"/>
      <c r="T863" s="1"/>
      <c r="U863" s="1"/>
      <c r="V863" s="1"/>
      <c r="W863" s="1"/>
      <c r="X863" s="1"/>
      <c r="Y863" s="1"/>
      <c r="Z863" s="1"/>
    </row>
    <row r="864" spans="1:26">
      <c r="A864" s="1"/>
      <c r="B864" s="1"/>
      <c r="C864" s="1"/>
      <c r="D864" s="429"/>
      <c r="E864" s="33"/>
      <c r="F864" s="1"/>
      <c r="G864" s="1"/>
      <c r="H864" s="110"/>
      <c r="I864" s="110"/>
      <c r="J864" s="1"/>
      <c r="K864" s="1"/>
      <c r="L864" s="1"/>
      <c r="M864" s="1"/>
      <c r="N864" s="1"/>
      <c r="O864" s="1"/>
      <c r="P864" s="1"/>
      <c r="Q864" s="1"/>
      <c r="R864" s="1"/>
      <c r="S864" s="1"/>
      <c r="T864" s="1"/>
      <c r="U864" s="1"/>
      <c r="V864" s="1"/>
      <c r="W864" s="1"/>
      <c r="X864" s="1"/>
      <c r="Y864" s="1"/>
      <c r="Z864" s="1"/>
    </row>
    <row r="865" spans="1:26">
      <c r="A865" s="1"/>
      <c r="B865" s="1"/>
      <c r="C865" s="1"/>
      <c r="D865" s="429"/>
      <c r="E865" s="33"/>
      <c r="F865" s="1"/>
      <c r="G865" s="1"/>
      <c r="H865" s="110"/>
      <c r="I865" s="110"/>
      <c r="J865" s="1"/>
      <c r="K865" s="1"/>
      <c r="L865" s="1"/>
      <c r="M865" s="1"/>
      <c r="N865" s="1"/>
      <c r="O865" s="1"/>
      <c r="P865" s="1"/>
      <c r="Q865" s="1"/>
      <c r="R865" s="1"/>
      <c r="S865" s="1"/>
      <c r="T865" s="1"/>
      <c r="U865" s="1"/>
      <c r="V865" s="1"/>
      <c r="W865" s="1"/>
      <c r="X865" s="1"/>
      <c r="Y865" s="1"/>
      <c r="Z865" s="1"/>
    </row>
    <row r="866" spans="1:26">
      <c r="A866" s="1"/>
      <c r="B866" s="1"/>
      <c r="C866" s="1"/>
      <c r="D866" s="429"/>
      <c r="E866" s="33"/>
      <c r="F866" s="1"/>
      <c r="G866" s="1"/>
      <c r="H866" s="110"/>
      <c r="I866" s="110"/>
      <c r="J866" s="1"/>
      <c r="K866" s="1"/>
      <c r="L866" s="1"/>
      <c r="M866" s="1"/>
      <c r="N866" s="1"/>
      <c r="O866" s="1"/>
      <c r="P866" s="1"/>
      <c r="Q866" s="1"/>
      <c r="R866" s="1"/>
      <c r="S866" s="1"/>
      <c r="T866" s="1"/>
      <c r="U866" s="1"/>
      <c r="V866" s="1"/>
      <c r="W866" s="1"/>
      <c r="X866" s="1"/>
      <c r="Y866" s="1"/>
      <c r="Z866" s="1"/>
    </row>
    <row r="867" spans="1:26">
      <c r="A867" s="1"/>
      <c r="B867" s="1"/>
      <c r="C867" s="1"/>
      <c r="D867" s="429"/>
      <c r="E867" s="33"/>
      <c r="F867" s="1"/>
      <c r="G867" s="1"/>
      <c r="H867" s="110"/>
      <c r="I867" s="110"/>
      <c r="J867" s="1"/>
      <c r="K867" s="1"/>
      <c r="L867" s="1"/>
      <c r="M867" s="1"/>
      <c r="N867" s="1"/>
      <c r="O867" s="1"/>
      <c r="P867" s="1"/>
      <c r="Q867" s="1"/>
      <c r="R867" s="1"/>
      <c r="S867" s="1"/>
      <c r="T867" s="1"/>
      <c r="U867" s="1"/>
      <c r="V867" s="1"/>
      <c r="W867" s="1"/>
      <c r="X867" s="1"/>
      <c r="Y867" s="1"/>
      <c r="Z867" s="1"/>
    </row>
    <row r="868" spans="1:26">
      <c r="A868" s="1"/>
      <c r="B868" s="1"/>
      <c r="C868" s="1"/>
      <c r="D868" s="429"/>
      <c r="E868" s="33"/>
      <c r="F868" s="1"/>
      <c r="G868" s="1"/>
      <c r="H868" s="110"/>
      <c r="I868" s="110"/>
      <c r="J868" s="1"/>
      <c r="K868" s="1"/>
      <c r="L868" s="1"/>
      <c r="M868" s="1"/>
      <c r="N868" s="1"/>
      <c r="O868" s="1"/>
      <c r="P868" s="1"/>
      <c r="Q868" s="1"/>
      <c r="R868" s="1"/>
      <c r="S868" s="1"/>
      <c r="T868" s="1"/>
      <c r="U868" s="1"/>
      <c r="V868" s="1"/>
      <c r="W868" s="1"/>
      <c r="X868" s="1"/>
      <c r="Y868" s="1"/>
      <c r="Z868" s="1"/>
    </row>
    <row r="869" spans="1:26">
      <c r="A869" s="1"/>
      <c r="B869" s="1"/>
      <c r="C869" s="1"/>
      <c r="D869" s="429"/>
      <c r="E869" s="33"/>
      <c r="F869" s="1"/>
      <c r="G869" s="1"/>
      <c r="H869" s="110"/>
      <c r="I869" s="110"/>
      <c r="J869" s="1"/>
      <c r="K869" s="1"/>
      <c r="L869" s="1"/>
      <c r="M869" s="1"/>
      <c r="N869" s="1"/>
      <c r="O869" s="1"/>
      <c r="P869" s="1"/>
      <c r="Q869" s="1"/>
      <c r="R869" s="1"/>
      <c r="S869" s="1"/>
      <c r="T869" s="1"/>
      <c r="U869" s="1"/>
      <c r="V869" s="1"/>
      <c r="W869" s="1"/>
      <c r="X869" s="1"/>
      <c r="Y869" s="1"/>
      <c r="Z869" s="1"/>
    </row>
    <row r="870" spans="1:26">
      <c r="A870" s="1"/>
      <c r="B870" s="1"/>
      <c r="C870" s="1"/>
      <c r="D870" s="429"/>
      <c r="E870" s="33"/>
      <c r="F870" s="1"/>
      <c r="G870" s="1"/>
      <c r="H870" s="110"/>
      <c r="I870" s="110"/>
      <c r="J870" s="1"/>
      <c r="K870" s="1"/>
      <c r="L870" s="1"/>
      <c r="M870" s="1"/>
      <c r="N870" s="1"/>
      <c r="O870" s="1"/>
      <c r="P870" s="1"/>
      <c r="Q870" s="1"/>
      <c r="R870" s="1"/>
      <c r="S870" s="1"/>
      <c r="T870" s="1"/>
      <c r="U870" s="1"/>
      <c r="V870" s="1"/>
      <c r="W870" s="1"/>
      <c r="X870" s="1"/>
      <c r="Y870" s="1"/>
      <c r="Z870" s="1"/>
    </row>
    <row r="871" spans="1:26">
      <c r="A871" s="1"/>
      <c r="B871" s="1"/>
      <c r="C871" s="1"/>
      <c r="D871" s="429"/>
      <c r="E871" s="33"/>
      <c r="F871" s="1"/>
      <c r="G871" s="1"/>
      <c r="H871" s="110"/>
      <c r="I871" s="110"/>
      <c r="J871" s="1"/>
      <c r="K871" s="1"/>
      <c r="L871" s="1"/>
      <c r="M871" s="1"/>
      <c r="N871" s="1"/>
      <c r="O871" s="1"/>
      <c r="P871" s="1"/>
      <c r="Q871" s="1"/>
      <c r="R871" s="1"/>
      <c r="S871" s="1"/>
      <c r="T871" s="1"/>
      <c r="U871" s="1"/>
      <c r="V871" s="1"/>
      <c r="W871" s="1"/>
      <c r="X871" s="1"/>
      <c r="Y871" s="1"/>
      <c r="Z871" s="1"/>
    </row>
    <row r="872" spans="1:26">
      <c r="A872" s="1"/>
      <c r="B872" s="1"/>
      <c r="C872" s="1"/>
      <c r="D872" s="429"/>
      <c r="E872" s="33"/>
      <c r="F872" s="1"/>
      <c r="G872" s="1"/>
      <c r="H872" s="110"/>
      <c r="I872" s="110"/>
      <c r="J872" s="1"/>
      <c r="K872" s="1"/>
      <c r="L872" s="1"/>
      <c r="M872" s="1"/>
      <c r="N872" s="1"/>
      <c r="O872" s="1"/>
      <c r="P872" s="1"/>
      <c r="Q872" s="1"/>
      <c r="R872" s="1"/>
      <c r="S872" s="1"/>
      <c r="T872" s="1"/>
      <c r="U872" s="1"/>
      <c r="V872" s="1"/>
      <c r="W872" s="1"/>
      <c r="X872" s="1"/>
      <c r="Y872" s="1"/>
      <c r="Z872" s="1"/>
    </row>
    <row r="873" spans="1:26">
      <c r="A873" s="1"/>
      <c r="B873" s="1"/>
      <c r="C873" s="1"/>
      <c r="D873" s="429"/>
      <c r="E873" s="33"/>
      <c r="F873" s="1"/>
      <c r="G873" s="1"/>
      <c r="H873" s="110"/>
      <c r="I873" s="110"/>
      <c r="J873" s="1"/>
      <c r="K873" s="1"/>
      <c r="L873" s="1"/>
      <c r="M873" s="1"/>
      <c r="N873" s="1"/>
      <c r="O873" s="1"/>
      <c r="P873" s="1"/>
      <c r="Q873" s="1"/>
      <c r="R873" s="1"/>
      <c r="S873" s="1"/>
      <c r="T873" s="1"/>
      <c r="U873" s="1"/>
      <c r="V873" s="1"/>
      <c r="W873" s="1"/>
      <c r="X873" s="1"/>
      <c r="Y873" s="1"/>
      <c r="Z873" s="1"/>
    </row>
    <row r="874" spans="1:26">
      <c r="A874" s="1"/>
      <c r="B874" s="1"/>
      <c r="C874" s="1"/>
      <c r="D874" s="429"/>
      <c r="E874" s="33"/>
      <c r="F874" s="1"/>
      <c r="G874" s="1"/>
      <c r="H874" s="110"/>
      <c r="I874" s="110"/>
      <c r="J874" s="1"/>
      <c r="K874" s="1"/>
      <c r="L874" s="1"/>
      <c r="M874" s="1"/>
      <c r="N874" s="1"/>
      <c r="O874" s="1"/>
      <c r="P874" s="1"/>
      <c r="Q874" s="1"/>
      <c r="R874" s="1"/>
      <c r="S874" s="1"/>
      <c r="T874" s="1"/>
      <c r="U874" s="1"/>
      <c r="V874" s="1"/>
      <c r="W874" s="1"/>
      <c r="X874" s="1"/>
      <c r="Y874" s="1"/>
      <c r="Z874" s="1"/>
    </row>
    <row r="875" spans="1:26">
      <c r="A875" s="1"/>
      <c r="B875" s="1"/>
      <c r="C875" s="1"/>
      <c r="D875" s="429"/>
      <c r="E875" s="33"/>
      <c r="F875" s="1"/>
      <c r="G875" s="1"/>
      <c r="H875" s="110"/>
      <c r="I875" s="110"/>
      <c r="J875" s="1"/>
      <c r="K875" s="1"/>
      <c r="L875" s="1"/>
      <c r="M875" s="1"/>
      <c r="N875" s="1"/>
      <c r="O875" s="1"/>
      <c r="P875" s="1"/>
      <c r="Q875" s="1"/>
      <c r="R875" s="1"/>
      <c r="S875" s="1"/>
      <c r="T875" s="1"/>
      <c r="U875" s="1"/>
      <c r="V875" s="1"/>
      <c r="W875" s="1"/>
      <c r="X875" s="1"/>
      <c r="Y875" s="1"/>
      <c r="Z875" s="1"/>
    </row>
    <row r="876" spans="1:26">
      <c r="A876" s="1"/>
      <c r="B876" s="1"/>
      <c r="C876" s="1"/>
      <c r="D876" s="429"/>
      <c r="E876" s="33"/>
      <c r="F876" s="1"/>
      <c r="G876" s="1"/>
      <c r="H876" s="110"/>
      <c r="I876" s="110"/>
      <c r="J876" s="1"/>
      <c r="K876" s="1"/>
      <c r="L876" s="1"/>
      <c r="M876" s="1"/>
      <c r="N876" s="1"/>
      <c r="O876" s="1"/>
      <c r="P876" s="1"/>
      <c r="Q876" s="1"/>
      <c r="R876" s="1"/>
      <c r="S876" s="1"/>
      <c r="T876" s="1"/>
      <c r="U876" s="1"/>
      <c r="V876" s="1"/>
      <c r="W876" s="1"/>
      <c r="X876" s="1"/>
      <c r="Y876" s="1"/>
      <c r="Z876" s="1"/>
    </row>
    <row r="877" spans="1:26">
      <c r="A877" s="1"/>
      <c r="B877" s="1"/>
      <c r="C877" s="1"/>
      <c r="D877" s="429"/>
      <c r="E877" s="33"/>
      <c r="F877" s="1"/>
      <c r="G877" s="1"/>
      <c r="H877" s="110"/>
      <c r="I877" s="110"/>
      <c r="J877" s="1"/>
      <c r="K877" s="1"/>
      <c r="L877" s="1"/>
      <c r="M877" s="1"/>
      <c r="N877" s="1"/>
      <c r="O877" s="1"/>
      <c r="P877" s="1"/>
      <c r="Q877" s="1"/>
      <c r="R877" s="1"/>
      <c r="S877" s="1"/>
      <c r="T877" s="1"/>
      <c r="U877" s="1"/>
      <c r="V877" s="1"/>
      <c r="W877" s="1"/>
      <c r="X877" s="1"/>
      <c r="Y877" s="1"/>
      <c r="Z877" s="1"/>
    </row>
    <row r="878" spans="1:26">
      <c r="A878" s="1"/>
      <c r="B878" s="1"/>
      <c r="C878" s="1"/>
      <c r="D878" s="429"/>
      <c r="E878" s="33"/>
      <c r="F878" s="1"/>
      <c r="G878" s="1"/>
      <c r="H878" s="110"/>
      <c r="I878" s="110"/>
      <c r="J878" s="1"/>
      <c r="K878" s="1"/>
      <c r="L878" s="1"/>
      <c r="M878" s="1"/>
      <c r="N878" s="1"/>
      <c r="O878" s="1"/>
      <c r="P878" s="1"/>
      <c r="Q878" s="1"/>
      <c r="R878" s="1"/>
      <c r="S878" s="1"/>
      <c r="T878" s="1"/>
      <c r="U878" s="1"/>
      <c r="V878" s="1"/>
      <c r="W878" s="1"/>
      <c r="X878" s="1"/>
      <c r="Y878" s="1"/>
      <c r="Z878" s="1"/>
    </row>
    <row r="879" spans="1:26">
      <c r="A879" s="1"/>
      <c r="B879" s="1"/>
      <c r="C879" s="1"/>
      <c r="D879" s="429"/>
      <c r="E879" s="33"/>
      <c r="F879" s="1"/>
      <c r="G879" s="1"/>
      <c r="H879" s="110"/>
      <c r="I879" s="110"/>
      <c r="J879" s="1"/>
      <c r="K879" s="1"/>
      <c r="L879" s="1"/>
      <c r="M879" s="1"/>
      <c r="N879" s="1"/>
      <c r="O879" s="1"/>
      <c r="P879" s="1"/>
      <c r="Q879" s="1"/>
      <c r="R879" s="1"/>
      <c r="S879" s="1"/>
      <c r="T879" s="1"/>
      <c r="U879" s="1"/>
      <c r="V879" s="1"/>
      <c r="W879" s="1"/>
      <c r="X879" s="1"/>
      <c r="Y879" s="1"/>
      <c r="Z879" s="1"/>
    </row>
    <row r="880" spans="1:26">
      <c r="A880" s="1"/>
      <c r="B880" s="1"/>
      <c r="C880" s="1"/>
      <c r="D880" s="429"/>
      <c r="E880" s="33"/>
      <c r="F880" s="1"/>
      <c r="G880" s="1"/>
      <c r="H880" s="110"/>
      <c r="I880" s="110"/>
      <c r="J880" s="1"/>
      <c r="K880" s="1"/>
      <c r="L880" s="1"/>
      <c r="M880" s="1"/>
      <c r="N880" s="1"/>
      <c r="O880" s="1"/>
      <c r="P880" s="1"/>
      <c r="Q880" s="1"/>
      <c r="R880" s="1"/>
      <c r="S880" s="1"/>
      <c r="T880" s="1"/>
      <c r="U880" s="1"/>
      <c r="V880" s="1"/>
      <c r="W880" s="1"/>
      <c r="X880" s="1"/>
      <c r="Y880" s="1"/>
      <c r="Z880" s="1"/>
    </row>
    <row r="881" spans="1:26">
      <c r="A881" s="1"/>
      <c r="B881" s="1"/>
      <c r="C881" s="1"/>
      <c r="D881" s="429"/>
      <c r="E881" s="33"/>
      <c r="F881" s="1"/>
      <c r="G881" s="1"/>
      <c r="H881" s="110"/>
      <c r="I881" s="110"/>
      <c r="J881" s="1"/>
      <c r="K881" s="1"/>
      <c r="L881" s="1"/>
      <c r="M881" s="1"/>
      <c r="N881" s="1"/>
      <c r="O881" s="1"/>
      <c r="P881" s="1"/>
      <c r="Q881" s="1"/>
      <c r="R881" s="1"/>
      <c r="S881" s="1"/>
      <c r="T881" s="1"/>
      <c r="U881" s="1"/>
      <c r="V881" s="1"/>
      <c r="W881" s="1"/>
      <c r="X881" s="1"/>
      <c r="Y881" s="1"/>
      <c r="Z881" s="1"/>
    </row>
    <row r="882" spans="1:26">
      <c r="A882" s="1"/>
      <c r="B882" s="1"/>
      <c r="C882" s="1"/>
      <c r="D882" s="429"/>
      <c r="E882" s="33"/>
      <c r="F882" s="1"/>
      <c r="G882" s="1"/>
      <c r="H882" s="110"/>
      <c r="I882" s="110"/>
      <c r="J882" s="1"/>
      <c r="K882" s="1"/>
      <c r="L882" s="1"/>
      <c r="M882" s="1"/>
      <c r="N882" s="1"/>
      <c r="O882" s="1"/>
      <c r="P882" s="1"/>
      <c r="Q882" s="1"/>
      <c r="R882" s="1"/>
      <c r="S882" s="1"/>
      <c r="T882" s="1"/>
      <c r="U882" s="1"/>
      <c r="V882" s="1"/>
      <c r="W882" s="1"/>
      <c r="X882" s="1"/>
      <c r="Y882" s="1"/>
      <c r="Z882" s="1"/>
    </row>
    <row r="883" spans="1:26">
      <c r="A883" s="1"/>
      <c r="B883" s="1"/>
      <c r="C883" s="1"/>
      <c r="D883" s="429"/>
      <c r="E883" s="33"/>
      <c r="F883" s="1"/>
      <c r="G883" s="1"/>
      <c r="H883" s="110"/>
      <c r="I883" s="110"/>
      <c r="J883" s="1"/>
      <c r="K883" s="1"/>
      <c r="L883" s="1"/>
      <c r="M883" s="1"/>
      <c r="N883" s="1"/>
      <c r="O883" s="1"/>
      <c r="P883" s="1"/>
      <c r="Q883" s="1"/>
      <c r="R883" s="1"/>
      <c r="S883" s="1"/>
      <c r="T883" s="1"/>
      <c r="U883" s="1"/>
      <c r="V883" s="1"/>
      <c r="W883" s="1"/>
      <c r="X883" s="1"/>
      <c r="Y883" s="1"/>
      <c r="Z883" s="1"/>
    </row>
    <row r="884" spans="1:26">
      <c r="A884" s="1"/>
      <c r="B884" s="1"/>
      <c r="C884" s="1"/>
      <c r="D884" s="429"/>
      <c r="E884" s="33"/>
      <c r="F884" s="1"/>
      <c r="G884" s="1"/>
      <c r="H884" s="110"/>
      <c r="I884" s="110"/>
      <c r="J884" s="1"/>
      <c r="K884" s="1"/>
      <c r="L884" s="1"/>
      <c r="M884" s="1"/>
      <c r="N884" s="1"/>
      <c r="O884" s="1"/>
      <c r="P884" s="1"/>
      <c r="Q884" s="1"/>
      <c r="R884" s="1"/>
      <c r="S884" s="1"/>
      <c r="T884" s="1"/>
      <c r="U884" s="1"/>
      <c r="V884" s="1"/>
      <c r="W884" s="1"/>
      <c r="X884" s="1"/>
      <c r="Y884" s="1"/>
      <c r="Z884" s="1"/>
    </row>
    <row r="885" spans="1:26">
      <c r="A885" s="1"/>
      <c r="B885" s="1"/>
      <c r="C885" s="1"/>
      <c r="D885" s="429"/>
      <c r="E885" s="33"/>
      <c r="F885" s="1"/>
      <c r="G885" s="1"/>
      <c r="H885" s="110"/>
      <c r="I885" s="110"/>
      <c r="J885" s="1"/>
      <c r="K885" s="1"/>
      <c r="L885" s="1"/>
      <c r="M885" s="1"/>
      <c r="N885" s="1"/>
      <c r="O885" s="1"/>
      <c r="P885" s="1"/>
      <c r="Q885" s="1"/>
      <c r="R885" s="1"/>
      <c r="S885" s="1"/>
      <c r="T885" s="1"/>
      <c r="U885" s="1"/>
      <c r="V885" s="1"/>
      <c r="W885" s="1"/>
      <c r="X885" s="1"/>
      <c r="Y885" s="1"/>
      <c r="Z885" s="1"/>
    </row>
    <row r="886" spans="1:26">
      <c r="A886" s="1"/>
      <c r="B886" s="1"/>
      <c r="C886" s="1"/>
      <c r="D886" s="429"/>
      <c r="E886" s="33"/>
      <c r="F886" s="1"/>
      <c r="G886" s="1"/>
      <c r="H886" s="110"/>
      <c r="I886" s="110"/>
      <c r="J886" s="1"/>
      <c r="K886" s="1"/>
      <c r="L886" s="1"/>
      <c r="M886" s="1"/>
      <c r="N886" s="1"/>
      <c r="O886" s="1"/>
      <c r="P886" s="1"/>
      <c r="Q886" s="1"/>
      <c r="R886" s="1"/>
      <c r="S886" s="1"/>
      <c r="T886" s="1"/>
      <c r="U886" s="1"/>
      <c r="V886" s="1"/>
      <c r="W886" s="1"/>
      <c r="X886" s="1"/>
      <c r="Y886" s="1"/>
      <c r="Z886" s="1"/>
    </row>
    <row r="887" spans="1:26">
      <c r="A887" s="1"/>
      <c r="B887" s="1"/>
      <c r="C887" s="1"/>
      <c r="D887" s="429"/>
      <c r="E887" s="33"/>
      <c r="F887" s="1"/>
      <c r="G887" s="1"/>
      <c r="H887" s="110"/>
      <c r="I887" s="110"/>
      <c r="J887" s="1"/>
      <c r="K887" s="1"/>
      <c r="L887" s="1"/>
      <c r="M887" s="1"/>
      <c r="N887" s="1"/>
      <c r="O887" s="1"/>
      <c r="P887" s="1"/>
      <c r="Q887" s="1"/>
      <c r="R887" s="1"/>
      <c r="S887" s="1"/>
      <c r="T887" s="1"/>
      <c r="U887" s="1"/>
      <c r="V887" s="1"/>
      <c r="W887" s="1"/>
      <c r="X887" s="1"/>
      <c r="Y887" s="1"/>
      <c r="Z887" s="1"/>
    </row>
    <row r="888" spans="1:26">
      <c r="A888" s="1"/>
      <c r="B888" s="1"/>
      <c r="C888" s="1"/>
      <c r="D888" s="429"/>
      <c r="E888" s="33"/>
      <c r="F888" s="1"/>
      <c r="G888" s="1"/>
      <c r="H888" s="110"/>
      <c r="I888" s="110"/>
      <c r="J888" s="1"/>
      <c r="K888" s="1"/>
      <c r="L888" s="1"/>
      <c r="M888" s="1"/>
      <c r="N888" s="1"/>
      <c r="O888" s="1"/>
      <c r="P888" s="1"/>
      <c r="Q888" s="1"/>
      <c r="R888" s="1"/>
      <c r="S888" s="1"/>
      <c r="T888" s="1"/>
      <c r="U888" s="1"/>
      <c r="V888" s="1"/>
      <c r="W888" s="1"/>
      <c r="X888" s="1"/>
      <c r="Y888" s="1"/>
      <c r="Z888" s="1"/>
    </row>
    <row r="889" spans="1:26">
      <c r="A889" s="1"/>
      <c r="B889" s="1"/>
      <c r="C889" s="1"/>
      <c r="D889" s="429"/>
      <c r="E889" s="33"/>
      <c r="F889" s="1"/>
      <c r="G889" s="1"/>
      <c r="H889" s="110"/>
      <c r="I889" s="110"/>
      <c r="J889" s="1"/>
      <c r="K889" s="1"/>
      <c r="L889" s="1"/>
      <c r="M889" s="1"/>
      <c r="N889" s="1"/>
      <c r="O889" s="1"/>
      <c r="P889" s="1"/>
      <c r="Q889" s="1"/>
      <c r="R889" s="1"/>
      <c r="S889" s="1"/>
      <c r="T889" s="1"/>
      <c r="U889" s="1"/>
      <c r="V889" s="1"/>
      <c r="W889" s="1"/>
      <c r="X889" s="1"/>
      <c r="Y889" s="1"/>
      <c r="Z889" s="1"/>
    </row>
    <row r="890" spans="1:26">
      <c r="A890" s="1"/>
      <c r="B890" s="1"/>
      <c r="C890" s="1"/>
      <c r="D890" s="429"/>
      <c r="E890" s="33"/>
      <c r="F890" s="1"/>
      <c r="G890" s="1"/>
      <c r="H890" s="110"/>
      <c r="I890" s="110"/>
      <c r="J890" s="1"/>
      <c r="K890" s="1"/>
      <c r="L890" s="1"/>
      <c r="M890" s="1"/>
      <c r="N890" s="1"/>
      <c r="O890" s="1"/>
      <c r="P890" s="1"/>
      <c r="Q890" s="1"/>
      <c r="R890" s="1"/>
      <c r="S890" s="1"/>
      <c r="T890" s="1"/>
      <c r="U890" s="1"/>
      <c r="V890" s="1"/>
      <c r="W890" s="1"/>
      <c r="X890" s="1"/>
      <c r="Y890" s="1"/>
      <c r="Z890" s="1"/>
    </row>
    <row r="891" spans="1:26">
      <c r="A891" s="1"/>
      <c r="B891" s="1"/>
      <c r="C891" s="1"/>
      <c r="D891" s="429"/>
      <c r="E891" s="33"/>
      <c r="F891" s="1"/>
      <c r="G891" s="1"/>
      <c r="H891" s="110"/>
      <c r="I891" s="110"/>
      <c r="J891" s="1"/>
      <c r="K891" s="1"/>
      <c r="L891" s="1"/>
      <c r="M891" s="1"/>
      <c r="N891" s="1"/>
      <c r="O891" s="1"/>
      <c r="P891" s="1"/>
      <c r="Q891" s="1"/>
      <c r="R891" s="1"/>
      <c r="S891" s="1"/>
      <c r="T891" s="1"/>
      <c r="U891" s="1"/>
      <c r="V891" s="1"/>
      <c r="W891" s="1"/>
      <c r="X891" s="1"/>
      <c r="Y891" s="1"/>
      <c r="Z891" s="1"/>
    </row>
    <row r="892" spans="1:26">
      <c r="A892" s="1"/>
      <c r="B892" s="1"/>
      <c r="C892" s="1"/>
      <c r="D892" s="429"/>
      <c r="E892" s="33"/>
      <c r="F892" s="1"/>
      <c r="G892" s="1"/>
      <c r="H892" s="110"/>
      <c r="I892" s="110"/>
      <c r="J892" s="1"/>
      <c r="K892" s="1"/>
      <c r="L892" s="1"/>
      <c r="M892" s="1"/>
      <c r="N892" s="1"/>
      <c r="O892" s="1"/>
      <c r="P892" s="1"/>
      <c r="Q892" s="1"/>
      <c r="R892" s="1"/>
      <c r="S892" s="1"/>
      <c r="T892" s="1"/>
      <c r="U892" s="1"/>
      <c r="V892" s="1"/>
      <c r="W892" s="1"/>
      <c r="X892" s="1"/>
      <c r="Y892" s="1"/>
      <c r="Z892" s="1"/>
    </row>
    <row r="893" spans="1:26">
      <c r="A893" s="1"/>
      <c r="B893" s="1"/>
      <c r="C893" s="1"/>
      <c r="D893" s="429"/>
      <c r="E893" s="33"/>
      <c r="F893" s="1"/>
      <c r="G893" s="1"/>
      <c r="H893" s="110"/>
      <c r="I893" s="110"/>
      <c r="J893" s="1"/>
      <c r="K893" s="1"/>
      <c r="L893" s="1"/>
      <c r="M893" s="1"/>
      <c r="N893" s="1"/>
      <c r="O893" s="1"/>
      <c r="P893" s="1"/>
      <c r="Q893" s="1"/>
      <c r="R893" s="1"/>
      <c r="S893" s="1"/>
      <c r="T893" s="1"/>
      <c r="U893" s="1"/>
      <c r="V893" s="1"/>
      <c r="W893" s="1"/>
      <c r="X893" s="1"/>
      <c r="Y893" s="1"/>
      <c r="Z893" s="1"/>
    </row>
    <row r="894" spans="1:26">
      <c r="A894" s="1"/>
      <c r="B894" s="1"/>
      <c r="C894" s="1"/>
      <c r="D894" s="429"/>
      <c r="E894" s="33"/>
      <c r="F894" s="1"/>
      <c r="G894" s="1"/>
      <c r="H894" s="110"/>
      <c r="I894" s="110"/>
      <c r="J894" s="1"/>
      <c r="K894" s="1"/>
      <c r="L894" s="1"/>
      <c r="M894" s="1"/>
      <c r="N894" s="1"/>
      <c r="O894" s="1"/>
      <c r="P894" s="1"/>
      <c r="Q894" s="1"/>
      <c r="R894" s="1"/>
      <c r="S894" s="1"/>
      <c r="T894" s="1"/>
      <c r="U894" s="1"/>
      <c r="V894" s="1"/>
      <c r="W894" s="1"/>
      <c r="X894" s="1"/>
      <c r="Y894" s="1"/>
      <c r="Z894" s="1"/>
    </row>
    <row r="895" spans="1:26">
      <c r="A895" s="1"/>
      <c r="B895" s="1"/>
      <c r="C895" s="1"/>
      <c r="D895" s="429"/>
      <c r="E895" s="33"/>
      <c r="F895" s="1"/>
      <c r="G895" s="1"/>
      <c r="H895" s="110"/>
      <c r="I895" s="110"/>
      <c r="J895" s="1"/>
      <c r="K895" s="1"/>
      <c r="L895" s="1"/>
      <c r="M895" s="1"/>
      <c r="N895" s="1"/>
      <c r="O895" s="1"/>
      <c r="P895" s="1"/>
      <c r="Q895" s="1"/>
      <c r="R895" s="1"/>
      <c r="S895" s="1"/>
      <c r="T895" s="1"/>
      <c r="U895" s="1"/>
      <c r="V895" s="1"/>
      <c r="W895" s="1"/>
      <c r="X895" s="1"/>
      <c r="Y895" s="1"/>
      <c r="Z895" s="1"/>
    </row>
    <row r="896" spans="1:26">
      <c r="A896" s="1"/>
      <c r="B896" s="1"/>
      <c r="C896" s="1"/>
      <c r="D896" s="429"/>
      <c r="E896" s="33"/>
      <c r="F896" s="1"/>
      <c r="G896" s="1"/>
      <c r="H896" s="110"/>
      <c r="I896" s="110"/>
      <c r="J896" s="1"/>
      <c r="K896" s="1"/>
      <c r="L896" s="1"/>
      <c r="M896" s="1"/>
      <c r="N896" s="1"/>
      <c r="O896" s="1"/>
      <c r="P896" s="1"/>
      <c r="Q896" s="1"/>
      <c r="R896" s="1"/>
      <c r="S896" s="1"/>
      <c r="T896" s="1"/>
      <c r="U896" s="1"/>
      <c r="V896" s="1"/>
      <c r="W896" s="1"/>
      <c r="X896" s="1"/>
      <c r="Y896" s="1"/>
      <c r="Z896" s="1"/>
    </row>
    <row r="897" spans="1:26">
      <c r="A897" s="1"/>
      <c r="B897" s="1"/>
      <c r="C897" s="1"/>
      <c r="D897" s="429"/>
      <c r="E897" s="33"/>
      <c r="F897" s="1"/>
      <c r="G897" s="1"/>
      <c r="H897" s="110"/>
      <c r="I897" s="110"/>
      <c r="J897" s="1"/>
      <c r="K897" s="1"/>
      <c r="L897" s="1"/>
      <c r="M897" s="1"/>
      <c r="N897" s="1"/>
      <c r="O897" s="1"/>
      <c r="P897" s="1"/>
      <c r="Q897" s="1"/>
      <c r="R897" s="1"/>
      <c r="S897" s="1"/>
      <c r="T897" s="1"/>
      <c r="U897" s="1"/>
      <c r="V897" s="1"/>
      <c r="W897" s="1"/>
      <c r="X897" s="1"/>
      <c r="Y897" s="1"/>
      <c r="Z897" s="1"/>
    </row>
    <row r="898" spans="1:26">
      <c r="A898" s="1"/>
      <c r="B898" s="1"/>
      <c r="C898" s="1"/>
      <c r="D898" s="429"/>
      <c r="E898" s="33"/>
      <c r="F898" s="1"/>
      <c r="G898" s="1"/>
      <c r="H898" s="110"/>
      <c r="I898" s="110"/>
      <c r="J898" s="1"/>
      <c r="K898" s="1"/>
      <c r="L898" s="1"/>
      <c r="M898" s="1"/>
      <c r="N898" s="1"/>
      <c r="O898" s="1"/>
      <c r="P898" s="1"/>
      <c r="Q898" s="1"/>
      <c r="R898" s="1"/>
      <c r="S898" s="1"/>
      <c r="T898" s="1"/>
      <c r="U898" s="1"/>
      <c r="V898" s="1"/>
      <c r="W898" s="1"/>
      <c r="X898" s="1"/>
      <c r="Y898" s="1"/>
      <c r="Z898" s="1"/>
    </row>
    <row r="899" spans="1:26">
      <c r="A899" s="1"/>
      <c r="B899" s="1"/>
      <c r="C899" s="1"/>
      <c r="D899" s="429"/>
      <c r="E899" s="33"/>
      <c r="F899" s="1"/>
      <c r="G899" s="1"/>
      <c r="H899" s="110"/>
      <c r="I899" s="110"/>
      <c r="J899" s="1"/>
      <c r="K899" s="1"/>
      <c r="L899" s="1"/>
      <c r="M899" s="1"/>
      <c r="N899" s="1"/>
      <c r="O899" s="1"/>
      <c r="P899" s="1"/>
      <c r="Q899" s="1"/>
      <c r="R899" s="1"/>
      <c r="S899" s="1"/>
      <c r="T899" s="1"/>
      <c r="U899" s="1"/>
      <c r="V899" s="1"/>
      <c r="W899" s="1"/>
      <c r="X899" s="1"/>
      <c r="Y899" s="1"/>
      <c r="Z899" s="1"/>
    </row>
    <row r="900" spans="1:26">
      <c r="A900" s="1"/>
      <c r="B900" s="1"/>
      <c r="C900" s="1"/>
      <c r="D900" s="429"/>
      <c r="E900" s="33"/>
      <c r="F900" s="1"/>
      <c r="G900" s="1"/>
      <c r="H900" s="110"/>
      <c r="I900" s="110"/>
      <c r="J900" s="1"/>
      <c r="K900" s="1"/>
      <c r="L900" s="1"/>
      <c r="M900" s="1"/>
      <c r="N900" s="1"/>
      <c r="O900" s="1"/>
      <c r="P900" s="1"/>
      <c r="Q900" s="1"/>
      <c r="R900" s="1"/>
      <c r="S900" s="1"/>
      <c r="T900" s="1"/>
      <c r="U900" s="1"/>
      <c r="V900" s="1"/>
      <c r="W900" s="1"/>
      <c r="X900" s="1"/>
      <c r="Y900" s="1"/>
      <c r="Z900" s="1"/>
    </row>
    <row r="901" spans="1:26">
      <c r="A901" s="1"/>
      <c r="B901" s="1"/>
      <c r="C901" s="1"/>
      <c r="D901" s="429"/>
      <c r="E901" s="33"/>
      <c r="F901" s="1"/>
      <c r="G901" s="1"/>
      <c r="H901" s="110"/>
      <c r="I901" s="110"/>
      <c r="J901" s="1"/>
      <c r="K901" s="1"/>
      <c r="L901" s="1"/>
      <c r="M901" s="1"/>
      <c r="N901" s="1"/>
      <c r="O901" s="1"/>
      <c r="P901" s="1"/>
      <c r="Q901" s="1"/>
      <c r="R901" s="1"/>
      <c r="S901" s="1"/>
      <c r="T901" s="1"/>
      <c r="U901" s="1"/>
      <c r="V901" s="1"/>
      <c r="W901" s="1"/>
      <c r="X901" s="1"/>
      <c r="Y901" s="1"/>
      <c r="Z901" s="1"/>
    </row>
    <row r="902" spans="1:26">
      <c r="A902" s="1"/>
      <c r="B902" s="1"/>
      <c r="C902" s="1"/>
      <c r="D902" s="429"/>
      <c r="E902" s="33"/>
      <c r="F902" s="1"/>
      <c r="G902" s="1"/>
      <c r="H902" s="110"/>
      <c r="I902" s="110"/>
      <c r="J902" s="1"/>
      <c r="K902" s="1"/>
      <c r="L902" s="1"/>
      <c r="M902" s="1"/>
      <c r="N902" s="1"/>
      <c r="O902" s="1"/>
      <c r="P902" s="1"/>
      <c r="Q902" s="1"/>
      <c r="R902" s="1"/>
      <c r="S902" s="1"/>
      <c r="T902" s="1"/>
      <c r="U902" s="1"/>
      <c r="V902" s="1"/>
      <c r="W902" s="1"/>
      <c r="X902" s="1"/>
      <c r="Y902" s="1"/>
      <c r="Z902" s="1"/>
    </row>
    <row r="903" spans="1:26">
      <c r="A903" s="1"/>
      <c r="B903" s="1"/>
      <c r="C903" s="1"/>
      <c r="D903" s="429"/>
      <c r="E903" s="33"/>
      <c r="F903" s="1"/>
      <c r="G903" s="1"/>
      <c r="H903" s="110"/>
      <c r="I903" s="110"/>
      <c r="J903" s="1"/>
      <c r="K903" s="1"/>
      <c r="L903" s="1"/>
      <c r="M903" s="1"/>
      <c r="N903" s="1"/>
      <c r="O903" s="1"/>
      <c r="P903" s="1"/>
      <c r="Q903" s="1"/>
      <c r="R903" s="1"/>
      <c r="S903" s="1"/>
      <c r="T903" s="1"/>
      <c r="U903" s="1"/>
      <c r="V903" s="1"/>
      <c r="W903" s="1"/>
      <c r="X903" s="1"/>
      <c r="Y903" s="1"/>
      <c r="Z903" s="1"/>
    </row>
    <row r="904" spans="1:26">
      <c r="A904" s="1"/>
      <c r="B904" s="1"/>
      <c r="C904" s="1"/>
      <c r="D904" s="429"/>
      <c r="E904" s="33"/>
      <c r="F904" s="1"/>
      <c r="G904" s="1"/>
      <c r="H904" s="110"/>
      <c r="I904" s="110"/>
      <c r="J904" s="1"/>
      <c r="K904" s="1"/>
      <c r="L904" s="1"/>
      <c r="M904" s="1"/>
      <c r="N904" s="1"/>
      <c r="O904" s="1"/>
      <c r="P904" s="1"/>
      <c r="Q904" s="1"/>
      <c r="R904" s="1"/>
      <c r="S904" s="1"/>
      <c r="T904" s="1"/>
      <c r="U904" s="1"/>
      <c r="V904" s="1"/>
      <c r="W904" s="1"/>
      <c r="X904" s="1"/>
      <c r="Y904" s="1"/>
      <c r="Z904" s="1"/>
    </row>
    <row r="905" spans="1:26">
      <c r="A905" s="1"/>
      <c r="B905" s="1"/>
      <c r="C905" s="1"/>
      <c r="D905" s="429"/>
      <c r="E905" s="33"/>
      <c r="F905" s="1"/>
      <c r="G905" s="1"/>
      <c r="H905" s="110"/>
      <c r="I905" s="110"/>
      <c r="J905" s="1"/>
      <c r="K905" s="1"/>
      <c r="L905" s="1"/>
      <c r="M905" s="1"/>
      <c r="N905" s="1"/>
      <c r="O905" s="1"/>
      <c r="P905" s="1"/>
      <c r="Q905" s="1"/>
      <c r="R905" s="1"/>
      <c r="S905" s="1"/>
      <c r="T905" s="1"/>
      <c r="U905" s="1"/>
      <c r="V905" s="1"/>
      <c r="W905" s="1"/>
      <c r="X905" s="1"/>
      <c r="Y905" s="1"/>
      <c r="Z905" s="1"/>
    </row>
    <row r="906" spans="1:26">
      <c r="A906" s="1"/>
      <c r="B906" s="1"/>
      <c r="C906" s="1"/>
      <c r="D906" s="429"/>
      <c r="E906" s="33"/>
      <c r="F906" s="1"/>
      <c r="G906" s="1"/>
      <c r="H906" s="110"/>
      <c r="I906" s="110"/>
      <c r="J906" s="1"/>
      <c r="K906" s="1"/>
      <c r="L906" s="1"/>
      <c r="M906" s="1"/>
      <c r="N906" s="1"/>
      <c r="O906" s="1"/>
      <c r="P906" s="1"/>
      <c r="Q906" s="1"/>
      <c r="R906" s="1"/>
      <c r="S906" s="1"/>
      <c r="T906" s="1"/>
      <c r="U906" s="1"/>
      <c r="V906" s="1"/>
      <c r="W906" s="1"/>
      <c r="X906" s="1"/>
      <c r="Y906" s="1"/>
      <c r="Z906" s="1"/>
    </row>
    <row r="907" spans="1:26">
      <c r="A907" s="1"/>
      <c r="B907" s="1"/>
      <c r="C907" s="1"/>
      <c r="D907" s="429"/>
      <c r="E907" s="33"/>
      <c r="F907" s="1"/>
      <c r="G907" s="1"/>
      <c r="H907" s="110"/>
      <c r="I907" s="110"/>
      <c r="J907" s="1"/>
      <c r="K907" s="1"/>
      <c r="L907" s="1"/>
      <c r="M907" s="1"/>
      <c r="N907" s="1"/>
      <c r="O907" s="1"/>
      <c r="P907" s="1"/>
      <c r="Q907" s="1"/>
      <c r="R907" s="1"/>
      <c r="S907" s="1"/>
      <c r="T907" s="1"/>
      <c r="U907" s="1"/>
      <c r="V907" s="1"/>
      <c r="W907" s="1"/>
      <c r="X907" s="1"/>
      <c r="Y907" s="1"/>
      <c r="Z907" s="1"/>
    </row>
    <row r="908" spans="1:26">
      <c r="A908" s="1"/>
      <c r="B908" s="1"/>
      <c r="C908" s="1"/>
      <c r="D908" s="429"/>
      <c r="E908" s="33"/>
      <c r="F908" s="1"/>
      <c r="G908" s="1"/>
      <c r="H908" s="110"/>
      <c r="I908" s="110"/>
      <c r="J908" s="1"/>
      <c r="K908" s="1"/>
      <c r="L908" s="1"/>
      <c r="M908" s="1"/>
      <c r="N908" s="1"/>
      <c r="O908" s="1"/>
      <c r="P908" s="1"/>
      <c r="Q908" s="1"/>
      <c r="R908" s="1"/>
      <c r="S908" s="1"/>
      <c r="T908" s="1"/>
      <c r="U908" s="1"/>
      <c r="V908" s="1"/>
      <c r="W908" s="1"/>
      <c r="X908" s="1"/>
      <c r="Y908" s="1"/>
      <c r="Z908" s="1"/>
    </row>
    <row r="909" spans="1:26">
      <c r="A909" s="1"/>
      <c r="B909" s="1"/>
      <c r="C909" s="1"/>
      <c r="D909" s="429"/>
      <c r="E909" s="33"/>
      <c r="F909" s="1"/>
      <c r="G909" s="1"/>
      <c r="H909" s="110"/>
      <c r="I909" s="110"/>
      <c r="J909" s="1"/>
      <c r="K909" s="1"/>
      <c r="L909" s="1"/>
      <c r="M909" s="1"/>
      <c r="N909" s="1"/>
      <c r="O909" s="1"/>
      <c r="P909" s="1"/>
      <c r="Q909" s="1"/>
      <c r="R909" s="1"/>
      <c r="S909" s="1"/>
      <c r="T909" s="1"/>
      <c r="U909" s="1"/>
      <c r="V909" s="1"/>
      <c r="W909" s="1"/>
      <c r="X909" s="1"/>
      <c r="Y909" s="1"/>
      <c r="Z909" s="1"/>
    </row>
    <row r="910" spans="1:26">
      <c r="A910" s="1"/>
      <c r="B910" s="1"/>
      <c r="C910" s="1"/>
      <c r="D910" s="429"/>
      <c r="E910" s="33"/>
      <c r="F910" s="1"/>
      <c r="G910" s="1"/>
      <c r="H910" s="110"/>
      <c r="I910" s="110"/>
      <c r="J910" s="1"/>
      <c r="K910" s="1"/>
      <c r="L910" s="1"/>
      <c r="M910" s="1"/>
      <c r="N910" s="1"/>
      <c r="O910" s="1"/>
      <c r="P910" s="1"/>
      <c r="Q910" s="1"/>
      <c r="R910" s="1"/>
      <c r="S910" s="1"/>
      <c r="T910" s="1"/>
      <c r="U910" s="1"/>
      <c r="V910" s="1"/>
      <c r="W910" s="1"/>
      <c r="X910" s="1"/>
      <c r="Y910" s="1"/>
      <c r="Z910" s="1"/>
    </row>
    <row r="911" spans="1:26">
      <c r="A911" s="1"/>
      <c r="B911" s="1"/>
      <c r="C911" s="1"/>
      <c r="D911" s="429"/>
      <c r="E911" s="33"/>
      <c r="F911" s="1"/>
      <c r="G911" s="1"/>
      <c r="H911" s="110"/>
      <c r="I911" s="110"/>
      <c r="J911" s="1"/>
      <c r="K911" s="1"/>
      <c r="L911" s="1"/>
      <c r="M911" s="1"/>
      <c r="N911" s="1"/>
      <c r="O911" s="1"/>
      <c r="P911" s="1"/>
      <c r="Q911" s="1"/>
      <c r="R911" s="1"/>
      <c r="S911" s="1"/>
      <c r="T911" s="1"/>
      <c r="U911" s="1"/>
      <c r="V911" s="1"/>
      <c r="W911" s="1"/>
      <c r="X911" s="1"/>
      <c r="Y911" s="1"/>
      <c r="Z911" s="1"/>
    </row>
    <row r="912" spans="1:26">
      <c r="A912" s="1"/>
      <c r="B912" s="1"/>
      <c r="C912" s="1"/>
      <c r="D912" s="429"/>
      <c r="E912" s="33"/>
      <c r="F912" s="1"/>
      <c r="G912" s="1"/>
      <c r="H912" s="110"/>
      <c r="I912" s="110"/>
      <c r="J912" s="1"/>
      <c r="K912" s="1"/>
      <c r="L912" s="1"/>
      <c r="M912" s="1"/>
      <c r="N912" s="1"/>
      <c r="O912" s="1"/>
      <c r="P912" s="1"/>
      <c r="Q912" s="1"/>
      <c r="R912" s="1"/>
      <c r="S912" s="1"/>
      <c r="T912" s="1"/>
      <c r="U912" s="1"/>
      <c r="V912" s="1"/>
      <c r="W912" s="1"/>
      <c r="X912" s="1"/>
      <c r="Y912" s="1"/>
      <c r="Z912" s="1"/>
    </row>
    <row r="913" spans="1:26">
      <c r="A913" s="1"/>
      <c r="B913" s="1"/>
      <c r="C913" s="1"/>
      <c r="D913" s="429"/>
      <c r="E913" s="33"/>
      <c r="F913" s="1"/>
      <c r="G913" s="1"/>
      <c r="H913" s="110"/>
      <c r="I913" s="110"/>
      <c r="J913" s="1"/>
      <c r="K913" s="1"/>
      <c r="L913" s="1"/>
      <c r="M913" s="1"/>
      <c r="N913" s="1"/>
      <c r="O913" s="1"/>
      <c r="P913" s="1"/>
      <c r="Q913" s="1"/>
      <c r="R913" s="1"/>
      <c r="S913" s="1"/>
      <c r="T913" s="1"/>
      <c r="U913" s="1"/>
      <c r="V913" s="1"/>
      <c r="W913" s="1"/>
      <c r="X913" s="1"/>
      <c r="Y913" s="1"/>
      <c r="Z913" s="1"/>
    </row>
    <row r="914" spans="1:26">
      <c r="A914" s="1"/>
      <c r="B914" s="1"/>
      <c r="C914" s="1"/>
      <c r="D914" s="429"/>
      <c r="E914" s="33"/>
      <c r="F914" s="1"/>
      <c r="G914" s="1"/>
      <c r="H914" s="110"/>
      <c r="I914" s="110"/>
      <c r="J914" s="1"/>
      <c r="K914" s="1"/>
      <c r="L914" s="1"/>
      <c r="M914" s="1"/>
      <c r="N914" s="1"/>
      <c r="O914" s="1"/>
      <c r="P914" s="1"/>
      <c r="Q914" s="1"/>
      <c r="R914" s="1"/>
      <c r="S914" s="1"/>
      <c r="T914" s="1"/>
      <c r="U914" s="1"/>
      <c r="V914" s="1"/>
      <c r="W914" s="1"/>
      <c r="X914" s="1"/>
      <c r="Y914" s="1"/>
      <c r="Z914" s="1"/>
    </row>
    <row r="915" spans="1:26">
      <c r="A915" s="1"/>
      <c r="B915" s="1"/>
      <c r="C915" s="1"/>
      <c r="D915" s="429"/>
      <c r="E915" s="33"/>
      <c r="F915" s="1"/>
      <c r="G915" s="1"/>
      <c r="H915" s="110"/>
      <c r="I915" s="110"/>
      <c r="J915" s="1"/>
      <c r="K915" s="1"/>
      <c r="L915" s="1"/>
      <c r="M915" s="1"/>
      <c r="N915" s="1"/>
      <c r="O915" s="1"/>
      <c r="P915" s="1"/>
      <c r="Q915" s="1"/>
      <c r="R915" s="1"/>
      <c r="S915" s="1"/>
      <c r="T915" s="1"/>
      <c r="U915" s="1"/>
      <c r="V915" s="1"/>
      <c r="W915" s="1"/>
      <c r="X915" s="1"/>
      <c r="Y915" s="1"/>
      <c r="Z915" s="1"/>
    </row>
    <row r="916" spans="1:26">
      <c r="A916" s="1"/>
      <c r="B916" s="1"/>
      <c r="C916" s="1"/>
      <c r="D916" s="429"/>
      <c r="E916" s="33"/>
      <c r="F916" s="1"/>
      <c r="G916" s="1"/>
      <c r="H916" s="110"/>
      <c r="I916" s="110"/>
      <c r="J916" s="1"/>
      <c r="K916" s="1"/>
      <c r="L916" s="1"/>
      <c r="M916" s="1"/>
      <c r="N916" s="1"/>
      <c r="O916" s="1"/>
      <c r="P916" s="1"/>
      <c r="Q916" s="1"/>
      <c r="R916" s="1"/>
      <c r="S916" s="1"/>
      <c r="T916" s="1"/>
      <c r="U916" s="1"/>
      <c r="V916" s="1"/>
      <c r="W916" s="1"/>
      <c r="X916" s="1"/>
      <c r="Y916" s="1"/>
      <c r="Z916" s="1"/>
    </row>
    <row r="917" spans="1:26">
      <c r="A917" s="1"/>
      <c r="B917" s="1"/>
      <c r="C917" s="1"/>
      <c r="D917" s="429"/>
      <c r="E917" s="33"/>
      <c r="F917" s="1"/>
      <c r="G917" s="1"/>
      <c r="H917" s="110"/>
      <c r="I917" s="110"/>
      <c r="J917" s="1"/>
      <c r="K917" s="1"/>
      <c r="L917" s="1"/>
      <c r="M917" s="1"/>
      <c r="N917" s="1"/>
      <c r="O917" s="1"/>
      <c r="P917" s="1"/>
      <c r="Q917" s="1"/>
      <c r="R917" s="1"/>
      <c r="S917" s="1"/>
      <c r="T917" s="1"/>
      <c r="U917" s="1"/>
      <c r="V917" s="1"/>
      <c r="W917" s="1"/>
      <c r="X917" s="1"/>
      <c r="Y917" s="1"/>
      <c r="Z917" s="1"/>
    </row>
    <row r="918" spans="1:26">
      <c r="A918" s="1"/>
      <c r="B918" s="1"/>
      <c r="C918" s="1"/>
      <c r="D918" s="429"/>
      <c r="E918" s="33"/>
      <c r="F918" s="1"/>
      <c r="G918" s="1"/>
      <c r="H918" s="110"/>
      <c r="I918" s="110"/>
      <c r="J918" s="1"/>
      <c r="K918" s="1"/>
      <c r="L918" s="1"/>
      <c r="M918" s="1"/>
      <c r="N918" s="1"/>
      <c r="O918" s="1"/>
      <c r="P918" s="1"/>
      <c r="Q918" s="1"/>
      <c r="R918" s="1"/>
      <c r="S918" s="1"/>
      <c r="T918" s="1"/>
      <c r="U918" s="1"/>
      <c r="V918" s="1"/>
      <c r="W918" s="1"/>
      <c r="X918" s="1"/>
      <c r="Y918" s="1"/>
      <c r="Z918" s="1"/>
    </row>
    <row r="919" spans="1:26">
      <c r="A919" s="1"/>
      <c r="B919" s="1"/>
      <c r="C919" s="1"/>
      <c r="D919" s="429"/>
      <c r="E919" s="33"/>
      <c r="F919" s="1"/>
      <c r="G919" s="1"/>
      <c r="H919" s="110"/>
      <c r="I919" s="110"/>
      <c r="J919" s="1"/>
      <c r="K919" s="1"/>
      <c r="L919" s="1"/>
      <c r="M919" s="1"/>
      <c r="N919" s="1"/>
      <c r="O919" s="1"/>
      <c r="P919" s="1"/>
      <c r="Q919" s="1"/>
      <c r="R919" s="1"/>
      <c r="S919" s="1"/>
      <c r="T919" s="1"/>
      <c r="U919" s="1"/>
      <c r="V919" s="1"/>
      <c r="W919" s="1"/>
      <c r="X919" s="1"/>
      <c r="Y919" s="1"/>
      <c r="Z919" s="1"/>
    </row>
    <row r="920" spans="1:26">
      <c r="A920" s="1"/>
      <c r="B920" s="1"/>
      <c r="C920" s="1"/>
      <c r="D920" s="429"/>
      <c r="E920" s="33"/>
      <c r="F920" s="1"/>
      <c r="G920" s="1"/>
      <c r="H920" s="110"/>
      <c r="I920" s="110"/>
      <c r="J920" s="1"/>
      <c r="K920" s="1"/>
      <c r="L920" s="1"/>
      <c r="M920" s="1"/>
      <c r="N920" s="1"/>
      <c r="O920" s="1"/>
      <c r="P920" s="1"/>
      <c r="Q920" s="1"/>
      <c r="R920" s="1"/>
      <c r="S920" s="1"/>
      <c r="T920" s="1"/>
      <c r="U920" s="1"/>
      <c r="V920" s="1"/>
      <c r="W920" s="1"/>
      <c r="X920" s="1"/>
      <c r="Y920" s="1"/>
      <c r="Z920" s="1"/>
    </row>
    <row r="921" spans="1:26">
      <c r="A921" s="1"/>
      <c r="B921" s="1"/>
      <c r="C921" s="1"/>
      <c r="D921" s="429"/>
      <c r="E921" s="33"/>
      <c r="F921" s="1"/>
      <c r="G921" s="1"/>
      <c r="H921" s="110"/>
      <c r="I921" s="110"/>
      <c r="J921" s="1"/>
      <c r="K921" s="1"/>
      <c r="L921" s="1"/>
      <c r="M921" s="1"/>
      <c r="N921" s="1"/>
      <c r="O921" s="1"/>
      <c r="P921" s="1"/>
      <c r="Q921" s="1"/>
      <c r="R921" s="1"/>
      <c r="S921" s="1"/>
      <c r="T921" s="1"/>
      <c r="U921" s="1"/>
      <c r="V921" s="1"/>
      <c r="W921" s="1"/>
      <c r="X921" s="1"/>
      <c r="Y921" s="1"/>
      <c r="Z921" s="1"/>
    </row>
    <row r="922" spans="1:26">
      <c r="A922" s="1"/>
      <c r="B922" s="1"/>
      <c r="C922" s="1"/>
      <c r="D922" s="429"/>
      <c r="E922" s="33"/>
      <c r="F922" s="1"/>
      <c r="G922" s="1"/>
      <c r="H922" s="110"/>
      <c r="I922" s="110"/>
      <c r="J922" s="1"/>
      <c r="K922" s="1"/>
      <c r="L922" s="1"/>
      <c r="M922" s="1"/>
      <c r="N922" s="1"/>
      <c r="O922" s="1"/>
      <c r="P922" s="1"/>
      <c r="Q922" s="1"/>
      <c r="R922" s="1"/>
      <c r="S922" s="1"/>
      <c r="T922" s="1"/>
      <c r="U922" s="1"/>
      <c r="V922" s="1"/>
      <c r="W922" s="1"/>
      <c r="X922" s="1"/>
      <c r="Y922" s="1"/>
      <c r="Z922" s="1"/>
    </row>
    <row r="923" spans="1:26">
      <c r="A923" s="1"/>
      <c r="B923" s="1"/>
      <c r="C923" s="1"/>
      <c r="D923" s="429"/>
      <c r="E923" s="33"/>
      <c r="F923" s="1"/>
      <c r="G923" s="1"/>
      <c r="H923" s="110"/>
      <c r="I923" s="110"/>
      <c r="J923" s="1"/>
      <c r="K923" s="1"/>
      <c r="L923" s="1"/>
      <c r="M923" s="1"/>
      <c r="N923" s="1"/>
      <c r="O923" s="1"/>
      <c r="P923" s="1"/>
      <c r="Q923" s="1"/>
      <c r="R923" s="1"/>
      <c r="S923" s="1"/>
      <c r="T923" s="1"/>
      <c r="U923" s="1"/>
      <c r="V923" s="1"/>
      <c r="W923" s="1"/>
      <c r="X923" s="1"/>
      <c r="Y923" s="1"/>
      <c r="Z923" s="1"/>
    </row>
    <row r="924" spans="1:26">
      <c r="A924" s="1"/>
      <c r="B924" s="1"/>
      <c r="C924" s="1"/>
      <c r="D924" s="429"/>
      <c r="E924" s="33"/>
      <c r="F924" s="1"/>
      <c r="G924" s="1"/>
      <c r="H924" s="110"/>
      <c r="I924" s="110"/>
      <c r="J924" s="1"/>
      <c r="K924" s="1"/>
      <c r="L924" s="1"/>
      <c r="M924" s="1"/>
      <c r="N924" s="1"/>
      <c r="O924" s="1"/>
      <c r="P924" s="1"/>
      <c r="Q924" s="1"/>
      <c r="R924" s="1"/>
      <c r="S924" s="1"/>
      <c r="T924" s="1"/>
      <c r="U924" s="1"/>
      <c r="V924" s="1"/>
      <c r="W924" s="1"/>
      <c r="X924" s="1"/>
      <c r="Y924" s="1"/>
      <c r="Z924" s="1"/>
    </row>
    <row r="925" spans="1:26">
      <c r="A925" s="1"/>
      <c r="B925" s="1"/>
      <c r="C925" s="1"/>
      <c r="D925" s="429"/>
      <c r="E925" s="33"/>
      <c r="F925" s="1"/>
      <c r="G925" s="1"/>
      <c r="H925" s="110"/>
      <c r="I925" s="110"/>
      <c r="J925" s="1"/>
      <c r="K925" s="1"/>
      <c r="L925" s="1"/>
      <c r="M925" s="1"/>
      <c r="N925" s="1"/>
      <c r="O925" s="1"/>
      <c r="P925" s="1"/>
      <c r="Q925" s="1"/>
      <c r="R925" s="1"/>
      <c r="S925" s="1"/>
      <c r="T925" s="1"/>
      <c r="U925" s="1"/>
      <c r="V925" s="1"/>
      <c r="W925" s="1"/>
      <c r="X925" s="1"/>
      <c r="Y925" s="1"/>
      <c r="Z925" s="1"/>
    </row>
    <row r="926" spans="1:26">
      <c r="A926" s="1"/>
      <c r="B926" s="1"/>
      <c r="C926" s="1"/>
      <c r="D926" s="429"/>
      <c r="E926" s="33"/>
      <c r="F926" s="1"/>
      <c r="G926" s="1"/>
      <c r="H926" s="110"/>
      <c r="I926" s="110"/>
      <c r="J926" s="1"/>
      <c r="K926" s="1"/>
      <c r="L926" s="1"/>
      <c r="M926" s="1"/>
      <c r="N926" s="1"/>
      <c r="O926" s="1"/>
      <c r="P926" s="1"/>
      <c r="Q926" s="1"/>
      <c r="R926" s="1"/>
      <c r="S926" s="1"/>
      <c r="T926" s="1"/>
      <c r="U926" s="1"/>
      <c r="V926" s="1"/>
      <c r="W926" s="1"/>
      <c r="X926" s="1"/>
      <c r="Y926" s="1"/>
      <c r="Z926" s="1"/>
    </row>
    <row r="927" spans="1:26">
      <c r="A927" s="1"/>
      <c r="B927" s="1"/>
      <c r="C927" s="1"/>
      <c r="D927" s="429"/>
      <c r="E927" s="33"/>
      <c r="F927" s="1"/>
      <c r="G927" s="1"/>
      <c r="H927" s="110"/>
      <c r="I927" s="110"/>
      <c r="J927" s="1"/>
      <c r="K927" s="1"/>
      <c r="L927" s="1"/>
      <c r="M927" s="1"/>
      <c r="N927" s="1"/>
      <c r="O927" s="1"/>
      <c r="P927" s="1"/>
      <c r="Q927" s="1"/>
      <c r="R927" s="1"/>
      <c r="S927" s="1"/>
      <c r="T927" s="1"/>
      <c r="U927" s="1"/>
      <c r="V927" s="1"/>
      <c r="W927" s="1"/>
      <c r="X927" s="1"/>
      <c r="Y927" s="1"/>
      <c r="Z927" s="1"/>
    </row>
    <row r="928" spans="1:26">
      <c r="A928" s="1"/>
      <c r="B928" s="1"/>
      <c r="C928" s="1"/>
      <c r="D928" s="429"/>
      <c r="E928" s="33"/>
      <c r="F928" s="1"/>
      <c r="G928" s="1"/>
      <c r="H928" s="110"/>
      <c r="I928" s="110"/>
      <c r="J928" s="1"/>
      <c r="K928" s="1"/>
      <c r="L928" s="1"/>
      <c r="M928" s="1"/>
      <c r="N928" s="1"/>
      <c r="O928" s="1"/>
      <c r="P928" s="1"/>
      <c r="Q928" s="1"/>
      <c r="R928" s="1"/>
      <c r="S928" s="1"/>
      <c r="T928" s="1"/>
      <c r="U928" s="1"/>
      <c r="V928" s="1"/>
      <c r="W928" s="1"/>
      <c r="X928" s="1"/>
      <c r="Y928" s="1"/>
      <c r="Z928" s="1"/>
    </row>
    <row r="929" spans="1:26">
      <c r="A929" s="1"/>
      <c r="B929" s="1"/>
      <c r="C929" s="1"/>
      <c r="D929" s="429"/>
      <c r="E929" s="33"/>
      <c r="F929" s="1"/>
      <c r="G929" s="1"/>
      <c r="H929" s="110"/>
      <c r="I929" s="110"/>
      <c r="J929" s="1"/>
      <c r="K929" s="1"/>
      <c r="L929" s="1"/>
      <c r="M929" s="1"/>
      <c r="N929" s="1"/>
      <c r="O929" s="1"/>
      <c r="P929" s="1"/>
      <c r="Q929" s="1"/>
      <c r="R929" s="1"/>
      <c r="S929" s="1"/>
      <c r="T929" s="1"/>
      <c r="U929" s="1"/>
      <c r="V929" s="1"/>
      <c r="W929" s="1"/>
      <c r="X929" s="1"/>
      <c r="Y929" s="1"/>
      <c r="Z929" s="1"/>
    </row>
    <row r="930" spans="1:26">
      <c r="A930" s="1"/>
      <c r="B930" s="1"/>
      <c r="C930" s="1"/>
      <c r="D930" s="429"/>
      <c r="E930" s="33"/>
      <c r="F930" s="1"/>
      <c r="G930" s="1"/>
      <c r="H930" s="110"/>
      <c r="I930" s="110"/>
      <c r="J930" s="1"/>
      <c r="K930" s="1"/>
      <c r="L930" s="1"/>
      <c r="M930" s="1"/>
      <c r="N930" s="1"/>
      <c r="O930" s="1"/>
      <c r="P930" s="1"/>
      <c r="Q930" s="1"/>
      <c r="R930" s="1"/>
      <c r="S930" s="1"/>
      <c r="T930" s="1"/>
      <c r="U930" s="1"/>
      <c r="V930" s="1"/>
      <c r="W930" s="1"/>
      <c r="X930" s="1"/>
      <c r="Y930" s="1"/>
      <c r="Z930" s="1"/>
    </row>
    <row r="931" spans="1:26">
      <c r="A931" s="1"/>
      <c r="B931" s="1"/>
      <c r="C931" s="1"/>
      <c r="D931" s="429"/>
      <c r="E931" s="33"/>
      <c r="F931" s="1"/>
      <c r="G931" s="1"/>
      <c r="H931" s="110"/>
      <c r="I931" s="110"/>
      <c r="J931" s="1"/>
      <c r="K931" s="1"/>
      <c r="L931" s="1"/>
      <c r="M931" s="1"/>
      <c r="N931" s="1"/>
      <c r="O931" s="1"/>
      <c r="P931" s="1"/>
      <c r="Q931" s="1"/>
      <c r="R931" s="1"/>
      <c r="S931" s="1"/>
      <c r="T931" s="1"/>
      <c r="U931" s="1"/>
      <c r="V931" s="1"/>
      <c r="W931" s="1"/>
      <c r="X931" s="1"/>
      <c r="Y931" s="1"/>
      <c r="Z931" s="1"/>
    </row>
    <row r="932" spans="1:26">
      <c r="A932" s="1"/>
      <c r="B932" s="1"/>
      <c r="C932" s="1"/>
      <c r="D932" s="429"/>
      <c r="E932" s="33"/>
      <c r="F932" s="1"/>
      <c r="G932" s="1"/>
      <c r="H932" s="110"/>
      <c r="I932" s="110"/>
      <c r="J932" s="1"/>
      <c r="K932" s="1"/>
      <c r="L932" s="1"/>
      <c r="M932" s="1"/>
      <c r="N932" s="1"/>
      <c r="O932" s="1"/>
      <c r="P932" s="1"/>
      <c r="Q932" s="1"/>
      <c r="R932" s="1"/>
      <c r="S932" s="1"/>
      <c r="T932" s="1"/>
      <c r="U932" s="1"/>
      <c r="V932" s="1"/>
      <c r="W932" s="1"/>
      <c r="X932" s="1"/>
      <c r="Y932" s="1"/>
      <c r="Z932" s="1"/>
    </row>
    <row r="933" spans="1:26">
      <c r="A933" s="1"/>
      <c r="B933" s="1"/>
      <c r="C933" s="1"/>
      <c r="D933" s="429"/>
      <c r="E933" s="33"/>
      <c r="F933" s="1"/>
      <c r="G933" s="1"/>
      <c r="H933" s="110"/>
      <c r="I933" s="110"/>
      <c r="J933" s="1"/>
      <c r="K933" s="1"/>
      <c r="L933" s="1"/>
      <c r="M933" s="1"/>
      <c r="N933" s="1"/>
      <c r="O933" s="1"/>
      <c r="P933" s="1"/>
      <c r="Q933" s="1"/>
      <c r="R933" s="1"/>
      <c r="S933" s="1"/>
      <c r="T933" s="1"/>
      <c r="U933" s="1"/>
      <c r="V933" s="1"/>
      <c r="W933" s="1"/>
      <c r="X933" s="1"/>
      <c r="Y933" s="1"/>
      <c r="Z933" s="1"/>
    </row>
    <row r="934" spans="1:26">
      <c r="A934" s="1"/>
      <c r="B934" s="1"/>
      <c r="C934" s="1"/>
      <c r="D934" s="429"/>
      <c r="E934" s="33"/>
      <c r="F934" s="1"/>
      <c r="G934" s="1"/>
      <c r="H934" s="110"/>
      <c r="I934" s="110"/>
      <c r="J934" s="1"/>
      <c r="K934" s="1"/>
      <c r="L934" s="1"/>
      <c r="M934" s="1"/>
      <c r="N934" s="1"/>
      <c r="O934" s="1"/>
      <c r="P934" s="1"/>
      <c r="Q934" s="1"/>
      <c r="R934" s="1"/>
      <c r="S934" s="1"/>
      <c r="T934" s="1"/>
      <c r="U934" s="1"/>
      <c r="V934" s="1"/>
      <c r="W934" s="1"/>
      <c r="X934" s="1"/>
      <c r="Y934" s="1"/>
      <c r="Z934" s="1"/>
    </row>
    <row r="935" spans="1:26">
      <c r="A935" s="1"/>
      <c r="B935" s="1"/>
      <c r="C935" s="1"/>
      <c r="D935" s="429"/>
      <c r="E935" s="33"/>
      <c r="F935" s="1"/>
      <c r="G935" s="1"/>
      <c r="H935" s="110"/>
      <c r="I935" s="110"/>
      <c r="J935" s="1"/>
      <c r="K935" s="1"/>
      <c r="L935" s="1"/>
      <c r="M935" s="1"/>
      <c r="N935" s="1"/>
      <c r="O935" s="1"/>
      <c r="P935" s="1"/>
      <c r="Q935" s="1"/>
      <c r="R935" s="1"/>
      <c r="S935" s="1"/>
      <c r="T935" s="1"/>
      <c r="U935" s="1"/>
      <c r="V935" s="1"/>
      <c r="W935" s="1"/>
      <c r="X935" s="1"/>
      <c r="Y935" s="1"/>
      <c r="Z935" s="1"/>
    </row>
    <row r="936" spans="1:26">
      <c r="A936" s="1"/>
      <c r="B936" s="1"/>
      <c r="C936" s="1"/>
      <c r="D936" s="429"/>
      <c r="E936" s="33"/>
      <c r="F936" s="1"/>
      <c r="G936" s="1"/>
      <c r="H936" s="110"/>
      <c r="I936" s="110"/>
      <c r="J936" s="1"/>
      <c r="K936" s="1"/>
      <c r="L936" s="1"/>
      <c r="M936" s="1"/>
      <c r="N936" s="1"/>
      <c r="O936" s="1"/>
      <c r="P936" s="1"/>
      <c r="Q936" s="1"/>
      <c r="R936" s="1"/>
      <c r="S936" s="1"/>
      <c r="T936" s="1"/>
      <c r="U936" s="1"/>
      <c r="V936" s="1"/>
      <c r="W936" s="1"/>
      <c r="X936" s="1"/>
      <c r="Y936" s="1"/>
      <c r="Z936" s="1"/>
    </row>
    <row r="937" spans="1:26">
      <c r="A937" s="1"/>
      <c r="B937" s="1"/>
      <c r="C937" s="1"/>
      <c r="D937" s="429"/>
      <c r="E937" s="33"/>
      <c r="F937" s="1"/>
      <c r="G937" s="1"/>
      <c r="H937" s="110"/>
      <c r="I937" s="110"/>
      <c r="J937" s="1"/>
      <c r="K937" s="1"/>
      <c r="L937" s="1"/>
      <c r="M937" s="1"/>
      <c r="N937" s="1"/>
      <c r="O937" s="1"/>
      <c r="P937" s="1"/>
      <c r="Q937" s="1"/>
      <c r="R937" s="1"/>
      <c r="S937" s="1"/>
      <c r="T937" s="1"/>
      <c r="U937" s="1"/>
      <c r="V937" s="1"/>
      <c r="W937" s="1"/>
      <c r="X937" s="1"/>
      <c r="Y937" s="1"/>
      <c r="Z937" s="1"/>
    </row>
    <row r="938" spans="1:26">
      <c r="A938" s="1"/>
      <c r="B938" s="1"/>
      <c r="C938" s="1"/>
      <c r="D938" s="429"/>
      <c r="E938" s="33"/>
      <c r="F938" s="1"/>
      <c r="G938" s="1"/>
      <c r="H938" s="110"/>
      <c r="I938" s="110"/>
      <c r="J938" s="1"/>
      <c r="K938" s="1"/>
      <c r="L938" s="1"/>
      <c r="M938" s="1"/>
      <c r="N938" s="1"/>
      <c r="O938" s="1"/>
      <c r="P938" s="1"/>
      <c r="Q938" s="1"/>
      <c r="R938" s="1"/>
      <c r="S938" s="1"/>
      <c r="T938" s="1"/>
      <c r="U938" s="1"/>
      <c r="V938" s="1"/>
      <c r="W938" s="1"/>
      <c r="X938" s="1"/>
      <c r="Y938" s="1"/>
      <c r="Z938" s="1"/>
    </row>
    <row r="939" spans="1:26">
      <c r="A939" s="1"/>
      <c r="B939" s="1"/>
      <c r="C939" s="1"/>
      <c r="D939" s="429"/>
      <c r="E939" s="33"/>
      <c r="F939" s="1"/>
      <c r="G939" s="1"/>
      <c r="H939" s="110"/>
      <c r="I939" s="110"/>
      <c r="J939" s="1"/>
      <c r="K939" s="1"/>
      <c r="L939" s="1"/>
      <c r="M939" s="1"/>
      <c r="N939" s="1"/>
      <c r="O939" s="1"/>
      <c r="P939" s="1"/>
      <c r="Q939" s="1"/>
      <c r="R939" s="1"/>
      <c r="S939" s="1"/>
      <c r="T939" s="1"/>
      <c r="U939" s="1"/>
      <c r="V939" s="1"/>
      <c r="W939" s="1"/>
      <c r="X939" s="1"/>
      <c r="Y939" s="1"/>
      <c r="Z939" s="1"/>
    </row>
    <row r="940" spans="1:26">
      <c r="A940" s="1"/>
      <c r="B940" s="1"/>
      <c r="C940" s="1"/>
      <c r="D940" s="429"/>
      <c r="E940" s="33"/>
      <c r="F940" s="1"/>
      <c r="G940" s="1"/>
      <c r="H940" s="110"/>
      <c r="I940" s="110"/>
      <c r="J940" s="1"/>
      <c r="K940" s="1"/>
      <c r="L940" s="1"/>
      <c r="M940" s="1"/>
      <c r="N940" s="1"/>
      <c r="O940" s="1"/>
      <c r="P940" s="1"/>
      <c r="Q940" s="1"/>
      <c r="R940" s="1"/>
      <c r="S940" s="1"/>
      <c r="T940" s="1"/>
      <c r="U940" s="1"/>
      <c r="V940" s="1"/>
      <c r="W940" s="1"/>
      <c r="X940" s="1"/>
      <c r="Y940" s="1"/>
      <c r="Z940" s="1"/>
    </row>
    <row r="941" spans="1:26">
      <c r="A941" s="1"/>
      <c r="B941" s="1"/>
      <c r="C941" s="1"/>
      <c r="D941" s="429"/>
      <c r="E941" s="33"/>
      <c r="F941" s="1"/>
      <c r="G941" s="1"/>
      <c r="H941" s="110"/>
      <c r="I941" s="110"/>
      <c r="J941" s="1"/>
      <c r="K941" s="1"/>
      <c r="L941" s="1"/>
      <c r="M941" s="1"/>
      <c r="N941" s="1"/>
      <c r="O941" s="1"/>
      <c r="P941" s="1"/>
      <c r="Q941" s="1"/>
      <c r="R941" s="1"/>
      <c r="S941" s="1"/>
      <c r="T941" s="1"/>
      <c r="U941" s="1"/>
      <c r="V941" s="1"/>
      <c r="W941" s="1"/>
      <c r="X941" s="1"/>
      <c r="Y941" s="1"/>
      <c r="Z941" s="1"/>
    </row>
    <row r="942" spans="1:26">
      <c r="A942" s="1"/>
      <c r="B942" s="1"/>
      <c r="C942" s="1"/>
      <c r="D942" s="429"/>
      <c r="E942" s="33"/>
      <c r="F942" s="1"/>
      <c r="G942" s="1"/>
      <c r="H942" s="110"/>
      <c r="I942" s="110"/>
      <c r="J942" s="1"/>
      <c r="K942" s="1"/>
      <c r="L942" s="1"/>
      <c r="M942" s="1"/>
      <c r="N942" s="1"/>
      <c r="O942" s="1"/>
      <c r="P942" s="1"/>
      <c r="Q942" s="1"/>
      <c r="R942" s="1"/>
      <c r="S942" s="1"/>
      <c r="T942" s="1"/>
      <c r="U942" s="1"/>
      <c r="V942" s="1"/>
      <c r="W942" s="1"/>
      <c r="X942" s="1"/>
      <c r="Y942" s="1"/>
      <c r="Z942" s="1"/>
    </row>
    <row r="943" spans="1:26">
      <c r="A943" s="1"/>
      <c r="B943" s="1"/>
      <c r="C943" s="1"/>
      <c r="D943" s="429"/>
      <c r="E943" s="33"/>
      <c r="F943" s="1"/>
      <c r="G943" s="1"/>
      <c r="H943" s="110"/>
      <c r="I943" s="110"/>
      <c r="J943" s="1"/>
      <c r="K943" s="1"/>
      <c r="L943" s="1"/>
      <c r="M943" s="1"/>
      <c r="N943" s="1"/>
      <c r="O943" s="1"/>
      <c r="P943" s="1"/>
      <c r="Q943" s="1"/>
      <c r="R943" s="1"/>
      <c r="S943" s="1"/>
      <c r="T943" s="1"/>
      <c r="U943" s="1"/>
      <c r="V943" s="1"/>
      <c r="W943" s="1"/>
      <c r="X943" s="1"/>
      <c r="Y943" s="1"/>
      <c r="Z943" s="1"/>
    </row>
    <row r="944" spans="1:26">
      <c r="A944" s="1"/>
      <c r="B944" s="1"/>
      <c r="C944" s="1"/>
      <c r="D944" s="429"/>
      <c r="E944" s="33"/>
      <c r="F944" s="1"/>
      <c r="G944" s="1"/>
      <c r="H944" s="110"/>
      <c r="I944" s="110"/>
      <c r="J944" s="1"/>
      <c r="K944" s="1"/>
      <c r="L944" s="1"/>
      <c r="M944" s="1"/>
      <c r="N944" s="1"/>
      <c r="O944" s="1"/>
      <c r="P944" s="1"/>
      <c r="Q944" s="1"/>
      <c r="R944" s="1"/>
      <c r="S944" s="1"/>
      <c r="T944" s="1"/>
      <c r="U944" s="1"/>
      <c r="V944" s="1"/>
      <c r="W944" s="1"/>
      <c r="X944" s="1"/>
      <c r="Y944" s="1"/>
      <c r="Z944" s="1"/>
    </row>
    <row r="945" spans="1:26">
      <c r="A945" s="1"/>
      <c r="B945" s="1"/>
      <c r="C945" s="1"/>
      <c r="D945" s="429"/>
      <c r="E945" s="33"/>
      <c r="F945" s="1"/>
      <c r="G945" s="1"/>
      <c r="H945" s="110"/>
      <c r="I945" s="110"/>
      <c r="J945" s="1"/>
      <c r="K945" s="1"/>
      <c r="L945" s="1"/>
      <c r="M945" s="1"/>
      <c r="N945" s="1"/>
      <c r="O945" s="1"/>
      <c r="P945" s="1"/>
      <c r="Q945" s="1"/>
      <c r="R945" s="1"/>
      <c r="S945" s="1"/>
      <c r="T945" s="1"/>
      <c r="U945" s="1"/>
      <c r="V945" s="1"/>
      <c r="W945" s="1"/>
      <c r="X945" s="1"/>
      <c r="Y945" s="1"/>
      <c r="Z945" s="1"/>
    </row>
    <row r="946" spans="1:26">
      <c r="A946" s="1"/>
      <c r="B946" s="1"/>
      <c r="C946" s="1"/>
      <c r="D946" s="429"/>
      <c r="E946" s="33"/>
      <c r="F946" s="1"/>
      <c r="G946" s="1"/>
      <c r="H946" s="110"/>
      <c r="I946" s="110"/>
      <c r="J946" s="1"/>
      <c r="K946" s="1"/>
      <c r="L946" s="1"/>
      <c r="M946" s="1"/>
      <c r="N946" s="1"/>
      <c r="O946" s="1"/>
      <c r="P946" s="1"/>
      <c r="Q946" s="1"/>
      <c r="R946" s="1"/>
      <c r="S946" s="1"/>
      <c r="T946" s="1"/>
      <c r="U946" s="1"/>
      <c r="V946" s="1"/>
      <c r="W946" s="1"/>
      <c r="X946" s="1"/>
      <c r="Y946" s="1"/>
      <c r="Z946" s="1"/>
    </row>
    <row r="947" spans="1:26">
      <c r="A947" s="1"/>
      <c r="B947" s="1"/>
      <c r="C947" s="1"/>
      <c r="D947" s="429"/>
      <c r="E947" s="33"/>
      <c r="F947" s="1"/>
      <c r="G947" s="1"/>
      <c r="H947" s="110"/>
      <c r="I947" s="110"/>
      <c r="J947" s="1"/>
      <c r="K947" s="1"/>
      <c r="L947" s="1"/>
      <c r="M947" s="1"/>
      <c r="N947" s="1"/>
      <c r="O947" s="1"/>
      <c r="P947" s="1"/>
      <c r="Q947" s="1"/>
      <c r="R947" s="1"/>
      <c r="S947" s="1"/>
      <c r="T947" s="1"/>
      <c r="U947" s="1"/>
      <c r="V947" s="1"/>
      <c r="W947" s="1"/>
      <c r="X947" s="1"/>
      <c r="Y947" s="1"/>
      <c r="Z947" s="1"/>
    </row>
    <row r="948" spans="1:26">
      <c r="A948" s="1"/>
      <c r="B948" s="1"/>
      <c r="C948" s="1"/>
      <c r="D948" s="429"/>
      <c r="E948" s="33"/>
      <c r="F948" s="1"/>
      <c r="G948" s="1"/>
      <c r="H948" s="110"/>
      <c r="I948" s="110"/>
      <c r="J948" s="1"/>
      <c r="K948" s="1"/>
      <c r="L948" s="1"/>
      <c r="M948" s="1"/>
      <c r="N948" s="1"/>
      <c r="O948" s="1"/>
      <c r="P948" s="1"/>
      <c r="Q948" s="1"/>
      <c r="R948" s="1"/>
      <c r="S948" s="1"/>
      <c r="T948" s="1"/>
      <c r="U948" s="1"/>
      <c r="V948" s="1"/>
      <c r="W948" s="1"/>
      <c r="X948" s="1"/>
      <c r="Y948" s="1"/>
      <c r="Z948" s="1"/>
    </row>
    <row r="949" spans="1:26">
      <c r="A949" s="1"/>
      <c r="B949" s="1"/>
      <c r="C949" s="1"/>
      <c r="D949" s="429"/>
      <c r="E949" s="33"/>
      <c r="F949" s="1"/>
      <c r="G949" s="1"/>
      <c r="H949" s="110"/>
      <c r="I949" s="110"/>
      <c r="J949" s="1"/>
      <c r="K949" s="1"/>
      <c r="L949" s="1"/>
      <c r="M949" s="1"/>
      <c r="N949" s="1"/>
      <c r="O949" s="1"/>
      <c r="P949" s="1"/>
      <c r="Q949" s="1"/>
      <c r="R949" s="1"/>
      <c r="S949" s="1"/>
      <c r="T949" s="1"/>
      <c r="U949" s="1"/>
      <c r="V949" s="1"/>
      <c r="W949" s="1"/>
      <c r="X949" s="1"/>
      <c r="Y949" s="1"/>
      <c r="Z949" s="1"/>
    </row>
    <row r="950" spans="1:26">
      <c r="A950" s="1"/>
      <c r="B950" s="1"/>
      <c r="C950" s="1"/>
      <c r="D950" s="429"/>
      <c r="E950" s="33"/>
      <c r="F950" s="1"/>
      <c r="G950" s="1"/>
      <c r="H950" s="110"/>
      <c r="I950" s="110"/>
      <c r="J950" s="1"/>
      <c r="K950" s="1"/>
      <c r="L950" s="1"/>
      <c r="M950" s="1"/>
      <c r="N950" s="1"/>
      <c r="O950" s="1"/>
      <c r="P950" s="1"/>
      <c r="Q950" s="1"/>
      <c r="R950" s="1"/>
      <c r="S950" s="1"/>
      <c r="T950" s="1"/>
      <c r="U950" s="1"/>
      <c r="V950" s="1"/>
      <c r="W950" s="1"/>
      <c r="X950" s="1"/>
      <c r="Y950" s="1"/>
      <c r="Z950" s="1"/>
    </row>
    <row r="951" spans="1:26">
      <c r="A951" s="1"/>
      <c r="B951" s="1"/>
      <c r="C951" s="1"/>
      <c r="D951" s="429"/>
      <c r="E951" s="33"/>
      <c r="F951" s="1"/>
      <c r="G951" s="1"/>
      <c r="H951" s="110"/>
      <c r="I951" s="110"/>
      <c r="J951" s="1"/>
      <c r="K951" s="1"/>
      <c r="L951" s="1"/>
      <c r="M951" s="1"/>
      <c r="N951" s="1"/>
      <c r="O951" s="1"/>
      <c r="P951" s="1"/>
      <c r="Q951" s="1"/>
      <c r="R951" s="1"/>
      <c r="S951" s="1"/>
      <c r="T951" s="1"/>
      <c r="U951" s="1"/>
      <c r="V951" s="1"/>
      <c r="W951" s="1"/>
      <c r="X951" s="1"/>
      <c r="Y951" s="1"/>
      <c r="Z951" s="1"/>
    </row>
    <row r="952" spans="1:26">
      <c r="A952" s="1"/>
      <c r="B952" s="1"/>
      <c r="C952" s="1"/>
      <c r="D952" s="429"/>
      <c r="E952" s="33"/>
      <c r="F952" s="1"/>
      <c r="G952" s="1"/>
      <c r="H952" s="110"/>
      <c r="I952" s="110"/>
      <c r="J952" s="1"/>
      <c r="K952" s="1"/>
      <c r="L952" s="1"/>
      <c r="M952" s="1"/>
      <c r="N952" s="1"/>
      <c r="O952" s="1"/>
      <c r="P952" s="1"/>
      <c r="Q952" s="1"/>
      <c r="R952" s="1"/>
      <c r="S952" s="1"/>
      <c r="T952" s="1"/>
      <c r="U952" s="1"/>
      <c r="V952" s="1"/>
      <c r="W952" s="1"/>
      <c r="X952" s="1"/>
      <c r="Y952" s="1"/>
      <c r="Z952" s="1"/>
    </row>
    <row r="953" spans="1:26">
      <c r="A953" s="1"/>
      <c r="B953" s="1"/>
      <c r="C953" s="1"/>
      <c r="D953" s="429"/>
      <c r="E953" s="33"/>
      <c r="F953" s="1"/>
      <c r="G953" s="1"/>
      <c r="H953" s="110"/>
      <c r="I953" s="110"/>
      <c r="J953" s="1"/>
      <c r="K953" s="1"/>
      <c r="L953" s="1"/>
      <c r="M953" s="1"/>
      <c r="N953" s="1"/>
      <c r="O953" s="1"/>
      <c r="P953" s="1"/>
      <c r="Q953" s="1"/>
      <c r="R953" s="1"/>
      <c r="S953" s="1"/>
      <c r="T953" s="1"/>
      <c r="U953" s="1"/>
      <c r="V953" s="1"/>
      <c r="W953" s="1"/>
      <c r="X953" s="1"/>
      <c r="Y953" s="1"/>
      <c r="Z953" s="1"/>
    </row>
    <row r="954" spans="1:26">
      <c r="A954" s="1"/>
      <c r="B954" s="1"/>
      <c r="C954" s="1"/>
      <c r="D954" s="429"/>
      <c r="E954" s="33"/>
      <c r="F954" s="1"/>
      <c r="G954" s="1"/>
      <c r="H954" s="110"/>
      <c r="I954" s="110"/>
      <c r="J954" s="1"/>
      <c r="K954" s="1"/>
      <c r="L954" s="1"/>
      <c r="M954" s="1"/>
      <c r="N954" s="1"/>
      <c r="O954" s="1"/>
      <c r="P954" s="1"/>
      <c r="Q954" s="1"/>
      <c r="R954" s="1"/>
      <c r="S954" s="1"/>
      <c r="T954" s="1"/>
      <c r="U954" s="1"/>
      <c r="V954" s="1"/>
      <c r="W954" s="1"/>
      <c r="X954" s="1"/>
      <c r="Y954" s="1"/>
      <c r="Z954" s="1"/>
    </row>
    <row r="955" spans="1:26">
      <c r="A955" s="1"/>
      <c r="B955" s="1"/>
      <c r="C955" s="1"/>
      <c r="D955" s="429"/>
      <c r="E955" s="33"/>
      <c r="F955" s="1"/>
      <c r="G955" s="1"/>
      <c r="H955" s="110"/>
      <c r="I955" s="110"/>
      <c r="J955" s="1"/>
      <c r="K955" s="1"/>
      <c r="L955" s="1"/>
      <c r="M955" s="1"/>
      <c r="N955" s="1"/>
      <c r="O955" s="1"/>
      <c r="P955" s="1"/>
      <c r="Q955" s="1"/>
      <c r="R955" s="1"/>
      <c r="S955" s="1"/>
      <c r="T955" s="1"/>
      <c r="U955" s="1"/>
      <c r="V955" s="1"/>
      <c r="W955" s="1"/>
      <c r="X955" s="1"/>
      <c r="Y955" s="1"/>
      <c r="Z955" s="1"/>
    </row>
    <row r="956" spans="1:26">
      <c r="A956" s="1"/>
      <c r="B956" s="1"/>
      <c r="C956" s="1"/>
      <c r="D956" s="429"/>
      <c r="E956" s="33"/>
      <c r="F956" s="1"/>
      <c r="G956" s="1"/>
      <c r="H956" s="110"/>
      <c r="I956" s="110"/>
      <c r="J956" s="1"/>
      <c r="K956" s="1"/>
      <c r="L956" s="1"/>
      <c r="M956" s="1"/>
      <c r="N956" s="1"/>
      <c r="O956" s="1"/>
      <c r="P956" s="1"/>
      <c r="Q956" s="1"/>
      <c r="R956" s="1"/>
      <c r="S956" s="1"/>
      <c r="T956" s="1"/>
      <c r="U956" s="1"/>
      <c r="V956" s="1"/>
      <c r="W956" s="1"/>
      <c r="X956" s="1"/>
      <c r="Y956" s="1"/>
      <c r="Z956" s="1"/>
    </row>
    <row r="957" spans="1:26">
      <c r="A957" s="1"/>
      <c r="B957" s="1"/>
      <c r="C957" s="1"/>
      <c r="D957" s="429"/>
      <c r="E957" s="33"/>
      <c r="F957" s="1"/>
      <c r="G957" s="1"/>
      <c r="H957" s="110"/>
      <c r="I957" s="110"/>
      <c r="J957" s="1"/>
      <c r="K957" s="1"/>
      <c r="L957" s="1"/>
      <c r="M957" s="1"/>
      <c r="N957" s="1"/>
      <c r="O957" s="1"/>
      <c r="P957" s="1"/>
      <c r="Q957" s="1"/>
      <c r="R957" s="1"/>
      <c r="S957" s="1"/>
      <c r="T957" s="1"/>
      <c r="U957" s="1"/>
      <c r="V957" s="1"/>
      <c r="W957" s="1"/>
      <c r="X957" s="1"/>
      <c r="Y957" s="1"/>
      <c r="Z957" s="1"/>
    </row>
    <row r="958" spans="1:26">
      <c r="A958" s="1"/>
      <c r="B958" s="1"/>
      <c r="C958" s="1"/>
      <c r="D958" s="429"/>
      <c r="E958" s="33"/>
      <c r="F958" s="1"/>
      <c r="G958" s="1"/>
      <c r="H958" s="110"/>
      <c r="I958" s="110"/>
      <c r="J958" s="1"/>
      <c r="K958" s="1"/>
      <c r="L958" s="1"/>
      <c r="M958" s="1"/>
      <c r="N958" s="1"/>
      <c r="O958" s="1"/>
      <c r="P958" s="1"/>
      <c r="Q958" s="1"/>
      <c r="R958" s="1"/>
      <c r="S958" s="1"/>
      <c r="T958" s="1"/>
      <c r="U958" s="1"/>
      <c r="V958" s="1"/>
      <c r="W958" s="1"/>
      <c r="X958" s="1"/>
      <c r="Y958" s="1"/>
      <c r="Z958" s="1"/>
    </row>
    <row r="959" spans="1:26">
      <c r="A959" s="1"/>
      <c r="B959" s="1"/>
      <c r="C959" s="1"/>
      <c r="D959" s="429"/>
      <c r="E959" s="33"/>
      <c r="F959" s="1"/>
      <c r="G959" s="1"/>
      <c r="H959" s="110"/>
      <c r="I959" s="110"/>
      <c r="J959" s="1"/>
      <c r="K959" s="1"/>
      <c r="L959" s="1"/>
      <c r="M959" s="1"/>
      <c r="N959" s="1"/>
      <c r="O959" s="1"/>
      <c r="P959" s="1"/>
      <c r="Q959" s="1"/>
      <c r="R959" s="1"/>
      <c r="S959" s="1"/>
      <c r="T959" s="1"/>
      <c r="U959" s="1"/>
      <c r="V959" s="1"/>
      <c r="W959" s="1"/>
      <c r="X959" s="1"/>
      <c r="Y959" s="1"/>
      <c r="Z959" s="1"/>
    </row>
    <row r="960" spans="1:26">
      <c r="A960" s="1"/>
      <c r="B960" s="1"/>
      <c r="C960" s="1"/>
      <c r="D960" s="429"/>
      <c r="E960" s="33"/>
      <c r="F960" s="1"/>
      <c r="G960" s="1"/>
      <c r="H960" s="110"/>
      <c r="I960" s="110"/>
      <c r="J960" s="1"/>
      <c r="K960" s="1"/>
      <c r="L960" s="1"/>
      <c r="M960" s="1"/>
      <c r="N960" s="1"/>
      <c r="O960" s="1"/>
      <c r="P960" s="1"/>
      <c r="Q960" s="1"/>
      <c r="R960" s="1"/>
      <c r="S960" s="1"/>
      <c r="T960" s="1"/>
      <c r="U960" s="1"/>
      <c r="V960" s="1"/>
      <c r="W960" s="1"/>
      <c r="X960" s="1"/>
      <c r="Y960" s="1"/>
      <c r="Z960" s="1"/>
    </row>
    <row r="961" spans="1:26">
      <c r="A961" s="1"/>
      <c r="B961" s="1"/>
      <c r="C961" s="1"/>
      <c r="D961" s="429"/>
      <c r="E961" s="33"/>
      <c r="F961" s="1"/>
      <c r="G961" s="1"/>
      <c r="H961" s="110"/>
      <c r="I961" s="110"/>
      <c r="J961" s="1"/>
      <c r="K961" s="1"/>
      <c r="L961" s="1"/>
      <c r="M961" s="1"/>
      <c r="N961" s="1"/>
      <c r="O961" s="1"/>
      <c r="P961" s="1"/>
      <c r="Q961" s="1"/>
      <c r="R961" s="1"/>
      <c r="S961" s="1"/>
      <c r="T961" s="1"/>
      <c r="U961" s="1"/>
      <c r="V961" s="1"/>
      <c r="W961" s="1"/>
      <c r="X961" s="1"/>
      <c r="Y961" s="1"/>
      <c r="Z961" s="1"/>
    </row>
    <row r="962" spans="1:26">
      <c r="A962" s="1"/>
      <c r="B962" s="1"/>
      <c r="C962" s="1"/>
      <c r="D962" s="429"/>
      <c r="E962" s="33"/>
      <c r="F962" s="1"/>
      <c r="G962" s="1"/>
      <c r="H962" s="110"/>
      <c r="I962" s="110"/>
      <c r="J962" s="1"/>
      <c r="K962" s="1"/>
      <c r="L962" s="1"/>
      <c r="M962" s="1"/>
      <c r="N962" s="1"/>
      <c r="O962" s="1"/>
      <c r="P962" s="1"/>
      <c r="Q962" s="1"/>
      <c r="R962" s="1"/>
      <c r="S962" s="1"/>
      <c r="T962" s="1"/>
      <c r="U962" s="1"/>
      <c r="V962" s="1"/>
      <c r="W962" s="1"/>
      <c r="X962" s="1"/>
      <c r="Y962" s="1"/>
      <c r="Z962" s="1"/>
    </row>
    <row r="963" spans="1:26">
      <c r="A963" s="1"/>
      <c r="B963" s="1"/>
      <c r="C963" s="1"/>
      <c r="D963" s="429"/>
      <c r="E963" s="33"/>
      <c r="F963" s="1"/>
      <c r="G963" s="1"/>
      <c r="H963" s="110"/>
      <c r="I963" s="110"/>
      <c r="J963" s="1"/>
      <c r="K963" s="1"/>
      <c r="L963" s="1"/>
      <c r="M963" s="1"/>
      <c r="N963" s="1"/>
      <c r="O963" s="1"/>
      <c r="P963" s="1"/>
      <c r="Q963" s="1"/>
      <c r="R963" s="1"/>
      <c r="S963" s="1"/>
      <c r="T963" s="1"/>
      <c r="U963" s="1"/>
      <c r="V963" s="1"/>
      <c r="W963" s="1"/>
      <c r="X963" s="1"/>
      <c r="Y963" s="1"/>
      <c r="Z963" s="1"/>
    </row>
    <row r="964" spans="1:26">
      <c r="A964" s="1"/>
      <c r="B964" s="1"/>
      <c r="C964" s="1"/>
      <c r="D964" s="429"/>
      <c r="E964" s="33"/>
      <c r="F964" s="1"/>
      <c r="G964" s="1"/>
      <c r="H964" s="110"/>
      <c r="I964" s="110"/>
      <c r="J964" s="1"/>
      <c r="K964" s="1"/>
      <c r="L964" s="1"/>
      <c r="M964" s="1"/>
      <c r="N964" s="1"/>
      <c r="O964" s="1"/>
      <c r="P964" s="1"/>
      <c r="Q964" s="1"/>
      <c r="R964" s="1"/>
      <c r="S964" s="1"/>
      <c r="T964" s="1"/>
      <c r="U964" s="1"/>
      <c r="V964" s="1"/>
      <c r="W964" s="1"/>
      <c r="X964" s="1"/>
      <c r="Y964" s="1"/>
      <c r="Z964" s="1"/>
    </row>
    <row r="965" spans="1:26">
      <c r="A965" s="1"/>
      <c r="B965" s="1"/>
      <c r="C965" s="1"/>
      <c r="D965" s="429"/>
      <c r="E965" s="33"/>
      <c r="F965" s="1"/>
      <c r="G965" s="1"/>
      <c r="H965" s="110"/>
      <c r="I965" s="110"/>
      <c r="J965" s="1"/>
      <c r="K965" s="1"/>
      <c r="L965" s="1"/>
      <c r="M965" s="1"/>
      <c r="N965" s="1"/>
      <c r="O965" s="1"/>
      <c r="P965" s="1"/>
      <c r="Q965" s="1"/>
      <c r="R965" s="1"/>
      <c r="S965" s="1"/>
      <c r="T965" s="1"/>
      <c r="U965" s="1"/>
      <c r="V965" s="1"/>
      <c r="W965" s="1"/>
      <c r="X965" s="1"/>
      <c r="Y965" s="1"/>
      <c r="Z965" s="1"/>
    </row>
    <row r="966" spans="1:26">
      <c r="A966" s="1"/>
      <c r="B966" s="1"/>
      <c r="C966" s="1"/>
      <c r="D966" s="429"/>
      <c r="E966" s="33"/>
      <c r="F966" s="1"/>
      <c r="G966" s="1"/>
      <c r="H966" s="110"/>
      <c r="I966" s="110"/>
      <c r="J966" s="1"/>
      <c r="K966" s="1"/>
      <c r="L966" s="1"/>
      <c r="M966" s="1"/>
      <c r="N966" s="1"/>
      <c r="O966" s="1"/>
      <c r="P966" s="1"/>
      <c r="Q966" s="1"/>
      <c r="R966" s="1"/>
      <c r="S966" s="1"/>
      <c r="T966" s="1"/>
      <c r="U966" s="1"/>
      <c r="V966" s="1"/>
      <c r="W966" s="1"/>
      <c r="X966" s="1"/>
      <c r="Y966" s="1"/>
      <c r="Z966" s="1"/>
    </row>
    <row r="967" spans="1:26">
      <c r="A967" s="1"/>
      <c r="B967" s="1"/>
      <c r="C967" s="1"/>
      <c r="D967" s="429"/>
      <c r="E967" s="33"/>
      <c r="F967" s="1"/>
      <c r="G967" s="1"/>
      <c r="H967" s="110"/>
      <c r="I967" s="110"/>
      <c r="J967" s="1"/>
      <c r="K967" s="1"/>
      <c r="L967" s="1"/>
      <c r="M967" s="1"/>
      <c r="N967" s="1"/>
      <c r="O967" s="1"/>
      <c r="P967" s="1"/>
      <c r="Q967" s="1"/>
      <c r="R967" s="1"/>
      <c r="S967" s="1"/>
      <c r="T967" s="1"/>
      <c r="U967" s="1"/>
      <c r="V967" s="1"/>
      <c r="W967" s="1"/>
      <c r="X967" s="1"/>
      <c r="Y967" s="1"/>
      <c r="Z967" s="1"/>
    </row>
    <row r="968" spans="1:26">
      <c r="A968" s="1"/>
      <c r="B968" s="1"/>
      <c r="C968" s="1"/>
      <c r="D968" s="429"/>
      <c r="E968" s="33"/>
      <c r="F968" s="1"/>
      <c r="G968" s="1"/>
      <c r="H968" s="110"/>
      <c r="I968" s="110"/>
      <c r="J968" s="1"/>
      <c r="K968" s="1"/>
      <c r="L968" s="1"/>
      <c r="M968" s="1"/>
      <c r="N968" s="1"/>
      <c r="O968" s="1"/>
      <c r="P968" s="1"/>
      <c r="Q968" s="1"/>
      <c r="R968" s="1"/>
      <c r="S968" s="1"/>
      <c r="T968" s="1"/>
      <c r="U968" s="1"/>
      <c r="V968" s="1"/>
      <c r="W968" s="1"/>
      <c r="X968" s="1"/>
      <c r="Y968" s="1"/>
      <c r="Z968" s="1"/>
    </row>
    <row r="969" spans="1:26">
      <c r="A969" s="1"/>
      <c r="B969" s="1"/>
      <c r="C969" s="1"/>
      <c r="D969" s="429"/>
      <c r="E969" s="33"/>
      <c r="F969" s="1"/>
      <c r="G969" s="1"/>
      <c r="H969" s="110"/>
      <c r="I969" s="110"/>
      <c r="J969" s="1"/>
      <c r="K969" s="1"/>
      <c r="L969" s="1"/>
      <c r="M969" s="1"/>
      <c r="N969" s="1"/>
      <c r="O969" s="1"/>
      <c r="P969" s="1"/>
      <c r="Q969" s="1"/>
      <c r="R969" s="1"/>
      <c r="S969" s="1"/>
      <c r="T969" s="1"/>
      <c r="U969" s="1"/>
      <c r="V969" s="1"/>
      <c r="W969" s="1"/>
      <c r="X969" s="1"/>
      <c r="Y969" s="1"/>
      <c r="Z969" s="1"/>
    </row>
    <row r="970" spans="1:26">
      <c r="A970" s="1"/>
      <c r="B970" s="1"/>
      <c r="C970" s="1"/>
      <c r="D970" s="429"/>
      <c r="E970" s="33"/>
      <c r="F970" s="1"/>
      <c r="G970" s="1"/>
      <c r="H970" s="110"/>
      <c r="I970" s="110"/>
      <c r="J970" s="1"/>
      <c r="K970" s="1"/>
      <c r="L970" s="1"/>
      <c r="M970" s="1"/>
      <c r="N970" s="1"/>
      <c r="O970" s="1"/>
      <c r="P970" s="1"/>
      <c r="Q970" s="1"/>
      <c r="R970" s="1"/>
      <c r="S970" s="1"/>
      <c r="T970" s="1"/>
      <c r="U970" s="1"/>
      <c r="V970" s="1"/>
      <c r="W970" s="1"/>
      <c r="X970" s="1"/>
      <c r="Y970" s="1"/>
      <c r="Z970" s="1"/>
    </row>
    <row r="971" spans="1:26">
      <c r="A971" s="1"/>
      <c r="B971" s="1"/>
      <c r="C971" s="1"/>
      <c r="D971" s="429"/>
      <c r="E971" s="33"/>
      <c r="F971" s="1"/>
      <c r="G971" s="1"/>
      <c r="H971" s="110"/>
      <c r="I971" s="110"/>
      <c r="J971" s="1"/>
      <c r="K971" s="1"/>
      <c r="L971" s="1"/>
      <c r="M971" s="1"/>
      <c r="N971" s="1"/>
      <c r="O971" s="1"/>
      <c r="P971" s="1"/>
      <c r="Q971" s="1"/>
      <c r="R971" s="1"/>
      <c r="S971" s="1"/>
      <c r="T971" s="1"/>
      <c r="U971" s="1"/>
      <c r="V971" s="1"/>
      <c r="W971" s="1"/>
      <c r="X971" s="1"/>
      <c r="Y971" s="1"/>
      <c r="Z971" s="1"/>
    </row>
    <row r="972" spans="1:26">
      <c r="A972" s="1"/>
      <c r="B972" s="1"/>
      <c r="C972" s="1"/>
      <c r="D972" s="429"/>
      <c r="E972" s="33"/>
      <c r="F972" s="1"/>
      <c r="G972" s="1"/>
      <c r="H972" s="110"/>
      <c r="I972" s="110"/>
      <c r="J972" s="1"/>
      <c r="K972" s="1"/>
      <c r="L972" s="1"/>
      <c r="M972" s="1"/>
      <c r="N972" s="1"/>
      <c r="O972" s="1"/>
      <c r="P972" s="1"/>
      <c r="Q972" s="1"/>
      <c r="R972" s="1"/>
      <c r="S972" s="1"/>
      <c r="T972" s="1"/>
      <c r="U972" s="1"/>
      <c r="V972" s="1"/>
      <c r="W972" s="1"/>
      <c r="X972" s="1"/>
      <c r="Y972" s="1"/>
      <c r="Z972" s="1"/>
    </row>
    <row r="973" spans="1:26">
      <c r="A973" s="1"/>
      <c r="B973" s="1"/>
      <c r="C973" s="1"/>
      <c r="D973" s="429"/>
      <c r="E973" s="33"/>
      <c r="F973" s="1"/>
      <c r="G973" s="1"/>
      <c r="H973" s="110"/>
      <c r="I973" s="110"/>
      <c r="J973" s="1"/>
      <c r="K973" s="1"/>
      <c r="L973" s="1"/>
      <c r="M973" s="1"/>
      <c r="N973" s="1"/>
      <c r="O973" s="1"/>
      <c r="P973" s="1"/>
      <c r="Q973" s="1"/>
      <c r="R973" s="1"/>
      <c r="S973" s="1"/>
      <c r="T973" s="1"/>
      <c r="U973" s="1"/>
      <c r="V973" s="1"/>
      <c r="W973" s="1"/>
      <c r="X973" s="1"/>
      <c r="Y973" s="1"/>
      <c r="Z973" s="1"/>
    </row>
    <row r="974" spans="1:26">
      <c r="A974" s="1"/>
      <c r="B974" s="1"/>
      <c r="C974" s="1"/>
      <c r="D974" s="429"/>
      <c r="E974" s="33"/>
      <c r="F974" s="1"/>
      <c r="G974" s="1"/>
      <c r="H974" s="110"/>
      <c r="I974" s="110"/>
      <c r="J974" s="1"/>
      <c r="K974" s="1"/>
      <c r="L974" s="1"/>
      <c r="M974" s="1"/>
      <c r="N974" s="1"/>
      <c r="O974" s="1"/>
      <c r="P974" s="1"/>
      <c r="Q974" s="1"/>
      <c r="R974" s="1"/>
      <c r="S974" s="1"/>
      <c r="T974" s="1"/>
      <c r="U974" s="1"/>
      <c r="V974" s="1"/>
      <c r="W974" s="1"/>
      <c r="X974" s="1"/>
      <c r="Y974" s="1"/>
      <c r="Z974" s="1"/>
    </row>
    <row r="975" spans="1:26">
      <c r="A975" s="1"/>
      <c r="B975" s="1"/>
      <c r="C975" s="1"/>
      <c r="D975" s="429"/>
      <c r="E975" s="33"/>
      <c r="F975" s="1"/>
      <c r="G975" s="1"/>
      <c r="H975" s="110"/>
      <c r="I975" s="110"/>
      <c r="J975" s="1"/>
      <c r="K975" s="1"/>
      <c r="L975" s="1"/>
      <c r="M975" s="1"/>
      <c r="N975" s="1"/>
      <c r="O975" s="1"/>
      <c r="P975" s="1"/>
      <c r="Q975" s="1"/>
      <c r="R975" s="1"/>
      <c r="S975" s="1"/>
      <c r="T975" s="1"/>
      <c r="U975" s="1"/>
      <c r="V975" s="1"/>
      <c r="W975" s="1"/>
      <c r="X975" s="1"/>
      <c r="Y975" s="1"/>
      <c r="Z975" s="1"/>
    </row>
    <row r="976" spans="1:26">
      <c r="A976" s="1"/>
      <c r="B976" s="1"/>
      <c r="C976" s="1"/>
      <c r="D976" s="429"/>
      <c r="E976" s="33"/>
      <c r="F976" s="1"/>
      <c r="G976" s="1"/>
      <c r="H976" s="110"/>
      <c r="I976" s="110"/>
      <c r="J976" s="1"/>
      <c r="K976" s="1"/>
      <c r="L976" s="1"/>
      <c r="M976" s="1"/>
      <c r="N976" s="1"/>
      <c r="O976" s="1"/>
      <c r="P976" s="1"/>
      <c r="Q976" s="1"/>
      <c r="R976" s="1"/>
      <c r="S976" s="1"/>
      <c r="T976" s="1"/>
      <c r="U976" s="1"/>
      <c r="V976" s="1"/>
      <c r="W976" s="1"/>
      <c r="X976" s="1"/>
      <c r="Y976" s="1"/>
      <c r="Z976" s="1"/>
    </row>
    <row r="977" spans="1:26">
      <c r="A977" s="1"/>
      <c r="B977" s="1"/>
      <c r="C977" s="1"/>
      <c r="D977" s="429"/>
      <c r="E977" s="33"/>
      <c r="F977" s="1"/>
      <c r="G977" s="1"/>
      <c r="H977" s="110"/>
      <c r="I977" s="110"/>
      <c r="J977" s="1"/>
      <c r="K977" s="1"/>
      <c r="L977" s="1"/>
      <c r="M977" s="1"/>
      <c r="N977" s="1"/>
      <c r="O977" s="1"/>
      <c r="P977" s="1"/>
      <c r="Q977" s="1"/>
      <c r="R977" s="1"/>
      <c r="S977" s="1"/>
      <c r="T977" s="1"/>
      <c r="U977" s="1"/>
      <c r="V977" s="1"/>
      <c r="W977" s="1"/>
      <c r="X977" s="1"/>
      <c r="Y977" s="1"/>
      <c r="Z977" s="1"/>
    </row>
    <row r="978" spans="1:26">
      <c r="A978" s="1"/>
      <c r="B978" s="1"/>
      <c r="C978" s="1"/>
      <c r="D978" s="429"/>
      <c r="E978" s="33"/>
      <c r="F978" s="1"/>
      <c r="G978" s="1"/>
      <c r="H978" s="110"/>
      <c r="I978" s="110"/>
      <c r="J978" s="1"/>
      <c r="K978" s="1"/>
      <c r="L978" s="1"/>
      <c r="M978" s="1"/>
      <c r="N978" s="1"/>
      <c r="O978" s="1"/>
      <c r="P978" s="1"/>
      <c r="Q978" s="1"/>
      <c r="R978" s="1"/>
      <c r="S978" s="1"/>
      <c r="T978" s="1"/>
      <c r="U978" s="1"/>
      <c r="V978" s="1"/>
      <c r="W978" s="1"/>
      <c r="X978" s="1"/>
      <c r="Y978" s="1"/>
      <c r="Z978" s="1"/>
    </row>
    <row r="979" spans="1:26">
      <c r="A979" s="1"/>
      <c r="B979" s="1"/>
      <c r="C979" s="1"/>
      <c r="D979" s="429"/>
      <c r="E979" s="33"/>
      <c r="F979" s="1"/>
      <c r="G979" s="1"/>
      <c r="H979" s="110"/>
      <c r="I979" s="110"/>
      <c r="J979" s="1"/>
      <c r="K979" s="1"/>
      <c r="L979" s="1"/>
      <c r="M979" s="1"/>
      <c r="N979" s="1"/>
      <c r="O979" s="1"/>
      <c r="P979" s="1"/>
      <c r="Q979" s="1"/>
      <c r="R979" s="1"/>
      <c r="S979" s="1"/>
      <c r="T979" s="1"/>
      <c r="U979" s="1"/>
      <c r="V979" s="1"/>
      <c r="W979" s="1"/>
      <c r="X979" s="1"/>
      <c r="Y979" s="1"/>
      <c r="Z979" s="1"/>
    </row>
    <row r="980" spans="1:26">
      <c r="A980" s="1"/>
      <c r="B980" s="1"/>
      <c r="C980" s="1"/>
      <c r="D980" s="429"/>
      <c r="E980" s="33"/>
      <c r="F980" s="1"/>
      <c r="G980" s="1"/>
      <c r="H980" s="110"/>
      <c r="I980" s="110"/>
      <c r="J980" s="1"/>
      <c r="K980" s="1"/>
      <c r="L980" s="1"/>
      <c r="M980" s="1"/>
      <c r="N980" s="1"/>
      <c r="O980" s="1"/>
      <c r="P980" s="1"/>
      <c r="Q980" s="1"/>
      <c r="R980" s="1"/>
      <c r="S980" s="1"/>
      <c r="T980" s="1"/>
      <c r="U980" s="1"/>
      <c r="V980" s="1"/>
      <c r="W980" s="1"/>
      <c r="X980" s="1"/>
      <c r="Y980" s="1"/>
      <c r="Z980" s="1"/>
    </row>
    <row r="981" spans="1:26">
      <c r="A981" s="1"/>
      <c r="B981" s="1"/>
      <c r="C981" s="1"/>
      <c r="D981" s="429"/>
      <c r="E981" s="33"/>
      <c r="F981" s="1"/>
      <c r="G981" s="1"/>
      <c r="H981" s="110"/>
      <c r="I981" s="110"/>
      <c r="J981" s="1"/>
      <c r="K981" s="1"/>
      <c r="L981" s="1"/>
      <c r="M981" s="1"/>
      <c r="N981" s="1"/>
      <c r="O981" s="1"/>
      <c r="P981" s="1"/>
      <c r="Q981" s="1"/>
      <c r="R981" s="1"/>
      <c r="S981" s="1"/>
      <c r="T981" s="1"/>
      <c r="U981" s="1"/>
      <c r="V981" s="1"/>
      <c r="W981" s="1"/>
      <c r="X981" s="1"/>
      <c r="Y981" s="1"/>
      <c r="Z981" s="1"/>
    </row>
    <row r="982" spans="1:26">
      <c r="A982" s="1"/>
      <c r="B982" s="1"/>
      <c r="C982" s="1"/>
      <c r="D982" s="429"/>
      <c r="E982" s="33"/>
      <c r="F982" s="1"/>
      <c r="G982" s="1"/>
      <c r="H982" s="110"/>
      <c r="I982" s="110"/>
      <c r="J982" s="1"/>
      <c r="K982" s="1"/>
      <c r="L982" s="1"/>
      <c r="M982" s="1"/>
      <c r="N982" s="1"/>
      <c r="O982" s="1"/>
      <c r="P982" s="1"/>
      <c r="Q982" s="1"/>
      <c r="R982" s="1"/>
      <c r="S982" s="1"/>
      <c r="T982" s="1"/>
      <c r="U982" s="1"/>
      <c r="V982" s="1"/>
      <c r="W982" s="1"/>
      <c r="X982" s="1"/>
      <c r="Y982" s="1"/>
      <c r="Z982" s="1"/>
    </row>
    <row r="983" spans="1:26">
      <c r="A983" s="1"/>
      <c r="B983" s="1"/>
      <c r="C983" s="1"/>
      <c r="D983" s="429"/>
      <c r="E983" s="33"/>
      <c r="F983" s="1"/>
      <c r="G983" s="1"/>
      <c r="H983" s="110"/>
      <c r="I983" s="110"/>
      <c r="J983" s="1"/>
      <c r="K983" s="1"/>
      <c r="L983" s="1"/>
      <c r="M983" s="1"/>
      <c r="N983" s="1"/>
      <c r="O983" s="1"/>
      <c r="P983" s="1"/>
      <c r="Q983" s="1"/>
      <c r="R983" s="1"/>
      <c r="S983" s="1"/>
      <c r="T983" s="1"/>
      <c r="U983" s="1"/>
      <c r="V983" s="1"/>
      <c r="W983" s="1"/>
      <c r="X983" s="1"/>
      <c r="Y983" s="1"/>
      <c r="Z983" s="1"/>
    </row>
    <row r="984" spans="1:26">
      <c r="A984" s="1"/>
      <c r="B984" s="1"/>
      <c r="C984" s="1"/>
      <c r="D984" s="429"/>
      <c r="E984" s="33"/>
      <c r="F984" s="1"/>
      <c r="G984" s="1"/>
      <c r="H984" s="110"/>
      <c r="I984" s="110"/>
      <c r="J984" s="1"/>
      <c r="K984" s="1"/>
      <c r="L984" s="1"/>
      <c r="M984" s="1"/>
      <c r="N984" s="1"/>
      <c r="O984" s="1"/>
      <c r="P984" s="1"/>
      <c r="Q984" s="1"/>
      <c r="R984" s="1"/>
      <c r="S984" s="1"/>
      <c r="T984" s="1"/>
      <c r="U984" s="1"/>
      <c r="V984" s="1"/>
      <c r="W984" s="1"/>
      <c r="X984" s="1"/>
      <c r="Y984" s="1"/>
      <c r="Z984" s="1"/>
    </row>
    <row r="985" spans="1:26">
      <c r="A985" s="1"/>
      <c r="B985" s="1"/>
      <c r="C985" s="1"/>
      <c r="D985" s="429"/>
      <c r="E985" s="33"/>
      <c r="F985" s="1"/>
      <c r="G985" s="1"/>
      <c r="H985" s="110"/>
      <c r="I985" s="110"/>
      <c r="J985" s="1"/>
      <c r="K985" s="1"/>
      <c r="L985" s="1"/>
      <c r="M985" s="1"/>
      <c r="N985" s="1"/>
      <c r="O985" s="1"/>
      <c r="P985" s="1"/>
      <c r="Q985" s="1"/>
      <c r="R985" s="1"/>
      <c r="S985" s="1"/>
      <c r="T985" s="1"/>
      <c r="U985" s="1"/>
      <c r="V985" s="1"/>
      <c r="W985" s="1"/>
      <c r="X985" s="1"/>
      <c r="Y985" s="1"/>
      <c r="Z985" s="1"/>
    </row>
    <row r="986" spans="1:26">
      <c r="A986" s="1"/>
      <c r="B986" s="1"/>
      <c r="C986" s="1"/>
      <c r="D986" s="429"/>
      <c r="E986" s="33"/>
      <c r="F986" s="1"/>
      <c r="G986" s="1"/>
      <c r="H986" s="110"/>
      <c r="I986" s="110"/>
      <c r="J986" s="1"/>
      <c r="K986" s="1"/>
      <c r="L986" s="1"/>
      <c r="M986" s="1"/>
      <c r="N986" s="1"/>
      <c r="O986" s="1"/>
      <c r="P986" s="1"/>
      <c r="Q986" s="1"/>
      <c r="R986" s="1"/>
      <c r="S986" s="1"/>
      <c r="T986" s="1"/>
      <c r="U986" s="1"/>
      <c r="V986" s="1"/>
      <c r="W986" s="1"/>
      <c r="X986" s="1"/>
      <c r="Y986" s="1"/>
      <c r="Z986" s="1"/>
    </row>
    <row r="987" spans="1:26">
      <c r="A987" s="1"/>
      <c r="B987" s="1"/>
      <c r="C987" s="1"/>
      <c r="D987" s="429"/>
      <c r="E987" s="33"/>
      <c r="F987" s="1"/>
      <c r="G987" s="1"/>
      <c r="H987" s="110"/>
      <c r="I987" s="110"/>
      <c r="J987" s="1"/>
      <c r="K987" s="1"/>
      <c r="L987" s="1"/>
      <c r="M987" s="1"/>
      <c r="N987" s="1"/>
      <c r="O987" s="1"/>
      <c r="P987" s="1"/>
      <c r="Q987" s="1"/>
      <c r="R987" s="1"/>
      <c r="S987" s="1"/>
      <c r="T987" s="1"/>
      <c r="U987" s="1"/>
      <c r="V987" s="1"/>
      <c r="W987" s="1"/>
      <c r="X987" s="1"/>
      <c r="Y987" s="1"/>
      <c r="Z987" s="1"/>
    </row>
    <row r="988" spans="1:26">
      <c r="A988" s="1"/>
      <c r="B988" s="1"/>
      <c r="C988" s="1"/>
      <c r="D988" s="429"/>
      <c r="E988" s="33"/>
      <c r="F988" s="1"/>
      <c r="G988" s="1"/>
      <c r="H988" s="110"/>
      <c r="I988" s="110"/>
      <c r="J988" s="1"/>
      <c r="K988" s="1"/>
      <c r="L988" s="1"/>
      <c r="M988" s="1"/>
      <c r="N988" s="1"/>
      <c r="O988" s="1"/>
      <c r="P988" s="1"/>
      <c r="Q988" s="1"/>
      <c r="R988" s="1"/>
      <c r="S988" s="1"/>
      <c r="T988" s="1"/>
      <c r="U988" s="1"/>
      <c r="V988" s="1"/>
      <c r="W988" s="1"/>
      <c r="X988" s="1"/>
      <c r="Y988" s="1"/>
      <c r="Z988" s="1"/>
    </row>
    <row r="989" spans="1:26">
      <c r="A989" s="1"/>
      <c r="B989" s="1"/>
      <c r="C989" s="1"/>
      <c r="D989" s="429"/>
      <c r="E989" s="33"/>
      <c r="F989" s="1"/>
      <c r="G989" s="1"/>
      <c r="H989" s="110"/>
      <c r="I989" s="110"/>
      <c r="J989" s="1"/>
      <c r="K989" s="1"/>
      <c r="L989" s="1"/>
      <c r="M989" s="1"/>
      <c r="N989" s="1"/>
      <c r="O989" s="1"/>
      <c r="P989" s="1"/>
      <c r="Q989" s="1"/>
      <c r="R989" s="1"/>
      <c r="S989" s="1"/>
      <c r="T989" s="1"/>
      <c r="U989" s="1"/>
      <c r="V989" s="1"/>
      <c r="W989" s="1"/>
      <c r="X989" s="1"/>
      <c r="Y989" s="1"/>
      <c r="Z989" s="1"/>
    </row>
    <row r="990" spans="1:26">
      <c r="A990" s="1"/>
      <c r="B990" s="1"/>
      <c r="C990" s="1"/>
      <c r="D990" s="429"/>
      <c r="E990" s="33"/>
      <c r="F990" s="1"/>
      <c r="G990" s="1"/>
      <c r="H990" s="110"/>
      <c r="I990" s="110"/>
      <c r="J990" s="1"/>
      <c r="K990" s="1"/>
      <c r="L990" s="1"/>
      <c r="M990" s="1"/>
      <c r="N990" s="1"/>
      <c r="O990" s="1"/>
      <c r="P990" s="1"/>
      <c r="Q990" s="1"/>
      <c r="R990" s="1"/>
      <c r="S990" s="1"/>
      <c r="T990" s="1"/>
      <c r="U990" s="1"/>
      <c r="V990" s="1"/>
      <c r="W990" s="1"/>
      <c r="X990" s="1"/>
      <c r="Y990" s="1"/>
      <c r="Z990" s="1"/>
    </row>
    <row r="991" spans="1:26">
      <c r="A991" s="1"/>
      <c r="B991" s="1"/>
      <c r="C991" s="1"/>
      <c r="D991" s="429"/>
      <c r="E991" s="33"/>
      <c r="F991" s="1"/>
      <c r="G991" s="1"/>
      <c r="H991" s="110"/>
      <c r="I991" s="110"/>
      <c r="J991" s="1"/>
      <c r="K991" s="1"/>
      <c r="L991" s="1"/>
      <c r="M991" s="1"/>
      <c r="N991" s="1"/>
      <c r="O991" s="1"/>
      <c r="P991" s="1"/>
      <c r="Q991" s="1"/>
      <c r="R991" s="1"/>
      <c r="S991" s="1"/>
      <c r="T991" s="1"/>
      <c r="U991" s="1"/>
      <c r="V991" s="1"/>
      <c r="W991" s="1"/>
      <c r="X991" s="1"/>
      <c r="Y991" s="1"/>
      <c r="Z991" s="1"/>
    </row>
    <row r="992" spans="1:26">
      <c r="A992" s="1"/>
      <c r="B992" s="1"/>
      <c r="C992" s="1"/>
      <c r="D992" s="429"/>
      <c r="E992" s="33"/>
      <c r="F992" s="1"/>
      <c r="G992" s="1"/>
      <c r="H992" s="110"/>
      <c r="I992" s="110"/>
      <c r="J992" s="1"/>
      <c r="K992" s="1"/>
      <c r="L992" s="1"/>
      <c r="M992" s="1"/>
      <c r="N992" s="1"/>
      <c r="O992" s="1"/>
      <c r="P992" s="1"/>
      <c r="Q992" s="1"/>
      <c r="R992" s="1"/>
      <c r="S992" s="1"/>
      <c r="T992" s="1"/>
      <c r="U992" s="1"/>
      <c r="V992" s="1"/>
      <c r="W992" s="1"/>
      <c r="X992" s="1"/>
      <c r="Y992" s="1"/>
      <c r="Z992" s="1"/>
    </row>
    <row r="993" spans="1:26">
      <c r="A993" s="1"/>
      <c r="B993" s="1"/>
      <c r="C993" s="1"/>
      <c r="D993" s="429"/>
      <c r="E993" s="33"/>
      <c r="F993" s="1"/>
      <c r="G993" s="1"/>
      <c r="H993" s="110"/>
      <c r="I993" s="110"/>
      <c r="J993" s="1"/>
      <c r="K993" s="1"/>
      <c r="L993" s="1"/>
      <c r="M993" s="1"/>
      <c r="N993" s="1"/>
      <c r="O993" s="1"/>
      <c r="P993" s="1"/>
      <c r="Q993" s="1"/>
      <c r="R993" s="1"/>
      <c r="S993" s="1"/>
      <c r="T993" s="1"/>
      <c r="U993" s="1"/>
      <c r="V993" s="1"/>
      <c r="W993" s="1"/>
      <c r="X993" s="1"/>
      <c r="Y993" s="1"/>
      <c r="Z993" s="1"/>
    </row>
    <row r="994" spans="1:26">
      <c r="A994" s="1"/>
      <c r="B994" s="1"/>
      <c r="C994" s="1"/>
      <c r="D994" s="429"/>
      <c r="E994" s="33"/>
      <c r="F994" s="1"/>
      <c r="G994" s="1"/>
      <c r="H994" s="110"/>
      <c r="I994" s="110"/>
      <c r="J994" s="1"/>
      <c r="K994" s="1"/>
      <c r="L994" s="1"/>
      <c r="M994" s="1"/>
      <c r="N994" s="1"/>
      <c r="O994" s="1"/>
      <c r="P994" s="1"/>
      <c r="Q994" s="1"/>
      <c r="R994" s="1"/>
      <c r="S994" s="1"/>
      <c r="T994" s="1"/>
      <c r="U994" s="1"/>
      <c r="V994" s="1"/>
      <c r="W994" s="1"/>
      <c r="X994" s="1"/>
      <c r="Y994" s="1"/>
      <c r="Z994" s="1"/>
    </row>
    <row r="995" spans="1:26">
      <c r="A995" s="1"/>
      <c r="B995" s="1"/>
      <c r="C995" s="1"/>
      <c r="D995" s="429"/>
      <c r="E995" s="33"/>
      <c r="F995" s="1"/>
      <c r="G995" s="1"/>
      <c r="H995" s="110"/>
      <c r="I995" s="110"/>
      <c r="J995" s="1"/>
      <c r="K995" s="1"/>
      <c r="L995" s="1"/>
      <c r="M995" s="1"/>
      <c r="N995" s="1"/>
      <c r="O995" s="1"/>
      <c r="P995" s="1"/>
      <c r="Q995" s="1"/>
      <c r="R995" s="1"/>
      <c r="S995" s="1"/>
      <c r="T995" s="1"/>
      <c r="U995" s="1"/>
      <c r="V995" s="1"/>
      <c r="W995" s="1"/>
      <c r="X995" s="1"/>
      <c r="Y995" s="1"/>
      <c r="Z995" s="1"/>
    </row>
    <row r="996" spans="1:26">
      <c r="A996" s="1"/>
      <c r="B996" s="1"/>
      <c r="C996" s="1"/>
      <c r="D996" s="429"/>
      <c r="E996" s="33"/>
      <c r="F996" s="1"/>
      <c r="G996" s="1"/>
      <c r="H996" s="110"/>
      <c r="I996" s="110"/>
      <c r="J996" s="1"/>
      <c r="K996" s="1"/>
      <c r="L996" s="1"/>
      <c r="M996" s="1"/>
      <c r="N996" s="1"/>
      <c r="O996" s="1"/>
      <c r="P996" s="1"/>
      <c r="Q996" s="1"/>
      <c r="R996" s="1"/>
      <c r="S996" s="1"/>
      <c r="T996" s="1"/>
      <c r="U996" s="1"/>
      <c r="V996" s="1"/>
      <c r="W996" s="1"/>
      <c r="X996" s="1"/>
      <c r="Y996" s="1"/>
      <c r="Z996" s="1"/>
    </row>
    <row r="997" spans="1:26">
      <c r="A997" s="1"/>
      <c r="B997" s="1"/>
      <c r="C997" s="1"/>
      <c r="D997" s="429"/>
      <c r="E997" s="33"/>
      <c r="F997" s="1"/>
      <c r="G997" s="1"/>
      <c r="H997" s="110"/>
      <c r="I997" s="110"/>
      <c r="J997" s="1"/>
      <c r="K997" s="1"/>
      <c r="L997" s="1"/>
      <c r="M997" s="1"/>
      <c r="N997" s="1"/>
      <c r="O997" s="1"/>
      <c r="P997" s="1"/>
      <c r="Q997" s="1"/>
      <c r="R997" s="1"/>
      <c r="S997" s="1"/>
      <c r="T997" s="1"/>
      <c r="U997" s="1"/>
      <c r="V997" s="1"/>
      <c r="W997" s="1"/>
      <c r="X997" s="1"/>
      <c r="Y997" s="1"/>
      <c r="Z997" s="1"/>
    </row>
    <row r="998" spans="1:26">
      <c r="A998" s="1"/>
      <c r="B998" s="1"/>
      <c r="C998" s="1"/>
      <c r="D998" s="429"/>
      <c r="E998" s="33"/>
      <c r="F998" s="1"/>
      <c r="G998" s="1"/>
      <c r="H998" s="110"/>
      <c r="I998" s="110"/>
      <c r="J998" s="1"/>
      <c r="K998" s="1"/>
      <c r="L998" s="1"/>
      <c r="M998" s="1"/>
      <c r="N998" s="1"/>
      <c r="O998" s="1"/>
      <c r="P998" s="1"/>
      <c r="Q998" s="1"/>
      <c r="R998" s="1"/>
      <c r="S998" s="1"/>
      <c r="T998" s="1"/>
      <c r="U998" s="1"/>
      <c r="V998" s="1"/>
      <c r="W998" s="1"/>
      <c r="X998" s="1"/>
      <c r="Y998" s="1"/>
      <c r="Z998" s="1"/>
    </row>
    <row r="999" spans="1:26">
      <c r="A999" s="1"/>
      <c r="B999" s="1"/>
      <c r="C999" s="1"/>
      <c r="D999" s="429"/>
      <c r="E999" s="33"/>
      <c r="F999" s="1"/>
      <c r="G999" s="1"/>
      <c r="H999" s="110"/>
      <c r="I999" s="110"/>
      <c r="J999" s="1"/>
      <c r="K999" s="1"/>
      <c r="L999" s="1"/>
      <c r="M999" s="1"/>
      <c r="N999" s="1"/>
      <c r="O999" s="1"/>
      <c r="P999" s="1"/>
      <c r="Q999" s="1"/>
      <c r="R999" s="1"/>
      <c r="S999" s="1"/>
      <c r="T999" s="1"/>
      <c r="U999" s="1"/>
      <c r="V999" s="1"/>
      <c r="W999" s="1"/>
      <c r="X999" s="1"/>
      <c r="Y999" s="1"/>
      <c r="Z999" s="1"/>
    </row>
    <row r="1000" spans="1:26">
      <c r="A1000" s="1"/>
      <c r="B1000" s="1"/>
      <c r="C1000" s="1"/>
      <c r="D1000" s="429"/>
      <c r="E1000" s="33"/>
      <c r="F1000" s="1"/>
      <c r="G1000" s="1"/>
      <c r="H1000" s="110"/>
      <c r="I1000" s="110"/>
      <c r="J1000" s="1"/>
      <c r="K1000" s="1"/>
      <c r="L1000" s="1"/>
      <c r="M1000" s="1"/>
      <c r="N1000" s="1"/>
      <c r="O1000" s="1"/>
      <c r="P1000" s="1"/>
      <c r="Q1000" s="1"/>
      <c r="R1000" s="1"/>
      <c r="S1000" s="1"/>
      <c r="T1000" s="1"/>
      <c r="U1000" s="1"/>
      <c r="V1000" s="1"/>
      <c r="W1000" s="1"/>
      <c r="X1000" s="1"/>
      <c r="Y1000" s="1"/>
      <c r="Z1000" s="1"/>
    </row>
    <row r="1001" spans="1:26">
      <c r="A1001" s="1"/>
      <c r="B1001" s="1"/>
      <c r="C1001" s="1"/>
      <c r="D1001" s="429"/>
      <c r="E1001" s="33"/>
      <c r="F1001" s="1"/>
      <c r="G1001" s="1"/>
      <c r="H1001" s="110"/>
      <c r="I1001" s="110"/>
      <c r="J1001" s="1"/>
      <c r="K1001" s="1"/>
      <c r="L1001" s="1"/>
      <c r="M1001" s="1"/>
      <c r="N1001" s="1"/>
      <c r="O1001" s="1"/>
      <c r="P1001" s="1"/>
      <c r="Q1001" s="1"/>
      <c r="R1001" s="1"/>
      <c r="S1001" s="1"/>
      <c r="T1001" s="1"/>
      <c r="U1001" s="1"/>
      <c r="V1001" s="1"/>
      <c r="W1001" s="1"/>
      <c r="X1001" s="1"/>
      <c r="Y1001" s="1"/>
      <c r="Z1001" s="1"/>
    </row>
    <row r="1002" spans="1:26">
      <c r="A1002" s="1"/>
      <c r="B1002" s="1"/>
      <c r="C1002" s="1"/>
      <c r="D1002" s="429"/>
      <c r="E1002" s="33"/>
      <c r="F1002" s="1"/>
      <c r="G1002" s="1"/>
      <c r="H1002" s="110"/>
      <c r="I1002" s="110"/>
      <c r="J1002" s="1"/>
      <c r="K1002" s="1"/>
      <c r="L1002" s="1"/>
      <c r="M1002" s="1"/>
      <c r="N1002" s="1"/>
      <c r="O1002" s="1"/>
      <c r="P1002" s="1"/>
      <c r="Q1002" s="1"/>
      <c r="R1002" s="1"/>
      <c r="S1002" s="1"/>
      <c r="T1002" s="1"/>
      <c r="U1002" s="1"/>
      <c r="V1002" s="1"/>
      <c r="W1002" s="1"/>
      <c r="X1002" s="1"/>
      <c r="Y1002" s="1"/>
      <c r="Z1002" s="1"/>
    </row>
    <row r="1003" spans="1:26">
      <c r="A1003" s="1"/>
      <c r="B1003" s="1"/>
      <c r="C1003" s="1"/>
      <c r="D1003" s="429"/>
      <c r="E1003" s="33"/>
      <c r="F1003" s="1"/>
      <c r="G1003" s="1"/>
      <c r="H1003" s="110"/>
      <c r="I1003" s="110"/>
      <c r="J1003" s="1"/>
      <c r="K1003" s="1"/>
      <c r="L1003" s="1"/>
      <c r="M1003" s="1"/>
      <c r="N1003" s="1"/>
      <c r="O1003" s="1"/>
      <c r="P1003" s="1"/>
      <c r="Q1003" s="1"/>
      <c r="R1003" s="1"/>
      <c r="S1003" s="1"/>
      <c r="T1003" s="1"/>
      <c r="U1003" s="1"/>
      <c r="V1003" s="1"/>
      <c r="W1003" s="1"/>
      <c r="X1003" s="1"/>
      <c r="Y1003" s="1"/>
      <c r="Z1003" s="1"/>
    </row>
    <row r="1004" spans="1:26">
      <c r="A1004" s="1"/>
      <c r="B1004" s="1"/>
      <c r="C1004" s="1"/>
      <c r="D1004" s="429"/>
      <c r="E1004" s="33"/>
      <c r="F1004" s="1"/>
      <c r="G1004" s="1"/>
      <c r="H1004" s="110"/>
      <c r="I1004" s="110"/>
      <c r="J1004" s="1"/>
      <c r="K1004" s="1"/>
      <c r="L1004" s="1"/>
      <c r="M1004" s="1"/>
      <c r="N1004" s="1"/>
      <c r="O1004" s="1"/>
      <c r="P1004" s="1"/>
      <c r="Q1004" s="1"/>
      <c r="R1004" s="1"/>
      <c r="S1004" s="1"/>
      <c r="T1004" s="1"/>
      <c r="U1004" s="1"/>
      <c r="V1004" s="1"/>
      <c r="W1004" s="1"/>
      <c r="X1004" s="1"/>
      <c r="Y1004" s="1"/>
      <c r="Z1004" s="1"/>
    </row>
    <row r="1005" spans="1:26">
      <c r="A1005" s="1"/>
      <c r="B1005" s="1"/>
      <c r="C1005" s="1"/>
      <c r="D1005" s="429"/>
      <c r="E1005" s="33"/>
      <c r="F1005" s="1"/>
      <c r="G1005" s="1"/>
      <c r="H1005" s="110"/>
      <c r="I1005" s="110"/>
      <c r="J1005" s="1"/>
      <c r="K1005" s="1"/>
      <c r="L1005" s="1"/>
      <c r="M1005" s="1"/>
      <c r="N1005" s="1"/>
      <c r="O1005" s="1"/>
      <c r="P1005" s="1"/>
      <c r="Q1005" s="1"/>
      <c r="R1005" s="1"/>
      <c r="S1005" s="1"/>
      <c r="T1005" s="1"/>
      <c r="U1005" s="1"/>
      <c r="V1005" s="1"/>
      <c r="W1005" s="1"/>
      <c r="X1005" s="1"/>
      <c r="Y1005" s="1"/>
      <c r="Z1005" s="1"/>
    </row>
    <row r="1006" spans="1:26">
      <c r="A1006" s="1"/>
      <c r="B1006" s="1"/>
      <c r="C1006" s="1"/>
      <c r="D1006" s="429"/>
      <c r="E1006" s="33"/>
      <c r="F1006" s="1"/>
      <c r="G1006" s="1"/>
      <c r="H1006" s="110"/>
      <c r="I1006" s="110"/>
      <c r="J1006" s="1"/>
      <c r="K1006" s="1"/>
      <c r="L1006" s="1"/>
      <c r="M1006" s="1"/>
      <c r="N1006" s="1"/>
      <c r="O1006" s="1"/>
      <c r="P1006" s="1"/>
      <c r="Q1006" s="1"/>
      <c r="R1006" s="1"/>
      <c r="S1006" s="1"/>
      <c r="T1006" s="1"/>
      <c r="U1006" s="1"/>
      <c r="V1006" s="1"/>
      <c r="W1006" s="1"/>
      <c r="X1006" s="1"/>
      <c r="Y1006" s="1"/>
      <c r="Z1006" s="1"/>
    </row>
    <row r="1007" spans="1:26">
      <c r="A1007" s="1"/>
      <c r="B1007" s="1"/>
      <c r="C1007" s="1"/>
      <c r="D1007" s="429"/>
      <c r="E1007" s="33"/>
      <c r="F1007" s="1"/>
      <c r="G1007" s="1"/>
      <c r="H1007" s="110"/>
      <c r="I1007" s="110"/>
      <c r="J1007" s="1"/>
      <c r="K1007" s="1"/>
      <c r="L1007" s="1"/>
      <c r="M1007" s="1"/>
      <c r="N1007" s="1"/>
      <c r="O1007" s="1"/>
      <c r="P1007" s="1"/>
      <c r="Q1007" s="1"/>
      <c r="R1007" s="1"/>
      <c r="S1007" s="1"/>
      <c r="T1007" s="1"/>
      <c r="U1007" s="1"/>
      <c r="V1007" s="1"/>
      <c r="W1007" s="1"/>
      <c r="X1007" s="1"/>
      <c r="Y1007" s="1"/>
      <c r="Z1007" s="1"/>
    </row>
    <row r="1008" spans="1:26">
      <c r="A1008" s="1"/>
      <c r="B1008" s="1"/>
      <c r="C1008" s="1"/>
      <c r="D1008" s="429"/>
      <c r="E1008" s="33"/>
      <c r="F1008" s="1"/>
      <c r="G1008" s="1"/>
      <c r="H1008" s="110"/>
      <c r="I1008" s="110"/>
      <c r="J1008" s="1"/>
      <c r="K1008" s="1"/>
      <c r="L1008" s="1"/>
      <c r="M1008" s="1"/>
      <c r="N1008" s="1"/>
      <c r="O1008" s="1"/>
      <c r="P1008" s="1"/>
      <c r="Q1008" s="1"/>
      <c r="R1008" s="1"/>
      <c r="S1008" s="1"/>
      <c r="T1008" s="1"/>
      <c r="U1008" s="1"/>
      <c r="V1008" s="1"/>
      <c r="W1008" s="1"/>
      <c r="X1008" s="1"/>
      <c r="Y1008" s="1"/>
      <c r="Z1008" s="1"/>
    </row>
    <row r="1009" spans="1:26">
      <c r="A1009" s="1"/>
      <c r="B1009" s="1"/>
      <c r="C1009" s="1"/>
      <c r="D1009" s="429"/>
      <c r="E1009" s="33"/>
      <c r="F1009" s="1"/>
      <c r="G1009" s="1"/>
      <c r="H1009" s="110"/>
      <c r="I1009" s="110"/>
      <c r="J1009" s="1"/>
      <c r="K1009" s="1"/>
      <c r="L1009" s="1"/>
      <c r="M1009" s="1"/>
      <c r="N1009" s="1"/>
      <c r="O1009" s="1"/>
      <c r="P1009" s="1"/>
      <c r="Q1009" s="1"/>
      <c r="R1009" s="1"/>
      <c r="S1009" s="1"/>
      <c r="T1009" s="1"/>
      <c r="U1009" s="1"/>
      <c r="V1009" s="1"/>
      <c r="W1009" s="1"/>
      <c r="X1009" s="1"/>
      <c r="Y1009" s="1"/>
      <c r="Z1009" s="1"/>
    </row>
    <row r="1010" spans="1:26">
      <c r="A1010" s="1"/>
      <c r="B1010" s="1"/>
      <c r="C1010" s="1"/>
      <c r="D1010" s="429"/>
      <c r="E1010" s="33"/>
      <c r="F1010" s="1"/>
      <c r="G1010" s="1"/>
      <c r="H1010" s="110"/>
      <c r="I1010" s="110"/>
      <c r="J1010" s="1"/>
      <c r="K1010" s="1"/>
      <c r="L1010" s="1"/>
      <c r="M1010" s="1"/>
      <c r="N1010" s="1"/>
      <c r="O1010" s="1"/>
      <c r="P1010" s="1"/>
      <c r="Q1010" s="1"/>
      <c r="R1010" s="1"/>
      <c r="S1010" s="1"/>
      <c r="T1010" s="1"/>
      <c r="U1010" s="1"/>
      <c r="V1010" s="1"/>
      <c r="W1010" s="1"/>
      <c r="X1010" s="1"/>
      <c r="Y1010" s="1"/>
      <c r="Z1010" s="1"/>
    </row>
    <row r="1011" spans="1:26">
      <c r="A1011" s="1"/>
      <c r="B1011" s="1"/>
      <c r="C1011" s="1"/>
      <c r="D1011" s="429"/>
      <c r="E1011" s="33"/>
      <c r="F1011" s="1"/>
      <c r="G1011" s="1"/>
      <c r="H1011" s="110"/>
      <c r="I1011" s="110"/>
      <c r="J1011" s="1"/>
      <c r="K1011" s="1"/>
      <c r="L1011" s="1"/>
      <c r="M1011" s="1"/>
      <c r="N1011" s="1"/>
      <c r="O1011" s="1"/>
      <c r="P1011" s="1"/>
      <c r="Q1011" s="1"/>
      <c r="R1011" s="1"/>
      <c r="S1011" s="1"/>
      <c r="T1011" s="1"/>
      <c r="U1011" s="1"/>
      <c r="V1011" s="1"/>
      <c r="W1011" s="1"/>
      <c r="X1011" s="1"/>
      <c r="Y1011" s="1"/>
      <c r="Z1011" s="1"/>
    </row>
    <row r="1012" spans="1:26">
      <c r="A1012" s="1"/>
      <c r="B1012" s="1"/>
      <c r="C1012" s="1"/>
      <c r="D1012" s="429"/>
      <c r="E1012" s="33"/>
      <c r="F1012" s="1"/>
      <c r="G1012" s="1"/>
      <c r="H1012" s="110"/>
      <c r="I1012" s="110"/>
      <c r="J1012" s="1"/>
      <c r="K1012" s="1"/>
      <c r="L1012" s="1"/>
      <c r="M1012" s="1"/>
      <c r="N1012" s="1"/>
      <c r="O1012" s="1"/>
      <c r="P1012" s="1"/>
      <c r="Q1012" s="1"/>
      <c r="R1012" s="1"/>
      <c r="S1012" s="1"/>
      <c r="T1012" s="1"/>
      <c r="U1012" s="1"/>
      <c r="V1012" s="1"/>
      <c r="W1012" s="1"/>
      <c r="X1012" s="1"/>
      <c r="Y1012" s="1"/>
      <c r="Z1012" s="1"/>
    </row>
    <row r="1013" spans="1:26">
      <c r="A1013" s="1"/>
      <c r="B1013" s="1"/>
      <c r="C1013" s="1"/>
      <c r="D1013" s="429"/>
      <c r="E1013" s="33"/>
      <c r="F1013" s="1"/>
      <c r="G1013" s="1"/>
      <c r="H1013" s="110"/>
      <c r="I1013" s="110"/>
      <c r="J1013" s="1"/>
      <c r="K1013" s="1"/>
      <c r="L1013" s="1"/>
      <c r="M1013" s="1"/>
      <c r="N1013" s="1"/>
      <c r="O1013" s="1"/>
      <c r="P1013" s="1"/>
      <c r="Q1013" s="1"/>
      <c r="R1013" s="1"/>
      <c r="S1013" s="1"/>
      <c r="T1013" s="1"/>
      <c r="U1013" s="1"/>
      <c r="V1013" s="1"/>
      <c r="W1013" s="1"/>
      <c r="X1013" s="1"/>
      <c r="Y1013" s="1"/>
      <c r="Z1013" s="1"/>
    </row>
    <row r="1014" spans="1:26">
      <c r="A1014" s="1"/>
      <c r="B1014" s="1"/>
      <c r="C1014" s="1"/>
      <c r="D1014" s="429"/>
      <c r="E1014" s="33"/>
      <c r="F1014" s="1"/>
      <c r="G1014" s="1"/>
      <c r="H1014" s="110"/>
      <c r="I1014" s="110"/>
      <c r="J1014" s="1"/>
      <c r="K1014" s="1"/>
      <c r="L1014" s="1"/>
      <c r="M1014" s="1"/>
      <c r="N1014" s="1"/>
      <c r="O1014" s="1"/>
      <c r="P1014" s="1"/>
      <c r="Q1014" s="1"/>
      <c r="R1014" s="1"/>
      <c r="S1014" s="1"/>
      <c r="T1014" s="1"/>
      <c r="U1014" s="1"/>
      <c r="V1014" s="1"/>
      <c r="W1014" s="1"/>
      <c r="X1014" s="1"/>
      <c r="Y1014" s="1"/>
      <c r="Z1014" s="1"/>
    </row>
    <row r="1015" spans="1:26">
      <c r="A1015" s="1"/>
      <c r="B1015" s="1"/>
      <c r="C1015" s="1"/>
      <c r="D1015" s="429"/>
      <c r="E1015" s="33"/>
      <c r="F1015" s="1"/>
      <c r="G1015" s="1"/>
      <c r="H1015" s="110"/>
      <c r="I1015" s="110"/>
      <c r="J1015" s="1"/>
      <c r="K1015" s="1"/>
      <c r="L1015" s="1"/>
      <c r="M1015" s="1"/>
      <c r="N1015" s="1"/>
      <c r="O1015" s="1"/>
      <c r="P1015" s="1"/>
      <c r="Q1015" s="1"/>
      <c r="R1015" s="1"/>
      <c r="S1015" s="1"/>
      <c r="T1015" s="1"/>
      <c r="U1015" s="1"/>
      <c r="V1015" s="1"/>
      <c r="W1015" s="1"/>
      <c r="X1015" s="1"/>
      <c r="Y1015" s="1"/>
      <c r="Z1015" s="1"/>
    </row>
    <row r="1016" spans="1:26">
      <c r="A1016" s="1"/>
      <c r="B1016" s="1"/>
      <c r="C1016" s="1"/>
      <c r="D1016" s="429"/>
      <c r="E1016" s="33"/>
      <c r="F1016" s="1"/>
      <c r="G1016" s="1"/>
      <c r="H1016" s="110"/>
      <c r="I1016" s="110"/>
      <c r="J1016" s="1"/>
      <c r="K1016" s="1"/>
      <c r="L1016" s="1"/>
      <c r="M1016" s="1"/>
      <c r="N1016" s="1"/>
      <c r="O1016" s="1"/>
      <c r="P1016" s="1"/>
      <c r="Q1016" s="1"/>
      <c r="R1016" s="1"/>
      <c r="S1016" s="1"/>
      <c r="T1016" s="1"/>
      <c r="U1016" s="1"/>
      <c r="V1016" s="1"/>
      <c r="W1016" s="1"/>
      <c r="X1016" s="1"/>
      <c r="Y1016" s="1"/>
      <c r="Z1016" s="1"/>
    </row>
    <row r="1017" spans="1:26">
      <c r="A1017" s="1"/>
      <c r="B1017" s="1"/>
      <c r="C1017" s="1"/>
      <c r="D1017" s="429"/>
      <c r="E1017" s="33"/>
      <c r="F1017" s="1"/>
      <c r="G1017" s="1"/>
      <c r="H1017" s="110"/>
      <c r="I1017" s="110"/>
      <c r="J1017" s="1"/>
      <c r="K1017" s="1"/>
      <c r="L1017" s="1"/>
      <c r="M1017" s="1"/>
      <c r="N1017" s="1"/>
      <c r="O1017" s="1"/>
      <c r="P1017" s="1"/>
      <c r="Q1017" s="1"/>
      <c r="R1017" s="1"/>
      <c r="S1017" s="1"/>
      <c r="T1017" s="1"/>
      <c r="U1017" s="1"/>
      <c r="V1017" s="1"/>
      <c r="W1017" s="1"/>
      <c r="X1017" s="1"/>
      <c r="Y1017" s="1"/>
      <c r="Z1017" s="1"/>
    </row>
    <row r="1018" spans="1:26">
      <c r="A1018" s="1"/>
      <c r="B1018" s="1"/>
      <c r="C1018" s="1"/>
      <c r="D1018" s="429"/>
      <c r="E1018" s="33"/>
      <c r="F1018" s="1"/>
      <c r="G1018" s="1"/>
      <c r="H1018" s="110"/>
      <c r="I1018" s="110"/>
      <c r="J1018" s="1"/>
      <c r="K1018" s="1"/>
      <c r="L1018" s="1"/>
      <c r="M1018" s="1"/>
      <c r="N1018" s="1"/>
      <c r="O1018" s="1"/>
      <c r="P1018" s="1"/>
      <c r="Q1018" s="1"/>
      <c r="R1018" s="1"/>
      <c r="S1018" s="1"/>
      <c r="T1018" s="1"/>
      <c r="U1018" s="1"/>
      <c r="V1018" s="1"/>
      <c r="W1018" s="1"/>
      <c r="X1018" s="1"/>
      <c r="Y1018" s="1"/>
      <c r="Z1018" s="1"/>
    </row>
    <row r="1019" spans="1:26">
      <c r="A1019" s="1"/>
      <c r="B1019" s="1"/>
      <c r="C1019" s="1"/>
      <c r="D1019" s="429"/>
      <c r="E1019" s="33"/>
      <c r="F1019" s="1"/>
      <c r="G1019" s="1"/>
      <c r="H1019" s="110"/>
      <c r="I1019" s="110"/>
      <c r="J1019" s="1"/>
      <c r="K1019" s="1"/>
      <c r="L1019" s="1"/>
      <c r="M1019" s="1"/>
      <c r="N1019" s="1"/>
      <c r="O1019" s="1"/>
      <c r="P1019" s="1"/>
      <c r="Q1019" s="1"/>
      <c r="R1019" s="1"/>
      <c r="S1019" s="1"/>
      <c r="T1019" s="1"/>
      <c r="U1019" s="1"/>
      <c r="V1019" s="1"/>
      <c r="W1019" s="1"/>
      <c r="X1019" s="1"/>
      <c r="Y1019" s="1"/>
      <c r="Z1019" s="1"/>
    </row>
    <row r="1020" spans="1:26">
      <c r="A1020" s="1"/>
      <c r="B1020" s="1"/>
      <c r="C1020" s="1"/>
      <c r="D1020" s="429"/>
      <c r="E1020" s="33"/>
      <c r="F1020" s="1"/>
      <c r="G1020" s="1"/>
      <c r="H1020" s="110"/>
      <c r="I1020" s="110"/>
      <c r="J1020" s="1"/>
      <c r="K1020" s="1"/>
      <c r="L1020" s="1"/>
      <c r="M1020" s="1"/>
      <c r="N1020" s="1"/>
      <c r="O1020" s="1"/>
      <c r="P1020" s="1"/>
      <c r="Q1020" s="1"/>
      <c r="R1020" s="1"/>
      <c r="S1020" s="1"/>
      <c r="T1020" s="1"/>
      <c r="U1020" s="1"/>
      <c r="V1020" s="1"/>
      <c r="W1020" s="1"/>
      <c r="X1020" s="1"/>
      <c r="Y1020" s="1"/>
      <c r="Z1020" s="1"/>
    </row>
    <row r="1021" spans="1:26">
      <c r="A1021" s="1"/>
      <c r="B1021" s="1"/>
      <c r="C1021" s="1"/>
      <c r="D1021" s="429"/>
      <c r="E1021" s="33"/>
      <c r="F1021" s="1"/>
      <c r="G1021" s="1"/>
      <c r="H1021" s="110"/>
      <c r="I1021" s="110"/>
      <c r="J1021" s="1"/>
      <c r="K1021" s="1"/>
      <c r="L1021" s="1"/>
      <c r="M1021" s="1"/>
      <c r="N1021" s="1"/>
      <c r="O1021" s="1"/>
      <c r="P1021" s="1"/>
      <c r="Q1021" s="1"/>
      <c r="R1021" s="1"/>
      <c r="S1021" s="1"/>
      <c r="T1021" s="1"/>
      <c r="U1021" s="1"/>
      <c r="V1021" s="1"/>
      <c r="W1021" s="1"/>
      <c r="X1021" s="1"/>
      <c r="Y1021" s="1"/>
      <c r="Z1021" s="1"/>
    </row>
    <row r="1022" spans="1:26">
      <c r="A1022" s="1"/>
      <c r="B1022" s="1"/>
      <c r="C1022" s="1"/>
      <c r="D1022" s="429"/>
      <c r="E1022" s="33"/>
      <c r="F1022" s="1"/>
      <c r="G1022" s="1"/>
      <c r="H1022" s="110"/>
      <c r="I1022" s="110"/>
      <c r="J1022" s="1"/>
      <c r="K1022" s="1"/>
      <c r="L1022" s="1"/>
      <c r="M1022" s="1"/>
      <c r="N1022" s="1"/>
      <c r="O1022" s="1"/>
      <c r="P1022" s="1"/>
      <c r="Q1022" s="1"/>
      <c r="R1022" s="1"/>
      <c r="S1022" s="1"/>
      <c r="T1022" s="1"/>
      <c r="U1022" s="1"/>
      <c r="V1022" s="1"/>
      <c r="W1022" s="1"/>
      <c r="X1022" s="1"/>
      <c r="Y1022" s="1"/>
      <c r="Z1022" s="1"/>
    </row>
    <row r="1023" spans="1:26">
      <c r="A1023" s="1"/>
      <c r="B1023" s="1"/>
      <c r="C1023" s="1"/>
      <c r="D1023" s="429"/>
      <c r="E1023" s="33"/>
      <c r="F1023" s="1"/>
      <c r="G1023" s="1"/>
      <c r="H1023" s="110"/>
      <c r="I1023" s="110"/>
      <c r="J1023" s="1"/>
      <c r="K1023" s="1"/>
      <c r="L1023" s="1"/>
      <c r="M1023" s="1"/>
      <c r="N1023" s="1"/>
      <c r="O1023" s="1"/>
      <c r="P1023" s="1"/>
      <c r="Q1023" s="1"/>
      <c r="R1023" s="1"/>
      <c r="S1023" s="1"/>
      <c r="T1023" s="1"/>
      <c r="U1023" s="1"/>
      <c r="V1023" s="1"/>
      <c r="W1023" s="1"/>
      <c r="X1023" s="1"/>
      <c r="Y1023" s="1"/>
      <c r="Z1023" s="1"/>
    </row>
    <row r="1024" spans="1:26">
      <c r="A1024" s="1"/>
      <c r="B1024" s="1"/>
      <c r="C1024" s="1"/>
      <c r="D1024" s="429"/>
      <c r="E1024" s="33"/>
      <c r="F1024" s="1"/>
      <c r="G1024" s="1"/>
      <c r="H1024" s="110"/>
      <c r="I1024" s="110"/>
      <c r="J1024" s="1"/>
      <c r="K1024" s="1"/>
      <c r="L1024" s="1"/>
      <c r="M1024" s="1"/>
      <c r="N1024" s="1"/>
      <c r="O1024" s="1"/>
      <c r="P1024" s="1"/>
      <c r="Q1024" s="1"/>
      <c r="R1024" s="1"/>
      <c r="S1024" s="1"/>
      <c r="T1024" s="1"/>
      <c r="U1024" s="1"/>
      <c r="V1024" s="1"/>
      <c r="W1024" s="1"/>
      <c r="X1024" s="1"/>
      <c r="Y1024" s="1"/>
      <c r="Z1024" s="1"/>
    </row>
    <row r="1025" spans="1:26">
      <c r="A1025" s="1"/>
      <c r="B1025" s="1"/>
      <c r="C1025" s="1"/>
      <c r="D1025" s="429"/>
      <c r="E1025" s="33"/>
      <c r="F1025" s="1"/>
      <c r="G1025" s="1"/>
      <c r="H1025" s="110"/>
      <c r="I1025" s="110"/>
      <c r="J1025" s="1"/>
      <c r="K1025" s="1"/>
      <c r="L1025" s="1"/>
      <c r="M1025" s="1"/>
      <c r="N1025" s="1"/>
      <c r="O1025" s="1"/>
      <c r="P1025" s="1"/>
      <c r="Q1025" s="1"/>
      <c r="R1025" s="1"/>
      <c r="S1025" s="1"/>
      <c r="T1025" s="1"/>
      <c r="U1025" s="1"/>
      <c r="V1025" s="1"/>
      <c r="W1025" s="1"/>
      <c r="X1025" s="1"/>
      <c r="Y1025" s="1"/>
      <c r="Z1025" s="1"/>
    </row>
    <row r="1026" spans="1:26">
      <c r="A1026" s="1"/>
      <c r="B1026" s="1"/>
      <c r="C1026" s="1"/>
      <c r="D1026" s="429"/>
      <c r="E1026" s="33"/>
      <c r="F1026" s="1"/>
      <c r="G1026" s="1"/>
      <c r="H1026" s="110"/>
      <c r="I1026" s="110"/>
      <c r="J1026" s="1"/>
      <c r="K1026" s="1"/>
      <c r="L1026" s="1"/>
      <c r="M1026" s="1"/>
      <c r="N1026" s="1"/>
      <c r="O1026" s="1"/>
      <c r="P1026" s="1"/>
      <c r="Q1026" s="1"/>
      <c r="R1026" s="1"/>
      <c r="S1026" s="1"/>
      <c r="T1026" s="1"/>
      <c r="U1026" s="1"/>
      <c r="V1026" s="1"/>
      <c r="W1026" s="1"/>
      <c r="X1026" s="1"/>
      <c r="Y1026" s="1"/>
      <c r="Z1026" s="1"/>
    </row>
    <row r="1027" spans="1:26">
      <c r="A1027" s="1"/>
      <c r="B1027" s="1"/>
      <c r="C1027" s="1"/>
      <c r="D1027" s="429"/>
      <c r="E1027" s="33"/>
      <c r="F1027" s="1"/>
      <c r="G1027" s="1"/>
      <c r="H1027" s="110"/>
      <c r="I1027" s="110"/>
      <c r="J1027" s="1"/>
      <c r="K1027" s="1"/>
      <c r="L1027" s="1"/>
      <c r="M1027" s="1"/>
      <c r="N1027" s="1"/>
      <c r="O1027" s="1"/>
      <c r="P1027" s="1"/>
      <c r="Q1027" s="1"/>
      <c r="R1027" s="1"/>
      <c r="S1027" s="1"/>
      <c r="T1027" s="1"/>
      <c r="U1027" s="1"/>
      <c r="V1027" s="1"/>
      <c r="W1027" s="1"/>
      <c r="X1027" s="1"/>
      <c r="Y1027" s="1"/>
      <c r="Z1027" s="1"/>
    </row>
    <row r="1028" spans="1:26">
      <c r="A1028" s="1"/>
      <c r="B1028" s="1"/>
      <c r="C1028" s="1"/>
      <c r="D1028" s="429"/>
      <c r="E1028" s="33"/>
      <c r="F1028" s="1"/>
      <c r="G1028" s="1"/>
      <c r="H1028" s="110"/>
      <c r="I1028" s="110"/>
      <c r="J1028" s="1"/>
      <c r="K1028" s="1"/>
      <c r="L1028" s="1"/>
      <c r="M1028" s="1"/>
      <c r="N1028" s="1"/>
      <c r="O1028" s="1"/>
      <c r="P1028" s="1"/>
      <c r="Q1028" s="1"/>
      <c r="R1028" s="1"/>
      <c r="S1028" s="1"/>
      <c r="T1028" s="1"/>
      <c r="U1028" s="1"/>
      <c r="V1028" s="1"/>
      <c r="W1028" s="1"/>
      <c r="X1028" s="1"/>
      <c r="Y1028" s="1"/>
      <c r="Z1028" s="1"/>
    </row>
    <row r="1029" spans="1:26">
      <c r="A1029" s="1"/>
      <c r="B1029" s="1"/>
      <c r="C1029" s="1"/>
      <c r="D1029" s="429"/>
      <c r="E1029" s="33"/>
      <c r="F1029" s="1"/>
      <c r="G1029" s="1"/>
      <c r="H1029" s="110"/>
      <c r="I1029" s="110"/>
      <c r="J1029" s="1"/>
      <c r="K1029" s="1"/>
      <c r="L1029" s="1"/>
      <c r="M1029" s="1"/>
      <c r="N1029" s="1"/>
      <c r="O1029" s="1"/>
      <c r="P1029" s="1"/>
      <c r="Q1029" s="1"/>
      <c r="R1029" s="1"/>
      <c r="S1029" s="1"/>
      <c r="T1029" s="1"/>
      <c r="U1029" s="1"/>
      <c r="V1029" s="1"/>
      <c r="W1029" s="1"/>
      <c r="X1029" s="1"/>
      <c r="Y1029" s="1"/>
      <c r="Z1029" s="1"/>
    </row>
    <row r="1030" spans="1:26">
      <c r="A1030" s="1"/>
      <c r="B1030" s="1"/>
      <c r="C1030" s="1"/>
      <c r="D1030" s="429"/>
      <c r="E1030" s="33"/>
      <c r="F1030" s="1"/>
      <c r="G1030" s="1"/>
      <c r="H1030" s="110"/>
      <c r="I1030" s="110"/>
      <c r="J1030" s="1"/>
      <c r="K1030" s="1"/>
      <c r="L1030" s="1"/>
      <c r="M1030" s="1"/>
      <c r="N1030" s="1"/>
      <c r="O1030" s="1"/>
      <c r="P1030" s="1"/>
      <c r="Q1030" s="1"/>
      <c r="R1030" s="1"/>
      <c r="S1030" s="1"/>
      <c r="T1030" s="1"/>
      <c r="U1030" s="1"/>
      <c r="V1030" s="1"/>
      <c r="W1030" s="1"/>
      <c r="X1030" s="1"/>
      <c r="Y1030" s="1"/>
      <c r="Z1030" s="1"/>
    </row>
    <row r="1031" spans="1:26">
      <c r="A1031" s="1"/>
      <c r="B1031" s="1"/>
      <c r="C1031" s="1"/>
      <c r="D1031" s="429"/>
      <c r="E1031" s="33"/>
      <c r="F1031" s="1"/>
      <c r="G1031" s="1"/>
      <c r="H1031" s="110"/>
      <c r="I1031" s="110"/>
      <c r="J1031" s="1"/>
      <c r="K1031" s="1"/>
      <c r="L1031" s="1"/>
      <c r="M1031" s="1"/>
      <c r="N1031" s="1"/>
      <c r="O1031" s="1"/>
      <c r="P1031" s="1"/>
      <c r="Q1031" s="1"/>
      <c r="R1031" s="1"/>
      <c r="S1031" s="1"/>
      <c r="T1031" s="1"/>
      <c r="U1031" s="1"/>
      <c r="V1031" s="1"/>
      <c r="W1031" s="1"/>
      <c r="X1031" s="1"/>
      <c r="Y1031" s="1"/>
      <c r="Z1031" s="1"/>
    </row>
    <row r="1032" spans="1:26">
      <c r="A1032" s="1"/>
      <c r="B1032" s="1"/>
      <c r="C1032" s="1"/>
      <c r="D1032" s="429"/>
      <c r="E1032" s="33"/>
      <c r="F1032" s="1"/>
      <c r="G1032" s="1"/>
      <c r="H1032" s="110"/>
      <c r="I1032" s="110"/>
      <c r="J1032" s="1"/>
      <c r="K1032" s="1"/>
      <c r="L1032" s="1"/>
      <c r="M1032" s="1"/>
      <c r="N1032" s="1"/>
      <c r="O1032" s="1"/>
      <c r="P1032" s="1"/>
      <c r="Q1032" s="1"/>
      <c r="R1032" s="1"/>
      <c r="S1032" s="1"/>
      <c r="T1032" s="1"/>
      <c r="U1032" s="1"/>
      <c r="V1032" s="1"/>
      <c r="W1032" s="1"/>
      <c r="X1032" s="1"/>
      <c r="Y1032" s="1"/>
      <c r="Z1032" s="1"/>
    </row>
    <row r="1033" spans="1:26">
      <c r="A1033" s="1"/>
      <c r="B1033" s="1"/>
      <c r="C1033" s="1"/>
      <c r="D1033" s="429"/>
      <c r="E1033" s="33"/>
      <c r="F1033" s="1"/>
      <c r="G1033" s="1"/>
      <c r="H1033" s="110"/>
      <c r="I1033" s="110"/>
      <c r="J1033" s="1"/>
      <c r="K1033" s="1"/>
      <c r="L1033" s="1"/>
      <c r="M1033" s="1"/>
      <c r="N1033" s="1"/>
      <c r="O1033" s="1"/>
      <c r="P1033" s="1"/>
      <c r="Q1033" s="1"/>
      <c r="R1033" s="1"/>
      <c r="S1033" s="1"/>
      <c r="T1033" s="1"/>
      <c r="U1033" s="1"/>
      <c r="V1033" s="1"/>
      <c r="W1033" s="1"/>
      <c r="X1033" s="1"/>
      <c r="Y1033" s="1"/>
      <c r="Z1033" s="1"/>
    </row>
    <row r="1034" spans="1:26">
      <c r="A1034" s="1"/>
      <c r="B1034" s="1"/>
      <c r="C1034" s="1"/>
      <c r="D1034" s="429"/>
      <c r="E1034" s="33"/>
      <c r="F1034" s="1"/>
      <c r="G1034" s="1"/>
      <c r="H1034" s="110"/>
      <c r="I1034" s="110"/>
      <c r="J1034" s="1"/>
      <c r="K1034" s="1"/>
      <c r="L1034" s="1"/>
      <c r="M1034" s="1"/>
      <c r="N1034" s="1"/>
      <c r="O1034" s="1"/>
      <c r="P1034" s="1"/>
      <c r="Q1034" s="1"/>
      <c r="R1034" s="1"/>
      <c r="S1034" s="1"/>
      <c r="T1034" s="1"/>
      <c r="U1034" s="1"/>
      <c r="V1034" s="1"/>
      <c r="W1034" s="1"/>
      <c r="X1034" s="1"/>
      <c r="Y1034" s="1"/>
      <c r="Z1034" s="1"/>
    </row>
    <row r="1035" spans="1:26">
      <c r="A1035" s="1"/>
      <c r="B1035" s="1"/>
      <c r="C1035" s="1"/>
      <c r="D1035" s="429"/>
      <c r="E1035" s="33"/>
      <c r="F1035" s="1"/>
      <c r="G1035" s="1"/>
      <c r="H1035" s="110"/>
      <c r="I1035" s="110"/>
      <c r="J1035" s="1"/>
      <c r="K1035" s="1"/>
      <c r="L1035" s="1"/>
      <c r="M1035" s="1"/>
      <c r="N1035" s="1"/>
      <c r="O1035" s="1"/>
      <c r="P1035" s="1"/>
      <c r="Q1035" s="1"/>
      <c r="R1035" s="1"/>
      <c r="S1035" s="1"/>
      <c r="T1035" s="1"/>
      <c r="U1035" s="1"/>
      <c r="V1035" s="1"/>
      <c r="W1035" s="1"/>
      <c r="X1035" s="1"/>
      <c r="Y1035" s="1"/>
      <c r="Z1035" s="1"/>
    </row>
    <row r="1036" spans="1:26">
      <c r="A1036" s="1"/>
      <c r="B1036" s="1"/>
      <c r="C1036" s="1"/>
      <c r="D1036" s="429"/>
      <c r="E1036" s="33"/>
      <c r="F1036" s="1"/>
      <c r="G1036" s="1"/>
      <c r="H1036" s="110"/>
      <c r="I1036" s="110"/>
      <c r="J1036" s="1"/>
      <c r="K1036" s="1"/>
      <c r="L1036" s="1"/>
      <c r="M1036" s="1"/>
      <c r="N1036" s="1"/>
      <c r="O1036" s="1"/>
      <c r="P1036" s="1"/>
      <c r="Q1036" s="1"/>
      <c r="R1036" s="1"/>
      <c r="S1036" s="1"/>
      <c r="T1036" s="1"/>
      <c r="U1036" s="1"/>
      <c r="V1036" s="1"/>
      <c r="W1036" s="1"/>
      <c r="X1036" s="1"/>
      <c r="Y1036" s="1"/>
      <c r="Z1036" s="1"/>
    </row>
    <row r="1037" spans="1:26">
      <c r="A1037" s="1"/>
      <c r="B1037" s="1"/>
      <c r="C1037" s="1"/>
      <c r="D1037" s="429"/>
      <c r="E1037" s="33"/>
      <c r="F1037" s="1"/>
      <c r="G1037" s="1"/>
      <c r="H1037" s="110"/>
      <c r="I1037" s="110"/>
      <c r="J1037" s="1"/>
      <c r="K1037" s="1"/>
      <c r="L1037" s="1"/>
      <c r="M1037" s="1"/>
      <c r="N1037" s="1"/>
      <c r="O1037" s="1"/>
      <c r="P1037" s="1"/>
      <c r="Q1037" s="1"/>
      <c r="R1037" s="1"/>
      <c r="S1037" s="1"/>
      <c r="T1037" s="1"/>
      <c r="U1037" s="1"/>
      <c r="V1037" s="1"/>
      <c r="W1037" s="1"/>
      <c r="X1037" s="1"/>
      <c r="Y1037" s="1"/>
      <c r="Z1037" s="1"/>
    </row>
    <row r="1038" spans="1:26">
      <c r="A1038" s="1"/>
      <c r="B1038" s="1"/>
      <c r="C1038" s="1"/>
      <c r="D1038" s="429"/>
      <c r="E1038" s="33"/>
      <c r="F1038" s="1"/>
      <c r="G1038" s="1"/>
      <c r="H1038" s="110"/>
      <c r="I1038" s="110"/>
      <c r="J1038" s="1"/>
      <c r="K1038" s="1"/>
      <c r="L1038" s="1"/>
      <c r="M1038" s="1"/>
      <c r="N1038" s="1"/>
      <c r="O1038" s="1"/>
      <c r="P1038" s="1"/>
      <c r="Q1038" s="1"/>
      <c r="R1038" s="1"/>
      <c r="S1038" s="1"/>
      <c r="T1038" s="1"/>
      <c r="U1038" s="1"/>
      <c r="V1038" s="1"/>
      <c r="W1038" s="1"/>
      <c r="X1038" s="1"/>
      <c r="Y1038" s="1"/>
      <c r="Z1038" s="1"/>
    </row>
    <row r="1039" spans="1:26">
      <c r="A1039" s="1"/>
      <c r="B1039" s="1"/>
      <c r="C1039" s="1"/>
      <c r="D1039" s="429"/>
      <c r="E1039" s="33"/>
      <c r="F1039" s="1"/>
      <c r="G1039" s="1"/>
      <c r="H1039" s="110"/>
      <c r="I1039" s="110"/>
      <c r="J1039" s="1"/>
      <c r="K1039" s="1"/>
      <c r="L1039" s="1"/>
      <c r="M1039" s="1"/>
      <c r="N1039" s="1"/>
      <c r="O1039" s="1"/>
      <c r="P1039" s="1"/>
      <c r="Q1039" s="1"/>
      <c r="R1039" s="1"/>
      <c r="S1039" s="1"/>
      <c r="T1039" s="1"/>
      <c r="U1039" s="1"/>
      <c r="V1039" s="1"/>
      <c r="W1039" s="1"/>
      <c r="X1039" s="1"/>
      <c r="Y1039" s="1"/>
      <c r="Z1039" s="1"/>
    </row>
    <row r="1040" spans="1:26">
      <c r="A1040" s="1"/>
      <c r="B1040" s="1"/>
      <c r="C1040" s="1"/>
      <c r="D1040" s="429"/>
      <c r="E1040" s="33"/>
      <c r="F1040" s="1"/>
      <c r="G1040" s="1"/>
      <c r="H1040" s="110"/>
      <c r="I1040" s="110"/>
      <c r="J1040" s="1"/>
      <c r="K1040" s="1"/>
      <c r="L1040" s="1"/>
      <c r="M1040" s="1"/>
      <c r="N1040" s="1"/>
      <c r="O1040" s="1"/>
      <c r="P1040" s="1"/>
      <c r="Q1040" s="1"/>
      <c r="R1040" s="1"/>
      <c r="S1040" s="1"/>
      <c r="T1040" s="1"/>
      <c r="U1040" s="1"/>
      <c r="V1040" s="1"/>
      <c r="W1040" s="1"/>
      <c r="X1040" s="1"/>
      <c r="Y1040" s="1"/>
      <c r="Z1040" s="1"/>
    </row>
    <row r="1041" spans="1:26">
      <c r="A1041" s="1"/>
      <c r="B1041" s="1"/>
      <c r="C1041" s="1"/>
      <c r="D1041" s="429"/>
      <c r="E1041" s="33"/>
      <c r="F1041" s="1"/>
      <c r="G1041" s="1"/>
      <c r="H1041" s="110"/>
      <c r="I1041" s="110"/>
      <c r="J1041" s="1"/>
      <c r="K1041" s="1"/>
      <c r="L1041" s="1"/>
      <c r="M1041" s="1"/>
      <c r="N1041" s="1"/>
      <c r="O1041" s="1"/>
      <c r="P1041" s="1"/>
      <c r="Q1041" s="1"/>
      <c r="R1041" s="1"/>
      <c r="S1041" s="1"/>
      <c r="T1041" s="1"/>
      <c r="U1041" s="1"/>
      <c r="V1041" s="1"/>
      <c r="W1041" s="1"/>
      <c r="X1041" s="1"/>
      <c r="Y1041" s="1"/>
      <c r="Z1041" s="1"/>
    </row>
  </sheetData>
  <sheetProtection sheet="1" objects="1" scenarios="1"/>
  <protectedRanges>
    <protectedRange sqref="D645:D665" name="Range10"/>
    <protectedRange sqref="D635:D636" name="Range8"/>
    <protectedRange sqref="G1" name="Range1_1_2"/>
    <protectedRange sqref="D664:D665 D652:D662" name="Range1_2"/>
    <protectedRange sqref="D663" name="Range14"/>
    <protectedRange sqref="D649:D651" name="Range1_1_1"/>
    <protectedRange sqref="D645:D648" name="Range1_1"/>
    <protectedRange sqref="G2:G144 G157:G253 G275:G739 G741:G755 G774:G1048576" name="Range1"/>
    <protectedRange sqref="G2" name="Range2"/>
    <protectedRange sqref="D640:D642" name="Range9"/>
    <protectedRange sqref="D146:D156" name="Range4"/>
    <protectedRange sqref="G146:G156" name="Range5"/>
    <protectedRange sqref="D255:D274" name="Range6"/>
    <protectedRange sqref="G255:G274" name="Range7"/>
    <protectedRange sqref="D764:D773" name="Range12"/>
    <protectedRange sqref="D757:D762" name="Range10_1"/>
    <protectedRange sqref="G757:G762" name="Range11"/>
    <protectedRange sqref="G764:G773" name="Range13"/>
  </protectedRanges>
  <autoFilter ref="A3:G805">
    <filterColumn colId="0">
      <colorFilter dxfId="1"/>
    </filterColumn>
  </autoFilter>
  <mergeCells count="86">
    <mergeCell ref="A1:F1"/>
    <mergeCell ref="B25:G25"/>
    <mergeCell ref="B51:G51"/>
    <mergeCell ref="B60:G60"/>
    <mergeCell ref="B64:G64"/>
    <mergeCell ref="A2:F2"/>
    <mergeCell ref="B4:G4"/>
    <mergeCell ref="B33:G33"/>
    <mergeCell ref="B38:G38"/>
    <mergeCell ref="B276:G276"/>
    <mergeCell ref="B494:G494"/>
    <mergeCell ref="B488:G488"/>
    <mergeCell ref="B452:G452"/>
    <mergeCell ref="B459:G459"/>
    <mergeCell ref="B462:G462"/>
    <mergeCell ref="B474:G474"/>
    <mergeCell ref="B480:G480"/>
    <mergeCell ref="B483:G483"/>
    <mergeCell ref="B210:G210"/>
    <mergeCell ref="B187:G187"/>
    <mergeCell ref="B275:G275"/>
    <mergeCell ref="B240:G240"/>
    <mergeCell ref="B244:G244"/>
    <mergeCell ref="B221:G221"/>
    <mergeCell ref="B254:G254"/>
    <mergeCell ref="B158:G158"/>
    <mergeCell ref="B5:G5"/>
    <mergeCell ref="B748:G748"/>
    <mergeCell ref="B323:G323"/>
    <mergeCell ref="B451:G451"/>
    <mergeCell ref="B441:G441"/>
    <mergeCell ref="B404:G404"/>
    <mergeCell ref="B421:G421"/>
    <mergeCell ref="B395:G395"/>
    <mergeCell ref="B351:G351"/>
    <mergeCell ref="B380:G380"/>
    <mergeCell ref="B384:G384"/>
    <mergeCell ref="B376:G376"/>
    <mergeCell ref="B519:G519"/>
    <mergeCell ref="B297:G297"/>
    <mergeCell ref="B287:G287"/>
    <mergeCell ref="B138:G138"/>
    <mergeCell ref="B157:G157"/>
    <mergeCell ref="B95:G95"/>
    <mergeCell ref="B65:G65"/>
    <mergeCell ref="B119:G119"/>
    <mergeCell ref="B124:G124"/>
    <mergeCell ref="B145:G145"/>
    <mergeCell ref="A808:C808"/>
    <mergeCell ref="B810:C810"/>
    <mergeCell ref="B774:G774"/>
    <mergeCell ref="B775:G775"/>
    <mergeCell ref="B793:G793"/>
    <mergeCell ref="B787:G787"/>
    <mergeCell ref="B756:G756"/>
    <mergeCell ref="B763:G763"/>
    <mergeCell ref="B800:G800"/>
    <mergeCell ref="B559:G559"/>
    <mergeCell ref="B554:G554"/>
    <mergeCell ref="B683:G683"/>
    <mergeCell ref="B740:G740"/>
    <mergeCell ref="B697:G697"/>
    <mergeCell ref="B718:G718"/>
    <mergeCell ref="B714:G714"/>
    <mergeCell ref="B702:G702"/>
    <mergeCell ref="B666:G666"/>
    <mergeCell ref="B598:G598"/>
    <mergeCell ref="B597:G597"/>
    <mergeCell ref="B565:G565"/>
    <mergeCell ref="B586:G586"/>
    <mergeCell ref="B503:G503"/>
    <mergeCell ref="B508:G508"/>
    <mergeCell ref="B523:G523"/>
    <mergeCell ref="B667:G667"/>
    <mergeCell ref="B534:G534"/>
    <mergeCell ref="B538:G538"/>
    <mergeCell ref="B543:G543"/>
    <mergeCell ref="B547:G547"/>
    <mergeCell ref="B512:G512"/>
    <mergeCell ref="B574:G574"/>
    <mergeCell ref="B581:G581"/>
    <mergeCell ref="B627:G627"/>
    <mergeCell ref="B634:G634"/>
    <mergeCell ref="B638:G638"/>
    <mergeCell ref="B644:G644"/>
    <mergeCell ref="B623:G623"/>
  </mergeCells>
  <conditionalFormatting sqref="C652:C658">
    <cfRule type="duplicateValues" dxfId="0" priority="1"/>
  </conditionalFormatting>
  <dataValidations count="3">
    <dataValidation type="list" allowBlank="1" showErrorMessage="1" sqref="D2:D144 D275:D644 D666:D739 D157:D253 D741:D755 D774:D1048576">
      <formula1>$A$832:$A$834</formula1>
    </dataValidation>
    <dataValidation type="list" allowBlank="1" showInputMessage="1" showErrorMessage="1" sqref="D645:D665 D255:D274 D146:D156 D757:D762 D764:D773">
      <formula1>$A$832:$A$834</formula1>
    </dataValidation>
    <dataValidation type="list" allowBlank="1" showInputMessage="1" showErrorMessage="1" sqref="D740">
      <formula1>$A$733:$A$735</formula1>
    </dataValidation>
  </dataValidations>
  <pageMargins left="0.7" right="0.7" top="0.75" bottom="0.75" header="0" footer="0"/>
  <pageSetup paperSize="9" scale="58" orientation="portrait" r:id="rId1"/>
  <headerFooter>
    <oddHeader>&amp;LChecklist No. 15 &amp;CGeneral Administration&amp;RVersion- NHSRC/3.0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Score Card</vt:lpstr>
      <vt:lpstr>Emergency</vt:lpstr>
      <vt:lpstr>OPD</vt:lpstr>
      <vt:lpstr> LR (LaQshya)</vt:lpstr>
      <vt:lpstr>Maternity Ward</vt:lpstr>
      <vt:lpstr>SNCU </vt:lpstr>
      <vt:lpstr>M-OT (LaQshya)</vt:lpstr>
      <vt:lpstr>PP Unit</vt:lpstr>
      <vt:lpstr>Lab</vt:lpstr>
      <vt:lpstr>Radiology </vt:lpstr>
      <vt:lpstr>Pharmacy</vt:lpstr>
      <vt:lpstr>Auxillary </vt:lpstr>
      <vt:lpstr>General</vt:lpstr>
      <vt:lpstr>' LR (LaQshya)'!Print_Area</vt:lpstr>
      <vt:lpstr>'Auxillary '!Print_Area</vt:lpstr>
      <vt:lpstr>Emergency!Print_Area</vt:lpstr>
      <vt:lpstr>General!Print_Area</vt:lpstr>
      <vt:lpstr>Lab!Print_Area</vt:lpstr>
      <vt:lpstr>'Maternity Ward'!Print_Area</vt:lpstr>
      <vt:lpstr>OPD!Print_Area</vt:lpstr>
      <vt:lpstr>Pharmacy!Print_Area</vt:lpstr>
      <vt:lpstr>'PP Unit'!Print_Area</vt:lpstr>
      <vt:lpstr>'Radiology '!Print_Area</vt:lpstr>
      <vt:lpstr>'Score Card'!Print_Area</vt:lpstr>
      <vt:lpstr>'SNCU '!Print_Area</vt:lpstr>
      <vt:lpstr>'M-OT (LaQshya)'!Print_Titles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QA</cp:lastModifiedBy>
  <cp:lastPrinted>2019-05-21T06:06:43Z</cp:lastPrinted>
  <dcterms:created xsi:type="dcterms:W3CDTF">2019-07-08T07:28:12Z</dcterms:created>
  <dcterms:modified xsi:type="dcterms:W3CDTF">2021-02-12T07:02:04Z</dcterms:modified>
</cp:coreProperties>
</file>